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PEIYAOZHAO\Downloads\"/>
    </mc:Choice>
  </mc:AlternateContent>
  <xr:revisionPtr revIDLastSave="0" documentId="13_ncr:1_{63277F76-C037-49D4-ADD4-C47F5EE10AFD}" xr6:coauthVersionLast="47" xr6:coauthVersionMax="47" xr10:uidLastSave="{00000000-0000-0000-0000-000000000000}"/>
  <bookViews>
    <workbookView xWindow="-120" yWindow="-120" windowWidth="29040" windowHeight="15840" activeTab="1" xr2:uid="{7DDDA30C-37E8-483A-B70A-F9B6F3B9B9E6}"/>
  </bookViews>
  <sheets>
    <sheet name="Overview of Data" sheetId="1" r:id="rId1"/>
    <sheet name="Emission Totals" sheetId="2" r:id="rId2"/>
    <sheet name="Electric sector(OLD)" sheetId="3" r:id="rId3"/>
    <sheet name="2019 Electricity" sheetId="4" r:id="rId4"/>
    <sheet name="2020 Electricity" sheetId="6" r:id="rId5"/>
    <sheet name="2021 Electricity" sheetId="5" r:id="rId6"/>
    <sheet name="Agriculture" sheetId="15" r:id="rId7"/>
    <sheet name="CO2FFC Summary" sheetId="8" r:id="rId8"/>
    <sheet name="Industrial Processes" sheetId="9" r:id="rId9"/>
    <sheet name="Mobile Combustion" sheetId="10" r:id="rId10"/>
    <sheet name="NatGas Systems" sheetId="11" r:id="rId11"/>
    <sheet name="Stationary Combustion" sheetId="12" r:id="rId12"/>
    <sheet name="Wastewater Summary" sheetId="13" r:id="rId13"/>
    <sheet name="Solid Waste" sheetId="16" r:id="rId14"/>
  </sheets>
  <externalReferences>
    <externalReference r:id="rId15"/>
    <externalReference r:id="rId16"/>
    <externalReference r:id="rId17"/>
    <externalReference r:id="rId18"/>
  </externalReferences>
  <definedNames>
    <definedName name="_Order1" hidden="1">255</definedName>
    <definedName name="ChartRange_Total_CH4_Emissions">OFFSET(#REF!,0,0,1,MAX(#REF!))</definedName>
    <definedName name="ChartRange_TotalEmissions_CH4">OFFSET(#REF!,0,0,1,MAX(#REF!))</definedName>
    <definedName name="ChartRange_TotalEmissions_CO2">OFFSET(#REF!,0,0,1,MAX(#REF!))</definedName>
    <definedName name="ChartRange_TotalEmissions_N2O">OFFSET(#REF!,0,0,1,MAX(#REF!))</definedName>
    <definedName name="ChartRange_WasteCom_CH4">OFFSET(#REF!,0,0,1,MAX(#REF!))</definedName>
    <definedName name="ChartRange_WasteCom_CO2">OFFSET(#REF!,0,0,1,MAX(#REF!))</definedName>
    <definedName name="ChartRange_WasteCom_CO2_SynRubber">OFFSET(#REF!,0,0,1,MAX(#REF!))</definedName>
    <definedName name="ChartRange_WasteCom_CO2_Synthetic_Fibers">OFFSET(#REF!,0,0,1,MAX(#REF!))</definedName>
    <definedName name="ChartRange_WasteCom_CO2Plastics">OFFSET(#REF!,0,0,1,MAX(#REF!))</definedName>
    <definedName name="ChartRange_WasteCom_N2O">OFFSET(#REF!,0,0,1,MAX(#REF!))</definedName>
    <definedName name="ChartRange_Year1">OFFSET(#REF!,0,0,1,MAX(#REF!))</definedName>
    <definedName name="ChartRange_Year2">OFFSET(#REF!,0,0,1,MAX(#REF!))</definedName>
    <definedName name="CO2_C">[1]Lookups!$K$11</definedName>
    <definedName name="CombustionChoice">[1]Control!$A$79</definedName>
    <definedName name="DefOFactor">[1]Lookups!$K$10</definedName>
    <definedName name="DisposalChoice">[1]Control!$A$11</definedName>
    <definedName name="ExportData">#REF!</definedName>
    <definedName name="FlaringChoice">[1]Control!$A$35</definedName>
    <definedName name="FlaringDefaultData">'[1]MSW Flared'!$A$3:$AF$52</definedName>
    <definedName name="g_ft3">[1]Lookups!$J$60</definedName>
    <definedName name="g_mt">[1]Lookups!$J$61</definedName>
    <definedName name="GWP">[1]Lookups!$K$12</definedName>
    <definedName name="HTML1_1" hidden="1">"[mf33e.xls]A!$A$1:$J$79"</definedName>
    <definedName name="HTML1_10" hidden="1">""</definedName>
    <definedName name="HTML1_11" hidden="1">1</definedName>
    <definedName name="HTML1_12" hidden="1">"C:\public\fhwa\SECTION1\mf33e.htm"</definedName>
    <definedName name="HTML1_2" hidden="1">1</definedName>
    <definedName name="HTML1_3" hidden="1">"mf33e"</definedName>
    <definedName name="HTML1_4" hidden="1">"MF33E"</definedName>
    <definedName name="HTML1_5" hidden="1">""</definedName>
    <definedName name="HTML1_6" hidden="1">1</definedName>
    <definedName name="HTML1_7" hidden="1">1</definedName>
    <definedName name="HTML1_8" hidden="1">"3/14/96"</definedName>
    <definedName name="HTML1_9" hidden="1">"Lloyd E Phillips"</definedName>
    <definedName name="HTMLCount" hidden="1">1</definedName>
    <definedName name="IndustrialPercent">[1]Control!$G$59</definedName>
    <definedName name="k">[1]Lookups!$K$47</definedName>
    <definedName name="L">[1]Lookups!$K$50</definedName>
    <definedName name="LFGTEChoice">[1]Control!$A$44</definedName>
    <definedName name="LFGTEDefaultData">'[1]Default LFGTE'!$A$3:$AF$53</definedName>
    <definedName name="M3_FT3">[1]Lookups!$J$59</definedName>
    <definedName name="MethGWP">[2]Control!$D$72</definedName>
    <definedName name="MT_per_T">[1]Lookups!$K$13</definedName>
    <definedName name="OxidationFactor">[1]Control!$G$67</definedName>
    <definedName name="PlasticsFraction">[1]Control!$G$75</definedName>
    <definedName name="PlasticsInput2">[1]CO2_Plastics!$B$171:$B$178,[1]CO2_Plastics!$B$160:$B$167,[1]CO2_Plastics!$B$149:$B$156,[1]CO2_Plastics!$B$138:$B$145,[1]CO2_Plastics!$B$127:$B$134</definedName>
    <definedName name="PlasticsInput3">[1]CO2_Plastics!$B$182:$B$189,[1]CO2_Plastics!$B$193:$B$200,[1]CO2_Plastics!$B$204:$B$211,[1]CO2_Plastics!$B$215:$B$222,[1]CO2_Plastics!$B$226:$B$233,[1]CO2_Plastics!$B$237:$B$244,[1]CO2_Plastics!$B$248:$B$255,[1]CO2_Plastics!$B$259:$B$266,[1]CO2_Plastics!$B$270:$B$277,[1]CO2_Plastics!$B$281:$B$288,[1]CO2_Plastics!$B$292:$B$299,[1]CO2_Plastics!$B$303:$B$310,[1]CO2_Plastics!$B$314:$B$321,[1]CO2_Plastics!$B$325:$B$332,[1]CO2_Plastics!$B$336:$B$343</definedName>
    <definedName name="PlasticsInputs">[1]CO2_Plastics!$B$6:$B$13,[1]CO2_Plastics!$B$17:$B$24,[1]CO2_Plastics!$B$28:$B$35,[1]CO2_Plastics!$B$39:$B$46,[1]CO2_Plastics!$B$50:$B$57,[1]CO2_Plastics!$B$61:$B$68,[1]CO2_Plastics!$B$72:$B$79,[1]CO2_Plastics!$B$83:$B$90,[1]CO2_Plastics!$B$94:$B$101,[1]CO2_Plastics!$B$105:$B$112,[1]CO2_Plastics!$B$116:$B$123</definedName>
    <definedName name="PopulationChoice">[1]Control!$A$24</definedName>
    <definedName name="RubberInputs">'[1]CO2_Syn. Rubber'!$B$6:$B$11,'[1]CO2_Syn. Rubber'!$B$15:$B$20,'[1]CO2_Syn. Rubber'!$B$24:$B$29,'[1]CO2_Syn. Rubber'!$B$33:$B$38,'[1]CO2_Syn. Rubber'!$B$42:$B$47,'[1]CO2_Syn. Rubber'!$B$51:$B$56,'[1]CO2_Syn. Rubber'!$B$60:$B$65,'[1]CO2_Syn. Rubber'!$B$69:$B$74,'[1]CO2_Syn. Rubber'!$B$78:$B$83,'[1]CO2_Syn. Rubber'!$B$87:$B$92,'[1]CO2_Syn. Rubber'!$B$96:$B$101</definedName>
    <definedName name="RubberInputs2">'[1]CO2_Syn. Rubber'!$B$105:$B$110,'[1]CO2_Syn. Rubber'!$B$114:$B$119,'[1]CO2_Syn. Rubber'!$B$123:$B$128,'[1]CO2_Syn. Rubber'!$B$132:$B$137,'[1]CO2_Syn. Rubber'!$B$141:$B$146</definedName>
    <definedName name="RubberInputs3">'[1]CO2_Syn. Rubber'!$B$150:$B$155,'[1]CO2_Syn. Rubber'!$B$159:$B$164,'[1]CO2_Syn. Rubber'!$B$168:$B$173,'[1]CO2_Syn. Rubber'!$B$177:$B$182,'[1]CO2_Syn. Rubber'!$B$186:$B$191,'[1]CO2_Syn. Rubber'!$B$195:$B$200,'[1]CO2_Syn. Rubber'!$B$204:$B$209,'[1]CO2_Syn. Rubber'!$B$213:$B$218,'[1]CO2_Syn. Rubber'!$B$222:$B$227,'[1]CO2_Syn. Rubber'!$B$231:$B$236,'[1]CO2_Syn. Rubber'!$B$240:$B$245,'[1]CO2_Syn. Rubber'!$B$249:$B$254,'[1]CO2_Syn. Rubber'!$B$258:$B$263,'[1]CO2_Syn. Rubber'!$B$267:$B$272,'[1]CO2_Syn. Rubber'!$B$276:$B$281</definedName>
    <definedName name="SelectedState">[1]Lookups!$A$1</definedName>
    <definedName name="States">[1]Lookups!$A$2:$B$52</definedName>
    <definedName name="SynFiberFraction">[1]Control!$G$77</definedName>
    <definedName name="SynRubberFraction">[1]Control!$G$76</definedName>
  </definedNames>
  <calcPr calcId="191029" iterate="1" iterateDelta="1.0000000000000001E-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2" i="11" l="1"/>
  <c r="C131" i="11"/>
  <c r="C130" i="11"/>
  <c r="C129" i="11"/>
  <c r="C128" i="11"/>
  <c r="C127" i="11"/>
  <c r="C126" i="11"/>
  <c r="C125" i="11"/>
  <c r="C124" i="11"/>
  <c r="C123" i="11"/>
  <c r="AF120" i="11"/>
  <c r="AE120" i="11"/>
  <c r="AD120" i="11"/>
  <c r="AC120" i="11"/>
  <c r="AB120" i="11"/>
  <c r="AA120" i="11"/>
  <c r="Z120" i="11"/>
  <c r="Y120" i="11"/>
  <c r="X120" i="11"/>
  <c r="W120" i="11"/>
  <c r="V120" i="11"/>
  <c r="U120" i="11"/>
  <c r="T120" i="11"/>
  <c r="S120" i="11"/>
  <c r="R120" i="11"/>
  <c r="Q120" i="11"/>
  <c r="P120" i="11"/>
  <c r="O120" i="11"/>
  <c r="N120" i="11"/>
  <c r="M120" i="11"/>
  <c r="L120" i="11"/>
  <c r="K120" i="11"/>
  <c r="J120" i="11"/>
  <c r="I120" i="11"/>
  <c r="H120" i="11"/>
  <c r="G120" i="11"/>
  <c r="F120" i="11"/>
  <c r="E120" i="11"/>
  <c r="D120" i="11"/>
  <c r="C120" i="11"/>
  <c r="AF119" i="11"/>
  <c r="AE119" i="11"/>
  <c r="AD119" i="11"/>
  <c r="AC119" i="11"/>
  <c r="AB119" i="11"/>
  <c r="AA119" i="11"/>
  <c r="Z119" i="11"/>
  <c r="Y119" i="11"/>
  <c r="X119" i="11"/>
  <c r="W119" i="11"/>
  <c r="V119" i="11"/>
  <c r="U119" i="11"/>
  <c r="T119" i="11"/>
  <c r="S119" i="11"/>
  <c r="R119" i="11"/>
  <c r="Q119" i="11"/>
  <c r="P119" i="11"/>
  <c r="O119" i="11"/>
  <c r="N119" i="11"/>
  <c r="M119" i="11"/>
  <c r="L119" i="11"/>
  <c r="K119" i="11"/>
  <c r="J119" i="11"/>
  <c r="I119" i="11"/>
  <c r="H119" i="11"/>
  <c r="G119" i="11"/>
  <c r="F119" i="11"/>
  <c r="E119" i="11"/>
  <c r="D119" i="11"/>
  <c r="C119" i="11"/>
  <c r="AG118" i="11"/>
  <c r="AF118" i="11"/>
  <c r="AE118" i="11"/>
  <c r="AD118" i="11"/>
  <c r="AC118" i="11"/>
  <c r="AB118" i="11"/>
  <c r="AA118" i="11"/>
  <c r="Z118" i="11"/>
  <c r="Y118" i="11"/>
  <c r="X118" i="11"/>
  <c r="W118" i="11"/>
  <c r="V118" i="11"/>
  <c r="U118" i="11"/>
  <c r="T118" i="11"/>
  <c r="S118" i="11"/>
  <c r="R118" i="11"/>
  <c r="Q118" i="11"/>
  <c r="P118" i="11"/>
  <c r="O118" i="11"/>
  <c r="N118" i="11"/>
  <c r="M118" i="11"/>
  <c r="L118" i="11"/>
  <c r="K118" i="11"/>
  <c r="J118" i="11"/>
  <c r="I118" i="11"/>
  <c r="H118" i="11"/>
  <c r="G118" i="11"/>
  <c r="F118" i="11"/>
  <c r="E118" i="11"/>
  <c r="D118" i="11"/>
  <c r="C118" i="11"/>
  <c r="AF115" i="11"/>
  <c r="AE115" i="11"/>
  <c r="AD115" i="11"/>
  <c r="AC115" i="11"/>
  <c r="AB115" i="11"/>
  <c r="C115" i="11"/>
  <c r="AF114" i="11"/>
  <c r="AE114" i="11"/>
  <c r="AD114" i="11"/>
  <c r="AC114" i="11"/>
  <c r="AB114" i="11"/>
  <c r="AA114" i="11"/>
  <c r="Z114" i="11"/>
  <c r="Y114" i="11"/>
  <c r="X114" i="11"/>
  <c r="W114" i="11"/>
  <c r="V114" i="11"/>
  <c r="U114" i="11"/>
  <c r="T114" i="11"/>
  <c r="S114" i="11"/>
  <c r="R114" i="11"/>
  <c r="Q114" i="11"/>
  <c r="P114" i="11"/>
  <c r="O114" i="11"/>
  <c r="N114" i="11"/>
  <c r="M114" i="11"/>
  <c r="L114" i="11"/>
  <c r="K114" i="11"/>
  <c r="J114" i="11"/>
  <c r="I114" i="11"/>
  <c r="H114" i="11"/>
  <c r="G114" i="11"/>
  <c r="F114" i="11"/>
  <c r="D114" i="11"/>
  <c r="C114" i="11"/>
  <c r="AF113" i="11"/>
  <c r="AE113" i="11"/>
  <c r="AD113" i="11"/>
  <c r="AC113" i="11"/>
  <c r="AB113" i="11"/>
  <c r="C113" i="11"/>
  <c r="AF112" i="11"/>
  <c r="AE112" i="11"/>
  <c r="AD112" i="11"/>
  <c r="AC112" i="11"/>
  <c r="AB112" i="11"/>
  <c r="C112" i="11"/>
  <c r="AF111" i="11"/>
  <c r="AE111" i="11"/>
  <c r="AD111" i="11"/>
  <c r="AC111" i="11"/>
  <c r="AB111" i="11"/>
  <c r="C111" i="11"/>
  <c r="AF110" i="11"/>
  <c r="AE110" i="11"/>
  <c r="AD110" i="11"/>
  <c r="AC110" i="11"/>
  <c r="AB110" i="11"/>
  <c r="C110" i="11"/>
  <c r="AF109" i="11"/>
  <c r="AE109" i="11"/>
  <c r="AD109" i="11"/>
  <c r="AC109" i="11"/>
  <c r="AB109" i="11"/>
  <c r="C109" i="11"/>
  <c r="AF108" i="11"/>
  <c r="AE108" i="11"/>
  <c r="AG107" i="11" s="1"/>
  <c r="AD108" i="11"/>
  <c r="AC108" i="11"/>
  <c r="AB108" i="11"/>
  <c r="C108" i="11"/>
  <c r="AF107" i="11"/>
  <c r="AE107" i="11"/>
  <c r="AD107" i="11"/>
  <c r="AC107" i="11"/>
  <c r="AB107" i="11"/>
  <c r="C107" i="11"/>
  <c r="AF103" i="11"/>
  <c r="AE103" i="11"/>
  <c r="AD103" i="11"/>
  <c r="AC103" i="11"/>
  <c r="AB103" i="11"/>
  <c r="C103" i="11"/>
  <c r="AF102" i="11"/>
  <c r="AE102" i="11"/>
  <c r="AD102" i="11"/>
  <c r="AC102" i="11"/>
  <c r="AB102" i="11"/>
  <c r="C102" i="11"/>
  <c r="AF101" i="11"/>
  <c r="AE101" i="11"/>
  <c r="AD101" i="11"/>
  <c r="AC101" i="11"/>
  <c r="AB101" i="11"/>
  <c r="C101" i="11"/>
  <c r="AF100" i="11"/>
  <c r="AE100" i="11"/>
  <c r="AD100" i="11"/>
  <c r="AC100" i="11"/>
  <c r="AB100" i="11"/>
  <c r="C100" i="11"/>
  <c r="AF99" i="11"/>
  <c r="AE99" i="11"/>
  <c r="AD99" i="11"/>
  <c r="AC99" i="11"/>
  <c r="AB99" i="11"/>
  <c r="AF98" i="11"/>
  <c r="AE98" i="11"/>
  <c r="AD98" i="11"/>
  <c r="AC98" i="11"/>
  <c r="AB98" i="11"/>
  <c r="C98" i="11"/>
  <c r="AF97" i="11"/>
  <c r="AE97" i="11"/>
  <c r="AD97" i="11"/>
  <c r="AC97" i="11"/>
  <c r="AB97" i="11"/>
  <c r="C97" i="11"/>
  <c r="AF96" i="11"/>
  <c r="AE96" i="11"/>
  <c r="AD96" i="11"/>
  <c r="AC96" i="11"/>
  <c r="AB96" i="11"/>
  <c r="C96" i="11"/>
  <c r="AF95" i="11"/>
  <c r="AE95" i="11"/>
  <c r="AD95" i="11"/>
  <c r="AC95" i="11"/>
  <c r="AB95" i="11"/>
  <c r="C95" i="11"/>
  <c r="AF87" i="11"/>
  <c r="AE87" i="11"/>
  <c r="AA87" i="11"/>
  <c r="C87" i="11"/>
  <c r="AF74" i="11"/>
  <c r="AD74" i="11"/>
  <c r="AC74" i="11"/>
  <c r="AB74" i="11"/>
  <c r="AA74" i="11"/>
  <c r="Z74" i="11"/>
  <c r="Y74" i="11"/>
  <c r="X74" i="11"/>
  <c r="W74" i="11"/>
  <c r="V74" i="11"/>
  <c r="U74" i="11"/>
  <c r="T74" i="11"/>
  <c r="S74" i="11"/>
  <c r="R74" i="11"/>
  <c r="Q74" i="11"/>
  <c r="P74" i="11"/>
  <c r="O74" i="11"/>
  <c r="N74" i="11"/>
  <c r="M74" i="11"/>
  <c r="L74" i="11"/>
  <c r="K74" i="11"/>
  <c r="J74" i="11"/>
  <c r="I74" i="11"/>
  <c r="H74" i="11"/>
  <c r="G74" i="11"/>
  <c r="F74" i="11"/>
  <c r="D74" i="11"/>
  <c r="E74" i="11" s="1"/>
  <c r="C74" i="11"/>
  <c r="E73" i="11"/>
  <c r="E72" i="11"/>
  <c r="E114" i="11" s="1"/>
  <c r="E71" i="11"/>
  <c r="E70" i="11"/>
  <c r="E69" i="11"/>
  <c r="E68" i="11"/>
  <c r="E67" i="11"/>
  <c r="E66" i="11"/>
  <c r="E65" i="11"/>
  <c r="AF62" i="11"/>
  <c r="AE62" i="11"/>
  <c r="AD62" i="11"/>
  <c r="AC62" i="11"/>
  <c r="AB62" i="11"/>
  <c r="AA62" i="11"/>
  <c r="Z62" i="11"/>
  <c r="Y62" i="11"/>
  <c r="X62" i="11"/>
  <c r="W62" i="11"/>
  <c r="V62" i="11"/>
  <c r="U62" i="11"/>
  <c r="T62" i="11"/>
  <c r="S62" i="11"/>
  <c r="R62" i="11"/>
  <c r="Q62" i="11"/>
  <c r="P62" i="11"/>
  <c r="O62" i="11"/>
  <c r="N62" i="11"/>
  <c r="M62" i="11"/>
  <c r="L62" i="11"/>
  <c r="K62" i="11"/>
  <c r="J62" i="11"/>
  <c r="I62" i="11"/>
  <c r="H62" i="11"/>
  <c r="G62" i="11"/>
  <c r="F62" i="11"/>
  <c r="D62" i="11"/>
  <c r="C62" i="11"/>
  <c r="E61" i="11"/>
  <c r="E60" i="11"/>
  <c r="E59" i="11"/>
  <c r="E58" i="11"/>
  <c r="E57" i="11"/>
  <c r="E56" i="11"/>
  <c r="E55" i="11"/>
  <c r="E54" i="11"/>
  <c r="E53" i="11"/>
  <c r="D51" i="11"/>
  <c r="E51" i="11" s="1"/>
  <c r="F51" i="11" s="1"/>
  <c r="C44" i="11"/>
  <c r="C43" i="11"/>
  <c r="C99" i="11" s="1"/>
  <c r="R34" i="11"/>
  <c r="Q34" i="11"/>
  <c r="R33" i="11"/>
  <c r="Q33" i="11"/>
  <c r="R32" i="11"/>
  <c r="Q32" i="11"/>
  <c r="R31" i="11"/>
  <c r="Q31" i="11"/>
  <c r="R30" i="11"/>
  <c r="Q30" i="11"/>
  <c r="R28" i="11"/>
  <c r="Q28" i="11"/>
  <c r="R27" i="11"/>
  <c r="Q27" i="11"/>
  <c r="N104" i="11" l="1"/>
  <c r="Z104" i="11"/>
  <c r="K104" i="11"/>
  <c r="W104" i="11"/>
  <c r="H104" i="11"/>
  <c r="T104" i="11"/>
  <c r="AF104" i="11"/>
  <c r="Q104" i="11"/>
  <c r="AC104" i="11"/>
  <c r="E62" i="11"/>
  <c r="E104" i="11" s="1"/>
  <c r="AD124" i="11"/>
  <c r="AA124" i="11"/>
  <c r="AF124" i="11"/>
  <c r="AC124" i="11"/>
  <c r="AE124" i="11"/>
  <c r="AB124" i="11"/>
  <c r="AF130" i="11"/>
  <c r="AC130" i="11"/>
  <c r="AE130" i="11"/>
  <c r="AB130" i="11"/>
  <c r="AD130" i="11"/>
  <c r="AE123" i="11"/>
  <c r="AB123" i="11"/>
  <c r="AD123" i="11"/>
  <c r="AA123" i="11"/>
  <c r="AC123" i="11"/>
  <c r="AF128" i="11"/>
  <c r="AC128" i="11"/>
  <c r="AE128" i="11"/>
  <c r="AB128" i="11"/>
  <c r="AD128" i="11"/>
  <c r="AA128" i="11"/>
  <c r="AF131" i="11"/>
  <c r="AC131" i="11"/>
  <c r="AF129" i="11"/>
  <c r="AC129" i="11"/>
  <c r="AF127" i="11"/>
  <c r="AC127" i="11"/>
  <c r="AE131" i="11"/>
  <c r="AB131" i="11"/>
  <c r="AE129" i="11"/>
  <c r="AB129" i="11"/>
  <c r="AE127" i="11"/>
  <c r="AB127" i="11"/>
  <c r="AD131" i="11"/>
  <c r="AA129" i="11"/>
  <c r="AA131" i="11"/>
  <c r="AD127" i="11"/>
  <c r="AD129" i="11"/>
  <c r="G51" i="11"/>
  <c r="C104" i="11"/>
  <c r="F104" i="11"/>
  <c r="I104" i="11"/>
  <c r="L104" i="11"/>
  <c r="O104" i="11"/>
  <c r="R104" i="11"/>
  <c r="U104" i="11"/>
  <c r="X104" i="11"/>
  <c r="AA104" i="11"/>
  <c r="AD104" i="11"/>
  <c r="AF123" i="11"/>
  <c r="AF126" i="11"/>
  <c r="AC126" i="11"/>
  <c r="AE126" i="11"/>
  <c r="AB126" i="11"/>
  <c r="AA126" i="11"/>
  <c r="AD126" i="11"/>
  <c r="AF132" i="11"/>
  <c r="AC132" i="11"/>
  <c r="AE132" i="11"/>
  <c r="AB132" i="11"/>
  <c r="AA132" i="11"/>
  <c r="AD132" i="11"/>
  <c r="D104" i="11"/>
  <c r="G104" i="11"/>
  <c r="J104" i="11"/>
  <c r="M104" i="11"/>
  <c r="P104" i="11"/>
  <c r="S104" i="11"/>
  <c r="V104" i="11"/>
  <c r="Y104" i="11"/>
  <c r="AB104" i="11"/>
  <c r="AE104" i="11"/>
  <c r="AC135" i="11"/>
  <c r="AC138" i="11" s="1"/>
  <c r="AC22" i="11" s="1"/>
  <c r="AC7" i="11" s="1"/>
  <c r="AF135" i="11"/>
  <c r="AA127" i="11"/>
  <c r="AA130" i="11"/>
  <c r="C135" i="11"/>
  <c r="C138" i="11" s="1"/>
  <c r="C22" i="11" s="1"/>
  <c r="C7" i="11" s="1"/>
  <c r="AD135" i="11"/>
  <c r="AD138" i="11" s="1"/>
  <c r="AD22" i="11" s="1"/>
  <c r="AD7" i="11" s="1"/>
  <c r="AB135" i="11"/>
  <c r="AB138" i="11" s="1"/>
  <c r="AB22" i="11" s="1"/>
  <c r="AB7" i="11" s="1"/>
  <c r="AE135" i="11"/>
  <c r="AE138" i="11" s="1"/>
  <c r="AE22" i="11" s="1"/>
  <c r="AE7" i="11" s="1"/>
  <c r="AF138" i="11" l="1"/>
  <c r="AF22" i="11" s="1"/>
  <c r="AF7" i="11" s="1"/>
  <c r="H51" i="11"/>
  <c r="AG123" i="11"/>
  <c r="I51" i="11" l="1"/>
  <c r="J51" i="11" l="1"/>
  <c r="K51" i="11" l="1"/>
  <c r="L51" i="11" l="1"/>
  <c r="M51" i="11" l="1"/>
  <c r="N51" i="11" l="1"/>
  <c r="O51" i="11" l="1"/>
  <c r="P51" i="11" l="1"/>
  <c r="Q51" i="11" l="1"/>
  <c r="R51" i="11" l="1"/>
  <c r="S51" i="11" l="1"/>
  <c r="T51" i="11" l="1"/>
  <c r="U51" i="11" l="1"/>
  <c r="V51" i="11" l="1"/>
  <c r="W51" i="11" l="1"/>
  <c r="X51" i="11" l="1"/>
  <c r="Y51" i="11" l="1"/>
  <c r="Z51" i="11" l="1"/>
  <c r="AA51" i="11" l="1"/>
  <c r="Z48" i="11"/>
  <c r="Z111" i="11" s="1"/>
  <c r="Z41" i="11"/>
  <c r="Z40" i="11"/>
  <c r="Z46" i="11"/>
  <c r="Z126" i="11"/>
  <c r="Z129" i="11"/>
  <c r="Z132" i="11"/>
  <c r="Z128" i="11"/>
  <c r="Z43" i="11"/>
  <c r="Z99" i="11" s="1"/>
  <c r="Z131" i="11"/>
  <c r="Z101" i="11" l="1"/>
  <c r="Z102" i="11"/>
  <c r="Z100" i="11"/>
  <c r="Z115" i="11"/>
  <c r="Z113" i="11"/>
  <c r="Z112" i="11"/>
  <c r="Z108" i="11"/>
  <c r="Z107" i="11"/>
  <c r="Z96" i="11"/>
  <c r="Z103" i="11"/>
  <c r="Z95" i="11"/>
  <c r="AB51" i="11"/>
  <c r="AC51" i="11" s="1"/>
  <c r="AD51" i="11" s="1"/>
  <c r="AE51" i="11" s="1"/>
  <c r="AF51" i="11" s="1"/>
  <c r="AA48" i="11"/>
  <c r="AA111" i="11" s="1"/>
  <c r="AA47" i="11"/>
  <c r="D47" i="11"/>
  <c r="D46" i="11"/>
  <c r="AA42" i="11"/>
  <c r="F42" i="11"/>
  <c r="AA41" i="11"/>
  <c r="F41" i="11"/>
  <c r="AA40" i="11"/>
  <c r="F40" i="11"/>
  <c r="D41" i="11"/>
  <c r="AA46" i="11"/>
  <c r="E41" i="11"/>
  <c r="E40" i="11"/>
  <c r="E46" i="11"/>
  <c r="E47" i="11"/>
  <c r="D42" i="11"/>
  <c r="D40" i="11"/>
  <c r="D48" i="11"/>
  <c r="D111" i="11" s="1"/>
  <c r="AA43" i="11"/>
  <c r="AA99" i="11" s="1"/>
  <c r="E48" i="11"/>
  <c r="E111" i="11" s="1"/>
  <c r="E126" i="11"/>
  <c r="G126" i="11"/>
  <c r="G129" i="11"/>
  <c r="F129" i="11"/>
  <c r="G132" i="11"/>
  <c r="F132" i="11"/>
  <c r="D127" i="11"/>
  <c r="G130" i="11"/>
  <c r="E128" i="11"/>
  <c r="F43" i="11"/>
  <c r="F99" i="11" s="1"/>
  <c r="F48" i="11"/>
  <c r="F111" i="11" s="1"/>
  <c r="E42" i="11"/>
  <c r="F46" i="11"/>
  <c r="E43" i="11"/>
  <c r="E99" i="11" s="1"/>
  <c r="D123" i="11"/>
  <c r="D126" i="11"/>
  <c r="D129" i="11"/>
  <c r="D132" i="11"/>
  <c r="F123" i="11"/>
  <c r="E124" i="11"/>
  <c r="E127" i="11"/>
  <c r="D130" i="11"/>
  <c r="G128" i="11"/>
  <c r="G131" i="11"/>
  <c r="D128" i="11"/>
  <c r="E131" i="11"/>
  <c r="D43" i="11"/>
  <c r="D99" i="11" s="1"/>
  <c r="F47" i="11"/>
  <c r="E123" i="11"/>
  <c r="D124" i="11"/>
  <c r="E129" i="11"/>
  <c r="E132" i="11"/>
  <c r="G127" i="11"/>
  <c r="E130" i="11"/>
  <c r="F124" i="11"/>
  <c r="D131" i="11"/>
  <c r="F126" i="11"/>
  <c r="F131" i="11"/>
  <c r="G42" i="11"/>
  <c r="G48" i="11"/>
  <c r="G111" i="11" s="1"/>
  <c r="F130" i="11"/>
  <c r="F128" i="11"/>
  <c r="G47" i="11"/>
  <c r="G40" i="11"/>
  <c r="G41" i="11"/>
  <c r="G46" i="11"/>
  <c r="G124" i="11"/>
  <c r="G43" i="11"/>
  <c r="G99" i="11" s="1"/>
  <c r="F127" i="11"/>
  <c r="G123" i="11"/>
  <c r="H123" i="11"/>
  <c r="H48" i="11"/>
  <c r="H111" i="11" s="1"/>
  <c r="H40" i="11"/>
  <c r="H129" i="11"/>
  <c r="H128" i="11"/>
  <c r="H124" i="11"/>
  <c r="H46" i="11"/>
  <c r="H132" i="11"/>
  <c r="H43" i="11"/>
  <c r="H99" i="11" s="1"/>
  <c r="H131" i="11"/>
  <c r="H130" i="11"/>
  <c r="H42" i="11"/>
  <c r="H47" i="11"/>
  <c r="H41" i="11"/>
  <c r="H127" i="11"/>
  <c r="H126" i="11"/>
  <c r="I130" i="11"/>
  <c r="I47" i="11"/>
  <c r="I41" i="11"/>
  <c r="I128" i="11"/>
  <c r="I43" i="11"/>
  <c r="I99" i="11" s="1"/>
  <c r="I40" i="11"/>
  <c r="I123" i="11"/>
  <c r="I127" i="11"/>
  <c r="I126" i="11"/>
  <c r="I129" i="11"/>
  <c r="I124" i="11"/>
  <c r="I48" i="11"/>
  <c r="I111" i="11" s="1"/>
  <c r="I42" i="11"/>
  <c r="I46" i="11"/>
  <c r="I132" i="11"/>
  <c r="I131" i="11"/>
  <c r="J123" i="11"/>
  <c r="J46" i="11"/>
  <c r="J47" i="11"/>
  <c r="J128" i="11"/>
  <c r="J127" i="11"/>
  <c r="J132" i="11"/>
  <c r="J124" i="11"/>
  <c r="J40" i="11"/>
  <c r="J131" i="11"/>
  <c r="J126" i="11"/>
  <c r="J130" i="11"/>
  <c r="J129" i="11"/>
  <c r="J41" i="11"/>
  <c r="J48" i="11"/>
  <c r="J111" i="11" s="1"/>
  <c r="J42" i="11"/>
  <c r="J43" i="11"/>
  <c r="J99" i="11" s="1"/>
  <c r="K123" i="11"/>
  <c r="K46" i="11"/>
  <c r="K40" i="11"/>
  <c r="K129" i="11"/>
  <c r="K130" i="11"/>
  <c r="K131" i="11"/>
  <c r="K42" i="11"/>
  <c r="K48" i="11"/>
  <c r="K111" i="11" s="1"/>
  <c r="K132" i="11"/>
  <c r="K126" i="11"/>
  <c r="K128" i="11"/>
  <c r="K127" i="11"/>
  <c r="K47" i="11"/>
  <c r="K41" i="11"/>
  <c r="K43" i="11"/>
  <c r="K99" i="11" s="1"/>
  <c r="K124" i="11"/>
  <c r="L48" i="11"/>
  <c r="L111" i="11" s="1"/>
  <c r="L42" i="11"/>
  <c r="L46" i="11"/>
  <c r="L123" i="11"/>
  <c r="L127" i="11"/>
  <c r="L126" i="11"/>
  <c r="L47" i="11"/>
  <c r="L132" i="11"/>
  <c r="L128" i="11"/>
  <c r="L124" i="11"/>
  <c r="L130" i="11"/>
  <c r="L43" i="11"/>
  <c r="L99" i="11" s="1"/>
  <c r="L41" i="11"/>
  <c r="L40" i="11"/>
  <c r="L129" i="11"/>
  <c r="L131" i="11"/>
  <c r="M123" i="11"/>
  <c r="M41" i="11"/>
  <c r="M42" i="11"/>
  <c r="M127" i="11"/>
  <c r="M132" i="11"/>
  <c r="M128" i="11"/>
  <c r="M124" i="11"/>
  <c r="M48" i="11"/>
  <c r="M111" i="11" s="1"/>
  <c r="M126" i="11"/>
  <c r="M130" i="11"/>
  <c r="M131" i="11"/>
  <c r="M40" i="11"/>
  <c r="M46" i="11"/>
  <c r="M47" i="11"/>
  <c r="M129" i="11"/>
  <c r="M43" i="11"/>
  <c r="M99" i="11" s="1"/>
  <c r="N47" i="11"/>
  <c r="N40" i="11"/>
  <c r="N128" i="11"/>
  <c r="N124" i="11"/>
  <c r="N132" i="11"/>
  <c r="N123" i="11"/>
  <c r="N42" i="11"/>
  <c r="N46" i="11"/>
  <c r="N131" i="11"/>
  <c r="N127" i="11"/>
  <c r="N130" i="11"/>
  <c r="N48" i="11"/>
  <c r="N111" i="11" s="1"/>
  <c r="N41" i="11"/>
  <c r="N126" i="11"/>
  <c r="N43" i="11"/>
  <c r="N99" i="11" s="1"/>
  <c r="N129" i="11"/>
  <c r="O130" i="11"/>
  <c r="O48" i="11"/>
  <c r="O111" i="11" s="1"/>
  <c r="O41" i="11"/>
  <c r="O128" i="11"/>
  <c r="O123" i="11"/>
  <c r="O132" i="11"/>
  <c r="O127" i="11"/>
  <c r="O47" i="11"/>
  <c r="O40" i="11"/>
  <c r="O43" i="11"/>
  <c r="O99" i="11" s="1"/>
  <c r="O124" i="11"/>
  <c r="O126" i="11"/>
  <c r="O42" i="11"/>
  <c r="O131" i="11"/>
  <c r="O46" i="11"/>
  <c r="O129" i="11"/>
  <c r="P123" i="11"/>
  <c r="P46" i="11"/>
  <c r="P48" i="11"/>
  <c r="P111" i="11" s="1"/>
  <c r="P43" i="11"/>
  <c r="P99" i="11" s="1"/>
  <c r="P132" i="11"/>
  <c r="P131" i="11"/>
  <c r="P124" i="11"/>
  <c r="P42" i="11"/>
  <c r="P126" i="11"/>
  <c r="P130" i="11"/>
  <c r="P127" i="11"/>
  <c r="P47" i="11"/>
  <c r="P41" i="11"/>
  <c r="P40" i="11"/>
  <c r="P129" i="11"/>
  <c r="P128" i="11"/>
  <c r="Q123" i="11"/>
  <c r="Q48" i="11"/>
  <c r="Q111" i="11" s="1"/>
  <c r="Q40" i="11"/>
  <c r="Q129" i="11"/>
  <c r="Q131" i="11"/>
  <c r="Q124" i="11"/>
  <c r="Q42" i="11"/>
  <c r="Q47" i="11"/>
  <c r="Q132" i="11"/>
  <c r="Q43" i="11"/>
  <c r="Q99" i="11" s="1"/>
  <c r="Q130" i="11"/>
  <c r="Q128" i="11"/>
  <c r="Q46" i="11"/>
  <c r="Q41" i="11"/>
  <c r="Q127" i="11"/>
  <c r="Q126" i="11"/>
  <c r="R130" i="11"/>
  <c r="R47" i="11"/>
  <c r="R40" i="11"/>
  <c r="R128" i="11"/>
  <c r="R132" i="11"/>
  <c r="R127" i="11"/>
  <c r="R42" i="11"/>
  <c r="R46" i="11"/>
  <c r="R131" i="11"/>
  <c r="R123" i="11"/>
  <c r="R126" i="11"/>
  <c r="R124" i="11"/>
  <c r="R43" i="11"/>
  <c r="R99" i="11" s="1"/>
  <c r="R48" i="11"/>
  <c r="R111" i="11" s="1"/>
  <c r="R41" i="11"/>
  <c r="R129" i="11"/>
  <c r="S123" i="11"/>
  <c r="S46" i="11"/>
  <c r="S47" i="11"/>
  <c r="S126" i="11"/>
  <c r="S127" i="11"/>
  <c r="S130" i="11"/>
  <c r="S124" i="11"/>
  <c r="S40" i="11"/>
  <c r="S128" i="11"/>
  <c r="S129" i="11"/>
  <c r="S131" i="11"/>
  <c r="S41" i="11"/>
  <c r="S132" i="11"/>
  <c r="S42" i="11"/>
  <c r="S48" i="11"/>
  <c r="S111" i="11" s="1"/>
  <c r="S43" i="11"/>
  <c r="S99" i="11" s="1"/>
  <c r="T123" i="11"/>
  <c r="T42" i="11"/>
  <c r="T48" i="11"/>
  <c r="T111" i="11" s="1"/>
  <c r="T129" i="11"/>
  <c r="T130" i="11"/>
  <c r="T126" i="11"/>
  <c r="T46" i="11"/>
  <c r="T132" i="11"/>
  <c r="T128" i="11"/>
  <c r="T127" i="11"/>
  <c r="T124" i="11"/>
  <c r="T131" i="11"/>
  <c r="T41" i="11"/>
  <c r="T47" i="11"/>
  <c r="T40" i="11"/>
  <c r="T43" i="11"/>
  <c r="T99" i="11" s="1"/>
  <c r="U48" i="11"/>
  <c r="U111" i="11" s="1"/>
  <c r="U42" i="11"/>
  <c r="U46" i="11"/>
  <c r="U132" i="11"/>
  <c r="U128" i="11"/>
  <c r="U129" i="11"/>
  <c r="U47" i="11"/>
  <c r="U41" i="11"/>
  <c r="U123" i="11"/>
  <c r="U131" i="11"/>
  <c r="U127" i="11"/>
  <c r="U130" i="11"/>
  <c r="U124" i="11"/>
  <c r="U126" i="11"/>
  <c r="U40" i="11"/>
  <c r="U43" i="11"/>
  <c r="U99" i="11" s="1"/>
  <c r="V123" i="11"/>
  <c r="V48" i="11"/>
  <c r="V111" i="11" s="1"/>
  <c r="V127" i="11"/>
  <c r="V130" i="11"/>
  <c r="V43" i="11"/>
  <c r="V99" i="11" s="1"/>
  <c r="V124" i="11"/>
  <c r="V41" i="11"/>
  <c r="V129" i="11"/>
  <c r="V128" i="11"/>
  <c r="V126" i="11"/>
  <c r="V131" i="11"/>
  <c r="V47" i="11"/>
  <c r="V46" i="11"/>
  <c r="V40" i="11"/>
  <c r="V42" i="11"/>
  <c r="V132" i="11"/>
  <c r="W42" i="11"/>
  <c r="W123" i="11"/>
  <c r="W128" i="11"/>
  <c r="W124" i="11"/>
  <c r="W132" i="11"/>
  <c r="W48" i="11"/>
  <c r="W111" i="11" s="1"/>
  <c r="W46" i="11"/>
  <c r="W131" i="11"/>
  <c r="W127" i="11"/>
  <c r="W130" i="11"/>
  <c r="W43" i="11"/>
  <c r="W99" i="11" s="1"/>
  <c r="W129" i="11"/>
  <c r="W41" i="11"/>
  <c r="W47" i="11"/>
  <c r="W40" i="11"/>
  <c r="W126" i="11"/>
  <c r="X130" i="11"/>
  <c r="X131" i="11"/>
  <c r="X47" i="11"/>
  <c r="X40" i="11"/>
  <c r="X43" i="11"/>
  <c r="X99" i="11" s="1"/>
  <c r="X132" i="11"/>
  <c r="X127" i="11"/>
  <c r="X128" i="11"/>
  <c r="X46" i="11"/>
  <c r="X126" i="11"/>
  <c r="X124" i="11"/>
  <c r="X129" i="11"/>
  <c r="X42" i="11"/>
  <c r="X48" i="11"/>
  <c r="X111" i="11" s="1"/>
  <c r="X41" i="11"/>
  <c r="X123" i="11"/>
  <c r="Y123" i="11"/>
  <c r="Y46" i="11"/>
  <c r="Y42" i="11"/>
  <c r="Y43" i="11"/>
  <c r="Y99" i="11" s="1"/>
  <c r="Y130" i="11"/>
  <c r="Y131" i="11"/>
  <c r="Y124" i="11"/>
  <c r="Y41" i="11"/>
  <c r="Y129" i="11"/>
  <c r="Y126" i="11"/>
  <c r="Y127" i="11"/>
  <c r="Y48" i="11"/>
  <c r="Y111" i="11" s="1"/>
  <c r="Y132" i="11"/>
  <c r="Y40" i="11"/>
  <c r="Y47" i="11"/>
  <c r="Y128" i="11"/>
  <c r="Z124" i="11"/>
  <c r="Z130" i="11"/>
  <c r="Z127" i="11"/>
  <c r="Z47" i="11"/>
  <c r="Z42" i="11"/>
  <c r="Z123" i="11"/>
  <c r="Z110" i="11" l="1"/>
  <c r="Z109" i="11"/>
  <c r="Y102" i="11"/>
  <c r="Y101" i="11"/>
  <c r="Y100" i="11"/>
  <c r="Y103" i="11"/>
  <c r="Y96" i="11"/>
  <c r="Y95" i="11"/>
  <c r="Y115" i="11"/>
  <c r="Y113" i="11"/>
  <c r="Y112" i="11"/>
  <c r="Y107" i="11"/>
  <c r="Y108" i="11"/>
  <c r="X103" i="11"/>
  <c r="X96" i="11"/>
  <c r="X95" i="11"/>
  <c r="X113" i="11"/>
  <c r="X108" i="11"/>
  <c r="X107" i="11"/>
  <c r="X115" i="11"/>
  <c r="X112" i="11"/>
  <c r="X109" i="11"/>
  <c r="X110" i="11"/>
  <c r="W103" i="11"/>
  <c r="W95" i="11"/>
  <c r="W96" i="11"/>
  <c r="W115" i="11"/>
  <c r="W113" i="11"/>
  <c r="W112" i="11"/>
  <c r="W108" i="11"/>
  <c r="W107" i="11"/>
  <c r="W98" i="11"/>
  <c r="W97" i="11"/>
  <c r="V102" i="11"/>
  <c r="V101" i="11"/>
  <c r="V100" i="11"/>
  <c r="U102" i="11"/>
  <c r="U101" i="11"/>
  <c r="U100" i="11"/>
  <c r="U115" i="11"/>
  <c r="U112" i="11"/>
  <c r="U108" i="11"/>
  <c r="U113" i="11"/>
  <c r="U107" i="11"/>
  <c r="T103" i="11"/>
  <c r="T95" i="11"/>
  <c r="T96" i="11"/>
  <c r="T115" i="11"/>
  <c r="T113" i="11"/>
  <c r="T112" i="11"/>
  <c r="T108" i="11"/>
  <c r="T107" i="11"/>
  <c r="S98" i="11"/>
  <c r="S97" i="11"/>
  <c r="S102" i="11"/>
  <c r="S101" i="11"/>
  <c r="S100" i="11"/>
  <c r="S115" i="11"/>
  <c r="S113" i="11"/>
  <c r="S112" i="11"/>
  <c r="S107" i="11"/>
  <c r="S108" i="11"/>
  <c r="R103" i="11"/>
  <c r="R96" i="11"/>
  <c r="R95" i="11"/>
  <c r="R102" i="11"/>
  <c r="R101" i="11"/>
  <c r="R100" i="11"/>
  <c r="Q115" i="11"/>
  <c r="Q113" i="11"/>
  <c r="Q112" i="11"/>
  <c r="Q108" i="11"/>
  <c r="Q107" i="11"/>
  <c r="Q97" i="11"/>
  <c r="Q98" i="11"/>
  <c r="P102" i="11"/>
  <c r="P101" i="11"/>
  <c r="P100" i="11"/>
  <c r="P98" i="11"/>
  <c r="P97" i="11"/>
  <c r="P115" i="11"/>
  <c r="P113" i="11"/>
  <c r="P112" i="11"/>
  <c r="P107" i="11"/>
  <c r="P108" i="11"/>
  <c r="O113" i="11"/>
  <c r="O108" i="11"/>
  <c r="O107" i="11"/>
  <c r="O112" i="11"/>
  <c r="O115" i="11"/>
  <c r="O102" i="11"/>
  <c r="O101" i="11"/>
  <c r="O100" i="11"/>
  <c r="O103" i="11"/>
  <c r="O96" i="11"/>
  <c r="O95" i="11"/>
  <c r="N103" i="11"/>
  <c r="N95" i="11"/>
  <c r="N96" i="11"/>
  <c r="N98" i="11"/>
  <c r="N97" i="11"/>
  <c r="N109" i="11"/>
  <c r="N110" i="11"/>
  <c r="M110" i="11"/>
  <c r="M109" i="11"/>
  <c r="M103" i="11"/>
  <c r="M96" i="11"/>
  <c r="M95" i="11"/>
  <c r="L115" i="11"/>
  <c r="L112" i="11"/>
  <c r="L108" i="11"/>
  <c r="L113" i="11"/>
  <c r="L107" i="11"/>
  <c r="K110" i="11"/>
  <c r="K109" i="11"/>
  <c r="K97" i="11"/>
  <c r="K98" i="11"/>
  <c r="J102" i="11"/>
  <c r="J101" i="11"/>
  <c r="J100" i="11"/>
  <c r="J115" i="11"/>
  <c r="J113" i="11"/>
  <c r="J112" i="11"/>
  <c r="J107" i="11"/>
  <c r="J108" i="11"/>
  <c r="I102" i="11"/>
  <c r="I101" i="11"/>
  <c r="I100" i="11"/>
  <c r="I103" i="11"/>
  <c r="I96" i="11"/>
  <c r="I95" i="11"/>
  <c r="H110" i="11"/>
  <c r="H109" i="11"/>
  <c r="H115" i="11"/>
  <c r="H113" i="11"/>
  <c r="H112" i="11"/>
  <c r="H108" i="11"/>
  <c r="H107" i="11"/>
  <c r="G103" i="11"/>
  <c r="G96" i="11"/>
  <c r="G95" i="11"/>
  <c r="G98" i="11"/>
  <c r="G97" i="11"/>
  <c r="E98" i="11"/>
  <c r="E97" i="11"/>
  <c r="D102" i="11"/>
  <c r="D101" i="11"/>
  <c r="D100" i="11"/>
  <c r="E107" i="11"/>
  <c r="E112" i="11"/>
  <c r="E108" i="11"/>
  <c r="E115" i="11"/>
  <c r="E113" i="11"/>
  <c r="AA108" i="11"/>
  <c r="AA115" i="11"/>
  <c r="AA112" i="11"/>
  <c r="AA107" i="11"/>
  <c r="AA113" i="11"/>
  <c r="AA102" i="11"/>
  <c r="AA101" i="11"/>
  <c r="AA100" i="11"/>
  <c r="F98" i="11"/>
  <c r="F97" i="11"/>
  <c r="D110" i="11"/>
  <c r="D109" i="11"/>
  <c r="W100" i="11"/>
  <c r="W101" i="11"/>
  <c r="W102" i="11"/>
  <c r="V115" i="11"/>
  <c r="V113" i="11"/>
  <c r="V112" i="11"/>
  <c r="V107" i="11"/>
  <c r="V108" i="11"/>
  <c r="V103" i="11"/>
  <c r="V96" i="11"/>
  <c r="V95" i="11"/>
  <c r="U103" i="11"/>
  <c r="U96" i="11"/>
  <c r="U95" i="11"/>
  <c r="U98" i="11"/>
  <c r="U97" i="11"/>
  <c r="T102" i="11"/>
  <c r="T100" i="11"/>
  <c r="T101" i="11"/>
  <c r="R108" i="11"/>
  <c r="R115" i="11"/>
  <c r="R112" i="11"/>
  <c r="R107" i="11"/>
  <c r="R113" i="11"/>
  <c r="R109" i="11"/>
  <c r="R110" i="11"/>
  <c r="Q101" i="11"/>
  <c r="Q102" i="11"/>
  <c r="Q100" i="11"/>
  <c r="P103" i="11"/>
  <c r="P96" i="11"/>
  <c r="P95" i="11"/>
  <c r="O109" i="11"/>
  <c r="O110" i="11"/>
  <c r="M115" i="11"/>
  <c r="M113" i="11"/>
  <c r="M112" i="11"/>
  <c r="M107" i="11"/>
  <c r="M108" i="11"/>
  <c r="L102" i="11"/>
  <c r="L101" i="11"/>
  <c r="L100" i="11"/>
  <c r="L98" i="11"/>
  <c r="L97" i="11"/>
  <c r="K102" i="11"/>
  <c r="K100" i="11"/>
  <c r="K101" i="11"/>
  <c r="J103" i="11"/>
  <c r="J96" i="11"/>
  <c r="J95" i="11"/>
  <c r="I108" i="11"/>
  <c r="I115" i="11"/>
  <c r="I112" i="11"/>
  <c r="I107" i="11"/>
  <c r="I113" i="11"/>
  <c r="I109" i="11"/>
  <c r="I110" i="11"/>
  <c r="H97" i="11"/>
  <c r="H98" i="11"/>
  <c r="H101" i="11"/>
  <c r="H102" i="11"/>
  <c r="H100" i="11"/>
  <c r="G102" i="11"/>
  <c r="G101" i="11"/>
  <c r="G100" i="11"/>
  <c r="D98" i="11"/>
  <c r="D97" i="11"/>
  <c r="E101" i="11"/>
  <c r="E102" i="11"/>
  <c r="E100" i="11"/>
  <c r="D103" i="11"/>
  <c r="D96" i="11"/>
  <c r="D95" i="11"/>
  <c r="F103" i="11"/>
  <c r="F96" i="11"/>
  <c r="F95" i="11"/>
  <c r="AA98" i="11"/>
  <c r="AA97" i="11"/>
  <c r="AA109" i="11"/>
  <c r="AA110" i="11"/>
  <c r="Z97" i="11"/>
  <c r="Z98" i="11"/>
  <c r="Z135" i="11" s="1"/>
  <c r="Z138" i="11" s="1"/>
  <c r="Z22" i="11" s="1"/>
  <c r="Z7" i="11" s="1"/>
  <c r="Y110" i="11"/>
  <c r="Y109" i="11"/>
  <c r="Y98" i="11"/>
  <c r="Y97" i="11"/>
  <c r="X98" i="11"/>
  <c r="X97" i="11"/>
  <c r="X102" i="11"/>
  <c r="X101" i="11"/>
  <c r="X100" i="11"/>
  <c r="W109" i="11"/>
  <c r="W110" i="11"/>
  <c r="V98" i="11"/>
  <c r="V97" i="11"/>
  <c r="V110" i="11"/>
  <c r="V109" i="11"/>
  <c r="U110" i="11"/>
  <c r="U109" i="11"/>
  <c r="T110" i="11"/>
  <c r="T109" i="11"/>
  <c r="T97" i="11"/>
  <c r="T98" i="11"/>
  <c r="S103" i="11"/>
  <c r="S96" i="11"/>
  <c r="S95" i="11"/>
  <c r="S135" i="11" s="1"/>
  <c r="S138" i="11" s="1"/>
  <c r="S22" i="11" s="1"/>
  <c r="S7" i="11" s="1"/>
  <c r="S110" i="11"/>
  <c r="S109" i="11"/>
  <c r="R98" i="11"/>
  <c r="R97" i="11"/>
  <c r="Q96" i="11"/>
  <c r="Q103" i="11"/>
  <c r="Q95" i="11"/>
  <c r="Q110" i="11"/>
  <c r="Q109" i="11"/>
  <c r="P110" i="11"/>
  <c r="P109" i="11"/>
  <c r="O98" i="11"/>
  <c r="O97" i="11"/>
  <c r="N115" i="11"/>
  <c r="N113" i="11"/>
  <c r="N112" i="11"/>
  <c r="N108" i="11"/>
  <c r="N107" i="11"/>
  <c r="N100" i="11"/>
  <c r="N101" i="11"/>
  <c r="N102" i="11"/>
  <c r="M102" i="11"/>
  <c r="M101" i="11"/>
  <c r="M100" i="11"/>
  <c r="M98" i="11"/>
  <c r="M97" i="11"/>
  <c r="L103" i="11"/>
  <c r="L96" i="11"/>
  <c r="L95" i="11"/>
  <c r="L110" i="11"/>
  <c r="L109" i="11"/>
  <c r="K103" i="11"/>
  <c r="K95" i="11"/>
  <c r="K96" i="11"/>
  <c r="K115" i="11"/>
  <c r="K113" i="11"/>
  <c r="K112" i="11"/>
  <c r="K108" i="11"/>
  <c r="K107" i="11"/>
  <c r="J98" i="11"/>
  <c r="J97" i="11"/>
  <c r="J110" i="11"/>
  <c r="J109" i="11"/>
  <c r="I98" i="11"/>
  <c r="I97" i="11"/>
  <c r="H96" i="11"/>
  <c r="H103" i="11"/>
  <c r="H95" i="11"/>
  <c r="H135" i="11" s="1"/>
  <c r="H138" i="11" s="1"/>
  <c r="H22" i="11" s="1"/>
  <c r="H7" i="11" s="1"/>
  <c r="G115" i="11"/>
  <c r="G113" i="11"/>
  <c r="G112" i="11"/>
  <c r="G107" i="11"/>
  <c r="G108" i="11"/>
  <c r="G110" i="11"/>
  <c r="G109" i="11"/>
  <c r="F109" i="11"/>
  <c r="F110" i="11"/>
  <c r="F113" i="11"/>
  <c r="F108" i="11"/>
  <c r="F107" i="11"/>
  <c r="F112" i="11"/>
  <c r="F115" i="11"/>
  <c r="E110" i="11"/>
  <c r="E109" i="11"/>
  <c r="E95" i="11"/>
  <c r="E96" i="11"/>
  <c r="E103" i="11"/>
  <c r="F102" i="11"/>
  <c r="F101" i="11"/>
  <c r="F100" i="11"/>
  <c r="AA103" i="11"/>
  <c r="AA96" i="11"/>
  <c r="AA95" i="11"/>
  <c r="D115" i="11"/>
  <c r="D113" i="11"/>
  <c r="D112" i="11"/>
  <c r="D107" i="11"/>
  <c r="D108" i="11"/>
  <c r="AA135" i="11" l="1"/>
  <c r="AA138" i="11" s="1"/>
  <c r="AA22" i="11" s="1"/>
  <c r="AA7" i="11" s="1"/>
  <c r="Q135" i="11"/>
  <c r="Q138" i="11" s="1"/>
  <c r="Q22" i="11" s="1"/>
  <c r="Q7" i="11" s="1"/>
  <c r="G135" i="11"/>
  <c r="G138" i="11" s="1"/>
  <c r="G22" i="11" s="1"/>
  <c r="G7" i="11" s="1"/>
  <c r="M135" i="11"/>
  <c r="M138" i="11" s="1"/>
  <c r="M22" i="11" s="1"/>
  <c r="M7" i="11" s="1"/>
  <c r="O135" i="11"/>
  <c r="O138" i="11" s="1"/>
  <c r="O22" i="11" s="1"/>
  <c r="O7" i="11" s="1"/>
  <c r="K135" i="11"/>
  <c r="K138" i="11" s="1"/>
  <c r="K22" i="11" s="1"/>
  <c r="K7" i="11" s="1"/>
  <c r="J135" i="11"/>
  <c r="J138" i="11" s="1"/>
  <c r="J22" i="11" s="1"/>
  <c r="J7" i="11" s="1"/>
  <c r="P135" i="11"/>
  <c r="P138" i="11" s="1"/>
  <c r="P22" i="11" s="1"/>
  <c r="P7" i="11" s="1"/>
  <c r="U135" i="11"/>
  <c r="U138" i="11" s="1"/>
  <c r="U22" i="11" s="1"/>
  <c r="U7" i="11" s="1"/>
  <c r="V135" i="11"/>
  <c r="V138" i="11" s="1"/>
  <c r="V22" i="11" s="1"/>
  <c r="V7" i="11" s="1"/>
  <c r="I135" i="11"/>
  <c r="I138" i="11" s="1"/>
  <c r="I22" i="11" s="1"/>
  <c r="I7" i="11" s="1"/>
  <c r="N135" i="11"/>
  <c r="N138" i="11" s="1"/>
  <c r="N22" i="11" s="1"/>
  <c r="N7" i="11" s="1"/>
  <c r="R135" i="11"/>
  <c r="R138" i="11" s="1"/>
  <c r="R22" i="11" s="1"/>
  <c r="R7" i="11" s="1"/>
  <c r="Y135" i="11"/>
  <c r="Y138" i="11" s="1"/>
  <c r="Y22" i="11" s="1"/>
  <c r="Y7" i="11" s="1"/>
  <c r="E135" i="11"/>
  <c r="E138" i="11" s="1"/>
  <c r="E22" i="11" s="1"/>
  <c r="E7" i="11" s="1"/>
  <c r="L135" i="11"/>
  <c r="L138" i="11" s="1"/>
  <c r="L22" i="11" s="1"/>
  <c r="L7" i="11" s="1"/>
  <c r="F135" i="11"/>
  <c r="F138" i="11" s="1"/>
  <c r="F22" i="11" s="1"/>
  <c r="F7" i="11" s="1"/>
  <c r="D135" i="11"/>
  <c r="D138" i="11" s="1"/>
  <c r="D22" i="11" s="1"/>
  <c r="D7" i="11" s="1"/>
  <c r="T135" i="11"/>
  <c r="T138" i="11" s="1"/>
  <c r="T22" i="11" s="1"/>
  <c r="T7" i="11" s="1"/>
  <c r="W135" i="11"/>
  <c r="W138" i="11" s="1"/>
  <c r="W22" i="11" s="1"/>
  <c r="W7" i="11" s="1"/>
  <c r="X135" i="11"/>
  <c r="X138" i="11" s="1"/>
  <c r="X22" i="11" s="1"/>
  <c r="X7" i="11" s="1"/>
  <c r="BH21" i="4" l="1"/>
  <c r="BG21" i="4"/>
  <c r="BF21" i="4"/>
  <c r="BE21" i="4"/>
  <c r="BD21" i="4"/>
  <c r="BC21" i="4"/>
  <c r="BB21" i="4"/>
  <c r="BA21" i="4"/>
  <c r="AZ21" i="4"/>
  <c r="AX21" i="4"/>
  <c r="AW21" i="4"/>
  <c r="AV21" i="4"/>
  <c r="AU21" i="4"/>
  <c r="AT21" i="4"/>
  <c r="AS21" i="4"/>
  <c r="AR21" i="4"/>
  <c r="AQ21" i="4"/>
  <c r="AP21" i="4"/>
  <c r="AN21" i="4"/>
  <c r="AM21" i="4"/>
  <c r="AL21" i="4"/>
  <c r="AK21" i="4"/>
  <c r="AJ21" i="4"/>
  <c r="AI21" i="4"/>
  <c r="AH21" i="4"/>
  <c r="AG21" i="4"/>
  <c r="AF21" i="4"/>
  <c r="AD21" i="4"/>
  <c r="AC21" i="4"/>
  <c r="AB21" i="4"/>
  <c r="AA21" i="4"/>
  <c r="Z21" i="4"/>
  <c r="Y21" i="4"/>
  <c r="X21" i="4"/>
  <c r="W21" i="4"/>
  <c r="V21" i="4"/>
  <c r="T21" i="4"/>
  <c r="S21" i="4"/>
  <c r="R21" i="4"/>
  <c r="Q21" i="4"/>
  <c r="P21" i="4"/>
  <c r="O21" i="4"/>
  <c r="N21" i="4"/>
  <c r="M21" i="4"/>
  <c r="L21" i="4"/>
  <c r="J21" i="4"/>
  <c r="I21" i="4"/>
  <c r="H21" i="4"/>
  <c r="G21" i="4"/>
  <c r="E21" i="4"/>
  <c r="D21" i="4"/>
  <c r="C21" i="4"/>
  <c r="B21" i="4"/>
  <c r="BH20" i="4"/>
  <c r="BG20" i="4"/>
  <c r="BF20" i="4"/>
  <c r="BE20" i="4"/>
  <c r="BD20" i="4"/>
  <c r="BC20" i="4"/>
  <c r="BB20" i="4"/>
  <c r="BA20" i="4"/>
  <c r="AZ20" i="4"/>
  <c r="AX20" i="4"/>
  <c r="AW20" i="4"/>
  <c r="AV20" i="4"/>
  <c r="AU20" i="4"/>
  <c r="AT20" i="4"/>
  <c r="AS20" i="4"/>
  <c r="AR20" i="4"/>
  <c r="AQ20" i="4"/>
  <c r="AP20" i="4"/>
  <c r="AN20" i="4"/>
  <c r="AM20" i="4"/>
  <c r="AL20" i="4"/>
  <c r="AK20" i="4"/>
  <c r="AJ20" i="4"/>
  <c r="AI20" i="4"/>
  <c r="AH20" i="4"/>
  <c r="AG20" i="4"/>
  <c r="AF20" i="4"/>
  <c r="AD20" i="4"/>
  <c r="AC20" i="4"/>
  <c r="AB20" i="4"/>
  <c r="AA20" i="4"/>
  <c r="Z20" i="4"/>
  <c r="Y20" i="4"/>
  <c r="X20" i="4"/>
  <c r="W20" i="4"/>
  <c r="V20" i="4"/>
  <c r="T20" i="4"/>
  <c r="S20" i="4"/>
  <c r="R20" i="4"/>
  <c r="Q20" i="4"/>
  <c r="P20" i="4"/>
  <c r="O20" i="4"/>
  <c r="N20" i="4"/>
  <c r="M20" i="4"/>
  <c r="L20" i="4"/>
  <c r="J20" i="4"/>
  <c r="I20" i="4"/>
  <c r="H20" i="4"/>
  <c r="G20" i="4"/>
  <c r="E20" i="4"/>
  <c r="D20" i="4"/>
  <c r="C20" i="4"/>
  <c r="B20" i="4"/>
  <c r="BH19" i="4"/>
  <c r="BG19" i="4"/>
  <c r="BF19" i="4"/>
  <c r="BE19" i="4"/>
  <c r="BD19" i="4"/>
  <c r="BC19" i="4"/>
  <c r="BB19" i="4"/>
  <c r="BA19" i="4"/>
  <c r="AZ19" i="4"/>
  <c r="AX19" i="4"/>
  <c r="AW19" i="4"/>
  <c r="AV19" i="4"/>
  <c r="AU19" i="4"/>
  <c r="AT19" i="4"/>
  <c r="AS19" i="4"/>
  <c r="AR19" i="4"/>
  <c r="AQ19" i="4"/>
  <c r="AP19" i="4"/>
  <c r="AN19" i="4"/>
  <c r="AM19" i="4"/>
  <c r="AL19" i="4"/>
  <c r="AK19" i="4"/>
  <c r="AJ19" i="4"/>
  <c r="AI19" i="4"/>
  <c r="AH19" i="4"/>
  <c r="AG19" i="4"/>
  <c r="AF19" i="4"/>
  <c r="AD19" i="4"/>
  <c r="AC19" i="4"/>
  <c r="AB19" i="4"/>
  <c r="AA19" i="4"/>
  <c r="Z19" i="4"/>
  <c r="Y19" i="4"/>
  <c r="X19" i="4"/>
  <c r="W19" i="4"/>
  <c r="V19" i="4"/>
  <c r="T19" i="4"/>
  <c r="S19" i="4"/>
  <c r="R19" i="4"/>
  <c r="Q19" i="4"/>
  <c r="P19" i="4"/>
  <c r="O19" i="4"/>
  <c r="N19" i="4"/>
  <c r="M19" i="4"/>
  <c r="L19" i="4"/>
  <c r="J19" i="4"/>
  <c r="I19" i="4"/>
  <c r="H19" i="4"/>
  <c r="G19" i="4"/>
  <c r="E19" i="4"/>
  <c r="D19" i="4"/>
  <c r="C19" i="4"/>
  <c r="B19" i="4"/>
  <c r="BH18" i="4"/>
  <c r="BG18" i="4"/>
  <c r="BF18" i="4"/>
  <c r="BE18" i="4"/>
  <c r="BD18" i="4"/>
  <c r="BC18" i="4"/>
  <c r="BB18" i="4"/>
  <c r="BA18" i="4"/>
  <c r="AZ18" i="4"/>
  <c r="AX18" i="4"/>
  <c r="AW18" i="4"/>
  <c r="AV18" i="4"/>
  <c r="AU18" i="4"/>
  <c r="AT18" i="4"/>
  <c r="AS18" i="4"/>
  <c r="AR18" i="4"/>
  <c r="AQ18" i="4"/>
  <c r="AP18" i="4"/>
  <c r="AN18" i="4"/>
  <c r="AM18" i="4"/>
  <c r="AL18" i="4"/>
  <c r="AK18" i="4"/>
  <c r="AJ18" i="4"/>
  <c r="AI18" i="4"/>
  <c r="AH18" i="4"/>
  <c r="AG18" i="4"/>
  <c r="AF18" i="4"/>
  <c r="AD18" i="4"/>
  <c r="AC18" i="4"/>
  <c r="AB18" i="4"/>
  <c r="AA18" i="4"/>
  <c r="Z18" i="4"/>
  <c r="Y18" i="4"/>
  <c r="X18" i="4"/>
  <c r="W18" i="4"/>
  <c r="V18" i="4"/>
  <c r="T18" i="4"/>
  <c r="S18" i="4"/>
  <c r="R18" i="4"/>
  <c r="Q18" i="4"/>
  <c r="P18" i="4"/>
  <c r="O18" i="4"/>
  <c r="N18" i="4"/>
  <c r="M18" i="4"/>
  <c r="L18" i="4"/>
  <c r="J18" i="4"/>
  <c r="I18" i="4"/>
  <c r="H18" i="4"/>
  <c r="G18" i="4"/>
  <c r="E18" i="4"/>
  <c r="D18" i="4"/>
  <c r="C18" i="4"/>
  <c r="B18" i="4"/>
  <c r="BH17" i="4"/>
  <c r="BG17" i="4"/>
  <c r="BF17" i="4"/>
  <c r="BE17" i="4"/>
  <c r="BD17" i="4"/>
  <c r="BC17" i="4"/>
  <c r="BB17" i="4"/>
  <c r="BA17" i="4"/>
  <c r="AZ17" i="4"/>
  <c r="AX17" i="4"/>
  <c r="AW17" i="4"/>
  <c r="AV17" i="4"/>
  <c r="AU17" i="4"/>
  <c r="AT17" i="4"/>
  <c r="AS17" i="4"/>
  <c r="AR17" i="4"/>
  <c r="AQ17" i="4"/>
  <c r="AP17" i="4"/>
  <c r="AN17" i="4"/>
  <c r="AM17" i="4"/>
  <c r="AL17" i="4"/>
  <c r="AK17" i="4"/>
  <c r="AJ17" i="4"/>
  <c r="AI17" i="4"/>
  <c r="AH17" i="4"/>
  <c r="AG17" i="4"/>
  <c r="AF17" i="4"/>
  <c r="AD17" i="4"/>
  <c r="AC17" i="4"/>
  <c r="AB17" i="4"/>
  <c r="AA17" i="4"/>
  <c r="Z17" i="4"/>
  <c r="Y17" i="4"/>
  <c r="X17" i="4"/>
  <c r="W17" i="4"/>
  <c r="V17" i="4"/>
  <c r="T17" i="4"/>
  <c r="S17" i="4"/>
  <c r="R17" i="4"/>
  <c r="Q17" i="4"/>
  <c r="P17" i="4"/>
  <c r="O17" i="4"/>
  <c r="N17" i="4"/>
  <c r="M17" i="4"/>
  <c r="L17" i="4"/>
  <c r="J17" i="4"/>
  <c r="I17" i="4"/>
  <c r="H17" i="4"/>
  <c r="G17" i="4"/>
  <c r="E17" i="4"/>
  <c r="D17" i="4"/>
  <c r="C17" i="4"/>
  <c r="B17" i="4"/>
  <c r="BH16" i="4"/>
  <c r="BG16" i="4"/>
  <c r="BF16" i="4"/>
  <c r="BE16" i="4"/>
  <c r="BD16" i="4"/>
  <c r="BC16" i="4"/>
  <c r="BB16" i="4"/>
  <c r="BA16" i="4"/>
  <c r="AZ16" i="4"/>
  <c r="AX16" i="4"/>
  <c r="AW16" i="4"/>
  <c r="AV16" i="4"/>
  <c r="AU16" i="4"/>
  <c r="AT16" i="4"/>
  <c r="AS16" i="4"/>
  <c r="AR16" i="4"/>
  <c r="AQ16" i="4"/>
  <c r="AP16" i="4"/>
  <c r="AN16" i="4"/>
  <c r="AM16" i="4"/>
  <c r="AL16" i="4"/>
  <c r="AK16" i="4"/>
  <c r="AJ16" i="4"/>
  <c r="AI16" i="4"/>
  <c r="AH16" i="4"/>
  <c r="AG16" i="4"/>
  <c r="AF16" i="4"/>
  <c r="AD16" i="4"/>
  <c r="AC16" i="4"/>
  <c r="AB16" i="4"/>
  <c r="AA16" i="4"/>
  <c r="Z16" i="4"/>
  <c r="Y16" i="4"/>
  <c r="X16" i="4"/>
  <c r="W16" i="4"/>
  <c r="V16" i="4"/>
  <c r="T16" i="4"/>
  <c r="S16" i="4"/>
  <c r="R16" i="4"/>
  <c r="Q16" i="4"/>
  <c r="P16" i="4"/>
  <c r="O16" i="4"/>
  <c r="N16" i="4"/>
  <c r="M16" i="4"/>
  <c r="L16" i="4"/>
  <c r="J16" i="4"/>
  <c r="I16" i="4"/>
  <c r="H16" i="4"/>
  <c r="G16" i="4"/>
  <c r="E16" i="4"/>
  <c r="D16" i="4"/>
  <c r="C16" i="4"/>
  <c r="B16" i="4"/>
  <c r="BH15" i="4"/>
  <c r="BG15" i="4"/>
  <c r="BF15" i="4"/>
  <c r="BE15" i="4"/>
  <c r="BD15" i="4"/>
  <c r="BC15" i="4"/>
  <c r="BB15" i="4"/>
  <c r="BA15" i="4"/>
  <c r="AZ15" i="4"/>
  <c r="AX15" i="4"/>
  <c r="AW15" i="4"/>
  <c r="AV15" i="4"/>
  <c r="AU15" i="4"/>
  <c r="AT15" i="4"/>
  <c r="AS15" i="4"/>
  <c r="AR15" i="4"/>
  <c r="AQ15" i="4"/>
  <c r="AP15" i="4"/>
  <c r="AN15" i="4"/>
  <c r="AM15" i="4"/>
  <c r="AL15" i="4"/>
  <c r="AK15" i="4"/>
  <c r="AJ15" i="4"/>
  <c r="AI15" i="4"/>
  <c r="AH15" i="4"/>
  <c r="AG15" i="4"/>
  <c r="AF15" i="4"/>
  <c r="AD15" i="4"/>
  <c r="AC15" i="4"/>
  <c r="AB15" i="4"/>
  <c r="AA15" i="4"/>
  <c r="Z15" i="4"/>
  <c r="Y15" i="4"/>
  <c r="X15" i="4"/>
  <c r="W15" i="4"/>
  <c r="V15" i="4"/>
  <c r="T15" i="4"/>
  <c r="S15" i="4"/>
  <c r="R15" i="4"/>
  <c r="Q15" i="4"/>
  <c r="P15" i="4"/>
  <c r="O15" i="4"/>
  <c r="N15" i="4"/>
  <c r="M15" i="4"/>
  <c r="L15" i="4"/>
  <c r="J15" i="4"/>
  <c r="I15" i="4"/>
  <c r="H15" i="4"/>
  <c r="G15" i="4"/>
  <c r="E15" i="4"/>
  <c r="D15" i="4"/>
  <c r="C15" i="4"/>
  <c r="B15" i="4"/>
  <c r="BH14" i="4"/>
  <c r="BG14" i="4"/>
  <c r="BF14" i="4"/>
  <c r="BE14" i="4"/>
  <c r="BD14" i="4"/>
  <c r="BC14" i="4"/>
  <c r="BB14" i="4"/>
  <c r="BA14" i="4"/>
  <c r="AZ14" i="4"/>
  <c r="AX14" i="4"/>
  <c r="AW14" i="4"/>
  <c r="AV14" i="4"/>
  <c r="AU14" i="4"/>
  <c r="AT14" i="4"/>
  <c r="AS14" i="4"/>
  <c r="AR14" i="4"/>
  <c r="AQ14" i="4"/>
  <c r="AP14" i="4"/>
  <c r="AN14" i="4"/>
  <c r="AM14" i="4"/>
  <c r="AL14" i="4"/>
  <c r="AK14" i="4"/>
  <c r="AJ14" i="4"/>
  <c r="AI14" i="4"/>
  <c r="AH14" i="4"/>
  <c r="AG14" i="4"/>
  <c r="AF14" i="4"/>
  <c r="AD14" i="4"/>
  <c r="AC14" i="4"/>
  <c r="AB14" i="4"/>
  <c r="AA14" i="4"/>
  <c r="Z14" i="4"/>
  <c r="Y14" i="4"/>
  <c r="X14" i="4"/>
  <c r="W14" i="4"/>
  <c r="V14" i="4"/>
  <c r="T14" i="4"/>
  <c r="S14" i="4"/>
  <c r="R14" i="4"/>
  <c r="Q14" i="4"/>
  <c r="P14" i="4"/>
  <c r="O14" i="4"/>
  <c r="N14" i="4"/>
  <c r="M14" i="4"/>
  <c r="L14" i="4"/>
  <c r="J14" i="4"/>
  <c r="I14" i="4"/>
  <c r="H14" i="4"/>
  <c r="G14" i="4"/>
  <c r="E14" i="4"/>
  <c r="D14" i="4"/>
  <c r="C14" i="4"/>
  <c r="B14" i="4"/>
  <c r="BH13" i="4"/>
  <c r="BG13" i="4"/>
  <c r="BF13" i="4"/>
  <c r="BE13" i="4"/>
  <c r="BD13" i="4"/>
  <c r="BC13" i="4"/>
  <c r="BB13" i="4"/>
  <c r="BA13" i="4"/>
  <c r="AZ13" i="4"/>
  <c r="AX13" i="4"/>
  <c r="AW13" i="4"/>
  <c r="AV13" i="4"/>
  <c r="AU13" i="4"/>
  <c r="AT13" i="4"/>
  <c r="AS13" i="4"/>
  <c r="AR13" i="4"/>
  <c r="AQ13" i="4"/>
  <c r="AP13" i="4"/>
  <c r="AN13" i="4"/>
  <c r="AM13" i="4"/>
  <c r="AL13" i="4"/>
  <c r="AK13" i="4"/>
  <c r="AJ13" i="4"/>
  <c r="AI13" i="4"/>
  <c r="AH13" i="4"/>
  <c r="AG13" i="4"/>
  <c r="AF13" i="4"/>
  <c r="AD13" i="4"/>
  <c r="AC13" i="4"/>
  <c r="AB13" i="4"/>
  <c r="AA13" i="4"/>
  <c r="Z13" i="4"/>
  <c r="Y13" i="4"/>
  <c r="X13" i="4"/>
  <c r="W13" i="4"/>
  <c r="V13" i="4"/>
  <c r="T13" i="4"/>
  <c r="S13" i="4"/>
  <c r="R13" i="4"/>
  <c r="Q13" i="4"/>
  <c r="P13" i="4"/>
  <c r="O13" i="4"/>
  <c r="N13" i="4"/>
  <c r="M13" i="4"/>
  <c r="L13" i="4"/>
  <c r="J13" i="4"/>
  <c r="I13" i="4"/>
  <c r="H13" i="4"/>
  <c r="G13" i="4"/>
  <c r="E13" i="4"/>
  <c r="D13" i="4"/>
  <c r="C13" i="4"/>
  <c r="B13" i="4"/>
  <c r="BH12" i="4"/>
  <c r="BG12" i="4"/>
  <c r="BF12" i="4"/>
  <c r="BE12" i="4"/>
  <c r="BD12" i="4"/>
  <c r="BC12" i="4"/>
  <c r="BB12" i="4"/>
  <c r="BA12" i="4"/>
  <c r="AZ12" i="4"/>
  <c r="AX12" i="4"/>
  <c r="AW12" i="4"/>
  <c r="AV12" i="4"/>
  <c r="AU12" i="4"/>
  <c r="AT12" i="4"/>
  <c r="AS12" i="4"/>
  <c r="AR12" i="4"/>
  <c r="AQ12" i="4"/>
  <c r="AP12" i="4"/>
  <c r="AN12" i="4"/>
  <c r="AM12" i="4"/>
  <c r="AL12" i="4"/>
  <c r="AK12" i="4"/>
  <c r="AJ12" i="4"/>
  <c r="AI12" i="4"/>
  <c r="AH12" i="4"/>
  <c r="AG12" i="4"/>
  <c r="AF12" i="4"/>
  <c r="AD12" i="4"/>
  <c r="AC12" i="4"/>
  <c r="AB12" i="4"/>
  <c r="AA12" i="4"/>
  <c r="Z12" i="4"/>
  <c r="Y12" i="4"/>
  <c r="X12" i="4"/>
  <c r="W12" i="4"/>
  <c r="V12" i="4"/>
  <c r="T12" i="4"/>
  <c r="S12" i="4"/>
  <c r="R12" i="4"/>
  <c r="Q12" i="4"/>
  <c r="P12" i="4"/>
  <c r="O12" i="4"/>
  <c r="N12" i="4"/>
  <c r="M12" i="4"/>
  <c r="L12" i="4"/>
  <c r="J12" i="4"/>
  <c r="I12" i="4"/>
  <c r="H12" i="4"/>
  <c r="G12" i="4"/>
  <c r="E12" i="4"/>
  <c r="D12" i="4"/>
  <c r="C12" i="4"/>
  <c r="B12" i="4"/>
  <c r="BH11" i="4"/>
  <c r="BG11" i="4"/>
  <c r="BF11" i="4"/>
  <c r="BE11" i="4"/>
  <c r="BD11" i="4"/>
  <c r="BC11" i="4"/>
  <c r="BB11" i="4"/>
  <c r="BA11" i="4"/>
  <c r="AZ11" i="4"/>
  <c r="AX11" i="4"/>
  <c r="AW11" i="4"/>
  <c r="AV11" i="4"/>
  <c r="AU11" i="4"/>
  <c r="AT11" i="4"/>
  <c r="AS11" i="4"/>
  <c r="AR11" i="4"/>
  <c r="AQ11" i="4"/>
  <c r="AP11" i="4"/>
  <c r="AN11" i="4"/>
  <c r="AM11" i="4"/>
  <c r="AL11" i="4"/>
  <c r="AK11" i="4"/>
  <c r="AJ11" i="4"/>
  <c r="AI11" i="4"/>
  <c r="AH11" i="4"/>
  <c r="AG11" i="4"/>
  <c r="AF11" i="4"/>
  <c r="AD11" i="4"/>
  <c r="AC11" i="4"/>
  <c r="AB11" i="4"/>
  <c r="AA11" i="4"/>
  <c r="Z11" i="4"/>
  <c r="Y11" i="4"/>
  <c r="X11" i="4"/>
  <c r="W11" i="4"/>
  <c r="V11" i="4"/>
  <c r="T11" i="4"/>
  <c r="S11" i="4"/>
  <c r="R11" i="4"/>
  <c r="Q11" i="4"/>
  <c r="P11" i="4"/>
  <c r="O11" i="4"/>
  <c r="N11" i="4"/>
  <c r="M11" i="4"/>
  <c r="L11" i="4"/>
  <c r="J11" i="4"/>
  <c r="I11" i="4"/>
  <c r="H11" i="4"/>
  <c r="G11" i="4"/>
  <c r="E11" i="4"/>
  <c r="D11" i="4"/>
  <c r="C11" i="4"/>
  <c r="B11" i="4"/>
  <c r="BH10" i="4"/>
  <c r="BG10" i="4"/>
  <c r="BF10" i="4"/>
  <c r="BE10" i="4"/>
  <c r="BD10" i="4"/>
  <c r="BC10" i="4"/>
  <c r="BB10" i="4"/>
  <c r="BA10" i="4"/>
  <c r="AZ10" i="4"/>
  <c r="AX10" i="4"/>
  <c r="AW10" i="4"/>
  <c r="AV10" i="4"/>
  <c r="AU10" i="4"/>
  <c r="AT10" i="4"/>
  <c r="AS10" i="4"/>
  <c r="AR10" i="4"/>
  <c r="AQ10" i="4"/>
  <c r="AP10" i="4"/>
  <c r="AN10" i="4"/>
  <c r="AM10" i="4"/>
  <c r="AL10" i="4"/>
  <c r="AK10" i="4"/>
  <c r="AJ10" i="4"/>
  <c r="AI10" i="4"/>
  <c r="AH10" i="4"/>
  <c r="AG10" i="4"/>
  <c r="AF10" i="4"/>
  <c r="AD10" i="4"/>
  <c r="AC10" i="4"/>
  <c r="AB10" i="4"/>
  <c r="AA10" i="4"/>
  <c r="Z10" i="4"/>
  <c r="Y10" i="4"/>
  <c r="X10" i="4"/>
  <c r="W10" i="4"/>
  <c r="V10" i="4"/>
  <c r="T10" i="4"/>
  <c r="S10" i="4"/>
  <c r="R10" i="4"/>
  <c r="Q10" i="4"/>
  <c r="P10" i="4"/>
  <c r="O10" i="4"/>
  <c r="N10" i="4"/>
  <c r="M10" i="4"/>
  <c r="L10" i="4"/>
  <c r="J10" i="4"/>
  <c r="I10" i="4"/>
  <c r="H10" i="4"/>
  <c r="G10" i="4"/>
  <c r="E10" i="4"/>
  <c r="D10" i="4"/>
  <c r="C10" i="4"/>
  <c r="B10" i="4"/>
  <c r="BH9" i="4"/>
  <c r="BG9" i="4"/>
  <c r="BF9" i="4"/>
  <c r="BE9" i="4"/>
  <c r="BD9" i="4"/>
  <c r="BC9" i="4"/>
  <c r="BB9" i="4"/>
  <c r="BA9" i="4"/>
  <c r="AZ9" i="4"/>
  <c r="AX9" i="4"/>
  <c r="AW9" i="4"/>
  <c r="AV9" i="4"/>
  <c r="AU9" i="4"/>
  <c r="AT9" i="4"/>
  <c r="AS9" i="4"/>
  <c r="AR9" i="4"/>
  <c r="AQ9" i="4"/>
  <c r="AP9" i="4"/>
  <c r="AN9" i="4"/>
  <c r="AM9" i="4"/>
  <c r="AL9" i="4"/>
  <c r="AK9" i="4"/>
  <c r="AJ9" i="4"/>
  <c r="AI9" i="4"/>
  <c r="AH9" i="4"/>
  <c r="AG9" i="4"/>
  <c r="AF9" i="4"/>
  <c r="AD9" i="4"/>
  <c r="AC9" i="4"/>
  <c r="AB9" i="4"/>
  <c r="AA9" i="4"/>
  <c r="Z9" i="4"/>
  <c r="Y9" i="4"/>
  <c r="X9" i="4"/>
  <c r="W9" i="4"/>
  <c r="V9" i="4"/>
  <c r="T9" i="4"/>
  <c r="S9" i="4"/>
  <c r="R9" i="4"/>
  <c r="Q9" i="4"/>
  <c r="P9" i="4"/>
  <c r="O9" i="4"/>
  <c r="N9" i="4"/>
  <c r="M9" i="4"/>
  <c r="L9" i="4"/>
  <c r="J9" i="4"/>
  <c r="I9" i="4"/>
  <c r="H9" i="4"/>
  <c r="G9" i="4"/>
  <c r="E9" i="4"/>
  <c r="D9" i="4"/>
  <c r="C9" i="4"/>
  <c r="B9" i="4"/>
  <c r="BH8" i="4"/>
  <c r="BG8" i="4"/>
  <c r="BF8" i="4"/>
  <c r="BE8" i="4"/>
  <c r="BD8" i="4"/>
  <c r="BC8" i="4"/>
  <c r="BB8" i="4"/>
  <c r="BA8" i="4"/>
  <c r="AZ8" i="4"/>
  <c r="AX8" i="4"/>
  <c r="AW8" i="4"/>
  <c r="AV8" i="4"/>
  <c r="AU8" i="4"/>
  <c r="AT8" i="4"/>
  <c r="AS8" i="4"/>
  <c r="AR8" i="4"/>
  <c r="AQ8" i="4"/>
  <c r="AP8" i="4"/>
  <c r="AN8" i="4"/>
  <c r="AM8" i="4"/>
  <c r="AL8" i="4"/>
  <c r="AK8" i="4"/>
  <c r="AJ8" i="4"/>
  <c r="AI8" i="4"/>
  <c r="AH8" i="4"/>
  <c r="AG8" i="4"/>
  <c r="AF8" i="4"/>
  <c r="AD8" i="4"/>
  <c r="AC8" i="4"/>
  <c r="AB8" i="4"/>
  <c r="AA8" i="4"/>
  <c r="Z8" i="4"/>
  <c r="Y8" i="4"/>
  <c r="X8" i="4"/>
  <c r="W8" i="4"/>
  <c r="V8" i="4"/>
  <c r="T8" i="4"/>
  <c r="S8" i="4"/>
  <c r="R8" i="4"/>
  <c r="Q8" i="4"/>
  <c r="P8" i="4"/>
  <c r="O8" i="4"/>
  <c r="N8" i="4"/>
  <c r="M8" i="4"/>
  <c r="L8" i="4"/>
  <c r="J8" i="4"/>
  <c r="I8" i="4"/>
  <c r="H8" i="4"/>
  <c r="G8" i="4"/>
  <c r="E8" i="4"/>
  <c r="D8" i="4"/>
  <c r="C8" i="4"/>
  <c r="B8" i="4"/>
  <c r="BH7" i="4"/>
  <c r="BG7" i="4"/>
  <c r="BF7" i="4"/>
  <c r="BE7" i="4"/>
  <c r="BD7" i="4"/>
  <c r="BC7" i="4"/>
  <c r="BB7" i="4"/>
  <c r="BA7" i="4"/>
  <c r="AZ7" i="4"/>
  <c r="AX7" i="4"/>
  <c r="AW7" i="4"/>
  <c r="AV7" i="4"/>
  <c r="AU7" i="4"/>
  <c r="AT7" i="4"/>
  <c r="AS7" i="4"/>
  <c r="AR7" i="4"/>
  <c r="AQ7" i="4"/>
  <c r="AP7" i="4"/>
  <c r="AN7" i="4"/>
  <c r="AM7" i="4"/>
  <c r="AL7" i="4"/>
  <c r="AK7" i="4"/>
  <c r="AJ7" i="4"/>
  <c r="AI7" i="4"/>
  <c r="AH7" i="4"/>
  <c r="AG7" i="4"/>
  <c r="AF7" i="4"/>
  <c r="AD7" i="4"/>
  <c r="AC7" i="4"/>
  <c r="AB7" i="4"/>
  <c r="AA7" i="4"/>
  <c r="Z7" i="4"/>
  <c r="Y7" i="4"/>
  <c r="X7" i="4"/>
  <c r="W7" i="4"/>
  <c r="V7" i="4"/>
  <c r="T7" i="4"/>
  <c r="S7" i="4"/>
  <c r="R7" i="4"/>
  <c r="Q7" i="4"/>
  <c r="P7" i="4"/>
  <c r="O7" i="4"/>
  <c r="N7" i="4"/>
  <c r="M7" i="4"/>
  <c r="L7" i="4"/>
  <c r="J7" i="4"/>
  <c r="I7" i="4"/>
  <c r="H7" i="4"/>
  <c r="G7" i="4"/>
  <c r="E7" i="4"/>
  <c r="D7" i="4"/>
  <c r="C7" i="4"/>
  <c r="B7" i="4"/>
  <c r="BH6" i="4"/>
  <c r="BG6" i="4"/>
  <c r="BF6" i="4"/>
  <c r="BE6" i="4"/>
  <c r="BD6" i="4"/>
  <c r="BC6" i="4"/>
  <c r="BB6" i="4"/>
  <c r="BA6" i="4"/>
  <c r="AZ6" i="4"/>
  <c r="AX6" i="4"/>
  <c r="AW6" i="4"/>
  <c r="AV6" i="4"/>
  <c r="AU6" i="4"/>
  <c r="AT6" i="4"/>
  <c r="AS6" i="4"/>
  <c r="AR6" i="4"/>
  <c r="AQ6" i="4"/>
  <c r="AP6" i="4"/>
  <c r="AN6" i="4"/>
  <c r="AM6" i="4"/>
  <c r="AL6" i="4"/>
  <c r="AK6" i="4"/>
  <c r="AJ6" i="4"/>
  <c r="AI6" i="4"/>
  <c r="AH6" i="4"/>
  <c r="AG6" i="4"/>
  <c r="AF6" i="4"/>
  <c r="AD6" i="4"/>
  <c r="AC6" i="4"/>
  <c r="AB6" i="4"/>
  <c r="AA6" i="4"/>
  <c r="Z6" i="4"/>
  <c r="Y6" i="4"/>
  <c r="X6" i="4"/>
  <c r="W6" i="4"/>
  <c r="V6" i="4"/>
  <c r="T6" i="4"/>
  <c r="S6" i="4"/>
  <c r="R6" i="4"/>
  <c r="Q6" i="4"/>
  <c r="P6" i="4"/>
  <c r="O6" i="4"/>
  <c r="N6" i="4"/>
  <c r="M6" i="4"/>
  <c r="L6" i="4"/>
  <c r="J6" i="4"/>
  <c r="I6" i="4"/>
  <c r="H6" i="4"/>
  <c r="G6" i="4"/>
  <c r="E6" i="4"/>
  <c r="D6" i="4"/>
  <c r="C6" i="4"/>
  <c r="B6" i="4"/>
  <c r="BH5" i="4"/>
  <c r="BG5" i="4"/>
  <c r="BF5" i="4"/>
  <c r="BE5" i="4"/>
  <c r="BD5" i="4"/>
  <c r="BC5" i="4"/>
  <c r="BB5" i="4"/>
  <c r="BA5" i="4"/>
  <c r="AZ5" i="4"/>
  <c r="AX5" i="4"/>
  <c r="AW5" i="4"/>
  <c r="AV5" i="4"/>
  <c r="AU5" i="4"/>
  <c r="AT5" i="4"/>
  <c r="AS5" i="4"/>
  <c r="AR5" i="4"/>
  <c r="AQ5" i="4"/>
  <c r="AP5" i="4"/>
  <c r="AN5" i="4"/>
  <c r="AM5" i="4"/>
  <c r="AL5" i="4"/>
  <c r="AK5" i="4"/>
  <c r="AJ5" i="4"/>
  <c r="AI5" i="4"/>
  <c r="AH5" i="4"/>
  <c r="AG5" i="4"/>
  <c r="AF5" i="4"/>
  <c r="AD5" i="4"/>
  <c r="AC5" i="4"/>
  <c r="AB5" i="4"/>
  <c r="AA5" i="4"/>
  <c r="Z5" i="4"/>
  <c r="Y5" i="4"/>
  <c r="X5" i="4"/>
  <c r="W5" i="4"/>
  <c r="V5" i="4"/>
  <c r="T5" i="4"/>
  <c r="S5" i="4"/>
  <c r="R5" i="4"/>
  <c r="Q5" i="4"/>
  <c r="P5" i="4"/>
  <c r="O5" i="4"/>
  <c r="N5" i="4"/>
  <c r="M5" i="4"/>
  <c r="L5" i="4"/>
  <c r="J5" i="4"/>
  <c r="I5" i="4"/>
  <c r="H5" i="4"/>
  <c r="G5" i="4"/>
  <c r="E5" i="4"/>
  <c r="D5" i="4"/>
  <c r="C5" i="4"/>
  <c r="B5" i="4"/>
  <c r="BH4" i="4"/>
  <c r="BG4" i="4"/>
  <c r="BF4" i="4"/>
  <c r="BE4" i="4"/>
  <c r="BD4" i="4"/>
  <c r="BC4" i="4"/>
  <c r="BB4" i="4"/>
  <c r="BA4" i="4"/>
  <c r="AZ4" i="4"/>
  <c r="AX4" i="4"/>
  <c r="AW4" i="4"/>
  <c r="AV4" i="4"/>
  <c r="AU4" i="4"/>
  <c r="AT4" i="4"/>
  <c r="AS4" i="4"/>
  <c r="AR4" i="4"/>
  <c r="AQ4" i="4"/>
  <c r="AP4" i="4"/>
  <c r="AN4" i="4"/>
  <c r="AM4" i="4"/>
  <c r="AL4" i="4"/>
  <c r="AK4" i="4"/>
  <c r="AJ4" i="4"/>
  <c r="AI4" i="4"/>
  <c r="AH4" i="4"/>
  <c r="AG4" i="4"/>
  <c r="AF4" i="4"/>
  <c r="AD4" i="4"/>
  <c r="AC4" i="4"/>
  <c r="AB4" i="4"/>
  <c r="AA4" i="4"/>
  <c r="Z4" i="4"/>
  <c r="Y4" i="4"/>
  <c r="X4" i="4"/>
  <c r="W4" i="4"/>
  <c r="V4" i="4"/>
  <c r="T4" i="4"/>
  <c r="S4" i="4"/>
  <c r="R4" i="4"/>
  <c r="Q4" i="4"/>
  <c r="P4" i="4"/>
  <c r="O4" i="4"/>
  <c r="N4" i="4"/>
  <c r="M4" i="4"/>
  <c r="L4" i="4"/>
  <c r="J4" i="4"/>
  <c r="I4" i="4"/>
  <c r="H4" i="4"/>
  <c r="G4" i="4"/>
  <c r="E4" i="4"/>
  <c r="D4" i="4"/>
  <c r="C4" i="4"/>
  <c r="B4" i="4"/>
  <c r="BH3" i="4"/>
  <c r="BG3" i="4"/>
  <c r="BF3" i="4"/>
  <c r="BE3" i="4"/>
  <c r="BD3" i="4"/>
  <c r="BC3" i="4"/>
  <c r="BB3" i="4"/>
  <c r="BA3" i="4"/>
  <c r="AZ3" i="4"/>
  <c r="AX3" i="4"/>
  <c r="AW3" i="4"/>
  <c r="AV3" i="4"/>
  <c r="AU3" i="4"/>
  <c r="AT3" i="4"/>
  <c r="AS3" i="4"/>
  <c r="AR3" i="4"/>
  <c r="AQ3" i="4"/>
  <c r="AP3" i="4"/>
  <c r="AN3" i="4"/>
  <c r="AM3" i="4"/>
  <c r="AL3" i="4"/>
  <c r="AK3" i="4"/>
  <c r="AJ3" i="4"/>
  <c r="AI3" i="4"/>
  <c r="AH3" i="4"/>
  <c r="AG3" i="4"/>
  <c r="AF3" i="4"/>
  <c r="AD3" i="4"/>
  <c r="AC3" i="4"/>
  <c r="AB3" i="4"/>
  <c r="AA3" i="4"/>
  <c r="Z3" i="4"/>
  <c r="Y3" i="4"/>
  <c r="X3" i="4"/>
  <c r="W3" i="4"/>
  <c r="V3" i="4"/>
  <c r="T3" i="4"/>
  <c r="S3" i="4"/>
  <c r="R3" i="4"/>
  <c r="Q3" i="4"/>
  <c r="P3" i="4"/>
  <c r="O3" i="4"/>
  <c r="N3" i="4"/>
  <c r="M3" i="4"/>
  <c r="L3" i="4"/>
  <c r="J3" i="4"/>
  <c r="I3" i="4"/>
  <c r="H3" i="4"/>
  <c r="G3" i="4"/>
  <c r="E3" i="4"/>
  <c r="D3" i="4"/>
  <c r="C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Cary Lynch</author>
  </authors>
  <commentList>
    <comment ref="E31" authorId="0" shapeId="0" xr:uid="{91182B90-A34C-440B-9D3B-BC87016662EA}">
      <text>
        <r>
          <rPr>
            <sz val="9"/>
            <color indexed="81"/>
            <rFont val="Tahoma"/>
            <family val="2"/>
          </rPr>
          <t>(Fugitive Emissions+Vented Emissions)/(Number of Industrial Customers)
for Companies A, C, D, E and F in Table 15 of
http://www.otd-co.org/reports/Documents/77b_OTD-10-0002_GHG_Emission_Factors_FinalReport_v2.pdf</t>
        </r>
      </text>
    </comment>
    <comment ref="E32" authorId="0" shapeId="0" xr:uid="{76199FA2-6D91-4352-9B53-C0033773A6EC}">
      <text>
        <r>
          <rPr>
            <sz val="9"/>
            <color indexed="81"/>
            <rFont val="Tahoma"/>
            <family val="2"/>
          </rPr>
          <t>(Fugitive Emissions+Vented Emissions)/(Number of Industrial Customers)
for Companies A, C, D, E and F in Table 15 of
http://www.otd-co.org/reports/Documents/77b_OTD-10-0002_GHG_Emission_Factors_FinalReport_v2.pdf</t>
        </r>
      </text>
    </comment>
    <comment ref="B43" authorId="0" shapeId="0" xr:uid="{5DE1659C-0CF7-4CFF-AAAD-9A0CD89FED9A}">
      <text>
        <r>
          <rPr>
            <b/>
            <sz val="9"/>
            <color indexed="81"/>
            <rFont val="Tahoma"/>
            <family val="2"/>
          </rPr>
          <t>Author:</t>
        </r>
        <r>
          <rPr>
            <sz val="9"/>
            <color indexed="81"/>
            <rFont val="Tahoma"/>
            <family val="2"/>
          </rPr>
          <t xml:space="preserve">
1990 from EPA SGIT</t>
        </r>
      </text>
    </comment>
    <comment ref="E65" authorId="1" shapeId="0" xr:uid="{834CFC14-AD31-4F9C-9454-026B9AA40BFC}">
      <text>
        <r>
          <rPr>
            <b/>
            <sz val="9"/>
            <color indexed="81"/>
            <rFont val="Tahoma"/>
            <family val="2"/>
          </rPr>
          <t>Cary Lynch:</t>
        </r>
        <r>
          <rPr>
            <sz val="9"/>
            <color indexed="81"/>
            <rFont val="Tahoma"/>
            <family val="2"/>
          </rPr>
          <t xml:space="preserve">
This year only 2 reporting facilities, rather than 3-5.  Interpolation was used for this category.</t>
        </r>
      </text>
    </comment>
    <comment ref="B101" authorId="0" shapeId="0" xr:uid="{D8DC8FB1-0DB9-4E07-8C20-2B4ACB4E1ACC}">
      <text>
        <r>
          <rPr>
            <b/>
            <sz val="9"/>
            <color indexed="81"/>
            <rFont val="Tahoma"/>
            <family val="2"/>
          </rPr>
          <t>Author:</t>
        </r>
        <r>
          <rPr>
            <sz val="9"/>
            <color indexed="81"/>
            <rFont val="Tahoma"/>
            <family val="2"/>
          </rPr>
          <t xml:space="preserve">
Use iron EF</t>
        </r>
      </text>
    </comment>
    <comment ref="B102" authorId="0" shapeId="0" xr:uid="{F3D42F3E-099F-41EA-99DF-6E789F08C08D}">
      <text>
        <r>
          <rPr>
            <b/>
            <sz val="9"/>
            <color indexed="81"/>
            <rFont val="Tahoma"/>
            <family val="2"/>
          </rPr>
          <t>Author:</t>
        </r>
        <r>
          <rPr>
            <sz val="9"/>
            <color indexed="81"/>
            <rFont val="Tahoma"/>
            <family val="2"/>
          </rPr>
          <t xml:space="preserve">
Use iron EF</t>
        </r>
      </text>
    </comment>
    <comment ref="B103" authorId="0" shapeId="0" xr:uid="{885FA9B5-63B3-40FB-8F4D-9E97E2821A33}">
      <text>
        <r>
          <rPr>
            <b/>
            <sz val="9"/>
            <color indexed="81"/>
            <rFont val="Tahoma"/>
            <family val="2"/>
          </rPr>
          <t>Author:</t>
        </r>
        <r>
          <rPr>
            <sz val="9"/>
            <color indexed="81"/>
            <rFont val="Tahoma"/>
            <family val="2"/>
          </rPr>
          <t xml:space="preserve">
use unprotected steel EF</t>
        </r>
      </text>
    </comment>
    <comment ref="B112" authorId="0" shapeId="0" xr:uid="{3652ED4F-02D9-4EE1-9759-5E60ACD30E47}">
      <text>
        <r>
          <rPr>
            <b/>
            <sz val="9"/>
            <color indexed="81"/>
            <rFont val="Tahoma"/>
            <family val="2"/>
          </rPr>
          <t>Author:</t>
        </r>
        <r>
          <rPr>
            <sz val="9"/>
            <color indexed="81"/>
            <rFont val="Tahoma"/>
            <family val="2"/>
          </rPr>
          <t xml:space="preserve">
Use unprotected steel EF</t>
        </r>
      </text>
    </comment>
    <comment ref="B113" authorId="0" shapeId="0" xr:uid="{4DC3A002-D1C1-4019-B5E3-71BE00FD70BD}">
      <text>
        <r>
          <rPr>
            <b/>
            <sz val="9"/>
            <color indexed="81"/>
            <rFont val="Tahoma"/>
            <family val="2"/>
          </rPr>
          <t>Author:</t>
        </r>
        <r>
          <rPr>
            <sz val="9"/>
            <color indexed="81"/>
            <rFont val="Tahoma"/>
            <family val="2"/>
          </rPr>
          <t xml:space="preserve">
Use unprotected steel EF</t>
        </r>
      </text>
    </comment>
    <comment ref="B115" authorId="0" shapeId="0" xr:uid="{A3A69C83-9679-4148-8B1E-BD04545E7328}">
      <text>
        <r>
          <rPr>
            <b/>
            <sz val="9"/>
            <color indexed="81"/>
            <rFont val="Tahoma"/>
            <family val="2"/>
          </rPr>
          <t>Author:</t>
        </r>
        <r>
          <rPr>
            <sz val="9"/>
            <color indexed="81"/>
            <rFont val="Tahoma"/>
            <family val="2"/>
          </rPr>
          <t xml:space="preserve">
use unprotected steel EF</t>
        </r>
      </text>
    </comment>
  </commentList>
</comments>
</file>

<file path=xl/sharedStrings.xml><?xml version="1.0" encoding="utf-8"?>
<sst xmlns="http://schemas.openxmlformats.org/spreadsheetml/2006/main" count="2039" uniqueCount="422">
  <si>
    <t>Methodology</t>
  </si>
  <si>
    <t xml:space="preserve">Connecticut relies heavily on the U.S. Environmental Protection Agency’s State Inventory Tool (SIT, https://www.epa.gov/statelocalenergy/state-inventory-and-projection-tool) modules.  SIT is a  interactive spreadsheet model that calculates sector-by-sector GHG emissions based on numerous state level data sets, including energy-related data provided by the EIA.  CT’s inventory primarily uses SIT default data provided in each module. CT does not use the land use, land use change, and forestry module as CT specific data within the module appear inconsistent and unreliable. Additionally, CT tracks emissions from the electric sector using two different methodologies: consumption-based and generation-based. </t>
  </si>
  <si>
    <t>The consumption-based approach uses the annual electricity load data from the Independent System Operator, New England (ISO-NE).  We then account for emissions from Renewable Energy Certificates (RECs) purchased/sold by Connecticut retail electricity sellers, and megawatt hours of losses (and associated emissions) due to pumped hydro. And finally, the total electricity consumed is multiplied by the regional New England emission factor (biogeic and non-biogenic) to obtain emissions associated with the State’s electricity consumption. The New England emission factor takes into account the regional fuel mix as well as the associated GHG emissions from each power source for any particular year. For the generation-based approach, we utilize the annual net electricity generation data from the EIA  and multiply it by the EIA Connecticut specific non-biogenic CO2 emission factor.  Then, estimated biogenic CH4 and N20 emissions from the "Stationary Combustion" SIT module are added to the EIA non-biogenic generation-based emissions.</t>
  </si>
  <si>
    <t>Emissions from the Natural Gas transmission system were calculated using the EPA SIT Natural Gas and Oil Module. Emissions from the Natural Gas distribution system are calculated based on PHMSA and state specific data collected by CT PURA. Emissions were not calculated for the following sources: Natural Gas Production, Natural Gas Flaring, and Oil.</t>
  </si>
  <si>
    <r>
      <t>Emissions are reported in terms of carbon dioxide equivalence (CO</t>
    </r>
    <r>
      <rPr>
        <vertAlign val="subscript"/>
        <sz val="11"/>
        <color theme="1"/>
        <rFont val="Calibri"/>
        <family val="2"/>
        <scheme val="minor"/>
      </rPr>
      <t>2</t>
    </r>
    <r>
      <rPr>
        <sz val="11"/>
        <color theme="1"/>
        <rFont val="Calibri"/>
        <family val="2"/>
        <scheme val="minor"/>
      </rPr>
      <t>e).  Carbon dioxide is the primary GHG. Emissions of other GHGs are expressed on the basis of their potential to contribute to global warming, relative to carbon dioxide’s potential.</t>
    </r>
  </si>
  <si>
    <t>Data Sources</t>
  </si>
  <si>
    <t>National statistics and state data are used when appropriate from EIA and federal sources.</t>
  </si>
  <si>
    <t xml:space="preserve">State demographic data are obtained through the US Census.  </t>
  </si>
  <si>
    <t>Transportation data is provided by CT DOT.</t>
  </si>
  <si>
    <t>GDP data is collected through the Bureau of Economic Analysis.</t>
  </si>
  <si>
    <t>Format of Workbook</t>
  </si>
  <si>
    <t xml:space="preserve">The following worksheets are Connecticut-specific data/factors that influence the total annual emissions from 1990-2017.  The “Economy-Wide Emission Totals” sheet is the synthesis of all the emission data from various sectors.  The “Emissions Per Capita”, “Emissions per GDP”, and “Vehicle Miles Traveled” sheets use the total annual emissions calculated from “Economy-Wide Emission Totals” to describe Connecticut’s unique demographic and economic characteristics.  The “Electric Sector” sheet compares the consumption-based to generation-based total annual emission for the electric sector.  </t>
  </si>
  <si>
    <t>The SIT datasheets are a synthesis of the different sectors in which emissions are generated and are calculated by the EPA’s SIT default data and factors.</t>
  </si>
  <si>
    <t>Sector Emissions (MMTCO2e)</t>
  </si>
  <si>
    <t>2021 (ESTIMATE)</t>
  </si>
  <si>
    <t>2021 % of Total Emissions</t>
  </si>
  <si>
    <t>% change from 1990</t>
  </si>
  <si>
    <t>% change from last year</t>
  </si>
  <si>
    <t>% change from 2001</t>
  </si>
  <si>
    <t>Agriculture</t>
  </si>
  <si>
    <t>Natural Gas Leakage</t>
  </si>
  <si>
    <t>Commercial</t>
  </si>
  <si>
    <t>Commercial (CO2FFC)</t>
  </si>
  <si>
    <t>Commercial (Stationary)</t>
  </si>
  <si>
    <t>Electric Power (Consumption)</t>
  </si>
  <si>
    <t>Electric Power (Generation)</t>
  </si>
  <si>
    <t>CO2 (EIA State Energy Profile)</t>
  </si>
  <si>
    <t>CH4 and N2O (Stationary)</t>
  </si>
  <si>
    <t>Industrial</t>
  </si>
  <si>
    <t>Industrial (CO2FFC)</t>
  </si>
  <si>
    <t>Industrial (IP module)</t>
  </si>
  <si>
    <t>Industrial (Stationary)</t>
  </si>
  <si>
    <t xml:space="preserve">Residential </t>
  </si>
  <si>
    <t>Residential (CO2FFC)</t>
  </si>
  <si>
    <t>Residential (Stationary)</t>
  </si>
  <si>
    <t>Transportation</t>
  </si>
  <si>
    <t>Transportation (CO2FFC)</t>
  </si>
  <si>
    <t>Transportation (Mobile)</t>
  </si>
  <si>
    <t>Waste</t>
  </si>
  <si>
    <t>Waste (Solid Waste)</t>
  </si>
  <si>
    <t>Waste (Wastewater)</t>
  </si>
  <si>
    <t>Total - w/ Electric Consumption</t>
  </si>
  <si>
    <t>Total - w/ Electric Generation</t>
  </si>
  <si>
    <t>CT Electric Generation (in state)</t>
  </si>
  <si>
    <t>CT Electric Generation (MWh) [EIA data]</t>
  </si>
  <si>
    <t>CT Electric Generation (MWh) [ISO NE Data]</t>
  </si>
  <si>
    <t>N/A</t>
  </si>
  <si>
    <t xml:space="preserve">CT Electric Consumption </t>
  </si>
  <si>
    <t>CT electricity consumption (in state sales + direct use) (MWh)</t>
  </si>
  <si>
    <t>CT estimated electricity losses + Unaccounted (MWh)</t>
  </si>
  <si>
    <t>CT Electric Consumption (MWh) [EIA data]</t>
  </si>
  <si>
    <t>CT electric consumption (MWh)[MA DEP ISO NE + Pumped Storage apportioned Calculation]</t>
  </si>
  <si>
    <t xml:space="preserve">Source: EIA Table 1   http://www.eia.gov/electricity/state/connecticut/  </t>
  </si>
  <si>
    <t>Source: GWh Generation &amp; Load Data for ISONE &amp; States (2000-2018) https://www.iso-ne.com/isoexpress/web/reports/load-and-demand/-/tree/net-ener-peak-load</t>
  </si>
  <si>
    <t>MTCO2e Consumption-based accounting (based on MA DEP methodology)</t>
  </si>
  <si>
    <t>Regional GHG Emission Factor (Biogenic and Non-Biogenic) (lb/MWh)</t>
  </si>
  <si>
    <t>Conversion of Regional Emission Factors (MMT C02e/MWh)</t>
  </si>
  <si>
    <t>Consumption Emissions (MMT CO2e) - using regional emission factors</t>
  </si>
  <si>
    <t>Source:  Regional EFs_MA DEP calculations Appendices L-S</t>
  </si>
  <si>
    <t>MTCO2e Generation-based accounting</t>
  </si>
  <si>
    <t>CO2 Emission Rate (lbs/MWh) (NOT CO2e) [EIA] [1]</t>
  </si>
  <si>
    <t>CO2 Emission Rate (MMT CO2/MWh)  (NOT CO2e) [EIA]</t>
  </si>
  <si>
    <t>Generation Emissions (MMT CO2) [EIA EF &amp; EIA or ISO MWH] (CO2 only)</t>
  </si>
  <si>
    <t>CH4 and N20 Emissions from Electric Sector - Stationary Combustion, SIT data</t>
  </si>
  <si>
    <t>Total Emissions In-State Generation (MMTCO2e) - using EIA and SIT</t>
  </si>
  <si>
    <t>Settled and Reserved in CT (MWh)</t>
  </si>
  <si>
    <t>Settled and Reserved in MA (MWh)</t>
  </si>
  <si>
    <t>Settled and Reserved in ME (MWh)</t>
  </si>
  <si>
    <t>Settled and Reserved in VT (MWh)</t>
  </si>
  <si>
    <t>Settled and Reserved in NH (MWh)</t>
  </si>
  <si>
    <t>Settled and Reserved in RI (MWh)</t>
  </si>
  <si>
    <t>From</t>
  </si>
  <si>
    <t>CT</t>
  </si>
  <si>
    <t>MA</t>
  </si>
  <si>
    <t>ME</t>
  </si>
  <si>
    <t>NH</t>
  </si>
  <si>
    <t>NY</t>
  </si>
  <si>
    <t>RI</t>
  </si>
  <si>
    <t>VT</t>
  </si>
  <si>
    <t>QC</t>
  </si>
  <si>
    <t>CA Maritimes</t>
  </si>
  <si>
    <t>HQ</t>
  </si>
  <si>
    <t>PEI</t>
  </si>
  <si>
    <t>Biogas</t>
  </si>
  <si>
    <t>Biomass</t>
  </si>
  <si>
    <t>Coal</t>
  </si>
  <si>
    <t>Diesel</t>
  </si>
  <si>
    <t>Digester Gas</t>
  </si>
  <si>
    <t>Energy Storage</t>
  </si>
  <si>
    <t>Fuel cell</t>
  </si>
  <si>
    <t>Hydroelectric/Hydropower</t>
  </si>
  <si>
    <t>Hydrokinetic</t>
  </si>
  <si>
    <t>Jet</t>
  </si>
  <si>
    <t>Landfill gas</t>
  </si>
  <si>
    <t>Municipal solid waste</t>
  </si>
  <si>
    <t>Natural gas</t>
  </si>
  <si>
    <t>Nuclear</t>
  </si>
  <si>
    <t>Oil</t>
  </si>
  <si>
    <t>Solar Photovoltaic</t>
  </si>
  <si>
    <t>Trash-to-energy</t>
  </si>
  <si>
    <t>Wind</t>
  </si>
  <si>
    <t>Wood</t>
  </si>
  <si>
    <t>RPS Fuel Source</t>
  </si>
  <si>
    <t>CT MWh</t>
  </si>
  <si>
    <t>EF for CO2 (lb/mmbtu)</t>
  </si>
  <si>
    <t>lbs of CO2</t>
  </si>
  <si>
    <t>EF for CH4 (lb/mmbtu)</t>
  </si>
  <si>
    <t>lbs of CH4</t>
  </si>
  <si>
    <t>EF for N2O (lb/mmbtu)</t>
  </si>
  <si>
    <t>lbs of N2O</t>
  </si>
  <si>
    <t>CH4 CO2e</t>
  </si>
  <si>
    <t>N2O CO2e</t>
  </si>
  <si>
    <t>CO2 (lb)</t>
  </si>
  <si>
    <t>CH4 (lb)</t>
  </si>
  <si>
    <t>N20 (lb)</t>
  </si>
  <si>
    <t>CH4
CO2e</t>
  </si>
  <si>
    <t>N20
CO2e</t>
  </si>
  <si>
    <t xml:space="preserve">Diesel </t>
  </si>
  <si>
    <t>Landfill gas (Regional for Quebec)</t>
  </si>
  <si>
    <t xml:space="preserve">Natural gas </t>
  </si>
  <si>
    <t>CO2e</t>
  </si>
  <si>
    <t>Total</t>
  </si>
  <si>
    <t>New England Load (MWh)</t>
  </si>
  <si>
    <t>Remaining Load after 
RPS Removal (MWh)*</t>
  </si>
  <si>
    <t>RPS CO2e (lb)</t>
  </si>
  <si>
    <t>Remaining emissions after
 RPS Removal (lb Co2e )**</t>
  </si>
  <si>
    <t>Resulting EF (lb/MWh)***</t>
  </si>
  <si>
    <t>RPS Non-biogenic 
CO2e (lb)</t>
  </si>
  <si>
    <t>Remaining non-biogenic emissions after
 RPS Removal (lb Co2e )**</t>
  </si>
  <si>
    <t>Non-biogenic EF</t>
  </si>
  <si>
    <t>* Defined as the difference in the New England load and the total settled RECS.</t>
  </si>
  <si>
    <t>** Total CO2e with the RPS emissions removed</t>
  </si>
  <si>
    <t>*** Ratio of NonREC CO2e to the Non REC Load</t>
  </si>
  <si>
    <t>Regional EF</t>
  </si>
  <si>
    <t>Total (Settled/Reserved + Millstone) (MWh)</t>
  </si>
  <si>
    <t>CT Load including pumping  (MWh)</t>
  </si>
  <si>
    <t>RECs-Load Difference (MWh)</t>
  </si>
  <si>
    <t>Emission factor (lb/MWh)</t>
  </si>
  <si>
    <t>Difference * regional EF (lbs)</t>
  </si>
  <si>
    <t>TOTAL Settled &amp; Load (lbs)</t>
  </si>
  <si>
    <t>MMTCO2e</t>
  </si>
  <si>
    <t>Non-Biogenic MMTCO2e in RPS</t>
  </si>
  <si>
    <t>MMTCO2e in RPS</t>
  </si>
  <si>
    <t>MMTCO2e For GWSA</t>
  </si>
  <si>
    <t>Maritimes</t>
  </si>
  <si>
    <t>CH4_x000D_
CO2e</t>
  </si>
  <si>
    <t>N20_x000D_
CO2e</t>
  </si>
  <si>
    <t>Emission factors</t>
  </si>
  <si>
    <t>Non-Biogenic</t>
  </si>
  <si>
    <t>co2</t>
  </si>
  <si>
    <t>CH4</t>
  </si>
  <si>
    <t>N2O</t>
  </si>
  <si>
    <t>bituminous coal</t>
  </si>
  <si>
    <t>sub-bituminous coal</t>
  </si>
  <si>
    <t>distillate petroleum</t>
  </si>
  <si>
    <t>natural gas</t>
  </si>
  <si>
    <t>non-biogenic component of municipal solid waste</t>
  </si>
  <si>
    <t>other</t>
  </si>
  <si>
    <t>tire derived fuel</t>
  </si>
  <si>
    <t>petroleum coke</t>
  </si>
  <si>
    <t>residual petroleum</t>
  </si>
  <si>
    <t>jet fuel</t>
  </si>
  <si>
    <t>kerosene</t>
  </si>
  <si>
    <t>waste oil</t>
  </si>
  <si>
    <t>gaseous propane</t>
  </si>
  <si>
    <t>Total ISO NE emissions (lb)</t>
  </si>
  <si>
    <t>9. Connecticut Emissions Summary</t>
  </si>
  <si>
    <t>This Worksheet Provides a Summary of Agriculture Emissions for CT Once All Prior Worksheets Have Been Completed.</t>
  </si>
  <si>
    <t>Note: The Agriculture module now estimates carbon dioxide emissions from Liming of Soils and Urea Fertilization. These categories were previously estimated in the Land Use, Land-Use Change, and Forestry module. Totals below do not account for emissions from the following animals, fertilizers, crops, or harvested areas:</t>
  </si>
  <si>
    <t>Ag Soils-Plant:  Fertilizer Data Not Included in Emissions Totals</t>
  </si>
  <si>
    <t>Rice Cultivation:  Harvested Area Data Not Included in Emissions Totals</t>
  </si>
  <si>
    <t>Ag. Residue Burning: Crop Data Not Included in Emissions Totals</t>
  </si>
  <si>
    <t>Liming and Urea: Data Not Included in Emissions Totals</t>
  </si>
  <si>
    <t>Enteric Fermentation:</t>
  </si>
  <si>
    <t/>
  </si>
  <si>
    <t>Organic: Dried Blood, Compost, Other Sewage Sludge, Tankage</t>
  </si>
  <si>
    <t>Urea Fertilization</t>
  </si>
  <si>
    <t>Manure Management 
and Ag Soils-Animal:</t>
  </si>
  <si>
    <t>Ag Soils-Plant-Residues, Legumes, Histosols:</t>
  </si>
  <si>
    <t xml:space="preserve">Red Clover, White Clover, Birdsfoot Trefoil, Arrowleaf Clover, Crimson Clover, </t>
  </si>
  <si>
    <t>Synthetic</t>
  </si>
  <si>
    <t>Primary</t>
  </si>
  <si>
    <t>Barley</t>
  </si>
  <si>
    <t>Limestone</t>
  </si>
  <si>
    <t>Ag Soils-Plant-Fertilizers:</t>
  </si>
  <si>
    <t>Organic</t>
  </si>
  <si>
    <t>Ratoon</t>
  </si>
  <si>
    <t>Corn</t>
  </si>
  <si>
    <t>Dolomite</t>
  </si>
  <si>
    <t>Rice Cultivation:</t>
  </si>
  <si>
    <t>Dried Blood</t>
  </si>
  <si>
    <t>Peanuts</t>
  </si>
  <si>
    <t>Ag Residue Burning:</t>
  </si>
  <si>
    <t>Compost</t>
  </si>
  <si>
    <t>Rice</t>
  </si>
  <si>
    <t>Liming and Urea:</t>
  </si>
  <si>
    <t>The "National Adjustment Factor" is applied to reconcile differences between the methodologies for estimating nitrous oxide emissions from agricultural soils of the National Inventory of Greenhouse Gas Emissions and the State Inventory Tool. The method used in the SIT underestimates indirect emissions from fertilizers and overestimates indirect emissions from livestock and all direct sources of agricultural soils emissions relative to the National Inventory. Other sources will not be affected.</t>
  </si>
  <si>
    <t>Dried Manure</t>
  </si>
  <si>
    <t>Soybeans</t>
  </si>
  <si>
    <t>Emissions (MMTCE)</t>
  </si>
  <si>
    <t>Activated Sewage Sludge</t>
  </si>
  <si>
    <t>Sugarcane</t>
  </si>
  <si>
    <t>Other Sewage Sludge</t>
  </si>
  <si>
    <t>Wheat</t>
  </si>
  <si>
    <t>Enteric Fermentation</t>
  </si>
  <si>
    <t>Tankage</t>
  </si>
  <si>
    <t>Manure Management</t>
  </si>
  <si>
    <t>Ag Soils</t>
  </si>
  <si>
    <t>Rice Cultivation</t>
  </si>
  <si>
    <t>Liming</t>
  </si>
  <si>
    <t>Agricultural Residue Burning</t>
  </si>
  <si>
    <t>TOTAL</t>
  </si>
  <si>
    <t>Emissions (MMTCO2 Eq.)</t>
  </si>
  <si>
    <t>Emissions by Gas (MMT CO2, MMTCH4, or MMTN2O)</t>
  </si>
  <si>
    <t>Carbon Dioxide</t>
  </si>
  <si>
    <t>Methane</t>
  </si>
  <si>
    <t>Nitrous Oxide</t>
  </si>
  <si>
    <t>Nitrous Oxide Emissions from Ag Soils (metric tons N2O)</t>
  </si>
  <si>
    <t>Direct</t>
  </si>
  <si>
    <t>Fertilizers</t>
  </si>
  <si>
    <t>Crop Residues</t>
  </si>
  <si>
    <t>N-Fixing Crops</t>
  </si>
  <si>
    <t>Histosols</t>
  </si>
  <si>
    <t>Livestock</t>
  </si>
  <si>
    <t>Indirect</t>
  </si>
  <si>
    <t>Leaching/Runoff</t>
  </si>
  <si>
    <t>Fertilizer Runoff/Leached</t>
  </si>
  <si>
    <t xml:space="preserve">Manure Runoff/Leached </t>
  </si>
  <si>
    <t>CO2 Emissions (MMTCO2 Eq.)</t>
  </si>
  <si>
    <t>CH4 Emissions (MMTCO2 Eq.)</t>
  </si>
  <si>
    <t>N2O Emissions (MMTCO2 Eq.)</t>
  </si>
  <si>
    <t>10. Connecticut Emissions Summary (MMTCO2E)</t>
  </si>
  <si>
    <t>MMTCO2E</t>
  </si>
  <si>
    <t>Residential</t>
  </si>
  <si>
    <t>Petroleum</t>
  </si>
  <si>
    <t>Natural Gas</t>
  </si>
  <si>
    <t>Other</t>
  </si>
  <si>
    <t>Electric Power</t>
  </si>
  <si>
    <t>International Bunker Fuels</t>
  </si>
  <si>
    <t>Emissions by Fuel Type, 1990-1990</t>
  </si>
  <si>
    <t>Emissions by Sector, 1990-1990</t>
  </si>
  <si>
    <t>Transportation Emissions by Fuel Type, 1990-1990</t>
  </si>
  <si>
    <t>Electric Power Emissions by Fuel Type, 1990-1990</t>
  </si>
  <si>
    <t>Residential Emissions by Fuel Type, 1990-1990</t>
  </si>
  <si>
    <t>Commercial Emissions by Fuel Type, 1990-1990</t>
  </si>
  <si>
    <t>Industrial Emissions by Fuel Type, 1990-1990</t>
  </si>
  <si>
    <t>Emissions were not calculated for the following sources: Cement Manufacture, Lime Manufacture, Aluminum Production, Carbon Dioxide, Iron &amp; Steel, Ammonia Production, Nitric Acid Production, Adipic Acid Production, Magnesium Production, HCFC-22 Production, and Aluminum Production, PFCs.</t>
  </si>
  <si>
    <t>Carbon Dioxide Emissions</t>
  </si>
  <si>
    <t>Cement Manufacture</t>
  </si>
  <si>
    <t>Lime Manufacture</t>
  </si>
  <si>
    <t>Limestone and Dolomite Use</t>
  </si>
  <si>
    <t>Soda Ash</t>
  </si>
  <si>
    <t>Aluminum Production, CO2</t>
  </si>
  <si>
    <t>Iron &amp; Steel Production</t>
  </si>
  <si>
    <t>Ammonia Production</t>
  </si>
  <si>
    <t>Urea Consumption</t>
  </si>
  <si>
    <t>Nitrous Oxide Emissions</t>
  </si>
  <si>
    <t>Nitric Acid Production</t>
  </si>
  <si>
    <t>Adipic Acid Production</t>
  </si>
  <si>
    <t>HFC, PFC, NF3, and SF6 Emissions</t>
  </si>
  <si>
    <t>ODS Substitutes</t>
  </si>
  <si>
    <t>Semiconductor Manufacturing</t>
  </si>
  <si>
    <t>Magnesium Production</t>
  </si>
  <si>
    <t>Electric Power Transmission and Distribution Systems</t>
  </si>
  <si>
    <t>HCFC-22 Production</t>
  </si>
  <si>
    <t>Aluminum Production, PFCs</t>
  </si>
  <si>
    <t>Total Emissions</t>
  </si>
  <si>
    <t>Emissions by Gas Type, 1990-2019</t>
  </si>
  <si>
    <t>Carbon Dioxide Emissions, 1990-2019</t>
  </si>
  <si>
    <t>Nitrous Oxide Emissions, 1990-2019</t>
  </si>
  <si>
    <t>High GWP Emissions, 1990-2019</t>
  </si>
  <si>
    <t>12a. Mobile Source Emissions Summary, CH4 and N2O</t>
  </si>
  <si>
    <t>Total CH4 and N2O Emissions from Mobile Sources (MTCO2E)</t>
  </si>
  <si>
    <t>Fuel Type/Vehicle Type</t>
  </si>
  <si>
    <t>Gasoline Highway</t>
  </si>
  <si>
    <t>Passenger Cars</t>
  </si>
  <si>
    <t>Light-Duty Trucks</t>
  </si>
  <si>
    <t>Heavy-Duty Vehicles</t>
  </si>
  <si>
    <t>Motorcycles</t>
  </si>
  <si>
    <t>Diesel Highway</t>
  </si>
  <si>
    <t>Non-Highway</t>
  </si>
  <si>
    <t>Boats</t>
  </si>
  <si>
    <t>Locomotives</t>
  </si>
  <si>
    <t>Farm Equipment</t>
  </si>
  <si>
    <t>Construction Equipment</t>
  </si>
  <si>
    <t>Aircraft</t>
  </si>
  <si>
    <t>Other*</t>
  </si>
  <si>
    <t>Alternative Fuel Vehicles</t>
  </si>
  <si>
    <t>Light Duty Vehicles</t>
  </si>
  <si>
    <t>Heavy Duty Vehicles</t>
  </si>
  <si>
    <t>Buses</t>
  </si>
  <si>
    <t>* "Other" includes snowmobiles, small gasoline powered utility equipment, heavy-duty gasoline powered utility equipment, and heavy-duty diesel powered utility equipment.</t>
  </si>
  <si>
    <t>Total CH4 and N2O Emissions from Mobile Sources (MTCE)</t>
  </si>
  <si>
    <t>CH4 Emissions from Mobile Sources (MTCO2E)</t>
  </si>
  <si>
    <t>N2O Emissions from Mobile Sources (MTCO2E)</t>
  </si>
  <si>
    <t>CH4 Emissions from Mobile Sources (MTCE)</t>
  </si>
  <si>
    <t>N2O Emissions from Mobile Sources (MTCE)</t>
  </si>
  <si>
    <t>CH4 Emissions from Mobile Sources (Gigagrams)</t>
  </si>
  <si>
    <t>N2O Emissions from Mobile Sources (Gigagrams)</t>
  </si>
  <si>
    <t>Emissions from Natural Gas and Oil Systems - CT Summary</t>
  </si>
  <si>
    <t>Emissions from the Natural Gas transmission system were calculated using SGIT Natural Gas and Oil Module. Emissions from Natural Gas Distribution systems are calculated at the bottom of this tab. Emissions were not calculated for the following sources: Natural Gas Production, Natural Gas Flaring, and Oil.</t>
  </si>
  <si>
    <t>Emissions by Gas (MTCH4)</t>
  </si>
  <si>
    <t>Production</t>
  </si>
  <si>
    <t>Transmission</t>
  </si>
  <si>
    <t>Distribution</t>
  </si>
  <si>
    <t>Emissions by Gas (MMTCO2 Eq.)</t>
  </si>
  <si>
    <t>Natural Gas Flaring</t>
  </si>
  <si>
    <t>kg/scf=MT CH4/1000scf</t>
  </si>
  <si>
    <t>GWP</t>
  </si>
  <si>
    <t>Methane Emission Factors (EPA/GRI)</t>
  </si>
  <si>
    <t>Methane Emission Factors (WSU)</t>
  </si>
  <si>
    <t>M&amp;R &gt;300 psig</t>
  </si>
  <si>
    <t>scf/station-yr</t>
  </si>
  <si>
    <t xml:space="preserve">M&amp;R &gt;300 psi </t>
  </si>
  <si>
    <t>g/min</t>
  </si>
  <si>
    <t>M&amp;R 100–300 psig</t>
  </si>
  <si>
    <t xml:space="preserve">M&amp;R 100−300 psi </t>
  </si>
  <si>
    <t>M&amp;R &lt;100 psig</t>
  </si>
  <si>
    <t>M&amp;R &lt;100 psi</t>
  </si>
  <si>
    <t>-</t>
  </si>
  <si>
    <t>customer meter leaks scf/meter-year</t>
  </si>
  <si>
    <t>Regulating &gt;300 psig</t>
  </si>
  <si>
    <t>Regulating &gt;300 psi</t>
  </si>
  <si>
    <t>Regulating &gt;300 psig Vault</t>
  </si>
  <si>
    <t>Regulating 100−300 psi</t>
  </si>
  <si>
    <t>Regulating 100–300 psig</t>
  </si>
  <si>
    <t>Regulating 40−&lt;100 psi</t>
  </si>
  <si>
    <t>Regulating 100–300 psig Vault</t>
  </si>
  <si>
    <t>Regulating &lt;40 psi</t>
  </si>
  <si>
    <t>Regulating 40–100 psig</t>
  </si>
  <si>
    <t>Regulating vaults (all pressures combined)</t>
  </si>
  <si>
    <t>Regulating 40–100 psig Vault</t>
  </si>
  <si>
    <t>Regulating &lt;40 (both)</t>
  </si>
  <si>
    <t>Methane Emission Factors</t>
  </si>
  <si>
    <t>ICF</t>
  </si>
  <si>
    <t>interpolated emission factors</t>
  </si>
  <si>
    <t>WSU</t>
  </si>
  <si>
    <t>pipelines (scf/mile-yr)</t>
  </si>
  <si>
    <t>cast iron</t>
  </si>
  <si>
    <t>unprotected steel</t>
  </si>
  <si>
    <t>protected steel</t>
  </si>
  <si>
    <t>plastic</t>
  </si>
  <si>
    <t>venting (pipeline blowdowns+pipeline digins+pressure relief valves)</t>
  </si>
  <si>
    <t>services (scf/service-yr)</t>
  </si>
  <si>
    <t>copper</t>
  </si>
  <si>
    <t>Miles of Pipeline</t>
  </si>
  <si>
    <t>Steel, Cathodically Unprotected and Uncoated</t>
  </si>
  <si>
    <t>Steel, Cathodically Unprotected and Coated</t>
  </si>
  <si>
    <t>Steel, Cathodically Protected and Uncoated</t>
  </si>
  <si>
    <t>Steel, Cathodically Protected and Coated</t>
  </si>
  <si>
    <t>Plastic</t>
  </si>
  <si>
    <t>Cast or Wrought Iron</t>
  </si>
  <si>
    <t>Ductile Iron</t>
  </si>
  <si>
    <t>Copper</t>
  </si>
  <si>
    <t>Number of Services</t>
  </si>
  <si>
    <t>M&amp;R Stations</t>
  </si>
  <si>
    <t>&gt;300 psi (T-D)</t>
  </si>
  <si>
    <t>100-300 psi (T-D)</t>
  </si>
  <si>
    <t>&lt;100 psi (T-D)</t>
  </si>
  <si>
    <t>&gt;300 psi Above ground (not T-D)</t>
  </si>
  <si>
    <t>&gt;300 psi Vault (not T-D)</t>
  </si>
  <si>
    <t>100-300 psi Above ground (not T-D)</t>
  </si>
  <si>
    <t>100-300 psi Vault (not T-D)</t>
  </si>
  <si>
    <t>40-&lt;100 psi Above ground (not T-D)</t>
  </si>
  <si>
    <t>40-&lt;100 psi Vault (not T-D)</t>
  </si>
  <si>
    <t>&lt;40 psi (not T-D)</t>
  </si>
  <si>
    <t>Number of Customers from EIA - Total</t>
  </si>
  <si>
    <t>http://www.eia.gov/dnav/ng/ng_cons_num_dcu_nus_a.htm</t>
  </si>
  <si>
    <t>Pipeline Leaks - Million cf CH4</t>
  </si>
  <si>
    <t>Venting</t>
  </si>
  <si>
    <t>Service Leaks - Million cf CH4</t>
  </si>
  <si>
    <t>Customer Meter Leaks - Million cf CH4</t>
  </si>
  <si>
    <t>M&amp;R Station Leaks - Million cf CH4</t>
  </si>
  <si>
    <t>Total Leaks - Million cf CH4</t>
  </si>
  <si>
    <t>Total Leaks - MMTCO2e</t>
  </si>
  <si>
    <t>Total Emissions Summary for Connecticut</t>
  </si>
  <si>
    <t>MMTCE</t>
  </si>
  <si>
    <t xml:space="preserve">   Total Non-CO2 Emissions by Sector for</t>
  </si>
  <si>
    <t>Connecticut</t>
  </si>
  <si>
    <t>11. Connecticut Emissions Summary</t>
  </si>
  <si>
    <t>Emissions were not calculated for the following sources: Industrial fruits &amp; vegetables, Industrial red meat, Industrial poultry, and Industrial pulp &amp; paper.</t>
  </si>
  <si>
    <t>Emissions (MMTCO2E)</t>
  </si>
  <si>
    <t>Municipal CH4</t>
  </si>
  <si>
    <t>Municipal N2O</t>
  </si>
  <si>
    <t>Industrial CH4</t>
  </si>
  <si>
    <t>Fruits &amp; Vegetables</t>
  </si>
  <si>
    <t>Red Meat</t>
  </si>
  <si>
    <t>Poultry</t>
  </si>
  <si>
    <t>Pulp &amp; Paper</t>
  </si>
  <si>
    <t xml:space="preserve">Municipal N2O </t>
  </si>
  <si>
    <t>Year Of Inventory Update</t>
  </si>
  <si>
    <t xml:space="preserve">Total  </t>
  </si>
  <si>
    <t>* When default flaring and LFGTE activity data are utilized for AZ, DE, ME, VT, and WY landfill methane avoided is greater than landfill methane produced. This is a result of using various sources of default data.</t>
  </si>
  <si>
    <t>MSW Generation</t>
  </si>
  <si>
    <t>Industrial Generation</t>
  </si>
  <si>
    <t>Flare</t>
  </si>
  <si>
    <t>Landfill Gas-to-Energy</t>
  </si>
  <si>
    <t>Oxidation at MSW Landfills</t>
  </si>
  <si>
    <t>Oxidation at Industrial Landfills</t>
  </si>
  <si>
    <t xml:space="preserve">Gas/Waste Product </t>
  </si>
  <si>
    <t>Plastics</t>
  </si>
  <si>
    <t>Synthetic Rubber in MSW</t>
  </si>
  <si>
    <t xml:space="preserve">Synthetic Fibers </t>
  </si>
  <si>
    <t>Total Emissions from Landfills and Waste Combustion (MMTCE)</t>
  </si>
  <si>
    <t>Heavy-Duty Buses</t>
  </si>
  <si>
    <t>14. Connecticut Emissions Summary</t>
  </si>
  <si>
    <t>This Worksheet Provides a Summary of Emissions from Landfills and Waste Combustion Once All Control Steps Have Been Completed.</t>
  </si>
  <si>
    <t>Total Emissions from Landfills and Waste Combustion (MMTCO2E)*</t>
  </si>
  <si>
    <t>CO2</t>
  </si>
  <si>
    <t>CH4 Emissions from Landfills (MTCO2E)</t>
  </si>
  <si>
    <t>Potential CH4</t>
  </si>
  <si>
    <t>CH4 Avoided</t>
  </si>
  <si>
    <t xml:space="preserve">Total CH4 Emissions </t>
  </si>
  <si>
    <t>Landfill emissions (from MSW and Industrial Generation) are provided to 2020 and assume 2016 as the proxy for the Waste in Place that will generate emissions in future years.</t>
  </si>
  <si>
    <t>CO2, N2O, and CH4 Emissions from Waste Combustion (MTCO2E)</t>
  </si>
  <si>
    <t>Total CO2, N2O, CH4 Emissions</t>
  </si>
  <si>
    <t>CH4 Emissions from Landfills (MTCE)</t>
  </si>
  <si>
    <t>CO2 and N2O Emissions from Waste Combustion (MTCE)</t>
  </si>
  <si>
    <t>GHG Emissions from Landfills and Waste Combustion (MMTCO2E), 1990 - 2020</t>
  </si>
  <si>
    <t>Methane Emissions from Landfills (MTCO2E), 1990 - 2020</t>
  </si>
  <si>
    <t>Emissions from Waste Combustion (MTCO2E), 1990 - 2020</t>
  </si>
  <si>
    <t>2020 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</si>
</sst>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
    <numFmt numFmtId="165" formatCode="0.0"/>
    <numFmt numFmtId="166" formatCode="_(* #,##0_);_(* \(#,##0\);_(* &quot;-&quot;??_);_(@_)"/>
    <numFmt numFmtId="167" formatCode="0.0E+00"/>
    <numFmt numFmtId="168" formatCode="_(* #,##0.000_);_(* \(#,##0.000\);_(* &quot;-&quot;??_);_(@_)"/>
    <numFmt numFmtId="169" formatCode="_(* #,##0.00000_);_(* \(#,##0.00000\);_(* &quot;-&quot;??_);_(@_)"/>
    <numFmt numFmtId="170" formatCode="0.0000"/>
    <numFmt numFmtId="171" formatCode="0_)"/>
    <numFmt numFmtId="172" formatCode="0.00_)"/>
    <numFmt numFmtId="173" formatCode="[&lt;0.05]&quot;+&quot;_);#,##0.0_)"/>
    <numFmt numFmtId="174" formatCode="_(* #,##0.0_);_(* \(#,##0.0\);_(* &quot;-&quot;??_);_(@_)"/>
    <numFmt numFmtId="175" formatCode="0.000%"/>
    <numFmt numFmtId="176" formatCode="0.00000"/>
  </numFmts>
  <fonts count="6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1"/>
      <name val="Calibri"/>
      <family val="2"/>
      <scheme val="minor"/>
    </font>
    <font>
      <vertAlign val="subscript"/>
      <sz val="11"/>
      <color theme="1"/>
      <name val="Calibri"/>
      <family val="2"/>
      <scheme val="minor"/>
    </font>
    <font>
      <b/>
      <sz val="12"/>
      <color theme="0"/>
      <name val="Calibri"/>
      <family val="2"/>
      <scheme val="minor"/>
    </font>
    <font>
      <b/>
      <sz val="11"/>
      <name val="Calibri"/>
      <family val="2"/>
      <scheme val="minor"/>
    </font>
    <font>
      <b/>
      <sz val="10"/>
      <color theme="1"/>
      <name val="Calibri"/>
      <family val="2"/>
      <scheme val="minor"/>
    </font>
    <font>
      <sz val="11"/>
      <color theme="0" tint="-0.249977111117893"/>
      <name val="Calibri"/>
      <family val="2"/>
      <scheme val="minor"/>
    </font>
    <font>
      <sz val="10"/>
      <color theme="0" tint="-0.249977111117893"/>
      <name val="Calibri"/>
      <family val="2"/>
      <scheme val="minor"/>
    </font>
    <font>
      <b/>
      <sz val="11"/>
      <color theme="0" tint="-0.499984740745262"/>
      <name val="Calibri"/>
      <family val="2"/>
      <scheme val="minor"/>
    </font>
    <font>
      <b/>
      <sz val="10"/>
      <color theme="0" tint="-0.499984740745262"/>
      <name val="Calibri"/>
      <family val="2"/>
      <scheme val="minor"/>
    </font>
    <font>
      <u/>
      <sz val="11"/>
      <color theme="10"/>
      <name val="Calibri"/>
      <family val="2"/>
      <scheme val="minor"/>
    </font>
    <font>
      <sz val="9"/>
      <color theme="1"/>
      <name val="Calibri"/>
      <family val="2"/>
      <scheme val="minor"/>
    </font>
    <font>
      <b/>
      <u/>
      <sz val="11"/>
      <color theme="1"/>
      <name val="Calibri"/>
      <family val="2"/>
      <scheme val="minor"/>
    </font>
    <font>
      <sz val="11"/>
      <name val="Calibri"/>
      <family val="2"/>
      <scheme val="minor"/>
    </font>
    <font>
      <sz val="11"/>
      <color theme="0" tint="-0.34998626667073579"/>
      <name val="Calibri"/>
      <family val="2"/>
      <scheme val="minor"/>
    </font>
    <font>
      <sz val="11"/>
      <color rgb="FF000000"/>
      <name val="Calibri"/>
      <family val="2"/>
      <scheme val="minor"/>
    </font>
    <font>
      <u/>
      <sz val="9"/>
      <color theme="10"/>
      <name val="Calibri"/>
      <family val="2"/>
      <scheme val="minor"/>
    </font>
    <font>
      <sz val="11"/>
      <color indexed="8"/>
      <name val="Calibri"/>
      <family val="2"/>
      <scheme val="minor"/>
    </font>
    <font>
      <b/>
      <sz val="11"/>
      <color rgb="FF000000"/>
      <name val="Calibri"/>
      <family val="2"/>
      <scheme val="minor"/>
    </font>
    <font>
      <sz val="10"/>
      <color theme="1"/>
      <name val="Arial"/>
      <family val="2"/>
    </font>
    <font>
      <sz val="10"/>
      <name val="Arial"/>
      <family val="2"/>
    </font>
    <font>
      <b/>
      <sz val="9"/>
      <name val="Arial"/>
      <family val="2"/>
    </font>
    <font>
      <sz val="9"/>
      <name val="Arial"/>
      <family val="2"/>
    </font>
    <font>
      <b/>
      <sz val="14"/>
      <color indexed="18"/>
      <name val="Comic Sans MS"/>
      <family val="4"/>
    </font>
    <font>
      <sz val="10"/>
      <name val="Comic Sans MS"/>
      <family val="4"/>
    </font>
    <font>
      <b/>
      <sz val="10"/>
      <color indexed="18"/>
      <name val="Comic Sans MS"/>
      <family val="4"/>
    </font>
    <font>
      <b/>
      <sz val="10"/>
      <name val="Comic Sans MS"/>
      <family val="4"/>
    </font>
    <font>
      <b/>
      <sz val="14"/>
      <name val="Comic Sans MS"/>
      <family val="4"/>
    </font>
    <font>
      <b/>
      <i/>
      <sz val="9"/>
      <name val="Comic Sans MS"/>
      <family val="4"/>
    </font>
    <font>
      <b/>
      <sz val="7"/>
      <name val="Comic Sans MS"/>
      <family val="4"/>
    </font>
    <font>
      <sz val="10"/>
      <color theme="0"/>
      <name val="Comic Sans MS"/>
      <family val="4"/>
    </font>
    <font>
      <sz val="8"/>
      <name val="Comic Sans MS"/>
      <family val="4"/>
    </font>
    <font>
      <b/>
      <sz val="8"/>
      <name val="Comic Sans MS"/>
      <family val="4"/>
    </font>
    <font>
      <sz val="10"/>
      <name val="Courier"/>
      <family val="3"/>
    </font>
    <font>
      <sz val="7"/>
      <color indexed="8"/>
      <name val="Comic Sans MS"/>
      <family val="4"/>
    </font>
    <font>
      <sz val="7"/>
      <name val="Comic Sans MS"/>
      <family val="4"/>
    </font>
    <font>
      <i/>
      <sz val="8"/>
      <name val="Comic Sans MS"/>
      <family val="4"/>
    </font>
    <font>
      <sz val="10"/>
      <color rgb="FFFF0000"/>
      <name val="Comic Sans MS"/>
      <family val="4"/>
    </font>
    <font>
      <sz val="8"/>
      <color theme="0"/>
      <name val="Comic Sans MS"/>
      <family val="4"/>
    </font>
    <font>
      <sz val="10"/>
      <color theme="0"/>
      <name val="Arial"/>
      <family val="2"/>
    </font>
    <font>
      <sz val="10"/>
      <color rgb="FFFF0000"/>
      <name val="Arial"/>
      <family val="2"/>
    </font>
    <font>
      <sz val="8"/>
      <name val="Arial"/>
      <family val="2"/>
    </font>
    <font>
      <b/>
      <sz val="16"/>
      <color indexed="18"/>
      <name val="Comic Sans MS"/>
      <family val="4"/>
    </font>
    <font>
      <sz val="8"/>
      <name val="Times New Roman"/>
      <family val="1"/>
    </font>
    <font>
      <b/>
      <sz val="8"/>
      <name val="Times New Roman"/>
      <family val="1"/>
    </font>
    <font>
      <sz val="8"/>
      <color rgb="FFFF0000"/>
      <name val="Comic Sans MS"/>
      <family val="4"/>
    </font>
    <font>
      <sz val="7"/>
      <name val="Arial"/>
      <family val="2"/>
    </font>
    <font>
      <sz val="8"/>
      <color rgb="FFFF0000"/>
      <name val="Arial"/>
      <family val="2"/>
    </font>
    <font>
      <sz val="8"/>
      <color theme="1"/>
      <name val="Arial"/>
      <family val="2"/>
    </font>
    <font>
      <sz val="8"/>
      <color theme="0" tint="-0.499984740745262"/>
      <name val="Comic Sans MS"/>
      <family val="4"/>
    </font>
    <font>
      <sz val="10"/>
      <color theme="0" tint="-0.499984740745262"/>
      <name val="Arial"/>
      <family val="2"/>
    </font>
    <font>
      <sz val="8"/>
      <color theme="0" tint="-0.499984740745262"/>
      <name val="Arial"/>
      <family val="2"/>
    </font>
    <font>
      <sz val="8"/>
      <color theme="1"/>
      <name val="Comic Sans MS"/>
      <family val="4"/>
    </font>
    <font>
      <u/>
      <sz val="11"/>
      <color indexed="12"/>
      <name val="Calibri"/>
      <family val="2"/>
    </font>
    <font>
      <sz val="9"/>
      <color indexed="81"/>
      <name val="Tahoma"/>
      <family val="2"/>
    </font>
    <font>
      <b/>
      <sz val="9"/>
      <color indexed="81"/>
      <name val="Tahoma"/>
      <family val="2"/>
    </font>
    <font>
      <sz val="8"/>
      <color theme="0"/>
      <name val="Arial"/>
      <family val="2"/>
    </font>
    <font>
      <b/>
      <sz val="12"/>
      <name val="Comic Sans MS"/>
      <family val="4"/>
    </font>
    <font>
      <sz val="14"/>
      <name val="Arial"/>
      <family val="2"/>
    </font>
    <font>
      <b/>
      <u/>
      <sz val="14"/>
      <color indexed="18"/>
      <name val="Comic Sans MS"/>
      <family val="4"/>
    </font>
    <font>
      <sz val="10"/>
      <color indexed="9"/>
      <name val="Arial"/>
      <family val="2"/>
    </font>
    <font>
      <b/>
      <sz val="8"/>
      <name val="Arial"/>
      <family val="2"/>
    </font>
  </fonts>
  <fills count="28">
    <fill>
      <patternFill patternType="none"/>
    </fill>
    <fill>
      <patternFill patternType="gray125"/>
    </fill>
    <fill>
      <patternFill patternType="solid">
        <fgColor rgb="FF69A4D9"/>
        <bgColor indexed="64"/>
      </patternFill>
    </fill>
    <fill>
      <patternFill patternType="solid">
        <fgColor theme="4" tint="-0.249977111117893"/>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bgColor indexed="64"/>
      </patternFill>
    </fill>
    <fill>
      <patternFill patternType="solid">
        <fgColor rgb="FFFFFF00"/>
        <bgColor indexed="64"/>
      </patternFill>
    </fill>
    <fill>
      <patternFill patternType="solid">
        <fgColor theme="9"/>
        <bgColor indexed="64"/>
      </patternFill>
    </fill>
    <fill>
      <patternFill patternType="solid">
        <fgColor theme="1" tint="0.499984740745262"/>
        <bgColor indexed="64"/>
      </patternFill>
    </fill>
    <fill>
      <patternFill patternType="solid">
        <fgColor rgb="FFA6A6A6"/>
        <bgColor rgb="FF000000"/>
      </patternFill>
    </fill>
    <fill>
      <patternFill patternType="solid">
        <fgColor theme="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D9E1F2"/>
        <bgColor rgb="FF000000"/>
      </patternFill>
    </fill>
    <fill>
      <patternFill patternType="solid">
        <fgColor rgb="FFC6E0B4"/>
        <bgColor rgb="FF000000"/>
      </patternFill>
    </fill>
    <fill>
      <patternFill patternType="solid">
        <fgColor indexed="26"/>
        <bgColor indexed="43"/>
      </patternFill>
    </fill>
    <fill>
      <patternFill patternType="solid">
        <fgColor indexed="51"/>
        <bgColor indexed="64"/>
      </patternFill>
    </fill>
    <fill>
      <patternFill patternType="solid">
        <fgColor indexed="41"/>
        <bgColor indexed="64"/>
      </patternFill>
    </fill>
    <fill>
      <patternFill patternType="solid">
        <fgColor indexed="42"/>
        <bgColor indexed="64"/>
      </patternFill>
    </fill>
    <fill>
      <patternFill patternType="solid">
        <fgColor indexed="45"/>
        <bgColor indexed="64"/>
      </patternFill>
    </fill>
    <fill>
      <patternFill patternType="solid">
        <fgColor indexed="46"/>
        <bgColor indexed="64"/>
      </patternFill>
    </fill>
    <fill>
      <patternFill patternType="solid">
        <fgColor indexed="43"/>
        <bgColor indexed="64"/>
      </patternFill>
    </fill>
    <fill>
      <patternFill patternType="solid">
        <fgColor indexed="9"/>
        <bgColor indexed="64"/>
      </patternFill>
    </fill>
    <fill>
      <patternFill patternType="solid">
        <fgColor theme="0"/>
        <bgColor indexed="64"/>
      </patternFill>
    </fill>
    <fill>
      <patternFill patternType="solid">
        <fgColor theme="0" tint="-0.34998626667073579"/>
        <bgColor indexed="64"/>
      </patternFill>
    </fill>
  </fills>
  <borders count="33">
    <border>
      <left/>
      <right/>
      <top/>
      <bottom/>
      <diagonal/>
    </border>
    <border>
      <left style="thin">
        <color indexed="64"/>
      </left>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top style="thin">
        <color indexed="64"/>
      </top>
      <bottom style="dashed">
        <color theme="0" tint="-0.24994659260841701"/>
      </bottom>
      <diagonal/>
    </border>
    <border>
      <left/>
      <right style="thin">
        <color indexed="64"/>
      </right>
      <top style="thin">
        <color indexed="64"/>
      </top>
      <bottom/>
      <diagonal/>
    </border>
    <border>
      <left/>
      <right/>
      <top/>
      <bottom style="dashed">
        <color theme="0" tint="-0.24994659260841701"/>
      </bottom>
      <diagonal/>
    </border>
    <border>
      <left/>
      <right/>
      <top/>
      <bottom style="double">
        <color theme="1"/>
      </bottom>
      <diagonal/>
    </border>
    <border>
      <left/>
      <right/>
      <top/>
      <bottom style="double">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hair">
        <color indexed="64"/>
      </left>
      <right/>
      <top style="hair">
        <color indexed="64"/>
      </top>
      <bottom/>
      <diagonal/>
    </border>
    <border>
      <left/>
      <right/>
      <top style="hair">
        <color indexed="64"/>
      </top>
      <bottom/>
      <diagonal/>
    </border>
    <border>
      <left/>
      <right style="medium">
        <color indexed="55"/>
      </right>
      <top style="hair">
        <color indexed="64"/>
      </top>
      <bottom/>
      <diagonal/>
    </border>
    <border>
      <left style="hair">
        <color indexed="64"/>
      </left>
      <right/>
      <top/>
      <bottom/>
      <diagonal/>
    </border>
    <border>
      <left/>
      <right style="medium">
        <color indexed="55"/>
      </right>
      <top/>
      <bottom/>
      <diagonal/>
    </border>
    <border>
      <left/>
      <right/>
      <top/>
      <bottom style="medium">
        <color indexed="64"/>
      </bottom>
      <diagonal/>
    </border>
    <border>
      <left/>
      <right/>
      <top style="medium">
        <color indexed="55"/>
      </top>
      <bottom/>
      <diagonal/>
    </border>
    <border>
      <left/>
      <right/>
      <top style="medium">
        <color indexed="64"/>
      </top>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7">
    <xf numFmtId="0" fontId="0" fillId="0" borderId="0"/>
    <xf numFmtId="43" fontId="1" fillId="0" borderId="0" applyFont="0" applyFill="0" applyBorder="0" applyAlignment="0" applyProtection="0"/>
    <xf numFmtId="9" fontId="1"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43" fontId="1" fillId="0" borderId="0" applyFont="0" applyFill="0" applyBorder="0" applyAlignment="0" applyProtection="0"/>
    <xf numFmtId="0" fontId="23" fillId="0" borderId="0"/>
    <xf numFmtId="0" fontId="23" fillId="0" borderId="0"/>
    <xf numFmtId="0" fontId="36" fillId="0" borderId="0"/>
    <xf numFmtId="0" fontId="23" fillId="0" borderId="0"/>
    <xf numFmtId="43" fontId="23" fillId="0" borderId="0" applyFont="0" applyFill="0" applyBorder="0" applyAlignment="0" applyProtection="0"/>
    <xf numFmtId="172" fontId="44" fillId="0" borderId="0"/>
    <xf numFmtId="0" fontId="44" fillId="0" borderId="0"/>
    <xf numFmtId="0" fontId="23" fillId="0" borderId="0"/>
    <xf numFmtId="0" fontId="23" fillId="0" borderId="0" applyBorder="0"/>
    <xf numFmtId="0" fontId="56" fillId="0" borderId="0" applyNumberFormat="0" applyFill="0" applyBorder="0" applyAlignment="0" applyProtection="0">
      <alignment vertical="top"/>
      <protection locked="0"/>
    </xf>
    <xf numFmtId="0" fontId="44" fillId="0" borderId="0"/>
  </cellStyleXfs>
  <cellXfs count="427">
    <xf numFmtId="0" fontId="0" fillId="0" borderId="0" xfId="0"/>
    <xf numFmtId="0" fontId="4" fillId="2" borderId="0" xfId="0" applyFont="1" applyFill="1" applyAlignment="1">
      <alignment wrapText="1"/>
    </xf>
    <xf numFmtId="0" fontId="0" fillId="0" borderId="0" xfId="0" applyAlignment="1">
      <alignment vertical="top" wrapText="1"/>
    </xf>
    <xf numFmtId="0" fontId="0" fillId="0" borderId="0" xfId="0" applyAlignment="1">
      <alignment wrapText="1"/>
    </xf>
    <xf numFmtId="0" fontId="6" fillId="3" borderId="0" xfId="0" applyFont="1" applyFill="1" applyAlignment="1">
      <alignment vertical="center"/>
    </xf>
    <xf numFmtId="0" fontId="2" fillId="3" borderId="0" xfId="0" applyFont="1" applyFill="1" applyAlignment="1">
      <alignment horizontal="center" vertical="center"/>
    </xf>
    <xf numFmtId="9" fontId="2" fillId="3" borderId="0" xfId="0" applyNumberFormat="1" applyFont="1" applyFill="1" applyAlignment="1">
      <alignment horizontal="center" vertical="center" wrapText="1"/>
    </xf>
    <xf numFmtId="0" fontId="2" fillId="3"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7" fillId="4" borderId="0" xfId="0" applyFont="1" applyFill="1"/>
    <xf numFmtId="2" fontId="8" fillId="4" borderId="0" xfId="0" applyNumberFormat="1" applyFont="1" applyFill="1" applyAlignment="1">
      <alignment horizontal="center" vertical="center"/>
    </xf>
    <xf numFmtId="2" fontId="8" fillId="4" borderId="2" xfId="0" applyNumberFormat="1" applyFont="1" applyFill="1" applyBorder="1" applyAlignment="1">
      <alignment horizontal="center" vertical="center"/>
    </xf>
    <xf numFmtId="164" fontId="8" fillId="0" borderId="2" xfId="2" applyNumberFormat="1" applyFont="1" applyFill="1" applyBorder="1" applyAlignment="1">
      <alignment horizontal="center" vertical="center"/>
    </xf>
    <xf numFmtId="164" fontId="7" fillId="0" borderId="1" xfId="2" applyNumberFormat="1" applyFont="1" applyFill="1" applyBorder="1" applyAlignment="1">
      <alignment horizontal="center" vertical="center"/>
    </xf>
    <xf numFmtId="164" fontId="7" fillId="0" borderId="2" xfId="2" applyNumberFormat="1" applyFont="1" applyFill="1" applyBorder="1"/>
    <xf numFmtId="165" fontId="8" fillId="4" borderId="0" xfId="0" applyNumberFormat="1" applyFont="1" applyFill="1" applyAlignment="1">
      <alignment horizontal="center" vertical="center"/>
    </xf>
    <xf numFmtId="0" fontId="9" fillId="0" borderId="0" xfId="0" applyFont="1"/>
    <xf numFmtId="2" fontId="10" fillId="5" borderId="0" xfId="0" applyNumberFormat="1" applyFont="1" applyFill="1" applyAlignment="1">
      <alignment horizontal="center" vertical="center"/>
    </xf>
    <xf numFmtId="2" fontId="10" fillId="5" borderId="2" xfId="0" applyNumberFormat="1" applyFont="1" applyFill="1" applyBorder="1" applyAlignment="1">
      <alignment horizontal="center" vertical="center"/>
    </xf>
    <xf numFmtId="0" fontId="11" fillId="6" borderId="0" xfId="0" applyFont="1" applyFill="1"/>
    <xf numFmtId="165" fontId="12" fillId="6" borderId="0" xfId="0" applyNumberFormat="1" applyFont="1" applyFill="1" applyAlignment="1">
      <alignment horizontal="center" vertical="center"/>
    </xf>
    <xf numFmtId="2" fontId="12" fillId="6" borderId="2" xfId="0" applyNumberFormat="1" applyFont="1" applyFill="1" applyBorder="1" applyAlignment="1">
      <alignment horizontal="center" vertical="center"/>
    </xf>
    <xf numFmtId="2" fontId="10" fillId="5" borderId="0" xfId="1" applyNumberFormat="1" applyFont="1" applyFill="1" applyBorder="1" applyAlignment="1">
      <alignment horizontal="center" vertical="center"/>
    </xf>
    <xf numFmtId="2" fontId="10" fillId="5" borderId="2" xfId="1" applyNumberFormat="1" applyFont="1" applyFill="1" applyBorder="1" applyAlignment="1">
      <alignment horizontal="center" vertical="center"/>
    </xf>
    <xf numFmtId="0" fontId="3" fillId="4" borderId="3" xfId="0" applyFont="1" applyFill="1" applyBorder="1" applyAlignment="1">
      <alignment horizontal="right"/>
    </xf>
    <xf numFmtId="165" fontId="3" fillId="4" borderId="4" xfId="0" applyNumberFormat="1" applyFont="1" applyFill="1" applyBorder="1" applyAlignment="1">
      <alignment horizontal="center" vertical="center"/>
    </xf>
    <xf numFmtId="165" fontId="3" fillId="4" borderId="5" xfId="0" applyNumberFormat="1" applyFont="1" applyFill="1" applyBorder="1" applyAlignment="1">
      <alignment horizontal="center" vertical="center"/>
    </xf>
    <xf numFmtId="165" fontId="3" fillId="4" borderId="6" xfId="0" applyNumberFormat="1" applyFont="1" applyFill="1" applyBorder="1" applyAlignment="1">
      <alignment horizontal="center" vertical="center"/>
    </xf>
    <xf numFmtId="2" fontId="3" fillId="4" borderId="7" xfId="0" applyNumberFormat="1" applyFont="1" applyFill="1" applyBorder="1" applyAlignment="1">
      <alignment horizontal="center" vertical="center"/>
    </xf>
    <xf numFmtId="2" fontId="3" fillId="4" borderId="2" xfId="0" applyNumberFormat="1" applyFont="1" applyFill="1" applyBorder="1" applyAlignment="1">
      <alignment horizontal="center" vertical="center"/>
    </xf>
    <xf numFmtId="0" fontId="11" fillId="6" borderId="0" xfId="0" applyFont="1" applyFill="1" applyAlignment="1">
      <alignment horizontal="right"/>
    </xf>
    <xf numFmtId="165" fontId="11" fillId="6" borderId="0" xfId="0" applyNumberFormat="1" applyFont="1" applyFill="1" applyAlignment="1">
      <alignment horizontal="center" vertical="center"/>
    </xf>
    <xf numFmtId="2" fontId="11" fillId="6" borderId="2" xfId="0" applyNumberFormat="1" applyFont="1" applyFill="1" applyBorder="1" applyAlignment="1">
      <alignment horizontal="center" vertical="center"/>
    </xf>
    <xf numFmtId="0" fontId="0" fillId="7" borderId="8" xfId="0" applyFill="1" applyBorder="1" applyAlignment="1">
      <alignment wrapText="1"/>
    </xf>
    <xf numFmtId="0" fontId="3" fillId="7" borderId="9" xfId="0" applyFont="1" applyFill="1" applyBorder="1"/>
    <xf numFmtId="0" fontId="3" fillId="7" borderId="10" xfId="4" applyNumberFormat="1" applyFont="1" applyFill="1" applyBorder="1" applyAlignment="1" applyProtection="1">
      <alignment horizontal="right" wrapText="1"/>
    </xf>
    <xf numFmtId="0" fontId="3" fillId="7" borderId="11" xfId="0" applyFont="1" applyFill="1" applyBorder="1"/>
    <xf numFmtId="0" fontId="3" fillId="7" borderId="0" xfId="0" applyFont="1" applyFill="1"/>
    <xf numFmtId="0" fontId="15" fillId="0" borderId="1" xfId="0" applyFont="1" applyBorder="1" applyAlignment="1">
      <alignment wrapText="1"/>
    </xf>
    <xf numFmtId="0" fontId="3" fillId="0" borderId="0" xfId="0" applyFont="1"/>
    <xf numFmtId="0" fontId="3" fillId="0" borderId="0" xfId="4" applyNumberFormat="1" applyFont="1" applyBorder="1" applyAlignment="1" applyProtection="1">
      <alignment horizontal="right" wrapText="1"/>
    </xf>
    <xf numFmtId="166" fontId="16" fillId="0" borderId="0" xfId="1" quotePrefix="1" applyNumberFormat="1" applyFont="1" applyFill="1" applyBorder="1"/>
    <xf numFmtId="166" fontId="0" fillId="0" borderId="0" xfId="1" applyNumberFormat="1" applyFont="1" applyFill="1" applyBorder="1"/>
    <xf numFmtId="3" fontId="0" fillId="0" borderId="0" xfId="0" applyNumberFormat="1"/>
    <xf numFmtId="166" fontId="0" fillId="0" borderId="0" xfId="1" applyNumberFormat="1" applyFont="1" applyFill="1" applyBorder="1" applyAlignment="1" applyProtection="1">
      <alignment horizontal="right" wrapText="1"/>
    </xf>
    <xf numFmtId="166" fontId="3" fillId="0" borderId="0" xfId="1" applyNumberFormat="1" applyFont="1" applyFill="1" applyBorder="1" applyAlignment="1">
      <alignment horizontal="right"/>
    </xf>
    <xf numFmtId="0" fontId="0" fillId="0" borderId="1" xfId="0" applyBorder="1" applyAlignment="1">
      <alignment wrapText="1"/>
    </xf>
    <xf numFmtId="166" fontId="0" fillId="0" borderId="0" xfId="1" applyNumberFormat="1" applyFont="1" applyFill="1"/>
    <xf numFmtId="166" fontId="0" fillId="0" borderId="12" xfId="1" applyNumberFormat="1" applyFont="1" applyFill="1" applyBorder="1" applyAlignment="1" applyProtection="1">
      <alignment horizontal="right" wrapText="1"/>
    </xf>
    <xf numFmtId="0" fontId="9" fillId="0" borderId="1" xfId="0" applyFont="1" applyBorder="1" applyAlignment="1">
      <alignment vertical="top" wrapText="1"/>
    </xf>
    <xf numFmtId="166" fontId="9" fillId="0" borderId="12" xfId="1" applyNumberFormat="1" applyFont="1" applyFill="1" applyBorder="1" applyAlignment="1" applyProtection="1">
      <alignment horizontal="right" wrapText="1"/>
    </xf>
    <xf numFmtId="166" fontId="9" fillId="0" borderId="0" xfId="1" applyNumberFormat="1" applyFont="1" applyFill="1" applyBorder="1"/>
    <xf numFmtId="166" fontId="17" fillId="0" borderId="12" xfId="1" applyNumberFormat="1" applyFont="1" applyFill="1" applyBorder="1" applyAlignment="1" applyProtection="1">
      <alignment horizontal="right" wrapText="1"/>
    </xf>
    <xf numFmtId="166" fontId="17" fillId="0" borderId="0" xfId="1" applyNumberFormat="1" applyFont="1" applyFill="1" applyBorder="1" applyAlignment="1" applyProtection="1">
      <alignment horizontal="right" wrapText="1"/>
    </xf>
    <xf numFmtId="166" fontId="17" fillId="0" borderId="0" xfId="1" applyNumberFormat="1" applyFont="1" applyFill="1"/>
    <xf numFmtId="3" fontId="9" fillId="0" borderId="0" xfId="0" applyNumberFormat="1" applyFont="1"/>
    <xf numFmtId="0" fontId="9" fillId="0" borderId="1" xfId="0" applyFont="1" applyBorder="1" applyAlignment="1">
      <alignment wrapText="1"/>
    </xf>
    <xf numFmtId="166" fontId="17" fillId="0" borderId="0" xfId="1" applyNumberFormat="1" applyFont="1" applyFill="1" applyBorder="1"/>
    <xf numFmtId="166" fontId="16" fillId="0" borderId="0" xfId="1" applyNumberFormat="1" applyFont="1" applyFill="1"/>
    <xf numFmtId="166" fontId="0" fillId="0" borderId="0" xfId="0" applyNumberFormat="1"/>
    <xf numFmtId="0" fontId="16" fillId="0" borderId="1" xfId="0" applyFont="1" applyBorder="1" applyAlignment="1">
      <alignment wrapText="1"/>
    </xf>
    <xf numFmtId="166" fontId="0" fillId="0" borderId="0" xfId="1" applyNumberFormat="1" applyFont="1"/>
    <xf numFmtId="3" fontId="18" fillId="0" borderId="0" xfId="0" applyNumberFormat="1" applyFont="1" applyAlignment="1">
      <alignment wrapText="1"/>
    </xf>
    <xf numFmtId="0" fontId="16" fillId="0" borderId="0" xfId="0" applyFont="1" applyAlignment="1">
      <alignment wrapText="1"/>
    </xf>
    <xf numFmtId="43" fontId="0" fillId="0" borderId="0" xfId="1" applyFont="1" applyFill="1" applyBorder="1"/>
    <xf numFmtId="43" fontId="0" fillId="0" borderId="0" xfId="1" applyFont="1" applyFill="1"/>
    <xf numFmtId="43" fontId="0" fillId="0" borderId="0" xfId="1" applyFont="1" applyFill="1" applyBorder="1" applyAlignment="1" applyProtection="1">
      <alignment horizontal="right" wrapText="1"/>
    </xf>
    <xf numFmtId="0" fontId="19" fillId="0" borderId="0" xfId="3" applyFont="1" applyBorder="1" applyAlignment="1">
      <alignment horizontal="left" vertical="top"/>
    </xf>
    <xf numFmtId="37" fontId="0" fillId="0" borderId="0" xfId="0" applyNumberFormat="1"/>
    <xf numFmtId="0" fontId="0" fillId="0" borderId="0" xfId="1" applyNumberFormat="1" applyFont="1" applyFill="1" applyBorder="1" applyAlignment="1" applyProtection="1">
      <alignment horizontal="right" wrapText="1"/>
    </xf>
    <xf numFmtId="3" fontId="0" fillId="0" borderId="12" xfId="4" applyNumberFormat="1" applyFont="1" applyBorder="1" applyAlignment="1" applyProtection="1">
      <alignment horizontal="right" wrapText="1"/>
    </xf>
    <xf numFmtId="11" fontId="0" fillId="0" borderId="0" xfId="0" applyNumberFormat="1"/>
    <xf numFmtId="0" fontId="3" fillId="0" borderId="13" xfId="0" applyFont="1" applyBorder="1"/>
    <xf numFmtId="0" fontId="0" fillId="0" borderId="13" xfId="0" applyBorder="1"/>
    <xf numFmtId="3" fontId="0" fillId="0" borderId="13" xfId="4" applyNumberFormat="1" applyFont="1" applyBorder="1" applyAlignment="1" applyProtection="1">
      <alignment horizontal="right" wrapText="1"/>
    </xf>
    <xf numFmtId="0" fontId="0" fillId="0" borderId="13" xfId="1" applyNumberFormat="1" applyFont="1" applyFill="1" applyBorder="1" applyAlignment="1" applyProtection="1">
      <alignment horizontal="right" wrapText="1"/>
    </xf>
    <xf numFmtId="0" fontId="0" fillId="0" borderId="14" xfId="0" applyBorder="1"/>
    <xf numFmtId="1" fontId="0" fillId="0" borderId="0" xfId="0" applyNumberFormat="1"/>
    <xf numFmtId="167" fontId="0" fillId="0" borderId="0" xfId="0" applyNumberFormat="1"/>
    <xf numFmtId="0" fontId="3" fillId="9" borderId="0" xfId="0" applyFont="1" applyFill="1" applyAlignment="1">
      <alignment wrapText="1"/>
    </xf>
    <xf numFmtId="2" fontId="3" fillId="9" borderId="0" xfId="0" applyNumberFormat="1" applyFont="1" applyFill="1"/>
    <xf numFmtId="0" fontId="0" fillId="0" borderId="0" xfId="1" applyNumberFormat="1" applyFont="1" applyFill="1" applyBorder="1"/>
    <xf numFmtId="0" fontId="14" fillId="0" borderId="0" xfId="0" applyFont="1" applyAlignment="1">
      <alignment wrapText="1"/>
    </xf>
    <xf numFmtId="0" fontId="13" fillId="0" borderId="0" xfId="3" applyBorder="1"/>
    <xf numFmtId="0" fontId="3" fillId="0" borderId="13" xfId="0" applyFont="1" applyBorder="1" applyAlignment="1">
      <alignment wrapText="1"/>
    </xf>
    <xf numFmtId="0" fontId="0" fillId="0" borderId="13" xfId="1" applyNumberFormat="1" applyFont="1" applyFill="1" applyBorder="1"/>
    <xf numFmtId="3" fontId="20" fillId="0" borderId="0" xfId="0" applyNumberFormat="1" applyFont="1" applyAlignment="1">
      <alignment horizontal="right" wrapText="1"/>
    </xf>
    <xf numFmtId="2" fontId="0" fillId="0" borderId="0" xfId="0" applyNumberFormat="1"/>
    <xf numFmtId="0" fontId="16" fillId="0" borderId="15" xfId="0" applyFont="1" applyBorder="1" applyAlignment="1">
      <alignment wrapText="1"/>
    </xf>
    <xf numFmtId="168" fontId="16" fillId="0" borderId="0" xfId="1" applyNumberFormat="1" applyFont="1" applyFill="1"/>
    <xf numFmtId="0" fontId="3" fillId="6" borderId="0" xfId="0" applyFont="1" applyFill="1" applyAlignment="1">
      <alignment wrapText="1"/>
    </xf>
    <xf numFmtId="2" fontId="3" fillId="6" borderId="0" xfId="0" applyNumberFormat="1" applyFont="1" applyFill="1"/>
    <xf numFmtId="0" fontId="21" fillId="0" borderId="16" xfId="0" applyFont="1" applyBorder="1"/>
    <xf numFmtId="0" fontId="18" fillId="0" borderId="16" xfId="0" applyFont="1" applyBorder="1"/>
    <xf numFmtId="0" fontId="0" fillId="0" borderId="16" xfId="0" applyBorder="1"/>
    <xf numFmtId="0" fontId="0" fillId="10" borderId="16" xfId="0" applyFill="1" applyBorder="1"/>
    <xf numFmtId="0" fontId="18" fillId="11" borderId="16" xfId="0" applyFont="1" applyFill="1" applyBorder="1"/>
    <xf numFmtId="166" fontId="22" fillId="0" borderId="17" xfId="5" applyNumberFormat="1" applyFont="1" applyFill="1" applyBorder="1"/>
    <xf numFmtId="166" fontId="1" fillId="0" borderId="17" xfId="1" applyNumberFormat="1" applyFont="1" applyFill="1" applyBorder="1"/>
    <xf numFmtId="0" fontId="16" fillId="0" borderId="16" xfId="0" applyFont="1" applyBorder="1" applyAlignment="1">
      <alignment horizontal="left"/>
    </xf>
    <xf numFmtId="0" fontId="16" fillId="0" borderId="16" xfId="0" applyFont="1" applyBorder="1"/>
    <xf numFmtId="0" fontId="18" fillId="0" borderId="0" xfId="0" applyFont="1" applyAlignment="1">
      <alignment wrapText="1"/>
    </xf>
    <xf numFmtId="0" fontId="18" fillId="4" borderId="0" xfId="0" applyFont="1" applyFill="1" applyAlignment="1">
      <alignment wrapText="1"/>
    </xf>
    <xf numFmtId="0" fontId="18" fillId="12" borderId="0" xfId="0" applyFont="1" applyFill="1" applyAlignment="1">
      <alignment wrapText="1"/>
    </xf>
    <xf numFmtId="0" fontId="18" fillId="13" borderId="0" xfId="0" applyFont="1" applyFill="1" applyAlignment="1">
      <alignment wrapText="1"/>
    </xf>
    <xf numFmtId="0" fontId="18" fillId="14" borderId="0" xfId="0" applyFont="1" applyFill="1" applyAlignment="1">
      <alignment wrapText="1"/>
    </xf>
    <xf numFmtId="0" fontId="0" fillId="12" borderId="0" xfId="0" applyFill="1" applyAlignment="1">
      <alignment wrapText="1"/>
    </xf>
    <xf numFmtId="0" fontId="0" fillId="14" borderId="0" xfId="0" applyFill="1" applyAlignment="1">
      <alignment wrapText="1"/>
    </xf>
    <xf numFmtId="166" fontId="18" fillId="0" borderId="0" xfId="1" applyNumberFormat="1" applyFont="1"/>
    <xf numFmtId="168" fontId="18" fillId="4" borderId="0" xfId="1" applyNumberFormat="1" applyFont="1" applyFill="1"/>
    <xf numFmtId="166" fontId="18" fillId="4" borderId="0" xfId="1" applyNumberFormat="1" applyFont="1" applyFill="1"/>
    <xf numFmtId="169" fontId="18" fillId="12" borderId="0" xfId="1" applyNumberFormat="1" applyFont="1" applyFill="1"/>
    <xf numFmtId="166" fontId="18" fillId="12" borderId="0" xfId="1" applyNumberFormat="1" applyFont="1" applyFill="1"/>
    <xf numFmtId="169" fontId="18" fillId="13" borderId="0" xfId="1" applyNumberFormat="1" applyFont="1" applyFill="1"/>
    <xf numFmtId="166" fontId="18" fillId="13" borderId="0" xfId="1" applyNumberFormat="1" applyFont="1" applyFill="1"/>
    <xf numFmtId="166" fontId="0" fillId="12" borderId="0" xfId="1" applyNumberFormat="1" applyFont="1" applyFill="1"/>
    <xf numFmtId="166" fontId="0" fillId="14" borderId="0" xfId="1" applyNumberFormat="1" applyFont="1" applyFill="1"/>
    <xf numFmtId="166" fontId="0" fillId="4" borderId="0" xfId="1" applyNumberFormat="1" applyFont="1" applyFill="1"/>
    <xf numFmtId="43" fontId="0" fillId="12" borderId="0" xfId="0" applyNumberFormat="1" applyFill="1"/>
    <xf numFmtId="43" fontId="0" fillId="14" borderId="0" xfId="0" applyNumberFormat="1" applyFill="1"/>
    <xf numFmtId="0" fontId="0" fillId="12" borderId="0" xfId="0" applyFill="1"/>
    <xf numFmtId="0" fontId="0" fillId="14" borderId="0" xfId="0" applyFill="1"/>
    <xf numFmtId="43" fontId="0" fillId="12" borderId="0" xfId="1" applyFont="1" applyFill="1"/>
    <xf numFmtId="168" fontId="0" fillId="4" borderId="0" xfId="1" applyNumberFormat="1" applyFont="1" applyFill="1"/>
    <xf numFmtId="169" fontId="0" fillId="12" borderId="0" xfId="1" applyNumberFormat="1" applyFont="1" applyFill="1"/>
    <xf numFmtId="169" fontId="0" fillId="13" borderId="0" xfId="1" applyNumberFormat="1" applyFont="1" applyFill="1"/>
    <xf numFmtId="166" fontId="0" fillId="13" borderId="0" xfId="1" applyNumberFormat="1" applyFont="1" applyFill="1"/>
    <xf numFmtId="166" fontId="3" fillId="0" borderId="0" xfId="1" applyNumberFormat="1" applyFont="1"/>
    <xf numFmtId="168" fontId="0" fillId="0" borderId="0" xfId="1" applyNumberFormat="1" applyFont="1"/>
    <xf numFmtId="43" fontId="0" fillId="0" borderId="0" xfId="0" applyNumberFormat="1"/>
    <xf numFmtId="166" fontId="3" fillId="0" borderId="0" xfId="0" applyNumberFormat="1" applyFont="1"/>
    <xf numFmtId="0" fontId="0" fillId="15" borderId="0" xfId="0" applyFill="1"/>
    <xf numFmtId="0" fontId="18" fillId="15" borderId="0" xfId="0" applyFont="1" applyFill="1" applyAlignment="1">
      <alignment wrapText="1"/>
    </xf>
    <xf numFmtId="0" fontId="0" fillId="15" borderId="0" xfId="0" applyFill="1" applyAlignment="1">
      <alignment wrapText="1"/>
    </xf>
    <xf numFmtId="166" fontId="0" fillId="0" borderId="18" xfId="1" applyNumberFormat="1" applyFont="1" applyBorder="1"/>
    <xf numFmtId="43" fontId="0" fillId="0" borderId="0" xfId="1" applyFont="1"/>
    <xf numFmtId="166" fontId="0" fillId="0" borderId="0" xfId="1" applyNumberFormat="1" applyFont="1" applyBorder="1"/>
    <xf numFmtId="0" fontId="16" fillId="0" borderId="0" xfId="0" applyFont="1" applyAlignment="1">
      <alignment horizontal="left"/>
    </xf>
    <xf numFmtId="0" fontId="24" fillId="0" borderId="15" xfId="6" applyFont="1" applyBorder="1" applyAlignment="1">
      <alignment wrapText="1"/>
    </xf>
    <xf numFmtId="0" fontId="25" fillId="15" borderId="15" xfId="6" applyFont="1" applyFill="1" applyBorder="1"/>
    <xf numFmtId="0" fontId="25" fillId="0" borderId="15" xfId="6" applyFont="1" applyBorder="1" applyAlignment="1">
      <alignment horizontal="right"/>
    </xf>
    <xf numFmtId="2" fontId="25" fillId="15" borderId="15" xfId="6" applyNumberFormat="1" applyFont="1" applyFill="1" applyBorder="1"/>
    <xf numFmtId="170" fontId="25" fillId="15" borderId="15" xfId="6" applyNumberFormat="1" applyFont="1" applyFill="1" applyBorder="1"/>
    <xf numFmtId="0" fontId="21" fillId="16" borderId="19" xfId="0" applyFont="1" applyFill="1" applyBorder="1" applyAlignment="1">
      <alignment horizontal="center"/>
    </xf>
    <xf numFmtId="0" fontId="21" fillId="17" borderId="19" xfId="0" applyFont="1" applyFill="1" applyBorder="1" applyAlignment="1">
      <alignment horizontal="center"/>
    </xf>
    <xf numFmtId="0" fontId="21" fillId="0" borderId="20" xfId="0" applyFont="1" applyBorder="1" applyAlignment="1">
      <alignment wrapText="1"/>
    </xf>
    <xf numFmtId="166" fontId="18" fillId="0" borderId="0" xfId="0" applyNumberFormat="1" applyFont="1" applyAlignment="1">
      <alignment wrapText="1"/>
    </xf>
    <xf numFmtId="0" fontId="21" fillId="0" borderId="21" xfId="0" applyFont="1" applyBorder="1" applyAlignment="1">
      <alignment wrapText="1"/>
    </xf>
    <xf numFmtId="3" fontId="18" fillId="0" borderId="0" xfId="0" applyNumberFormat="1" applyFont="1"/>
    <xf numFmtId="0" fontId="21" fillId="0" borderId="19" xfId="0" applyFont="1" applyBorder="1" applyAlignment="1">
      <alignment wrapText="1"/>
    </xf>
    <xf numFmtId="0" fontId="21" fillId="16" borderId="16" xfId="0" applyFont="1" applyFill="1" applyBorder="1"/>
    <xf numFmtId="0" fontId="21" fillId="0" borderId="0" xfId="0" applyFont="1" applyAlignment="1">
      <alignment wrapText="1"/>
    </xf>
    <xf numFmtId="43" fontId="21" fillId="17" borderId="19" xfId="0" applyNumberFormat="1" applyFont="1" applyFill="1" applyBorder="1" applyAlignment="1">
      <alignment horizontal="center"/>
    </xf>
    <xf numFmtId="0" fontId="26" fillId="0" borderId="0" xfId="0" applyFont="1" applyAlignment="1">
      <alignment vertical="center"/>
    </xf>
    <xf numFmtId="0" fontId="27" fillId="0" borderId="0" xfId="0" applyFont="1"/>
    <xf numFmtId="0" fontId="28" fillId="0" borderId="0" xfId="0" applyFont="1" applyAlignment="1">
      <alignment horizontal="left"/>
    </xf>
    <xf numFmtId="0" fontId="29" fillId="0" borderId="0" xfId="0" applyFont="1" applyAlignment="1">
      <alignment horizontal="left"/>
    </xf>
    <xf numFmtId="0" fontId="30" fillId="0" borderId="0" xfId="0" applyFont="1"/>
    <xf numFmtId="0" fontId="31" fillId="0" borderId="0" xfId="0" applyFont="1"/>
    <xf numFmtId="0" fontId="32" fillId="0" borderId="0" xfId="0" applyFont="1"/>
    <xf numFmtId="0" fontId="29" fillId="0" borderId="0" xfId="0" applyFont="1"/>
    <xf numFmtId="0" fontId="33" fillId="0" borderId="0" xfId="0" applyFont="1"/>
    <xf numFmtId="0" fontId="34" fillId="18" borderId="25" xfId="0" applyFont="1" applyFill="1" applyBorder="1" applyAlignment="1">
      <alignment horizontal="left" vertical="top"/>
    </xf>
    <xf numFmtId="0" fontId="34" fillId="0" borderId="0" xfId="0" applyFont="1" applyAlignment="1">
      <alignment vertical="top" wrapText="1"/>
    </xf>
    <xf numFmtId="0" fontId="32" fillId="0" borderId="0" xfId="7" applyFont="1"/>
    <xf numFmtId="0" fontId="34" fillId="0" borderId="0" xfId="0" applyFont="1" applyAlignment="1">
      <alignment wrapText="1"/>
    </xf>
    <xf numFmtId="0" fontId="34" fillId="18" borderId="25" xfId="0" applyFont="1" applyFill="1" applyBorder="1" applyAlignment="1">
      <alignment horizontal="left" vertical="top" wrapText="1"/>
    </xf>
    <xf numFmtId="0" fontId="35" fillId="0" borderId="4" xfId="0" applyFont="1" applyBorder="1"/>
    <xf numFmtId="0" fontId="35" fillId="0" borderId="0" xfId="0" applyFont="1"/>
    <xf numFmtId="0" fontId="32" fillId="0" borderId="27" xfId="0" applyFont="1" applyBorder="1"/>
    <xf numFmtId="171" fontId="37" fillId="0" borderId="0" xfId="8" applyNumberFormat="1" applyFont="1" applyAlignment="1">
      <alignment horizontal="left" indent="1"/>
    </xf>
    <xf numFmtId="0" fontId="38" fillId="0" borderId="0" xfId="0" applyFont="1"/>
    <xf numFmtId="0" fontId="32" fillId="0" borderId="0" xfId="0" applyFont="1" applyAlignment="1">
      <alignment horizontal="left" wrapText="1"/>
    </xf>
    <xf numFmtId="3" fontId="38" fillId="0" borderId="0" xfId="0" applyNumberFormat="1" applyFont="1"/>
    <xf numFmtId="0" fontId="38" fillId="0" borderId="0" xfId="0" applyFont="1" applyAlignment="1">
      <alignment horizontal="left" indent="1"/>
    </xf>
    <xf numFmtId="0" fontId="38" fillId="0" borderId="0" xfId="9" applyFont="1" applyAlignment="1">
      <alignment horizontal="left" indent="1"/>
    </xf>
    <xf numFmtId="0" fontId="32" fillId="0" borderId="0" xfId="0" applyFont="1" applyAlignment="1">
      <alignment horizontal="left" vertical="center" wrapText="1"/>
    </xf>
    <xf numFmtId="0" fontId="34" fillId="0" borderId="0" xfId="0" applyFont="1" applyAlignment="1">
      <alignment vertical="top"/>
    </xf>
    <xf numFmtId="0" fontId="34" fillId="0" borderId="0" xfId="0" applyFont="1" applyAlignment="1">
      <alignment horizontal="left" vertical="top"/>
    </xf>
    <xf numFmtId="0" fontId="35" fillId="0" borderId="27" xfId="0" applyFont="1" applyBorder="1"/>
    <xf numFmtId="0" fontId="27" fillId="0" borderId="27" xfId="0" applyFont="1" applyBorder="1"/>
    <xf numFmtId="0" fontId="34" fillId="0" borderId="0" xfId="0" applyFont="1"/>
    <xf numFmtId="168" fontId="34" fillId="0" borderId="0" xfId="1" applyNumberFormat="1" applyFont="1" applyFill="1" applyBorder="1"/>
    <xf numFmtId="168" fontId="35" fillId="0" borderId="27" xfId="1" applyNumberFormat="1" applyFont="1" applyFill="1" applyBorder="1"/>
    <xf numFmtId="168" fontId="34" fillId="0" borderId="0" xfId="0" applyNumberFormat="1" applyFont="1"/>
    <xf numFmtId="0" fontId="34" fillId="0" borderId="27" xfId="0" applyFont="1" applyBorder="1"/>
    <xf numFmtId="168" fontId="35" fillId="0" borderId="29" xfId="1" applyNumberFormat="1" applyFont="1" applyFill="1" applyBorder="1"/>
    <xf numFmtId="168" fontId="35" fillId="0" borderId="0" xfId="1" applyNumberFormat="1" applyFont="1" applyFill="1" applyBorder="1"/>
    <xf numFmtId="166" fontId="35" fillId="0" borderId="0" xfId="1" applyNumberFormat="1" applyFont="1" applyBorder="1"/>
    <xf numFmtId="0" fontId="34" fillId="0" borderId="0" xfId="0" applyFont="1" applyAlignment="1">
      <alignment horizontal="left" indent="1"/>
    </xf>
    <xf numFmtId="166" fontId="34" fillId="0" borderId="0" xfId="1" applyNumberFormat="1" applyFont="1" applyBorder="1"/>
    <xf numFmtId="0" fontId="39" fillId="0" borderId="0" xfId="0" applyFont="1" applyAlignment="1">
      <alignment horizontal="left" indent="2"/>
    </xf>
    <xf numFmtId="166" fontId="35" fillId="0" borderId="27" xfId="1" applyNumberFormat="1" applyFont="1" applyBorder="1"/>
    <xf numFmtId="0" fontId="40" fillId="0" borderId="0" xfId="0" applyFont="1"/>
    <xf numFmtId="0" fontId="18" fillId="0" borderId="0" xfId="0" applyFont="1"/>
    <xf numFmtId="0" fontId="30" fillId="0" borderId="0" xfId="0" applyFont="1" applyProtection="1">
      <protection locked="0"/>
    </xf>
    <xf numFmtId="0" fontId="34" fillId="19" borderId="0" xfId="0" applyFont="1" applyFill="1"/>
    <xf numFmtId="43" fontId="34" fillId="19" borderId="0" xfId="1" applyFont="1" applyFill="1"/>
    <xf numFmtId="43" fontId="34" fillId="0" borderId="0" xfId="1" applyFont="1"/>
    <xf numFmtId="43" fontId="34" fillId="0" borderId="0" xfId="1" applyFont="1" applyBorder="1"/>
    <xf numFmtId="0" fontId="34" fillId="0" borderId="27" xfId="0" applyFont="1" applyBorder="1" applyAlignment="1">
      <alignment horizontal="left" indent="1"/>
    </xf>
    <xf numFmtId="0" fontId="34" fillId="20" borderId="29" xfId="0" applyFont="1" applyFill="1" applyBorder="1"/>
    <xf numFmtId="43" fontId="34" fillId="20" borderId="29" xfId="1" applyFont="1" applyFill="1" applyBorder="1"/>
    <xf numFmtId="43" fontId="34" fillId="0" borderId="0" xfId="1" applyFont="1" applyAlignment="1"/>
    <xf numFmtId="0" fontId="34" fillId="21" borderId="0" xfId="0" applyFont="1" applyFill="1"/>
    <xf numFmtId="43" fontId="34" fillId="21" borderId="29" xfId="1" applyFont="1" applyFill="1" applyBorder="1"/>
    <xf numFmtId="0" fontId="34" fillId="22" borderId="0" xfId="0" applyFont="1" applyFill="1"/>
    <xf numFmtId="43" fontId="34" fillId="22" borderId="29" xfId="1" applyFont="1" applyFill="1" applyBorder="1"/>
    <xf numFmtId="43" fontId="34" fillId="0" borderId="27" xfId="1" applyFont="1" applyBorder="1"/>
    <xf numFmtId="0" fontId="34" fillId="23" borderId="0" xfId="0" applyFont="1" applyFill="1"/>
    <xf numFmtId="43" fontId="34" fillId="23" borderId="0" xfId="1" applyFont="1" applyFill="1"/>
    <xf numFmtId="0" fontId="34" fillId="24" borderId="0" xfId="0" applyFont="1" applyFill="1" applyAlignment="1">
      <alignment horizontal="left"/>
    </xf>
    <xf numFmtId="43" fontId="34" fillId="24" borderId="0" xfId="1" applyFont="1" applyFill="1" applyBorder="1"/>
    <xf numFmtId="43" fontId="34" fillId="0" borderId="0" xfId="0" applyNumberFormat="1" applyFont="1"/>
    <xf numFmtId="0" fontId="41" fillId="0" borderId="0" xfId="0" applyFont="1"/>
    <xf numFmtId="0" fontId="34" fillId="20" borderId="0" xfId="0" applyFont="1" applyFill="1"/>
    <xf numFmtId="166" fontId="34" fillId="20" borderId="0" xfId="10" applyNumberFormat="1" applyFont="1" applyFill="1"/>
    <xf numFmtId="166" fontId="34" fillId="0" borderId="0" xfId="10" applyNumberFormat="1" applyFont="1"/>
    <xf numFmtId="168" fontId="0" fillId="0" borderId="0" xfId="0" applyNumberFormat="1"/>
    <xf numFmtId="0" fontId="34" fillId="21" borderId="29" xfId="0" applyFont="1" applyFill="1" applyBorder="1"/>
    <xf numFmtId="166" fontId="34" fillId="21" borderId="29" xfId="10" applyNumberFormat="1" applyFont="1" applyFill="1" applyBorder="1"/>
    <xf numFmtId="0" fontId="34" fillId="23" borderId="29" xfId="0" applyFont="1" applyFill="1" applyBorder="1"/>
    <xf numFmtId="166" fontId="34" fillId="23" borderId="29" xfId="10" applyNumberFormat="1" applyFont="1" applyFill="1" applyBorder="1"/>
    <xf numFmtId="0" fontId="34" fillId="0" borderId="0" xfId="0" applyFont="1" applyAlignment="1">
      <alignment horizontal="left" wrapText="1" indent="1"/>
    </xf>
    <xf numFmtId="0" fontId="35" fillId="24" borderId="4" xfId="0" applyFont="1" applyFill="1" applyBorder="1"/>
    <xf numFmtId="166" fontId="34" fillId="24" borderId="4" xfId="10" applyNumberFormat="1" applyFont="1" applyFill="1" applyBorder="1"/>
    <xf numFmtId="43" fontId="34" fillId="0" borderId="0" xfId="10" applyFont="1" applyFill="1" applyBorder="1"/>
    <xf numFmtId="0" fontId="23" fillId="0" borderId="0" xfId="0" applyFont="1"/>
    <xf numFmtId="0" fontId="41" fillId="0" borderId="0" xfId="0" applyFont="1" applyAlignment="1">
      <alignment horizontal="left" indent="1"/>
    </xf>
    <xf numFmtId="0" fontId="42" fillId="0" borderId="0" xfId="0" applyFont="1"/>
    <xf numFmtId="43" fontId="34" fillId="0" borderId="0" xfId="10" applyFont="1"/>
    <xf numFmtId="0" fontId="43" fillId="0" borderId="0" xfId="0" applyFont="1"/>
    <xf numFmtId="43" fontId="34" fillId="0" borderId="0" xfId="10" applyFont="1" applyBorder="1"/>
    <xf numFmtId="9" fontId="0" fillId="0" borderId="0" xfId="2" applyFont="1"/>
    <xf numFmtId="172" fontId="45" fillId="25" borderId="30" xfId="11" applyFont="1" applyFill="1" applyBorder="1" applyAlignment="1">
      <alignment vertical="center"/>
    </xf>
    <xf numFmtId="0" fontId="44" fillId="25" borderId="30" xfId="12" applyFill="1" applyBorder="1"/>
    <xf numFmtId="0" fontId="34" fillId="0" borderId="19" xfId="0" applyFont="1" applyBorder="1"/>
    <xf numFmtId="0" fontId="44" fillId="25" borderId="0" xfId="12" applyFill="1"/>
    <xf numFmtId="0" fontId="29" fillId="0" borderId="0" xfId="13" applyFont="1" applyAlignment="1">
      <alignment horizontal="left"/>
    </xf>
    <xf numFmtId="0" fontId="34" fillId="0" borderId="0" xfId="0" applyFont="1" applyAlignment="1">
      <alignment horizontal="centerContinuous"/>
    </xf>
    <xf numFmtId="0" fontId="35" fillId="0" borderId="19" xfId="0" applyFont="1" applyBorder="1"/>
    <xf numFmtId="166" fontId="35" fillId="0" borderId="0" xfId="1" applyNumberFormat="1" applyFont="1" applyAlignment="1">
      <alignment horizontal="right"/>
    </xf>
    <xf numFmtId="166" fontId="34" fillId="0" borderId="0" xfId="1" applyNumberFormat="1" applyFont="1" applyAlignment="1">
      <alignment horizontal="right"/>
    </xf>
    <xf numFmtId="166" fontId="35" fillId="0" borderId="19" xfId="1" applyNumberFormat="1" applyFont="1" applyBorder="1" applyAlignment="1">
      <alignment horizontal="right"/>
    </xf>
    <xf numFmtId="0" fontId="34" fillId="0" borderId="0" xfId="0" applyFont="1" applyAlignment="1">
      <alignment horizontal="right"/>
    </xf>
    <xf numFmtId="173" fontId="34" fillId="0" borderId="0" xfId="0" applyNumberFormat="1" applyFont="1" applyAlignment="1">
      <alignment horizontal="right"/>
    </xf>
    <xf numFmtId="0" fontId="42" fillId="26" borderId="0" xfId="0" applyFont="1" applyFill="1"/>
    <xf numFmtId="0" fontId="43" fillId="26" borderId="0" xfId="0" applyFont="1" applyFill="1"/>
    <xf numFmtId="0" fontId="46" fillId="0" borderId="0" xfId="0" applyFont="1"/>
    <xf numFmtId="0" fontId="46" fillId="0" borderId="0" xfId="0" applyFont="1" applyAlignment="1">
      <alignment horizontal="centerContinuous"/>
    </xf>
    <xf numFmtId="0" fontId="47" fillId="0" borderId="19" xfId="0" applyFont="1" applyBorder="1"/>
    <xf numFmtId="0" fontId="46" fillId="0" borderId="0" xfId="0" applyFont="1" applyAlignment="1">
      <alignment horizontal="right"/>
    </xf>
    <xf numFmtId="173" fontId="46" fillId="0" borderId="0" xfId="0" applyNumberFormat="1" applyFont="1" applyAlignment="1">
      <alignment horizontal="right"/>
    </xf>
    <xf numFmtId="9" fontId="34" fillId="0" borderId="0" xfId="2" applyFont="1" applyBorder="1"/>
    <xf numFmtId="0" fontId="48" fillId="0" borderId="0" xfId="0" applyFont="1"/>
    <xf numFmtId="0" fontId="41" fillId="0" borderId="0" xfId="0" applyFont="1" applyAlignment="1">
      <alignment horizontal="right"/>
    </xf>
    <xf numFmtId="174" fontId="35" fillId="0" borderId="0" xfId="1" applyNumberFormat="1" applyFont="1" applyAlignment="1">
      <alignment horizontal="right"/>
    </xf>
    <xf numFmtId="174" fontId="34" fillId="0" borderId="0" xfId="1" applyNumberFormat="1" applyFont="1" applyAlignment="1">
      <alignment horizontal="right"/>
    </xf>
    <xf numFmtId="174" fontId="35" fillId="0" borderId="19" xfId="1" applyNumberFormat="1" applyFont="1" applyBorder="1" applyAlignment="1">
      <alignment horizontal="right"/>
    </xf>
    <xf numFmtId="0" fontId="23" fillId="0" borderId="0" xfId="14"/>
    <xf numFmtId="0" fontId="30" fillId="0" borderId="0" xfId="14" applyFont="1"/>
    <xf numFmtId="0" fontId="40" fillId="0" borderId="0" xfId="14" applyFont="1"/>
    <xf numFmtId="0" fontId="34" fillId="0" borderId="0" xfId="14" applyFont="1" applyBorder="1" applyAlignment="1">
      <alignment vertical="top" wrapText="1"/>
    </xf>
    <xf numFmtId="0" fontId="48" fillId="0" borderId="0" xfId="14" applyFont="1" applyBorder="1" applyAlignment="1">
      <alignment vertical="top" wrapText="1"/>
    </xf>
    <xf numFmtId="14" fontId="48" fillId="0" borderId="0" xfId="14" applyNumberFormat="1" applyFont="1" applyBorder="1" applyAlignment="1">
      <alignment vertical="top" wrapText="1"/>
    </xf>
    <xf numFmtId="0" fontId="23" fillId="0" borderId="0" xfId="14" applyBorder="1"/>
    <xf numFmtId="0" fontId="49" fillId="0" borderId="0" xfId="14" applyFont="1" applyBorder="1"/>
    <xf numFmtId="0" fontId="34" fillId="0" borderId="0" xfId="14" applyFont="1" applyAlignment="1">
      <alignment horizontal="left" vertical="top" wrapText="1"/>
    </xf>
    <xf numFmtId="0" fontId="49" fillId="0" borderId="0" xfId="14" applyFont="1" applyBorder="1" applyAlignment="1">
      <alignment horizontal="left" indent="1"/>
    </xf>
    <xf numFmtId="0" fontId="35" fillId="0" borderId="27" xfId="14" applyFont="1" applyBorder="1"/>
    <xf numFmtId="0" fontId="44" fillId="0" borderId="27" xfId="14" applyFont="1" applyBorder="1"/>
    <xf numFmtId="0" fontId="50" fillId="0" borderId="27" xfId="14" applyFont="1" applyBorder="1"/>
    <xf numFmtId="0" fontId="48" fillId="0" borderId="27" xfId="0" applyFont="1" applyBorder="1"/>
    <xf numFmtId="0" fontId="35" fillId="0" borderId="4" xfId="14" applyFont="1" applyBorder="1"/>
    <xf numFmtId="0" fontId="35" fillId="0" borderId="27" xfId="14" quotePrefix="1" applyFont="1" applyBorder="1" applyAlignment="1">
      <alignment horizontal="right"/>
    </xf>
    <xf numFmtId="0" fontId="35" fillId="0" borderId="0" xfId="14" applyFont="1" applyBorder="1"/>
    <xf numFmtId="0" fontId="34" fillId="0" borderId="0" xfId="14" applyFont="1" applyBorder="1"/>
    <xf numFmtId="43" fontId="44" fillId="0" borderId="0" xfId="1" applyFont="1" applyFill="1" applyBorder="1"/>
    <xf numFmtId="43" fontId="51" fillId="0" borderId="0" xfId="1" applyFont="1" applyFill="1" applyBorder="1"/>
    <xf numFmtId="168" fontId="44" fillId="0" borderId="0" xfId="1" applyNumberFormat="1" applyFont="1" applyFill="1" applyBorder="1"/>
    <xf numFmtId="166" fontId="52" fillId="27" borderId="29" xfId="1" applyNumberFormat="1" applyFont="1" applyFill="1" applyBorder="1"/>
    <xf numFmtId="166" fontId="52" fillId="27" borderId="0" xfId="1" applyNumberFormat="1" applyFont="1" applyFill="1"/>
    <xf numFmtId="166" fontId="44" fillId="0" borderId="0" xfId="1" applyNumberFormat="1" applyFont="1" applyFill="1" applyBorder="1"/>
    <xf numFmtId="166" fontId="52" fillId="27" borderId="0" xfId="1" applyNumberFormat="1" applyFont="1" applyFill="1" applyBorder="1"/>
    <xf numFmtId="0" fontId="53" fillId="27" borderId="0" xfId="14" applyFont="1" applyFill="1"/>
    <xf numFmtId="0" fontId="53" fillId="27" borderId="0" xfId="14" applyFont="1" applyFill="1" applyBorder="1"/>
    <xf numFmtId="0" fontId="54" fillId="27" borderId="0" xfId="14" applyFont="1" applyFill="1" applyBorder="1"/>
    <xf numFmtId="0" fontId="44" fillId="0" borderId="0" xfId="14" applyFont="1" applyBorder="1"/>
    <xf numFmtId="0" fontId="32" fillId="0" borderId="27" xfId="14" applyFont="1" applyBorder="1"/>
    <xf numFmtId="0" fontId="23" fillId="0" borderId="27" xfId="14" applyBorder="1"/>
    <xf numFmtId="0" fontId="34" fillId="0" borderId="0" xfId="14" applyFont="1" applyBorder="1" applyAlignment="1">
      <alignment horizontal="left" indent="1"/>
    </xf>
    <xf numFmtId="39" fontId="34" fillId="0" borderId="0" xfId="1" applyNumberFormat="1" applyFont="1" applyFill="1"/>
    <xf numFmtId="39" fontId="55" fillId="0" borderId="0" xfId="1" applyNumberFormat="1" applyFont="1" applyFill="1"/>
    <xf numFmtId="14" fontId="0" fillId="0" borderId="0" xfId="0" applyNumberFormat="1" applyAlignment="1">
      <alignment horizontal="left"/>
    </xf>
    <xf numFmtId="0" fontId="0" fillId="0" borderId="31" xfId="0" applyBorder="1"/>
    <xf numFmtId="0" fontId="0" fillId="0" borderId="19" xfId="0" applyBorder="1"/>
    <xf numFmtId="0" fontId="0" fillId="0" borderId="32" xfId="0" applyBorder="1"/>
    <xf numFmtId="0" fontId="0" fillId="0" borderId="0" xfId="0" applyAlignment="1">
      <alignment horizontal="center" wrapText="1"/>
    </xf>
    <xf numFmtId="0" fontId="0" fillId="0" borderId="8" xfId="0" applyBorder="1"/>
    <xf numFmtId="3" fontId="0" fillId="0" borderId="9" xfId="0" applyNumberFormat="1" applyBorder="1"/>
    <xf numFmtId="0" fontId="0" fillId="0" borderId="9" xfId="0" applyBorder="1"/>
    <xf numFmtId="0" fontId="0" fillId="0" borderId="11" xfId="0" applyBorder="1"/>
    <xf numFmtId="0" fontId="0" fillId="0" borderId="1" xfId="0" applyBorder="1"/>
    <xf numFmtId="0" fontId="0" fillId="0" borderId="0" xfId="0" applyAlignment="1">
      <alignment horizontal="center"/>
    </xf>
    <xf numFmtId="0" fontId="0" fillId="0" borderId="20" xfId="0" applyBorder="1"/>
    <xf numFmtId="166" fontId="1" fillId="0" borderId="0" xfId="1" applyNumberFormat="1" applyFont="1"/>
    <xf numFmtId="175" fontId="1" fillId="0" borderId="0" xfId="2" applyNumberFormat="1" applyFont="1" applyBorder="1"/>
    <xf numFmtId="9" fontId="1" fillId="0" borderId="0" xfId="2" applyFont="1" applyBorder="1"/>
    <xf numFmtId="0" fontId="0" fillId="0" borderId="8" xfId="0" applyBorder="1" applyAlignment="1">
      <alignment vertical="center" wrapText="1"/>
    </xf>
    <xf numFmtId="0" fontId="0" fillId="0" borderId="8" xfId="0" applyBorder="1" applyAlignment="1">
      <alignment wrapText="1"/>
    </xf>
    <xf numFmtId="0" fontId="0" fillId="0" borderId="9" xfId="0" applyBorder="1" applyAlignment="1">
      <alignment wrapText="1"/>
    </xf>
    <xf numFmtId="0" fontId="0" fillId="0" borderId="11" xfId="0" applyBorder="1" applyAlignment="1">
      <alignment wrapText="1"/>
    </xf>
    <xf numFmtId="0" fontId="0" fillId="0" borderId="18" xfId="0" applyBorder="1" applyAlignment="1">
      <alignment vertical="center" wrapText="1"/>
    </xf>
    <xf numFmtId="3" fontId="0" fillId="0" borderId="16" xfId="0" applyNumberFormat="1" applyBorder="1"/>
    <xf numFmtId="0" fontId="0" fillId="0" borderId="0" xfId="0" applyAlignment="1">
      <alignment horizontal="right"/>
    </xf>
    <xf numFmtId="0" fontId="16" fillId="0" borderId="1" xfId="0" applyFont="1" applyBorder="1"/>
    <xf numFmtId="0" fontId="16" fillId="0" borderId="0" xfId="0" applyFont="1"/>
    <xf numFmtId="165" fontId="0" fillId="0" borderId="0" xfId="0" applyNumberFormat="1" applyAlignment="1">
      <alignment horizontal="center"/>
    </xf>
    <xf numFmtId="0" fontId="0" fillId="0" borderId="18" xfId="0" applyBorder="1"/>
    <xf numFmtId="0" fontId="0" fillId="0" borderId="30" xfId="0" applyBorder="1"/>
    <xf numFmtId="2" fontId="0" fillId="0" borderId="30" xfId="0" applyNumberFormat="1" applyBorder="1" applyAlignment="1">
      <alignment horizontal="center"/>
    </xf>
    <xf numFmtId="0" fontId="0" fillId="0" borderId="21" xfId="0" applyBorder="1"/>
    <xf numFmtId="164" fontId="0" fillId="0" borderId="0" xfId="0" applyNumberFormat="1"/>
    <xf numFmtId="0" fontId="0" fillId="0" borderId="16" xfId="0" applyBorder="1" applyAlignment="1">
      <alignment horizontal="center"/>
    </xf>
    <xf numFmtId="0" fontId="0" fillId="0" borderId="2" xfId="0" applyBorder="1" applyAlignment="1">
      <alignment horizontal="left"/>
    </xf>
    <xf numFmtId="3" fontId="0" fillId="0" borderId="0" xfId="0" applyNumberFormat="1" applyAlignment="1">
      <alignment horizontal="right"/>
    </xf>
    <xf numFmtId="0" fontId="4" fillId="0" borderId="27" xfId="0" applyFont="1" applyBorder="1"/>
    <xf numFmtId="3" fontId="0" fillId="8" borderId="0" xfId="0" applyNumberFormat="1" applyFill="1"/>
    <xf numFmtId="3" fontId="0" fillId="8" borderId="30" xfId="0" applyNumberFormat="1" applyFill="1" applyBorder="1"/>
    <xf numFmtId="0" fontId="8" fillId="0" borderId="0" xfId="0" applyFont="1" applyAlignment="1">
      <alignment wrapText="1"/>
    </xf>
    <xf numFmtId="3" fontId="0" fillId="8" borderId="9" xfId="0" applyNumberFormat="1" applyFill="1" applyBorder="1"/>
    <xf numFmtId="166" fontId="0" fillId="8" borderId="0" xfId="1" applyNumberFormat="1" applyFont="1" applyFill="1"/>
    <xf numFmtId="0" fontId="16" fillId="0" borderId="9" xfId="0" applyFont="1" applyBorder="1"/>
    <xf numFmtId="0" fontId="16" fillId="0" borderId="30" xfId="0" applyFont="1" applyBorder="1"/>
    <xf numFmtId="0" fontId="56" fillId="0" borderId="0" xfId="15" applyAlignment="1" applyProtection="1"/>
    <xf numFmtId="1" fontId="0" fillId="0" borderId="9" xfId="0" applyNumberFormat="1" applyBorder="1"/>
    <xf numFmtId="1" fontId="0" fillId="0" borderId="30" xfId="0" applyNumberFormat="1" applyBorder="1"/>
    <xf numFmtId="0" fontId="0" fillId="0" borderId="0" xfId="0" applyAlignment="1">
      <alignment horizontal="left"/>
    </xf>
    <xf numFmtId="165" fontId="0" fillId="0" borderId="9" xfId="0" applyNumberFormat="1" applyBorder="1"/>
    <xf numFmtId="174" fontId="0" fillId="0" borderId="9" xfId="0" applyNumberFormat="1" applyBorder="1"/>
    <xf numFmtId="174" fontId="0" fillId="0" borderId="0" xfId="0" applyNumberFormat="1"/>
    <xf numFmtId="165" fontId="0" fillId="0" borderId="0" xfId="0" applyNumberFormat="1"/>
    <xf numFmtId="165" fontId="0" fillId="0" borderId="30" xfId="0" applyNumberFormat="1" applyBorder="1"/>
    <xf numFmtId="1" fontId="0" fillId="0" borderId="19" xfId="0" applyNumberFormat="1" applyBorder="1"/>
    <xf numFmtId="1" fontId="16" fillId="0" borderId="19" xfId="0" applyNumberFormat="1" applyFont="1" applyBorder="1"/>
    <xf numFmtId="2" fontId="0" fillId="0" borderId="19" xfId="0" applyNumberFormat="1" applyBorder="1"/>
    <xf numFmtId="2" fontId="16" fillId="0" borderId="19" xfId="0" applyNumberFormat="1" applyFont="1" applyBorder="1"/>
    <xf numFmtId="0" fontId="0" fillId="25" borderId="0" xfId="0" applyFill="1"/>
    <xf numFmtId="0" fontId="35" fillId="25" borderId="27" xfId="0" applyFont="1" applyFill="1" applyBorder="1"/>
    <xf numFmtId="0" fontId="0" fillId="19" borderId="0" xfId="0" applyFill="1"/>
    <xf numFmtId="168" fontId="34" fillId="19" borderId="0" xfId="1" applyNumberFormat="1" applyFont="1" applyFill="1"/>
    <xf numFmtId="0" fontId="34" fillId="25" borderId="0" xfId="0" applyFont="1" applyFill="1" applyAlignment="1">
      <alignment horizontal="left" indent="1"/>
    </xf>
    <xf numFmtId="168" fontId="34" fillId="25" borderId="0" xfId="1" applyNumberFormat="1" applyFont="1" applyFill="1"/>
    <xf numFmtId="168" fontId="34" fillId="20" borderId="0" xfId="1" applyNumberFormat="1" applyFont="1" applyFill="1"/>
    <xf numFmtId="168" fontId="34" fillId="21" borderId="0" xfId="1" applyNumberFormat="1" applyFont="1" applyFill="1"/>
    <xf numFmtId="168" fontId="34" fillId="23" borderId="0" xfId="1" applyNumberFormat="1" applyFont="1" applyFill="1"/>
    <xf numFmtId="0" fontId="34" fillId="25" borderId="27" xfId="0" applyFont="1" applyFill="1" applyBorder="1" applyAlignment="1">
      <alignment horizontal="left" indent="1"/>
    </xf>
    <xf numFmtId="168" fontId="34" fillId="25" borderId="27" xfId="1" applyNumberFormat="1" applyFont="1" applyFill="1" applyBorder="1"/>
    <xf numFmtId="168" fontId="35" fillId="25" borderId="27" xfId="1" applyNumberFormat="1" applyFont="1" applyFill="1" applyBorder="1"/>
    <xf numFmtId="0" fontId="59" fillId="25" borderId="0" xfId="0" applyFont="1" applyFill="1"/>
    <xf numFmtId="0" fontId="34" fillId="25" borderId="27" xfId="0" applyFont="1" applyFill="1" applyBorder="1"/>
    <xf numFmtId="0" fontId="60" fillId="25" borderId="0" xfId="0" applyFont="1" applyFill="1" applyAlignment="1">
      <alignment horizontal="left"/>
    </xf>
    <xf numFmtId="0" fontId="60" fillId="25" borderId="0" xfId="0" applyFont="1" applyFill="1" applyAlignment="1">
      <alignment horizontal="center" wrapText="1"/>
    </xf>
    <xf numFmtId="0" fontId="44" fillId="0" borderId="0" xfId="12"/>
    <xf numFmtId="0" fontId="26" fillId="0" borderId="0" xfId="12" applyFont="1" applyAlignment="1">
      <alignment vertical="center"/>
    </xf>
    <xf numFmtId="0" fontId="61" fillId="0" borderId="0" xfId="12" applyFont="1"/>
    <xf numFmtId="43" fontId="34" fillId="0" borderId="0" xfId="1" applyFont="1" applyFill="1"/>
    <xf numFmtId="43" fontId="35" fillId="0" borderId="4" xfId="0" applyNumberFormat="1" applyFont="1" applyBorder="1"/>
    <xf numFmtId="43" fontId="34" fillId="0" borderId="4" xfId="0" applyNumberFormat="1" applyFont="1" applyBorder="1"/>
    <xf numFmtId="43" fontId="44" fillId="0" borderId="0" xfId="1" applyFont="1" applyFill="1"/>
    <xf numFmtId="0" fontId="62" fillId="0" borderId="0" xfId="16" applyFont="1"/>
    <xf numFmtId="0" fontId="35" fillId="0" borderId="0" xfId="16" applyFont="1"/>
    <xf numFmtId="0" fontId="35" fillId="0" borderId="9" xfId="16" applyFont="1" applyBorder="1"/>
    <xf numFmtId="168" fontId="34" fillId="0" borderId="9" xfId="16" applyNumberFormat="1" applyFont="1" applyBorder="1"/>
    <xf numFmtId="0" fontId="35" fillId="0" borderId="30" xfId="16" applyFont="1" applyBorder="1"/>
    <xf numFmtId="166" fontId="35" fillId="0" borderId="9" xfId="16" applyNumberFormat="1" applyFont="1" applyBorder="1"/>
    <xf numFmtId="0" fontId="34" fillId="0" borderId="0" xfId="16" applyFont="1" applyAlignment="1">
      <alignment horizontal="left" indent="1"/>
    </xf>
    <xf numFmtId="166" fontId="34" fillId="0" borderId="0" xfId="16" applyNumberFormat="1" applyFont="1"/>
    <xf numFmtId="0" fontId="34" fillId="0" borderId="30" xfId="16" applyFont="1" applyBorder="1" applyAlignment="1">
      <alignment horizontal="left" indent="1"/>
    </xf>
    <xf numFmtId="166" fontId="34" fillId="0" borderId="30" xfId="16" applyNumberFormat="1" applyFont="1" applyBorder="1"/>
    <xf numFmtId="0" fontId="35" fillId="0" borderId="19" xfId="16" applyFont="1" applyBorder="1"/>
    <xf numFmtId="0" fontId="28" fillId="0" borderId="0" xfId="16" applyFont="1"/>
    <xf numFmtId="0" fontId="44" fillId="0" borderId="0" xfId="16"/>
    <xf numFmtId="176" fontId="44" fillId="0" borderId="0" xfId="16" applyNumberFormat="1"/>
    <xf numFmtId="0" fontId="35" fillId="0" borderId="0" xfId="16" applyFont="1" applyAlignment="1">
      <alignment horizontal="left" indent="1"/>
    </xf>
    <xf numFmtId="0" fontId="28" fillId="0" borderId="0" xfId="0" applyFont="1" applyAlignment="1">
      <alignment vertical="center"/>
    </xf>
    <xf numFmtId="0" fontId="63" fillId="0" borderId="0" xfId="0" applyFont="1"/>
    <xf numFmtId="0" fontId="28" fillId="0" borderId="0" xfId="0" applyFont="1"/>
    <xf numFmtId="168" fontId="34" fillId="0" borderId="0" xfId="1" applyNumberFormat="1" applyFont="1" applyFill="1" applyBorder="1" applyAlignment="1">
      <alignment horizontal="right"/>
    </xf>
    <xf numFmtId="0" fontId="35" fillId="0" borderId="30" xfId="0" applyFont="1" applyBorder="1"/>
    <xf numFmtId="168" fontId="34" fillId="0" borderId="30" xfId="1" applyNumberFormat="1" applyFont="1" applyFill="1" applyBorder="1" applyAlignment="1">
      <alignment horizontal="right"/>
    </xf>
    <xf numFmtId="168" fontId="35" fillId="0" borderId="0" xfId="1" applyNumberFormat="1" applyFont="1" applyFill="1" applyBorder="1" applyAlignment="1">
      <alignment horizontal="right"/>
    </xf>
    <xf numFmtId="0" fontId="41" fillId="0" borderId="0" xfId="1" applyNumberFormat="1" applyFont="1" applyFill="1" applyBorder="1" applyAlignment="1">
      <alignment horizontal="right"/>
    </xf>
    <xf numFmtId="0" fontId="44" fillId="0" borderId="0" xfId="0" applyFont="1"/>
    <xf numFmtId="166" fontId="35" fillId="0" borderId="0" xfId="1" applyNumberFormat="1" applyFont="1" applyFill="1" applyBorder="1" applyAlignment="1">
      <alignment horizontal="right"/>
    </xf>
    <xf numFmtId="166" fontId="35" fillId="0" borderId="19" xfId="1" applyNumberFormat="1" applyFont="1" applyFill="1" applyBorder="1" applyAlignment="1">
      <alignment horizontal="right"/>
    </xf>
    <xf numFmtId="166" fontId="35" fillId="0" borderId="30" xfId="1" applyNumberFormat="1" applyFont="1" applyFill="1" applyBorder="1" applyAlignment="1">
      <alignment horizontal="right"/>
    </xf>
    <xf numFmtId="0" fontId="64" fillId="0" borderId="0" xfId="0" applyFont="1"/>
    <xf numFmtId="166" fontId="35" fillId="0" borderId="0" xfId="1" applyNumberFormat="1" applyFont="1" applyFill="1" applyBorder="1"/>
    <xf numFmtId="166" fontId="35" fillId="0" borderId="19" xfId="1" applyNumberFormat="1" applyFont="1" applyBorder="1"/>
    <xf numFmtId="166" fontId="34" fillId="0" borderId="0" xfId="1" applyNumberFormat="1" applyFont="1" applyFill="1" applyBorder="1" applyAlignment="1">
      <alignment horizontal="right"/>
    </xf>
    <xf numFmtId="166" fontId="35" fillId="0" borderId="9" xfId="1" applyNumberFormat="1" applyFont="1" applyFill="1" applyBorder="1" applyAlignment="1">
      <alignment horizontal="right"/>
    </xf>
    <xf numFmtId="166" fontId="44" fillId="0" borderId="0" xfId="0" applyNumberFormat="1" applyFont="1"/>
    <xf numFmtId="166" fontId="34" fillId="0" borderId="30" xfId="1" applyNumberFormat="1" applyFont="1" applyFill="1" applyBorder="1" applyAlignment="1">
      <alignment horizontal="right"/>
    </xf>
    <xf numFmtId="166" fontId="34" fillId="0" borderId="0" xfId="1" applyNumberFormat="1" applyFont="1" applyFill="1" applyBorder="1"/>
    <xf numFmtId="0" fontId="50" fillId="0" borderId="0" xfId="0" applyFont="1"/>
    <xf numFmtId="0" fontId="59" fillId="0" borderId="0" xfId="0" applyFont="1"/>
    <xf numFmtId="43" fontId="44" fillId="0" borderId="0" xfId="0" applyNumberFormat="1" applyFont="1"/>
    <xf numFmtId="0" fontId="18" fillId="0" borderId="0" xfId="0" applyFont="1" applyAlignment="1"/>
    <xf numFmtId="0" fontId="34" fillId="0" borderId="28" xfId="0" applyFont="1" applyBorder="1" applyAlignment="1">
      <alignment horizontal="left" vertical="top" wrapText="1"/>
    </xf>
    <xf numFmtId="0" fontId="34" fillId="18" borderId="0" xfId="0" applyFont="1" applyFill="1" applyAlignment="1">
      <alignment horizontal="left" vertical="top" wrapText="1"/>
    </xf>
    <xf numFmtId="0" fontId="34" fillId="18" borderId="26" xfId="0" applyFont="1" applyFill="1" applyBorder="1" applyAlignment="1">
      <alignment horizontal="left" vertical="top" wrapText="1"/>
    </xf>
    <xf numFmtId="0" fontId="34" fillId="18" borderId="0" xfId="0" applyFont="1" applyFill="1" applyAlignment="1">
      <alignment horizontal="left" vertical="top"/>
    </xf>
    <xf numFmtId="0" fontId="34" fillId="18" borderId="26" xfId="0" applyFont="1" applyFill="1" applyBorder="1" applyAlignment="1">
      <alignment horizontal="left" vertical="top"/>
    </xf>
    <xf numFmtId="0" fontId="31" fillId="18" borderId="22" xfId="0" applyFont="1" applyFill="1" applyBorder="1" applyAlignment="1">
      <alignment wrapText="1"/>
    </xf>
    <xf numFmtId="0" fontId="31" fillId="18" borderId="23" xfId="0" applyFont="1" applyFill="1" applyBorder="1"/>
    <xf numFmtId="0" fontId="31" fillId="18" borderId="24" xfId="0" applyFont="1" applyFill="1" applyBorder="1"/>
    <xf numFmtId="0" fontId="34" fillId="0" borderId="27" xfId="0" applyFont="1" applyBorder="1" applyAlignment="1">
      <alignment horizontal="left" vertical="top" wrapText="1"/>
    </xf>
    <xf numFmtId="0" fontId="34" fillId="0" borderId="27" xfId="0" applyFont="1" applyBorder="1" applyAlignment="1">
      <alignment vertical="top" wrapText="1"/>
    </xf>
    <xf numFmtId="0" fontId="34" fillId="0" borderId="0" xfId="0" applyFont="1" applyAlignment="1">
      <alignment horizontal="center"/>
    </xf>
    <xf numFmtId="0" fontId="34" fillId="0" borderId="0" xfId="0" applyFont="1" applyAlignment="1">
      <alignment horizontal="left" wrapText="1"/>
    </xf>
    <xf numFmtId="0" fontId="34" fillId="0" borderId="9" xfId="0" applyFont="1" applyBorder="1" applyAlignment="1">
      <alignment horizontal="left"/>
    </xf>
    <xf numFmtId="0" fontId="34" fillId="0" borderId="31" xfId="0" applyFont="1" applyBorder="1" applyAlignment="1">
      <alignment vertical="center" wrapText="1"/>
    </xf>
    <xf numFmtId="0" fontId="34" fillId="0" borderId="19" xfId="0" applyFont="1" applyBorder="1" applyAlignment="1">
      <alignment vertical="center" wrapText="1"/>
    </xf>
    <xf numFmtId="0" fontId="34" fillId="0" borderId="32" xfId="0" applyFont="1" applyBorder="1" applyAlignment="1">
      <alignment vertical="center" wrapText="1"/>
    </xf>
    <xf numFmtId="0" fontId="34" fillId="0" borderId="0" xfId="0" applyFont="1" applyAlignment="1">
      <alignment horizontal="left"/>
    </xf>
    <xf numFmtId="0" fontId="34" fillId="0" borderId="0" xfId="0" applyFont="1" applyAlignment="1">
      <alignment horizontal="left" vertical="center" wrapText="1"/>
    </xf>
  </cellXfs>
  <cellStyles count="17">
    <cellStyle name="Comma" xfId="1" builtinId="3"/>
    <cellStyle name="Comma 2" xfId="10" xr:uid="{1859A965-0931-41AA-A935-539CF400D851}"/>
    <cellStyle name="Comma 2 2" xfId="5" xr:uid="{8D4B8904-64DD-45D7-AD4C-2E1A31EFA45B}"/>
    <cellStyle name="Font: Calibri, 9pt regular" xfId="4" xr:uid="{C3EBFFF4-2590-4D44-AACC-8E79896CD475}"/>
    <cellStyle name="Hyperlink" xfId="3" builtinId="8"/>
    <cellStyle name="Hyperlink 2" xfId="15" xr:uid="{2EF8187D-D04B-4F37-90E1-219B1C7DC507}"/>
    <cellStyle name="Normal" xfId="0" builtinId="0"/>
    <cellStyle name="Normal 2" xfId="6" xr:uid="{B6C77626-C3B0-4DE4-998A-A49659AF8447}"/>
    <cellStyle name="Normal_agtool additions" xfId="7" xr:uid="{9EA72F57-1C0C-4D59-B57A-636F7A9954B7}"/>
    <cellStyle name="Normal_C_2" xfId="9" xr:uid="{F8938DBE-1CA8-457C-B371-1F9197B311EF}"/>
    <cellStyle name="Normal_Coal Module_7.23" xfId="14" xr:uid="{65B4DC18-98CB-4E1D-BB64-79C3FDD26277}"/>
    <cellStyle name="Normal_Energy Module2" xfId="16" xr:uid="{8128B6EB-3CD2-487A-9CD5-7B8340F5638C}"/>
    <cellStyle name="Normal_mobile96" xfId="13" xr:uid="{77B5D6AD-B0CC-4D23-A40A-A4770B0DBD20}"/>
    <cellStyle name="Normal_Non-highway" xfId="11" xr:uid="{E58847E6-9690-4A52-A975-2E773B6C1DC7}"/>
    <cellStyle name="Normal_State Transportation Module 02.13.02" xfId="12" xr:uid="{2FF8F8D5-A814-40BE-AA75-D5232B2F5893}"/>
    <cellStyle name="Normal_USDA" xfId="8" xr:uid="{A10DD44F-3D8B-4849-AA97-5C183255AFFA}"/>
    <cellStyle name="Percent" xfId="2" builtinId="5"/>
  </cellStyles>
  <dxfs count="15">
    <dxf>
      <fill>
        <patternFill>
          <bgColor rgb="FFFF0000"/>
        </patternFill>
      </fill>
    </dxf>
    <dxf>
      <font>
        <condense val="0"/>
        <extend val="0"/>
        <color auto="1"/>
      </font>
      <fill>
        <patternFill>
          <bgColor indexed="43"/>
        </patternFill>
      </fill>
      <border>
        <left style="thin">
          <color indexed="64"/>
        </left>
        <right style="thin">
          <color indexed="64"/>
        </right>
        <top style="thin">
          <color indexed="64"/>
        </top>
        <bottom style="thin">
          <color indexed="64"/>
        </bottom>
      </border>
    </dxf>
    <dxf>
      <font>
        <condense val="0"/>
        <extend val="0"/>
        <color indexed="9"/>
      </font>
      <border>
        <left/>
        <right/>
        <top/>
        <bottom/>
      </border>
    </dxf>
    <dxf>
      <font>
        <condense val="0"/>
        <extend val="0"/>
        <color auto="1"/>
      </font>
      <fill>
        <patternFill>
          <bgColor indexed="43"/>
        </patternFill>
      </fill>
      <border>
        <left style="thin">
          <color indexed="64"/>
        </left>
        <right style="thin">
          <color indexed="64"/>
        </right>
        <top style="thin">
          <color indexed="64"/>
        </top>
        <bottom style="thin">
          <color indexed="64"/>
        </bottom>
      </border>
    </dxf>
    <dxf>
      <font>
        <condense val="0"/>
        <extend val="0"/>
        <color indexed="9"/>
      </font>
      <border>
        <left/>
        <right/>
        <top/>
        <bottom/>
      </border>
    </dxf>
    <dxf>
      <font>
        <condense val="0"/>
        <extend val="0"/>
        <color auto="1"/>
      </font>
      <fill>
        <patternFill>
          <bgColor indexed="43"/>
        </patternFill>
      </fill>
      <border>
        <left style="thin">
          <color indexed="64"/>
        </left>
        <right style="thin">
          <color indexed="64"/>
        </right>
        <top style="thin">
          <color indexed="64"/>
        </top>
        <bottom style="thin">
          <color indexed="64"/>
        </bottom>
      </border>
    </dxf>
    <dxf>
      <font>
        <condense val="0"/>
        <extend val="0"/>
        <color indexed="9"/>
      </font>
      <border>
        <left/>
        <right/>
        <top/>
        <bottom/>
      </border>
    </dxf>
    <dxf>
      <font>
        <condense val="0"/>
        <extend val="0"/>
        <color auto="1"/>
      </font>
      <fill>
        <patternFill>
          <bgColor indexed="43"/>
        </patternFill>
      </fill>
      <border>
        <left style="thin">
          <color indexed="64"/>
        </left>
        <right style="thin">
          <color indexed="64"/>
        </right>
        <top style="thin">
          <color indexed="64"/>
        </top>
        <bottom style="thin">
          <color indexed="64"/>
        </bottom>
      </border>
    </dxf>
    <dxf>
      <font>
        <condense val="0"/>
        <extend val="0"/>
        <color indexed="9"/>
      </font>
      <border>
        <left/>
        <right/>
        <top/>
        <bottom/>
      </border>
    </dxf>
    <dxf>
      <font>
        <condense val="0"/>
        <extend val="0"/>
        <color auto="1"/>
      </font>
      <fill>
        <patternFill>
          <bgColor indexed="43"/>
        </patternFill>
      </fill>
      <border>
        <left style="thin">
          <color indexed="64"/>
        </left>
        <right style="thin">
          <color indexed="64"/>
        </right>
        <top style="thin">
          <color indexed="64"/>
        </top>
        <bottom style="thin">
          <color indexed="64"/>
        </bottom>
      </border>
    </dxf>
    <dxf>
      <font>
        <condense val="0"/>
        <extend val="0"/>
        <color indexed="9"/>
      </font>
      <border>
        <left/>
        <right/>
        <top/>
        <bottom/>
      </border>
    </dxf>
    <dxf>
      <font>
        <condense val="0"/>
        <extend val="0"/>
        <color auto="1"/>
      </font>
      <fill>
        <patternFill>
          <bgColor indexed="43"/>
        </patternFill>
      </fill>
      <border>
        <left style="thin">
          <color indexed="64"/>
        </left>
        <right style="thin">
          <color indexed="64"/>
        </right>
        <top style="thin">
          <color indexed="64"/>
        </top>
        <bottom style="thin">
          <color indexed="64"/>
        </bottom>
      </border>
    </dxf>
    <dxf>
      <font>
        <condense val="0"/>
        <extend val="0"/>
        <color indexed="9"/>
      </font>
      <border>
        <left/>
        <right/>
        <top/>
        <bottom/>
      </border>
    </dxf>
    <dxf>
      <font>
        <condense val="0"/>
        <extend val="0"/>
        <color auto="1"/>
      </font>
      <fill>
        <patternFill>
          <bgColor indexed="43"/>
        </patternFill>
      </fill>
      <border>
        <left style="thin">
          <color indexed="64"/>
        </left>
        <right style="thin">
          <color indexed="64"/>
        </right>
        <top style="thin">
          <color indexed="64"/>
        </top>
        <bottom style="thin">
          <color indexed="64"/>
        </bottom>
      </border>
    </dxf>
    <dxf>
      <font>
        <condense val="0"/>
        <extend val="0"/>
        <color indexed="9"/>
      </font>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3.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1.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Miles of Pipeline</a:t>
            </a:r>
          </a:p>
        </c:rich>
      </c:tx>
      <c:layout>
        <c:manualLayout>
          <c:xMode val="edge"/>
          <c:yMode val="edge"/>
          <c:x val="0.56773501749781274"/>
          <c:y val="2.9640052389900969E-2"/>
        </c:manualLayout>
      </c:layout>
      <c:overlay val="0"/>
    </c:title>
    <c:autoTitleDeleted val="0"/>
    <c:plotArea>
      <c:layout>
        <c:manualLayout>
          <c:layoutTarget val="inner"/>
          <c:xMode val="edge"/>
          <c:yMode val="edge"/>
          <c:x val="6.0584536307961505E-2"/>
          <c:y val="0.11065761750195427"/>
          <c:w val="0.7145670384951881"/>
          <c:h val="0.80222439650664967"/>
        </c:manualLayout>
      </c:layout>
      <c:lineChart>
        <c:grouping val="standard"/>
        <c:varyColors val="0"/>
        <c:ser>
          <c:idx val="10"/>
          <c:order val="0"/>
          <c:tx>
            <c:strRef>
              <c:f>'[4]NatGas Systems'!$B$62</c:f>
              <c:strCache>
                <c:ptCount val="1"/>
                <c:pt idx="0">
                  <c:v>Total</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Systems'!$C$62:$AE$62</c:f>
              <c:numCache>
                <c:formatCode>General</c:formatCode>
                <c:ptCount val="29"/>
                <c:pt idx="0">
                  <c:v>17630</c:v>
                </c:pt>
                <c:pt idx="1">
                  <c:v>17696</c:v>
                </c:pt>
                <c:pt idx="2">
                  <c:v>17961.5</c:v>
                </c:pt>
                <c:pt idx="3">
                  <c:v>18074</c:v>
                </c:pt>
                <c:pt idx="4">
                  <c:v>18370</c:v>
                </c:pt>
                <c:pt idx="5">
                  <c:v>18625</c:v>
                </c:pt>
                <c:pt idx="6">
                  <c:v>18805</c:v>
                </c:pt>
                <c:pt idx="7">
                  <c:v>19044.5</c:v>
                </c:pt>
                <c:pt idx="8">
                  <c:v>19278</c:v>
                </c:pt>
                <c:pt idx="9">
                  <c:v>19506</c:v>
                </c:pt>
                <c:pt idx="10">
                  <c:v>19726</c:v>
                </c:pt>
                <c:pt idx="11">
                  <c:v>20038</c:v>
                </c:pt>
                <c:pt idx="12">
                  <c:v>20234</c:v>
                </c:pt>
                <c:pt idx="13">
                  <c:v>20377.166663333333</c:v>
                </c:pt>
                <c:pt idx="14">
                  <c:v>20686.367336666666</c:v>
                </c:pt>
                <c:pt idx="15">
                  <c:v>20954.368000000002</c:v>
                </c:pt>
                <c:pt idx="16">
                  <c:v>20776.769</c:v>
                </c:pt>
                <c:pt idx="17">
                  <c:v>20903.015000000003</c:v>
                </c:pt>
                <c:pt idx="18">
                  <c:v>21022.859</c:v>
                </c:pt>
                <c:pt idx="19">
                  <c:v>21068.694999999996</c:v>
                </c:pt>
                <c:pt idx="20">
                  <c:v>21132.808000000001</c:v>
                </c:pt>
                <c:pt idx="21">
                  <c:v>21191.999999999996</c:v>
                </c:pt>
                <c:pt idx="22">
                  <c:v>21284.661999999997</c:v>
                </c:pt>
                <c:pt idx="23">
                  <c:v>21382.517000000003</c:v>
                </c:pt>
                <c:pt idx="24">
                  <c:v>21526.286</c:v>
                </c:pt>
                <c:pt idx="25">
                  <c:v>21576.441999999999</c:v>
                </c:pt>
                <c:pt idx="26">
                  <c:v>21631.246999999999</c:v>
                </c:pt>
                <c:pt idx="27">
                  <c:v>21668.565999999999</c:v>
                </c:pt>
                <c:pt idx="28">
                  <c:v>21714.471999999998</c:v>
                </c:pt>
              </c:numCache>
            </c:numRef>
          </c:val>
          <c:smooth val="0"/>
          <c:extLst>
            <c:ext xmlns:c16="http://schemas.microsoft.com/office/drawing/2014/chart" uri="{C3380CC4-5D6E-409C-BE32-E72D297353CC}">
              <c16:uniqueId val="{00000000-A79F-479F-B67C-C8E3C1CCDE3B}"/>
            </c:ext>
          </c:extLst>
        </c:ser>
        <c:ser>
          <c:idx val="5"/>
          <c:order val="1"/>
          <c:tx>
            <c:strRef>
              <c:f>'[4]NatGas Systems'!$B$57</c:f>
              <c:strCache>
                <c:ptCount val="1"/>
                <c:pt idx="0">
                  <c:v>Plastic</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Systems'!$C$57:$AE$57</c:f>
              <c:numCache>
                <c:formatCode>General</c:formatCode>
                <c:ptCount val="29"/>
                <c:pt idx="0">
                  <c:v>2392</c:v>
                </c:pt>
                <c:pt idx="1">
                  <c:v>2654</c:v>
                </c:pt>
                <c:pt idx="2">
                  <c:v>2946</c:v>
                </c:pt>
                <c:pt idx="3">
                  <c:v>3291</c:v>
                </c:pt>
                <c:pt idx="4">
                  <c:v>3558</c:v>
                </c:pt>
                <c:pt idx="5">
                  <c:v>3886</c:v>
                </c:pt>
                <c:pt idx="6">
                  <c:v>4173</c:v>
                </c:pt>
                <c:pt idx="7">
                  <c:v>4485</c:v>
                </c:pt>
                <c:pt idx="8">
                  <c:v>4790.5</c:v>
                </c:pt>
                <c:pt idx="9">
                  <c:v>5084</c:v>
                </c:pt>
                <c:pt idx="10">
                  <c:v>5458</c:v>
                </c:pt>
                <c:pt idx="11">
                  <c:v>5874</c:v>
                </c:pt>
                <c:pt idx="12">
                  <c:v>6138</c:v>
                </c:pt>
                <c:pt idx="13">
                  <c:v>6421.7333333333336</c:v>
                </c:pt>
                <c:pt idx="14">
                  <c:v>6803.3786666666674</c:v>
                </c:pt>
                <c:pt idx="15">
                  <c:v>7241.8329999999996</c:v>
                </c:pt>
                <c:pt idx="16">
                  <c:v>7282.4510000000009</c:v>
                </c:pt>
                <c:pt idx="17">
                  <c:v>7523.9110000000001</c:v>
                </c:pt>
                <c:pt idx="18">
                  <c:v>7752.192</c:v>
                </c:pt>
                <c:pt idx="19">
                  <c:v>7943.8769999999995</c:v>
                </c:pt>
                <c:pt idx="20">
                  <c:v>8150.4049999999997</c:v>
                </c:pt>
                <c:pt idx="21">
                  <c:v>8434.4189999999981</c:v>
                </c:pt>
                <c:pt idx="22">
                  <c:v>8780.8809999999994</c:v>
                </c:pt>
                <c:pt idx="23">
                  <c:v>9097.1120000000028</c:v>
                </c:pt>
                <c:pt idx="24">
                  <c:v>9490.3840000000018</c:v>
                </c:pt>
                <c:pt idx="25">
                  <c:v>9788.7090000000007</c:v>
                </c:pt>
                <c:pt idx="26">
                  <c:v>10099.989000000001</c:v>
                </c:pt>
                <c:pt idx="27">
                  <c:v>10467.602999999999</c:v>
                </c:pt>
                <c:pt idx="28">
                  <c:v>10741.089</c:v>
                </c:pt>
              </c:numCache>
            </c:numRef>
          </c:val>
          <c:smooth val="0"/>
          <c:extLst>
            <c:ext xmlns:c16="http://schemas.microsoft.com/office/drawing/2014/chart" uri="{C3380CC4-5D6E-409C-BE32-E72D297353CC}">
              <c16:uniqueId val="{00000001-A79F-479F-B67C-C8E3C1CCDE3B}"/>
            </c:ext>
          </c:extLst>
        </c:ser>
        <c:ser>
          <c:idx val="4"/>
          <c:order val="2"/>
          <c:tx>
            <c:strRef>
              <c:f>'[4]NatGas Systems'!$B$56</c:f>
              <c:strCache>
                <c:ptCount val="1"/>
                <c:pt idx="0">
                  <c:v>Steel, Cathodically Protected and Coated</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Systems'!$C$56:$AE$56</c:f>
              <c:numCache>
                <c:formatCode>General</c:formatCode>
                <c:ptCount val="29"/>
                <c:pt idx="0">
                  <c:v>4345</c:v>
                </c:pt>
                <c:pt idx="1">
                  <c:v>4335</c:v>
                </c:pt>
                <c:pt idx="2">
                  <c:v>4531.5</c:v>
                </c:pt>
                <c:pt idx="3">
                  <c:v>4641</c:v>
                </c:pt>
                <c:pt idx="4">
                  <c:v>4737</c:v>
                </c:pt>
                <c:pt idx="5">
                  <c:v>4816</c:v>
                </c:pt>
                <c:pt idx="6">
                  <c:v>4984</c:v>
                </c:pt>
                <c:pt idx="7">
                  <c:v>5031.5</c:v>
                </c:pt>
                <c:pt idx="8">
                  <c:v>5104.5</c:v>
                </c:pt>
                <c:pt idx="9">
                  <c:v>5174</c:v>
                </c:pt>
                <c:pt idx="10">
                  <c:v>4911</c:v>
                </c:pt>
                <c:pt idx="11">
                  <c:v>5391</c:v>
                </c:pt>
                <c:pt idx="12">
                  <c:v>5495</c:v>
                </c:pt>
                <c:pt idx="13">
                  <c:v>5717.9666666666672</c:v>
                </c:pt>
                <c:pt idx="14">
                  <c:v>5764.333333333333</c:v>
                </c:pt>
                <c:pt idx="15">
                  <c:v>5982.8640000000005</c:v>
                </c:pt>
                <c:pt idx="16">
                  <c:v>5429.8910000000005</c:v>
                </c:pt>
                <c:pt idx="17">
                  <c:v>5530.1380000000008</c:v>
                </c:pt>
                <c:pt idx="18">
                  <c:v>5569.3809999999994</c:v>
                </c:pt>
                <c:pt idx="19">
                  <c:v>5635.1399999999985</c:v>
                </c:pt>
                <c:pt idx="20">
                  <c:v>5743.9079999999994</c:v>
                </c:pt>
                <c:pt idx="21">
                  <c:v>5791.3860000000004</c:v>
                </c:pt>
                <c:pt idx="22">
                  <c:v>5767.6239999999998</c:v>
                </c:pt>
                <c:pt idx="23">
                  <c:v>5745.0240000000003</c:v>
                </c:pt>
                <c:pt idx="24">
                  <c:v>5845.0329999999994</c:v>
                </c:pt>
                <c:pt idx="25">
                  <c:v>5790.0969999999979</c:v>
                </c:pt>
                <c:pt idx="26">
                  <c:v>5781.018</c:v>
                </c:pt>
                <c:pt idx="27">
                  <c:v>5755.134</c:v>
                </c:pt>
                <c:pt idx="28">
                  <c:v>5746.6629999999986</c:v>
                </c:pt>
              </c:numCache>
            </c:numRef>
          </c:val>
          <c:smooth val="0"/>
          <c:extLst>
            <c:ext xmlns:c16="http://schemas.microsoft.com/office/drawing/2014/chart" uri="{C3380CC4-5D6E-409C-BE32-E72D297353CC}">
              <c16:uniqueId val="{00000002-A79F-479F-B67C-C8E3C1CCDE3B}"/>
            </c:ext>
          </c:extLst>
        </c:ser>
        <c:ser>
          <c:idx val="6"/>
          <c:order val="3"/>
          <c:tx>
            <c:strRef>
              <c:f>'[4]NatGas Systems'!$B$58</c:f>
              <c:strCache>
                <c:ptCount val="1"/>
                <c:pt idx="0">
                  <c:v>Cast or Wrought Iron</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Systems'!$C$58:$AE$58</c:f>
              <c:numCache>
                <c:formatCode>General</c:formatCode>
                <c:ptCount val="29"/>
                <c:pt idx="0">
                  <c:v>5155</c:v>
                </c:pt>
                <c:pt idx="1">
                  <c:v>5099</c:v>
                </c:pt>
                <c:pt idx="2">
                  <c:v>5017</c:v>
                </c:pt>
                <c:pt idx="3">
                  <c:v>4820</c:v>
                </c:pt>
                <c:pt idx="4">
                  <c:v>4903</c:v>
                </c:pt>
                <c:pt idx="5">
                  <c:v>4867</c:v>
                </c:pt>
                <c:pt idx="6">
                  <c:v>4798</c:v>
                </c:pt>
                <c:pt idx="7">
                  <c:v>4755</c:v>
                </c:pt>
                <c:pt idx="8">
                  <c:v>4715.5</c:v>
                </c:pt>
                <c:pt idx="9">
                  <c:v>4685</c:v>
                </c:pt>
                <c:pt idx="10">
                  <c:v>4574.5</c:v>
                </c:pt>
                <c:pt idx="11">
                  <c:v>4501</c:v>
                </c:pt>
                <c:pt idx="12">
                  <c:v>4440</c:v>
                </c:pt>
                <c:pt idx="13">
                  <c:v>4405</c:v>
                </c:pt>
                <c:pt idx="14">
                  <c:v>4351.7439999999997</c:v>
                </c:pt>
                <c:pt idx="15">
                  <c:v>4292.402</c:v>
                </c:pt>
                <c:pt idx="16">
                  <c:v>4228.4610000000002</c:v>
                </c:pt>
                <c:pt idx="17">
                  <c:v>4184.7259999999997</c:v>
                </c:pt>
                <c:pt idx="18">
                  <c:v>4140.4629999999997</c:v>
                </c:pt>
                <c:pt idx="19">
                  <c:v>4066.4039999999995</c:v>
                </c:pt>
                <c:pt idx="20">
                  <c:v>3990.1370000000006</c:v>
                </c:pt>
                <c:pt idx="21">
                  <c:v>3901.2620000000006</c:v>
                </c:pt>
                <c:pt idx="22">
                  <c:v>3791.5729999999999</c:v>
                </c:pt>
                <c:pt idx="23">
                  <c:v>3691.1470000000008</c:v>
                </c:pt>
                <c:pt idx="24">
                  <c:v>3433.2250000000004</c:v>
                </c:pt>
                <c:pt idx="25">
                  <c:v>3315.1860000000001</c:v>
                </c:pt>
                <c:pt idx="26">
                  <c:v>3193.5120000000002</c:v>
                </c:pt>
                <c:pt idx="27">
                  <c:v>3049.1059999999998</c:v>
                </c:pt>
                <c:pt idx="28">
                  <c:v>2925.4759999999997</c:v>
                </c:pt>
              </c:numCache>
            </c:numRef>
          </c:val>
          <c:smooth val="0"/>
          <c:extLst>
            <c:ext xmlns:c16="http://schemas.microsoft.com/office/drawing/2014/chart" uri="{C3380CC4-5D6E-409C-BE32-E72D297353CC}">
              <c16:uniqueId val="{00000003-A79F-479F-B67C-C8E3C1CCDE3B}"/>
            </c:ext>
          </c:extLst>
        </c:ser>
        <c:ser>
          <c:idx val="1"/>
          <c:order val="4"/>
          <c:tx>
            <c:strRef>
              <c:f>'[4]NatGas Systems'!$B$53</c:f>
              <c:strCache>
                <c:ptCount val="1"/>
                <c:pt idx="0">
                  <c:v>Steel, Cathodically Unprotected and Uncoated</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Systems'!$C$53:$AE$53</c:f>
              <c:numCache>
                <c:formatCode>General</c:formatCode>
                <c:ptCount val="29"/>
                <c:pt idx="0">
                  <c:v>2784</c:v>
                </c:pt>
                <c:pt idx="1">
                  <c:v>2737</c:v>
                </c:pt>
                <c:pt idx="2">
                  <c:v>2648</c:v>
                </c:pt>
                <c:pt idx="3">
                  <c:v>2588</c:v>
                </c:pt>
                <c:pt idx="4">
                  <c:v>2529</c:v>
                </c:pt>
                <c:pt idx="5">
                  <c:v>2481</c:v>
                </c:pt>
                <c:pt idx="6">
                  <c:v>2436</c:v>
                </c:pt>
                <c:pt idx="7">
                  <c:v>2393.5</c:v>
                </c:pt>
                <c:pt idx="8">
                  <c:v>2349</c:v>
                </c:pt>
                <c:pt idx="9">
                  <c:v>2329</c:v>
                </c:pt>
                <c:pt idx="10">
                  <c:v>2603.5</c:v>
                </c:pt>
                <c:pt idx="11">
                  <c:v>2398</c:v>
                </c:pt>
                <c:pt idx="12">
                  <c:v>2421</c:v>
                </c:pt>
                <c:pt idx="13">
                  <c:v>2329</c:v>
                </c:pt>
                <c:pt idx="14">
                  <c:v>2271.9870000000001</c:v>
                </c:pt>
                <c:pt idx="15">
                  <c:v>2174.9859999999999</c:v>
                </c:pt>
                <c:pt idx="16">
                  <c:v>2125.0189999999998</c:v>
                </c:pt>
                <c:pt idx="17">
                  <c:v>2054.0549999999998</c:v>
                </c:pt>
                <c:pt idx="18">
                  <c:v>1988.9559999999999</c:v>
                </c:pt>
                <c:pt idx="19">
                  <c:v>1913.8189999999997</c:v>
                </c:pt>
                <c:pt idx="20">
                  <c:v>1839.1949999999997</c:v>
                </c:pt>
                <c:pt idx="21">
                  <c:v>1746.3110000000001</c:v>
                </c:pt>
                <c:pt idx="22">
                  <c:v>1622.2090000000001</c:v>
                </c:pt>
                <c:pt idx="23">
                  <c:v>1538.5670000000002</c:v>
                </c:pt>
                <c:pt idx="24">
                  <c:v>1487.05</c:v>
                </c:pt>
                <c:pt idx="25">
                  <c:v>1417.8520000000003</c:v>
                </c:pt>
                <c:pt idx="26">
                  <c:v>1317.1020000000001</c:v>
                </c:pt>
                <c:pt idx="27">
                  <c:v>1206.0239999999999</c:v>
                </c:pt>
                <c:pt idx="28">
                  <c:v>1145.8670000000002</c:v>
                </c:pt>
              </c:numCache>
            </c:numRef>
          </c:val>
          <c:smooth val="0"/>
          <c:extLst>
            <c:ext xmlns:c16="http://schemas.microsoft.com/office/drawing/2014/chart" uri="{C3380CC4-5D6E-409C-BE32-E72D297353CC}">
              <c16:uniqueId val="{00000004-A79F-479F-B67C-C8E3C1CCDE3B}"/>
            </c:ext>
          </c:extLst>
        </c:ser>
        <c:ser>
          <c:idx val="2"/>
          <c:order val="5"/>
          <c:tx>
            <c:strRef>
              <c:f>'[4]NatGas Systems'!$B$54</c:f>
              <c:strCache>
                <c:ptCount val="1"/>
                <c:pt idx="0">
                  <c:v>Steel, Cathodically Unprotected and Coated</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Systems'!$C$54:$AE$54</c:f>
              <c:numCache>
                <c:formatCode>General</c:formatCode>
                <c:ptCount val="29"/>
                <c:pt idx="0">
                  <c:v>2888</c:v>
                </c:pt>
                <c:pt idx="1">
                  <c:v>2806</c:v>
                </c:pt>
                <c:pt idx="2">
                  <c:v>2754</c:v>
                </c:pt>
                <c:pt idx="3">
                  <c:v>2669</c:v>
                </c:pt>
                <c:pt idx="4">
                  <c:v>2580</c:v>
                </c:pt>
                <c:pt idx="5">
                  <c:v>2512</c:v>
                </c:pt>
                <c:pt idx="6">
                  <c:v>2351</c:v>
                </c:pt>
                <c:pt idx="7">
                  <c:v>2312.5</c:v>
                </c:pt>
                <c:pt idx="8">
                  <c:v>2252.5</c:v>
                </c:pt>
                <c:pt idx="9">
                  <c:v>2173</c:v>
                </c:pt>
                <c:pt idx="10">
                  <c:v>2118</c:v>
                </c:pt>
                <c:pt idx="11">
                  <c:v>1637</c:v>
                </c:pt>
                <c:pt idx="12">
                  <c:v>1425</c:v>
                </c:pt>
                <c:pt idx="13">
                  <c:v>1256.3333333333333</c:v>
                </c:pt>
                <c:pt idx="14">
                  <c:v>1233.9366666666667</c:v>
                </c:pt>
                <c:pt idx="15">
                  <c:v>1015.2810000000001</c:v>
                </c:pt>
                <c:pt idx="16">
                  <c:v>1510.3520000000001</c:v>
                </c:pt>
                <c:pt idx="17">
                  <c:v>1410.135</c:v>
                </c:pt>
                <c:pt idx="18">
                  <c:v>1376.232</c:v>
                </c:pt>
                <c:pt idx="19">
                  <c:v>1318.5780000000002</c:v>
                </c:pt>
                <c:pt idx="20">
                  <c:v>1241.2710000000002</c:v>
                </c:pt>
                <c:pt idx="21">
                  <c:v>1160.97</c:v>
                </c:pt>
                <c:pt idx="22">
                  <c:v>1162.8399999999999</c:v>
                </c:pt>
                <c:pt idx="23">
                  <c:v>1149.636</c:v>
                </c:pt>
                <c:pt idx="24">
                  <c:v>1116.9070000000002</c:v>
                </c:pt>
                <c:pt idx="25">
                  <c:v>1113.386</c:v>
                </c:pt>
                <c:pt idx="26">
                  <c:v>1091.992</c:v>
                </c:pt>
                <c:pt idx="27">
                  <c:v>1045.3530000000001</c:v>
                </c:pt>
                <c:pt idx="28">
                  <c:v>1011.107</c:v>
                </c:pt>
              </c:numCache>
            </c:numRef>
          </c:val>
          <c:smooth val="0"/>
          <c:extLst>
            <c:ext xmlns:c16="http://schemas.microsoft.com/office/drawing/2014/chart" uri="{C3380CC4-5D6E-409C-BE32-E72D297353CC}">
              <c16:uniqueId val="{00000005-A79F-479F-B67C-C8E3C1CCDE3B}"/>
            </c:ext>
          </c:extLst>
        </c:ser>
        <c:ser>
          <c:idx val="3"/>
          <c:order val="6"/>
          <c:tx>
            <c:strRef>
              <c:f>'[4]NatGas Systems'!$B$55</c:f>
              <c:strCache>
                <c:ptCount val="1"/>
                <c:pt idx="0">
                  <c:v>Steel, Cathodically Protected and Uncoated</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Systems'!$C$55:$AE$55</c:f>
              <c:numCache>
                <c:formatCode>General</c:formatCode>
                <c:ptCount val="29"/>
                <c:pt idx="0">
                  <c:v>53</c:v>
                </c:pt>
                <c:pt idx="1">
                  <c:v>52</c:v>
                </c:pt>
                <c:pt idx="2">
                  <c:v>52</c:v>
                </c:pt>
                <c:pt idx="3">
                  <c:v>52</c:v>
                </c:pt>
                <c:pt idx="4">
                  <c:v>50</c:v>
                </c:pt>
                <c:pt idx="5">
                  <c:v>50</c:v>
                </c:pt>
                <c:pt idx="6">
                  <c:v>50</c:v>
                </c:pt>
                <c:pt idx="7">
                  <c:v>50</c:v>
                </c:pt>
                <c:pt idx="8">
                  <c:v>50</c:v>
                </c:pt>
                <c:pt idx="9">
                  <c:v>48</c:v>
                </c:pt>
                <c:pt idx="10">
                  <c:v>48</c:v>
                </c:pt>
                <c:pt idx="11">
                  <c:v>225</c:v>
                </c:pt>
                <c:pt idx="12">
                  <c:v>255</c:v>
                </c:pt>
                <c:pt idx="13">
                  <c:v>235</c:v>
                </c:pt>
                <c:pt idx="14">
                  <c:v>240.79999999999998</c:v>
                </c:pt>
                <c:pt idx="15">
                  <c:v>242.47</c:v>
                </c:pt>
                <c:pt idx="16">
                  <c:v>198.40800000000002</c:v>
                </c:pt>
                <c:pt idx="17">
                  <c:v>198.09100000000001</c:v>
                </c:pt>
                <c:pt idx="18">
                  <c:v>191.47200000000001</c:v>
                </c:pt>
                <c:pt idx="19">
                  <c:v>188.91399999999999</c:v>
                </c:pt>
                <c:pt idx="20">
                  <c:v>165.92699999999999</c:v>
                </c:pt>
                <c:pt idx="21">
                  <c:v>155.69699999999997</c:v>
                </c:pt>
                <c:pt idx="22">
                  <c:v>157.58000000000001</c:v>
                </c:pt>
                <c:pt idx="23">
                  <c:v>159.25200000000001</c:v>
                </c:pt>
                <c:pt idx="24">
                  <c:v>151.28700000000001</c:v>
                </c:pt>
                <c:pt idx="25">
                  <c:v>148.55199999999999</c:v>
                </c:pt>
                <c:pt idx="26">
                  <c:v>144.97399999999999</c:v>
                </c:pt>
                <c:pt idx="27">
                  <c:v>143.11500000000001</c:v>
                </c:pt>
                <c:pt idx="28">
                  <c:v>142.08099999999999</c:v>
                </c:pt>
              </c:numCache>
            </c:numRef>
          </c:val>
          <c:smooth val="0"/>
          <c:extLst>
            <c:ext xmlns:c16="http://schemas.microsoft.com/office/drawing/2014/chart" uri="{C3380CC4-5D6E-409C-BE32-E72D297353CC}">
              <c16:uniqueId val="{00000006-A79F-479F-B67C-C8E3C1CCDE3B}"/>
            </c:ext>
          </c:extLst>
        </c:ser>
        <c:ser>
          <c:idx val="7"/>
          <c:order val="7"/>
          <c:tx>
            <c:strRef>
              <c:f>'[4]NatGas Systems'!$B$59</c:f>
              <c:strCache>
                <c:ptCount val="1"/>
                <c:pt idx="0">
                  <c:v>Ductile Iron</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Systems'!$C$59:$AE$59</c:f>
              <c:numCache>
                <c:formatCode>General</c:formatCode>
                <c:ptCount val="29"/>
                <c:pt idx="0">
                  <c:v>13</c:v>
                </c:pt>
                <c:pt idx="1">
                  <c:v>13</c:v>
                </c:pt>
                <c:pt idx="2">
                  <c:v>13</c:v>
                </c:pt>
                <c:pt idx="3">
                  <c:v>13</c:v>
                </c:pt>
                <c:pt idx="4">
                  <c:v>13</c:v>
                </c:pt>
                <c:pt idx="5">
                  <c:v>13</c:v>
                </c:pt>
                <c:pt idx="6">
                  <c:v>13</c:v>
                </c:pt>
                <c:pt idx="7">
                  <c:v>13</c:v>
                </c:pt>
                <c:pt idx="8">
                  <c:v>13</c:v>
                </c:pt>
                <c:pt idx="9">
                  <c:v>13</c:v>
                </c:pt>
                <c:pt idx="10">
                  <c:v>13</c:v>
                </c:pt>
                <c:pt idx="11">
                  <c:v>3</c:v>
                </c:pt>
                <c:pt idx="12">
                  <c:v>3</c:v>
                </c:pt>
                <c:pt idx="13">
                  <c:v>3</c:v>
                </c:pt>
                <c:pt idx="14">
                  <c:v>3</c:v>
                </c:pt>
                <c:pt idx="15">
                  <c:v>3</c:v>
                </c:pt>
                <c:pt idx="16">
                  <c:v>2</c:v>
                </c:pt>
                <c:pt idx="17">
                  <c:v>1.9</c:v>
                </c:pt>
                <c:pt idx="18">
                  <c:v>1.92</c:v>
                </c:pt>
                <c:pt idx="19">
                  <c:v>1.92</c:v>
                </c:pt>
                <c:pt idx="20">
                  <c:v>1.9</c:v>
                </c:pt>
                <c:pt idx="21">
                  <c:v>1.89</c:v>
                </c:pt>
                <c:pt idx="22">
                  <c:v>1.89</c:v>
                </c:pt>
                <c:pt idx="23">
                  <c:v>1.1000000000000001</c:v>
                </c:pt>
                <c:pt idx="24">
                  <c:v>1.54</c:v>
                </c:pt>
                <c:pt idx="25">
                  <c:v>1.8</c:v>
                </c:pt>
                <c:pt idx="26">
                  <c:v>1.8</c:v>
                </c:pt>
                <c:pt idx="27">
                  <c:v>1.37</c:v>
                </c:pt>
                <c:pt idx="28">
                  <c:v>1.36</c:v>
                </c:pt>
              </c:numCache>
            </c:numRef>
          </c:val>
          <c:smooth val="0"/>
          <c:extLst>
            <c:ext xmlns:c16="http://schemas.microsoft.com/office/drawing/2014/chart" uri="{C3380CC4-5D6E-409C-BE32-E72D297353CC}">
              <c16:uniqueId val="{00000007-A79F-479F-B67C-C8E3C1CCDE3B}"/>
            </c:ext>
          </c:extLst>
        </c:ser>
        <c:ser>
          <c:idx val="8"/>
          <c:order val="8"/>
          <c:tx>
            <c:strRef>
              <c:f>'[4]NatGas Systems'!$B$60</c:f>
              <c:strCache>
                <c:ptCount val="1"/>
                <c:pt idx="0">
                  <c:v>Copper</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Systems'!$C$60:$AE$60</c:f>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2</c:v>
                </c:pt>
                <c:pt idx="13">
                  <c:v>0</c:v>
                </c:pt>
                <c:pt idx="14">
                  <c:v>0</c:v>
                </c:pt>
                <c:pt idx="15">
                  <c:v>0</c:v>
                </c:pt>
                <c:pt idx="16">
                  <c:v>5.8999999999999997E-2</c:v>
                </c:pt>
                <c:pt idx="17">
                  <c:v>5.8999999999999997E-2</c:v>
                </c:pt>
                <c:pt idx="18">
                  <c:v>4.2999999999999997E-2</c:v>
                </c:pt>
                <c:pt idx="19">
                  <c:v>4.2999999999999997E-2</c:v>
                </c:pt>
                <c:pt idx="20">
                  <c:v>6.5000000000000002E-2</c:v>
                </c:pt>
                <c:pt idx="21">
                  <c:v>6.5000000000000002E-2</c:v>
                </c:pt>
                <c:pt idx="22">
                  <c:v>6.5000000000000002E-2</c:v>
                </c:pt>
                <c:pt idx="23">
                  <c:v>3.9E-2</c:v>
                </c:pt>
                <c:pt idx="24">
                  <c:v>0.06</c:v>
                </c:pt>
                <c:pt idx="25">
                  <c:v>0.06</c:v>
                </c:pt>
                <c:pt idx="26">
                  <c:v>0.06</c:v>
                </c:pt>
                <c:pt idx="27">
                  <c:v>0.06</c:v>
                </c:pt>
                <c:pt idx="28">
                  <c:v>2.8000000000000001E-2</c:v>
                </c:pt>
              </c:numCache>
            </c:numRef>
          </c:val>
          <c:smooth val="0"/>
          <c:extLst>
            <c:ext xmlns:c16="http://schemas.microsoft.com/office/drawing/2014/chart" uri="{C3380CC4-5D6E-409C-BE32-E72D297353CC}">
              <c16:uniqueId val="{00000008-A79F-479F-B67C-C8E3C1CCDE3B}"/>
            </c:ext>
          </c:extLst>
        </c:ser>
        <c:ser>
          <c:idx val="9"/>
          <c:order val="9"/>
          <c:tx>
            <c:strRef>
              <c:f>'[4]NatGas Systems'!$B$61</c:f>
              <c:strCache>
                <c:ptCount val="1"/>
                <c:pt idx="0">
                  <c:v>Other</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Systems'!$C$61:$AE$61</c:f>
              <c:numCache>
                <c:formatCode>General</c:formatCode>
                <c:ptCount val="29"/>
                <c:pt idx="0">
                  <c:v>0</c:v>
                </c:pt>
                <c:pt idx="1">
                  <c:v>0</c:v>
                </c:pt>
                <c:pt idx="2">
                  <c:v>0</c:v>
                </c:pt>
                <c:pt idx="3">
                  <c:v>0</c:v>
                </c:pt>
                <c:pt idx="4">
                  <c:v>0</c:v>
                </c:pt>
                <c:pt idx="5">
                  <c:v>0</c:v>
                </c:pt>
                <c:pt idx="6">
                  <c:v>0</c:v>
                </c:pt>
                <c:pt idx="7">
                  <c:v>4</c:v>
                </c:pt>
                <c:pt idx="8">
                  <c:v>3</c:v>
                </c:pt>
                <c:pt idx="9">
                  <c:v>0</c:v>
                </c:pt>
                <c:pt idx="10">
                  <c:v>0</c:v>
                </c:pt>
                <c:pt idx="11">
                  <c:v>9</c:v>
                </c:pt>
                <c:pt idx="12">
                  <c:v>55</c:v>
                </c:pt>
                <c:pt idx="13">
                  <c:v>9.1333300000000008</c:v>
                </c:pt>
                <c:pt idx="14">
                  <c:v>17.187670000000001</c:v>
                </c:pt>
                <c:pt idx="15">
                  <c:v>1.532</c:v>
                </c:pt>
                <c:pt idx="16">
                  <c:v>0.128</c:v>
                </c:pt>
                <c:pt idx="17">
                  <c:v>0</c:v>
                </c:pt>
                <c:pt idx="18">
                  <c:v>2.2000000000000002</c:v>
                </c:pt>
                <c:pt idx="19">
                  <c:v>0</c:v>
                </c:pt>
                <c:pt idx="20">
                  <c:v>0</c:v>
                </c:pt>
                <c:pt idx="21">
                  <c:v>0</c:v>
                </c:pt>
                <c:pt idx="22">
                  <c:v>0</c:v>
                </c:pt>
                <c:pt idx="23">
                  <c:v>0.64</c:v>
                </c:pt>
                <c:pt idx="24">
                  <c:v>0.8</c:v>
                </c:pt>
                <c:pt idx="25">
                  <c:v>0.8</c:v>
                </c:pt>
                <c:pt idx="26">
                  <c:v>0.8</c:v>
                </c:pt>
                <c:pt idx="27">
                  <c:v>0.80100000000000005</c:v>
                </c:pt>
                <c:pt idx="28">
                  <c:v>0.80100000000000005</c:v>
                </c:pt>
              </c:numCache>
            </c:numRef>
          </c:val>
          <c:smooth val="0"/>
          <c:extLst>
            <c:ext xmlns:c16="http://schemas.microsoft.com/office/drawing/2014/chart" uri="{C3380CC4-5D6E-409C-BE32-E72D297353CC}">
              <c16:uniqueId val="{00000009-A79F-479F-B67C-C8E3C1CCDE3B}"/>
            </c:ext>
          </c:extLst>
        </c:ser>
        <c:dLbls>
          <c:showLegendKey val="0"/>
          <c:showVal val="0"/>
          <c:showCatName val="0"/>
          <c:showSerName val="0"/>
          <c:showPercent val="0"/>
          <c:showBubbleSize val="0"/>
        </c:dLbls>
        <c:smooth val="0"/>
        <c:axId val="110247296"/>
        <c:axId val="110261376"/>
      </c:lineChart>
      <c:catAx>
        <c:axId val="110247296"/>
        <c:scaling>
          <c:orientation val="minMax"/>
        </c:scaling>
        <c:delete val="0"/>
        <c:axPos val="b"/>
        <c:numFmt formatCode="General" sourceLinked="1"/>
        <c:majorTickMark val="out"/>
        <c:minorTickMark val="none"/>
        <c:tickLblPos val="nextTo"/>
        <c:txPr>
          <a:bodyPr rot="-5400000" vert="horz"/>
          <a:lstStyle/>
          <a:p>
            <a:pPr>
              <a:defRPr sz="1000" b="0" i="0" u="none" strike="noStrike" baseline="0">
                <a:solidFill>
                  <a:srgbClr val="000000"/>
                </a:solidFill>
                <a:latin typeface="Calibri"/>
                <a:ea typeface="Calibri"/>
                <a:cs typeface="Calibri"/>
              </a:defRPr>
            </a:pPr>
            <a:endParaRPr lang="en-US"/>
          </a:p>
        </c:txPr>
        <c:crossAx val="110261376"/>
        <c:crosses val="autoZero"/>
        <c:auto val="1"/>
        <c:lblAlgn val="ctr"/>
        <c:lblOffset val="100"/>
        <c:noMultiLvlLbl val="0"/>
      </c:catAx>
      <c:valAx>
        <c:axId val="110261376"/>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0247296"/>
        <c:crosses val="autoZero"/>
        <c:crossBetween val="between"/>
      </c:valAx>
    </c:plotArea>
    <c:legend>
      <c:legendPos val="r"/>
      <c:layout>
        <c:manualLayout>
          <c:xMode val="edge"/>
          <c:yMode val="edge"/>
          <c:x val="0.78820395888014005"/>
          <c:y val="2.3363825083994677E-2"/>
          <c:w val="0.19566688538932631"/>
          <c:h val="0.96947387493723047"/>
        </c:manualLayout>
      </c:layout>
      <c:overlay val="0"/>
      <c:txPr>
        <a:bodyPr/>
        <a:lstStyle/>
        <a:p>
          <a:pPr>
            <a:defRPr sz="10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n-US"/>
              <a:t>Number of Services</a:t>
            </a:r>
          </a:p>
        </c:rich>
      </c:tx>
      <c:layout>
        <c:manualLayout>
          <c:xMode val="edge"/>
          <c:yMode val="edge"/>
          <c:x val="0.50338186929406792"/>
          <c:y val="2.1032302469040684E-2"/>
        </c:manualLayout>
      </c:layout>
      <c:overlay val="0"/>
    </c:title>
    <c:autoTitleDeleted val="0"/>
    <c:plotArea>
      <c:layout/>
      <c:lineChart>
        <c:grouping val="standard"/>
        <c:varyColors val="0"/>
        <c:ser>
          <c:idx val="9"/>
          <c:order val="0"/>
          <c:tx>
            <c:strRef>
              <c:f>'[4]NatGas Systems'!$B$74</c:f>
              <c:strCache>
                <c:ptCount val="1"/>
                <c:pt idx="0">
                  <c:v>Total</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Systems'!$C$74:$AE$74</c:f>
              <c:numCache>
                <c:formatCode>General</c:formatCode>
                <c:ptCount val="29"/>
                <c:pt idx="0">
                  <c:v>984898</c:v>
                </c:pt>
                <c:pt idx="1">
                  <c:v>993135</c:v>
                </c:pt>
                <c:pt idx="2">
                  <c:v>1006923</c:v>
                </c:pt>
                <c:pt idx="3">
                  <c:v>1014015</c:v>
                </c:pt>
                <c:pt idx="4">
                  <c:v>1028049</c:v>
                </c:pt>
                <c:pt idx="5">
                  <c:v>1045460</c:v>
                </c:pt>
                <c:pt idx="6">
                  <c:v>1053778</c:v>
                </c:pt>
                <c:pt idx="7">
                  <c:v>1069958</c:v>
                </c:pt>
                <c:pt idx="8">
                  <c:v>1089671</c:v>
                </c:pt>
                <c:pt idx="9">
                  <c:v>1103363</c:v>
                </c:pt>
                <c:pt idx="10">
                  <c:v>1191103</c:v>
                </c:pt>
                <c:pt idx="11">
                  <c:v>1203684</c:v>
                </c:pt>
                <c:pt idx="12">
                  <c:v>1233685</c:v>
                </c:pt>
                <c:pt idx="13">
                  <c:v>1246447.6666666665</c:v>
                </c:pt>
                <c:pt idx="14">
                  <c:v>1255373.3333333335</c:v>
                </c:pt>
                <c:pt idx="15">
                  <c:v>1224377.5</c:v>
                </c:pt>
                <c:pt idx="16">
                  <c:v>1222457</c:v>
                </c:pt>
                <c:pt idx="17">
                  <c:v>1230363</c:v>
                </c:pt>
                <c:pt idx="18">
                  <c:v>1240586</c:v>
                </c:pt>
                <c:pt idx="19">
                  <c:v>1245332</c:v>
                </c:pt>
                <c:pt idx="20">
                  <c:v>1245850</c:v>
                </c:pt>
                <c:pt idx="21">
                  <c:v>1252018</c:v>
                </c:pt>
                <c:pt idx="22">
                  <c:v>1265696</c:v>
                </c:pt>
                <c:pt idx="23">
                  <c:v>1281569</c:v>
                </c:pt>
                <c:pt idx="24">
                  <c:v>1295096</c:v>
                </c:pt>
                <c:pt idx="25">
                  <c:v>1309474</c:v>
                </c:pt>
                <c:pt idx="26">
                  <c:v>1323581</c:v>
                </c:pt>
                <c:pt idx="27">
                  <c:v>1336678</c:v>
                </c:pt>
                <c:pt idx="28">
                  <c:v>1348782</c:v>
                </c:pt>
              </c:numCache>
            </c:numRef>
          </c:val>
          <c:smooth val="0"/>
          <c:extLst>
            <c:ext xmlns:c16="http://schemas.microsoft.com/office/drawing/2014/chart" uri="{C3380CC4-5D6E-409C-BE32-E72D297353CC}">
              <c16:uniqueId val="{00000000-AAD2-43BC-B7BF-38E54B518126}"/>
            </c:ext>
          </c:extLst>
        </c:ser>
        <c:ser>
          <c:idx val="4"/>
          <c:order val="1"/>
          <c:tx>
            <c:strRef>
              <c:f>'[4]NatGas Systems'!$B$69</c:f>
              <c:strCache>
                <c:ptCount val="1"/>
                <c:pt idx="0">
                  <c:v>Plastic</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Systems'!$C$69:$AE$69</c:f>
              <c:numCache>
                <c:formatCode>General</c:formatCode>
                <c:ptCount val="29"/>
                <c:pt idx="0">
                  <c:v>236420</c:v>
                </c:pt>
                <c:pt idx="1">
                  <c:v>251027</c:v>
                </c:pt>
                <c:pt idx="2">
                  <c:v>276126</c:v>
                </c:pt>
                <c:pt idx="3">
                  <c:v>300166</c:v>
                </c:pt>
                <c:pt idx="4">
                  <c:v>328250</c:v>
                </c:pt>
                <c:pt idx="5">
                  <c:v>346910</c:v>
                </c:pt>
                <c:pt idx="6">
                  <c:v>375837</c:v>
                </c:pt>
                <c:pt idx="7">
                  <c:v>401255.5</c:v>
                </c:pt>
                <c:pt idx="8">
                  <c:v>429103</c:v>
                </c:pt>
                <c:pt idx="9">
                  <c:v>449591</c:v>
                </c:pt>
                <c:pt idx="10">
                  <c:v>477157</c:v>
                </c:pt>
                <c:pt idx="11">
                  <c:v>498936</c:v>
                </c:pt>
                <c:pt idx="12">
                  <c:v>522779</c:v>
                </c:pt>
                <c:pt idx="13">
                  <c:v>544690.66666666663</c:v>
                </c:pt>
                <c:pt idx="14">
                  <c:v>540562.33333333337</c:v>
                </c:pt>
                <c:pt idx="15">
                  <c:v>574564.5</c:v>
                </c:pt>
                <c:pt idx="16">
                  <c:v>607804</c:v>
                </c:pt>
                <c:pt idx="17">
                  <c:v>627558</c:v>
                </c:pt>
                <c:pt idx="18">
                  <c:v>647922</c:v>
                </c:pt>
                <c:pt idx="19">
                  <c:v>669488</c:v>
                </c:pt>
                <c:pt idx="20">
                  <c:v>692751</c:v>
                </c:pt>
                <c:pt idx="21">
                  <c:v>711267</c:v>
                </c:pt>
                <c:pt idx="22">
                  <c:v>741775</c:v>
                </c:pt>
                <c:pt idx="23">
                  <c:v>771079</c:v>
                </c:pt>
                <c:pt idx="24">
                  <c:v>796643</c:v>
                </c:pt>
                <c:pt idx="25">
                  <c:v>821281</c:v>
                </c:pt>
                <c:pt idx="26">
                  <c:v>843550</c:v>
                </c:pt>
                <c:pt idx="27">
                  <c:v>874717</c:v>
                </c:pt>
                <c:pt idx="28">
                  <c:v>896013</c:v>
                </c:pt>
              </c:numCache>
            </c:numRef>
          </c:val>
          <c:smooth val="0"/>
          <c:extLst>
            <c:ext xmlns:c16="http://schemas.microsoft.com/office/drawing/2014/chart" uri="{C3380CC4-5D6E-409C-BE32-E72D297353CC}">
              <c16:uniqueId val="{00000001-AAD2-43BC-B7BF-38E54B518126}"/>
            </c:ext>
          </c:extLst>
        </c:ser>
        <c:ser>
          <c:idx val="0"/>
          <c:order val="2"/>
          <c:tx>
            <c:strRef>
              <c:f>'[4]NatGas Systems'!$B$65</c:f>
              <c:strCache>
                <c:ptCount val="1"/>
                <c:pt idx="0">
                  <c:v>Steel, Cathodically Unprotected and Uncoated</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Systems'!$C$65:$AE$65</c:f>
              <c:numCache>
                <c:formatCode>General</c:formatCode>
                <c:ptCount val="29"/>
                <c:pt idx="0">
                  <c:v>475349</c:v>
                </c:pt>
                <c:pt idx="1">
                  <c:v>467092</c:v>
                </c:pt>
                <c:pt idx="2">
                  <c:v>453146</c:v>
                </c:pt>
                <c:pt idx="3">
                  <c:v>443269</c:v>
                </c:pt>
                <c:pt idx="4">
                  <c:v>427591</c:v>
                </c:pt>
                <c:pt idx="5">
                  <c:v>428012</c:v>
                </c:pt>
                <c:pt idx="6">
                  <c:v>415460</c:v>
                </c:pt>
                <c:pt idx="7">
                  <c:v>409520</c:v>
                </c:pt>
                <c:pt idx="8">
                  <c:v>403511</c:v>
                </c:pt>
                <c:pt idx="9">
                  <c:v>398751</c:v>
                </c:pt>
                <c:pt idx="10">
                  <c:v>316403</c:v>
                </c:pt>
                <c:pt idx="11">
                  <c:v>309921</c:v>
                </c:pt>
                <c:pt idx="12">
                  <c:v>306301</c:v>
                </c:pt>
                <c:pt idx="13">
                  <c:v>299705</c:v>
                </c:pt>
                <c:pt idx="14">
                  <c:v>220649</c:v>
                </c:pt>
                <c:pt idx="15">
                  <c:v>217206</c:v>
                </c:pt>
                <c:pt idx="16">
                  <c:v>225174</c:v>
                </c:pt>
                <c:pt idx="17">
                  <c:v>220927</c:v>
                </c:pt>
                <c:pt idx="18">
                  <c:v>215059</c:v>
                </c:pt>
                <c:pt idx="19">
                  <c:v>207260</c:v>
                </c:pt>
                <c:pt idx="20">
                  <c:v>200732</c:v>
                </c:pt>
                <c:pt idx="21">
                  <c:v>200899</c:v>
                </c:pt>
                <c:pt idx="22">
                  <c:v>192355</c:v>
                </c:pt>
                <c:pt idx="23">
                  <c:v>188544</c:v>
                </c:pt>
                <c:pt idx="24">
                  <c:v>180608</c:v>
                </c:pt>
                <c:pt idx="25">
                  <c:v>172605</c:v>
                </c:pt>
                <c:pt idx="26">
                  <c:v>164402</c:v>
                </c:pt>
                <c:pt idx="27">
                  <c:v>155001</c:v>
                </c:pt>
                <c:pt idx="28">
                  <c:v>147064</c:v>
                </c:pt>
              </c:numCache>
            </c:numRef>
          </c:val>
          <c:smooth val="0"/>
          <c:extLst>
            <c:ext xmlns:c16="http://schemas.microsoft.com/office/drawing/2014/chart" uri="{C3380CC4-5D6E-409C-BE32-E72D297353CC}">
              <c16:uniqueId val="{00000002-AAD2-43BC-B7BF-38E54B518126}"/>
            </c:ext>
          </c:extLst>
        </c:ser>
        <c:ser>
          <c:idx val="3"/>
          <c:order val="3"/>
          <c:tx>
            <c:strRef>
              <c:f>'[4]NatGas Systems'!$B$68</c:f>
              <c:strCache>
                <c:ptCount val="1"/>
                <c:pt idx="0">
                  <c:v>Steel, Cathodically Protected and Coated</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Systems'!$C$68:$AE$68</c:f>
              <c:numCache>
                <c:formatCode>General</c:formatCode>
                <c:ptCount val="29"/>
                <c:pt idx="0">
                  <c:v>150054</c:v>
                </c:pt>
                <c:pt idx="1">
                  <c:v>152153</c:v>
                </c:pt>
                <c:pt idx="2">
                  <c:v>154005</c:v>
                </c:pt>
                <c:pt idx="3">
                  <c:v>153943</c:v>
                </c:pt>
                <c:pt idx="4">
                  <c:v>158080</c:v>
                </c:pt>
                <c:pt idx="5">
                  <c:v>157721</c:v>
                </c:pt>
                <c:pt idx="6">
                  <c:v>151173</c:v>
                </c:pt>
                <c:pt idx="7">
                  <c:v>151111.5</c:v>
                </c:pt>
                <c:pt idx="8">
                  <c:v>151112.5</c:v>
                </c:pt>
                <c:pt idx="9">
                  <c:v>153785</c:v>
                </c:pt>
                <c:pt idx="10">
                  <c:v>220002</c:v>
                </c:pt>
                <c:pt idx="11">
                  <c:v>220002</c:v>
                </c:pt>
                <c:pt idx="12">
                  <c:v>219167</c:v>
                </c:pt>
                <c:pt idx="13">
                  <c:v>218028</c:v>
                </c:pt>
                <c:pt idx="14">
                  <c:v>162241</c:v>
                </c:pt>
                <c:pt idx="15">
                  <c:v>171863</c:v>
                </c:pt>
                <c:pt idx="16">
                  <c:v>178153</c:v>
                </c:pt>
                <c:pt idx="17">
                  <c:v>177883</c:v>
                </c:pt>
                <c:pt idx="18">
                  <c:v>176657</c:v>
                </c:pt>
                <c:pt idx="19">
                  <c:v>175219</c:v>
                </c:pt>
                <c:pt idx="20">
                  <c:v>167169</c:v>
                </c:pt>
                <c:pt idx="21">
                  <c:v>164179</c:v>
                </c:pt>
                <c:pt idx="22">
                  <c:v>161970</c:v>
                </c:pt>
                <c:pt idx="23">
                  <c:v>158060</c:v>
                </c:pt>
                <c:pt idx="24">
                  <c:v>155703</c:v>
                </c:pt>
                <c:pt idx="25">
                  <c:v>153922</c:v>
                </c:pt>
                <c:pt idx="26">
                  <c:v>151873</c:v>
                </c:pt>
                <c:pt idx="27">
                  <c:v>149751</c:v>
                </c:pt>
                <c:pt idx="28">
                  <c:v>146738</c:v>
                </c:pt>
              </c:numCache>
            </c:numRef>
          </c:val>
          <c:smooth val="0"/>
          <c:extLst>
            <c:ext xmlns:c16="http://schemas.microsoft.com/office/drawing/2014/chart" uri="{C3380CC4-5D6E-409C-BE32-E72D297353CC}">
              <c16:uniqueId val="{00000003-AAD2-43BC-B7BF-38E54B518126}"/>
            </c:ext>
          </c:extLst>
        </c:ser>
        <c:ser>
          <c:idx val="8"/>
          <c:order val="4"/>
          <c:tx>
            <c:strRef>
              <c:f>'[4]NatGas Systems'!$B$73</c:f>
              <c:strCache>
                <c:ptCount val="1"/>
                <c:pt idx="0">
                  <c:v>Other</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Systems'!$C$73:$AE$73</c:f>
              <c:numCache>
                <c:formatCode>General</c:formatCode>
                <c:ptCount val="29"/>
                <c:pt idx="0">
                  <c:v>0</c:v>
                </c:pt>
                <c:pt idx="1">
                  <c:v>0</c:v>
                </c:pt>
                <c:pt idx="2">
                  <c:v>0</c:v>
                </c:pt>
                <c:pt idx="3">
                  <c:v>0</c:v>
                </c:pt>
                <c:pt idx="4">
                  <c:v>0</c:v>
                </c:pt>
                <c:pt idx="5">
                  <c:v>0</c:v>
                </c:pt>
                <c:pt idx="6">
                  <c:v>0</c:v>
                </c:pt>
                <c:pt idx="7">
                  <c:v>0</c:v>
                </c:pt>
                <c:pt idx="8">
                  <c:v>0</c:v>
                </c:pt>
                <c:pt idx="9">
                  <c:v>0</c:v>
                </c:pt>
                <c:pt idx="10">
                  <c:v>79449</c:v>
                </c:pt>
                <c:pt idx="11">
                  <c:v>77088</c:v>
                </c:pt>
                <c:pt idx="12">
                  <c:v>90048</c:v>
                </c:pt>
                <c:pt idx="13">
                  <c:v>89911</c:v>
                </c:pt>
                <c:pt idx="14">
                  <c:v>244773</c:v>
                </c:pt>
                <c:pt idx="15">
                  <c:v>172327</c:v>
                </c:pt>
                <c:pt idx="16">
                  <c:v>124524</c:v>
                </c:pt>
                <c:pt idx="17">
                  <c:v>118486</c:v>
                </c:pt>
                <c:pt idx="18">
                  <c:v>116845</c:v>
                </c:pt>
                <c:pt idx="19">
                  <c:v>112735</c:v>
                </c:pt>
                <c:pt idx="20">
                  <c:v>105536</c:v>
                </c:pt>
                <c:pt idx="21">
                  <c:v>103713</c:v>
                </c:pt>
                <c:pt idx="22">
                  <c:v>100348</c:v>
                </c:pt>
                <c:pt idx="23">
                  <c:v>95366</c:v>
                </c:pt>
                <c:pt idx="24">
                  <c:v>95690</c:v>
                </c:pt>
                <c:pt idx="25">
                  <c:v>97872</c:v>
                </c:pt>
                <c:pt idx="26">
                  <c:v>102975</c:v>
                </c:pt>
                <c:pt idx="27">
                  <c:v>101824</c:v>
                </c:pt>
                <c:pt idx="28">
                  <c:v>105361</c:v>
                </c:pt>
              </c:numCache>
            </c:numRef>
          </c:val>
          <c:smooth val="0"/>
          <c:extLst>
            <c:ext xmlns:c16="http://schemas.microsoft.com/office/drawing/2014/chart" uri="{C3380CC4-5D6E-409C-BE32-E72D297353CC}">
              <c16:uniqueId val="{00000004-AAD2-43BC-B7BF-38E54B518126}"/>
            </c:ext>
          </c:extLst>
        </c:ser>
        <c:ser>
          <c:idx val="1"/>
          <c:order val="5"/>
          <c:tx>
            <c:strRef>
              <c:f>'[4]NatGas Systems'!$B$66</c:f>
              <c:strCache>
                <c:ptCount val="1"/>
                <c:pt idx="0">
                  <c:v>Steel, Cathodically Unprotected and Coated</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Systems'!$C$66:$AE$66</c:f>
              <c:numCache>
                <c:formatCode>General</c:formatCode>
                <c:ptCount val="29"/>
                <c:pt idx="0">
                  <c:v>99773</c:v>
                </c:pt>
                <c:pt idx="1">
                  <c:v>99898</c:v>
                </c:pt>
                <c:pt idx="2">
                  <c:v>96050</c:v>
                </c:pt>
                <c:pt idx="3">
                  <c:v>94795</c:v>
                </c:pt>
                <c:pt idx="4">
                  <c:v>92515</c:v>
                </c:pt>
                <c:pt idx="5">
                  <c:v>91539</c:v>
                </c:pt>
                <c:pt idx="6">
                  <c:v>90313</c:v>
                </c:pt>
                <c:pt idx="7">
                  <c:v>87179.5</c:v>
                </c:pt>
                <c:pt idx="8">
                  <c:v>85152</c:v>
                </c:pt>
                <c:pt idx="9">
                  <c:v>80506</c:v>
                </c:pt>
                <c:pt idx="10">
                  <c:v>77326</c:v>
                </c:pt>
                <c:pt idx="11">
                  <c:v>77050</c:v>
                </c:pt>
                <c:pt idx="12">
                  <c:v>74877</c:v>
                </c:pt>
                <c:pt idx="13">
                  <c:v>73794</c:v>
                </c:pt>
                <c:pt idx="14">
                  <c:v>72602</c:v>
                </c:pt>
                <c:pt idx="15">
                  <c:v>74057</c:v>
                </c:pt>
                <c:pt idx="16">
                  <c:v>72459</c:v>
                </c:pt>
                <c:pt idx="17">
                  <c:v>71295</c:v>
                </c:pt>
                <c:pt idx="18">
                  <c:v>70001</c:v>
                </c:pt>
                <c:pt idx="19">
                  <c:v>66838</c:v>
                </c:pt>
                <c:pt idx="20">
                  <c:v>66115</c:v>
                </c:pt>
                <c:pt idx="21">
                  <c:v>58460</c:v>
                </c:pt>
                <c:pt idx="22">
                  <c:v>56086</c:v>
                </c:pt>
                <c:pt idx="23">
                  <c:v>55966</c:v>
                </c:pt>
                <c:pt idx="24">
                  <c:v>54117</c:v>
                </c:pt>
                <c:pt idx="25">
                  <c:v>51749</c:v>
                </c:pt>
                <c:pt idx="26">
                  <c:v>48989</c:v>
                </c:pt>
                <c:pt idx="27">
                  <c:v>44009</c:v>
                </c:pt>
                <c:pt idx="28">
                  <c:v>42471</c:v>
                </c:pt>
              </c:numCache>
            </c:numRef>
          </c:val>
          <c:smooth val="0"/>
          <c:extLst>
            <c:ext xmlns:c16="http://schemas.microsoft.com/office/drawing/2014/chart" uri="{C3380CC4-5D6E-409C-BE32-E72D297353CC}">
              <c16:uniqueId val="{00000005-AAD2-43BC-B7BF-38E54B518126}"/>
            </c:ext>
          </c:extLst>
        </c:ser>
        <c:ser>
          <c:idx val="7"/>
          <c:order val="6"/>
          <c:tx>
            <c:strRef>
              <c:f>'[4]NatGas Systems'!$B$72</c:f>
              <c:strCache>
                <c:ptCount val="1"/>
                <c:pt idx="0">
                  <c:v>Copper</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Systems'!$C$72:$AE$72</c:f>
              <c:numCache>
                <c:formatCode>General</c:formatCode>
                <c:ptCount val="29"/>
                <c:pt idx="0">
                  <c:v>14098</c:v>
                </c:pt>
                <c:pt idx="1">
                  <c:v>15205</c:v>
                </c:pt>
                <c:pt idx="2">
                  <c:v>19894</c:v>
                </c:pt>
                <c:pt idx="3">
                  <c:v>14792</c:v>
                </c:pt>
                <c:pt idx="4">
                  <c:v>14660</c:v>
                </c:pt>
                <c:pt idx="5">
                  <c:v>14481</c:v>
                </c:pt>
                <c:pt idx="6">
                  <c:v>14382</c:v>
                </c:pt>
                <c:pt idx="7">
                  <c:v>14281</c:v>
                </c:pt>
                <c:pt idx="8">
                  <c:v>14180.5</c:v>
                </c:pt>
                <c:pt idx="9">
                  <c:v>14120</c:v>
                </c:pt>
                <c:pt idx="10">
                  <c:v>16082</c:v>
                </c:pt>
                <c:pt idx="11">
                  <c:v>16024</c:v>
                </c:pt>
                <c:pt idx="12">
                  <c:v>15909</c:v>
                </c:pt>
                <c:pt idx="13">
                  <c:v>15775</c:v>
                </c:pt>
                <c:pt idx="14">
                  <c:v>12448</c:v>
                </c:pt>
                <c:pt idx="15">
                  <c:v>12280</c:v>
                </c:pt>
                <c:pt idx="16">
                  <c:v>12286</c:v>
                </c:pt>
                <c:pt idx="17">
                  <c:v>12199</c:v>
                </c:pt>
                <c:pt idx="18">
                  <c:v>12109</c:v>
                </c:pt>
                <c:pt idx="19">
                  <c:v>11878</c:v>
                </c:pt>
                <c:pt idx="20">
                  <c:v>11675</c:v>
                </c:pt>
                <c:pt idx="21">
                  <c:v>11426</c:v>
                </c:pt>
                <c:pt idx="22">
                  <c:v>11191</c:v>
                </c:pt>
                <c:pt idx="23">
                  <c:v>10903</c:v>
                </c:pt>
                <c:pt idx="24">
                  <c:v>10735</c:v>
                </c:pt>
                <c:pt idx="25">
                  <c:v>10537</c:v>
                </c:pt>
                <c:pt idx="26">
                  <c:v>10337</c:v>
                </c:pt>
                <c:pt idx="27">
                  <c:v>9968</c:v>
                </c:pt>
                <c:pt idx="28">
                  <c:v>9751</c:v>
                </c:pt>
              </c:numCache>
            </c:numRef>
          </c:val>
          <c:smooth val="0"/>
          <c:extLst>
            <c:ext xmlns:c16="http://schemas.microsoft.com/office/drawing/2014/chart" uri="{C3380CC4-5D6E-409C-BE32-E72D297353CC}">
              <c16:uniqueId val="{00000006-AAD2-43BC-B7BF-38E54B518126}"/>
            </c:ext>
          </c:extLst>
        </c:ser>
        <c:ser>
          <c:idx val="5"/>
          <c:order val="7"/>
          <c:tx>
            <c:strRef>
              <c:f>'[4]NatGas Systems'!$B$70</c:f>
              <c:strCache>
                <c:ptCount val="1"/>
                <c:pt idx="0">
                  <c:v>Cast or Wrought Iron</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Systems'!$C$70:$AE$70</c:f>
              <c:numCache>
                <c:formatCode>General</c:formatCode>
                <c:ptCount val="29"/>
                <c:pt idx="0">
                  <c:v>7414</c:v>
                </c:pt>
                <c:pt idx="1">
                  <c:v>7297</c:v>
                </c:pt>
                <c:pt idx="2">
                  <c:v>7239</c:v>
                </c:pt>
                <c:pt idx="3">
                  <c:v>6593</c:v>
                </c:pt>
                <c:pt idx="4">
                  <c:v>6504</c:v>
                </c:pt>
                <c:pt idx="5">
                  <c:v>6348</c:v>
                </c:pt>
                <c:pt idx="6">
                  <c:v>6164</c:v>
                </c:pt>
                <c:pt idx="7">
                  <c:v>6161.5</c:v>
                </c:pt>
                <c:pt idx="8">
                  <c:v>6163</c:v>
                </c:pt>
                <c:pt idx="9">
                  <c:v>6161</c:v>
                </c:pt>
                <c:pt idx="10">
                  <c:v>4235</c:v>
                </c:pt>
                <c:pt idx="11">
                  <c:v>4214</c:v>
                </c:pt>
                <c:pt idx="12">
                  <c:v>4155</c:v>
                </c:pt>
                <c:pt idx="13">
                  <c:v>4095</c:v>
                </c:pt>
                <c:pt idx="14">
                  <c:v>2098</c:v>
                </c:pt>
                <c:pt idx="15">
                  <c:v>2080</c:v>
                </c:pt>
                <c:pt idx="16">
                  <c:v>2057</c:v>
                </c:pt>
                <c:pt idx="17">
                  <c:v>2015</c:v>
                </c:pt>
                <c:pt idx="18">
                  <c:v>1993</c:v>
                </c:pt>
                <c:pt idx="19">
                  <c:v>1914</c:v>
                </c:pt>
                <c:pt idx="20">
                  <c:v>1827</c:v>
                </c:pt>
                <c:pt idx="21">
                  <c:v>1742</c:v>
                </c:pt>
                <c:pt idx="22">
                  <c:v>1638</c:v>
                </c:pt>
                <c:pt idx="23">
                  <c:v>1583</c:v>
                </c:pt>
                <c:pt idx="24">
                  <c:v>1539</c:v>
                </c:pt>
                <c:pt idx="25">
                  <c:v>1492</c:v>
                </c:pt>
                <c:pt idx="26">
                  <c:v>1444</c:v>
                </c:pt>
                <c:pt idx="27">
                  <c:v>1397</c:v>
                </c:pt>
                <c:pt idx="28">
                  <c:v>1373</c:v>
                </c:pt>
              </c:numCache>
            </c:numRef>
          </c:val>
          <c:smooth val="0"/>
          <c:extLst>
            <c:ext xmlns:c16="http://schemas.microsoft.com/office/drawing/2014/chart" uri="{C3380CC4-5D6E-409C-BE32-E72D297353CC}">
              <c16:uniqueId val="{00000007-AAD2-43BC-B7BF-38E54B518126}"/>
            </c:ext>
          </c:extLst>
        </c:ser>
        <c:ser>
          <c:idx val="6"/>
          <c:order val="8"/>
          <c:tx>
            <c:strRef>
              <c:f>'[4]NatGas Systems'!$B$71</c:f>
              <c:strCache>
                <c:ptCount val="1"/>
                <c:pt idx="0">
                  <c:v>Ductile Iron</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Systems'!$C$71:$AE$71</c:f>
              <c:numCache>
                <c:formatCode>General</c:formatCode>
                <c:ptCount val="29"/>
                <c:pt idx="0">
                  <c:v>1323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numCache>
            </c:numRef>
          </c:val>
          <c:smooth val="0"/>
          <c:extLst>
            <c:ext xmlns:c16="http://schemas.microsoft.com/office/drawing/2014/chart" uri="{C3380CC4-5D6E-409C-BE32-E72D297353CC}">
              <c16:uniqueId val="{00000008-AAD2-43BC-B7BF-38E54B518126}"/>
            </c:ext>
          </c:extLst>
        </c:ser>
        <c:ser>
          <c:idx val="2"/>
          <c:order val="9"/>
          <c:tx>
            <c:strRef>
              <c:f>'[4]NatGas Systems'!$B$67</c:f>
              <c:strCache>
                <c:ptCount val="1"/>
                <c:pt idx="0">
                  <c:v>Steel, Cathodically Protected and Uncoated</c:v>
                </c:pt>
              </c:strCache>
            </c:strRef>
          </c:tx>
          <c:marker>
            <c:symbol val="none"/>
          </c:marker>
          <c:cat>
            <c:numRef>
              <c:f>'[4]NatGas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'[4]NatGas Systems'!$C$67:$AE$67</c:f>
              <c:numCache>
                <c:formatCode>General</c:formatCode>
                <c:ptCount val="29"/>
                <c:pt idx="0">
                  <c:v>467</c:v>
                </c:pt>
                <c:pt idx="1">
                  <c:v>463</c:v>
                </c:pt>
                <c:pt idx="2">
                  <c:v>463</c:v>
                </c:pt>
                <c:pt idx="3">
                  <c:v>457</c:v>
                </c:pt>
                <c:pt idx="4">
                  <c:v>449</c:v>
                </c:pt>
                <c:pt idx="5">
                  <c:v>449</c:v>
                </c:pt>
                <c:pt idx="6">
                  <c:v>449</c:v>
                </c:pt>
                <c:pt idx="7">
                  <c:v>449</c:v>
                </c:pt>
                <c:pt idx="8">
                  <c:v>449</c:v>
                </c:pt>
                <c:pt idx="9">
                  <c:v>449</c:v>
                </c:pt>
                <c:pt idx="10">
                  <c:v>449</c:v>
                </c:pt>
                <c:pt idx="11">
                  <c:v>449</c:v>
                </c:pt>
                <c:pt idx="12">
                  <c:v>449</c:v>
                </c:pt>
                <c:pt idx="13">
                  <c:v>449</c:v>
                </c:pt>
                <c:pt idx="14">
                  <c:v>0</c:v>
                </c:pt>
                <c:pt idx="15">
                  <c:v>0</c:v>
                </c:pt>
                <c:pt idx="16">
                  <c:v>0</c:v>
                </c:pt>
                <c:pt idx="17">
                  <c:v>0</c:v>
                </c:pt>
                <c:pt idx="18">
                  <c:v>0</c:v>
                </c:pt>
                <c:pt idx="19">
                  <c:v>0</c:v>
                </c:pt>
                <c:pt idx="20">
                  <c:v>45</c:v>
                </c:pt>
                <c:pt idx="21">
                  <c:v>332</c:v>
                </c:pt>
                <c:pt idx="22">
                  <c:v>333</c:v>
                </c:pt>
                <c:pt idx="23">
                  <c:v>68</c:v>
                </c:pt>
                <c:pt idx="24">
                  <c:v>61</c:v>
                </c:pt>
                <c:pt idx="25">
                  <c:v>16</c:v>
                </c:pt>
                <c:pt idx="26">
                  <c:v>11</c:v>
                </c:pt>
                <c:pt idx="27">
                  <c:v>11</c:v>
                </c:pt>
                <c:pt idx="28">
                  <c:v>11</c:v>
                </c:pt>
              </c:numCache>
            </c:numRef>
          </c:val>
          <c:smooth val="0"/>
          <c:extLst>
            <c:ext xmlns:c16="http://schemas.microsoft.com/office/drawing/2014/chart" uri="{C3380CC4-5D6E-409C-BE32-E72D297353CC}">
              <c16:uniqueId val="{00000009-AAD2-43BC-B7BF-38E54B518126}"/>
            </c:ext>
          </c:extLst>
        </c:ser>
        <c:dLbls>
          <c:showLegendKey val="0"/>
          <c:showVal val="0"/>
          <c:showCatName val="0"/>
          <c:showSerName val="0"/>
          <c:showPercent val="0"/>
          <c:showBubbleSize val="0"/>
        </c:dLbls>
        <c:smooth val="0"/>
        <c:axId val="110314240"/>
        <c:axId val="110315776"/>
      </c:lineChart>
      <c:catAx>
        <c:axId val="110314240"/>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0315776"/>
        <c:crosses val="autoZero"/>
        <c:auto val="1"/>
        <c:lblAlgn val="ctr"/>
        <c:lblOffset val="100"/>
        <c:noMultiLvlLbl val="0"/>
      </c:catAx>
      <c:valAx>
        <c:axId val="110315776"/>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10314240"/>
        <c:crosses val="autoZero"/>
        <c:crossBetween val="between"/>
      </c:valAx>
    </c:plotArea>
    <c:legend>
      <c:legendPos val="r"/>
      <c:layout>
        <c:manualLayout>
          <c:xMode val="edge"/>
          <c:yMode val="edge"/>
          <c:x val="0.82910319918848963"/>
          <c:y val="1.3440580201447422E-2"/>
          <c:w val="0.16396439179937861"/>
          <c:h val="0.98655941979855255"/>
        </c:manualLayout>
      </c:layout>
      <c:overlay val="0"/>
      <c:txPr>
        <a:bodyPr/>
        <a:lstStyle/>
        <a:p>
          <a:pPr>
            <a:defRPr sz="101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aseline="0"/>
              <a:t>CT Emission From Transmission and Distribution Systems</a:t>
            </a:r>
          </a:p>
        </c:rich>
      </c:tx>
      <c:layout>
        <c:manualLayout>
          <c:xMode val="edge"/>
          <c:yMode val="edge"/>
          <c:x val="0.1238065086423782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4665578719758471E-2"/>
          <c:y val="0.10386096912729345"/>
          <c:w val="0.89284625950253638"/>
          <c:h val="0.76722889206713263"/>
        </c:manualLayout>
      </c:layout>
      <c:areaChart>
        <c:grouping val="stacked"/>
        <c:varyColors val="0"/>
        <c:ser>
          <c:idx val="0"/>
          <c:order val="0"/>
          <c:tx>
            <c:strRef>
              <c:f>'NatGas Systems'!$B$21</c:f>
              <c:strCache>
                <c:ptCount val="1"/>
                <c:pt idx="0">
                  <c:v>Transmission</c:v>
                </c:pt>
              </c:strCache>
            </c:strRef>
          </c:tx>
          <c:spPr>
            <a:solidFill>
              <a:schemeClr val="accent2"/>
            </a:solidFill>
            <a:ln>
              <a:noFill/>
            </a:ln>
            <a:effectLst/>
          </c:spPr>
          <c:cat>
            <c:numRef>
              <c:f>'NatGas Systems'!$C$19:$AG$19</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'NatGas Systems'!$C$21:$AE$21</c:f>
              <c:numCache>
                <c:formatCode>_(* #,##0.00_);_(* \(#,##0.00\);_(* "-"??_);_(@_)</c:formatCode>
                <c:ptCount val="29"/>
                <c:pt idx="0">
                  <c:v>9.5561899005330658E-2</c:v>
                </c:pt>
                <c:pt idx="1">
                  <c:v>9.5958421407842401E-2</c:v>
                </c:pt>
                <c:pt idx="2">
                  <c:v>0.11082801150203286</c:v>
                </c:pt>
                <c:pt idx="3">
                  <c:v>0.11300888471584747</c:v>
                </c:pt>
                <c:pt idx="4">
                  <c:v>0.11300888471584747</c:v>
                </c:pt>
                <c:pt idx="5">
                  <c:v>0.11300888471584747</c:v>
                </c:pt>
                <c:pt idx="6">
                  <c:v>0.11300888471584747</c:v>
                </c:pt>
                <c:pt idx="7">
                  <c:v>0.11356401607936389</c:v>
                </c:pt>
                <c:pt idx="8">
                  <c:v>0.11411914744288033</c:v>
                </c:pt>
                <c:pt idx="9">
                  <c:v>0.11467427880639679</c:v>
                </c:pt>
                <c:pt idx="10">
                  <c:v>0.11522941016991325</c:v>
                </c:pt>
                <c:pt idx="11">
                  <c:v>0.11459497432589442</c:v>
                </c:pt>
                <c:pt idx="12">
                  <c:v>0.11528888853029</c:v>
                </c:pt>
                <c:pt idx="13">
                  <c:v>0.1171723699422208</c:v>
                </c:pt>
                <c:pt idx="14">
                  <c:v>0.11618106393594142</c:v>
                </c:pt>
                <c:pt idx="15">
                  <c:v>0.11615330736776562</c:v>
                </c:pt>
                <c:pt idx="16">
                  <c:v>0.11583410683374365</c:v>
                </c:pt>
                <c:pt idx="17">
                  <c:v>0.1162246814002177</c:v>
                </c:pt>
                <c:pt idx="18">
                  <c:v>0.1164368208855615</c:v>
                </c:pt>
                <c:pt idx="19">
                  <c:v>0.11637932513719729</c:v>
                </c:pt>
                <c:pt idx="20">
                  <c:v>0.11671636917933227</c:v>
                </c:pt>
                <c:pt idx="21">
                  <c:v>0.11677584753970904</c:v>
                </c:pt>
                <c:pt idx="22">
                  <c:v>0.11665689081895551</c:v>
                </c:pt>
                <c:pt idx="23">
                  <c:v>0.11655776021832757</c:v>
                </c:pt>
                <c:pt idx="24">
                  <c:v>0.11721202218247195</c:v>
                </c:pt>
                <c:pt idx="25">
                  <c:v>0.11727150054284873</c:v>
                </c:pt>
                <c:pt idx="26">
                  <c:v>0.11850071999063515</c:v>
                </c:pt>
                <c:pt idx="27">
                  <c:v>0.11856019835101189</c:v>
                </c:pt>
                <c:pt idx="28">
                  <c:v>0.11850071999063515</c:v>
                </c:pt>
              </c:numCache>
            </c:numRef>
          </c:val>
          <c:extLst>
            <c:ext xmlns:c16="http://schemas.microsoft.com/office/drawing/2014/chart" uri="{C3380CC4-5D6E-409C-BE32-E72D297353CC}">
              <c16:uniqueId val="{00000000-6263-47EA-9BE0-340CF36ECEA2}"/>
            </c:ext>
          </c:extLst>
        </c:ser>
        <c:ser>
          <c:idx val="1"/>
          <c:order val="1"/>
          <c:tx>
            <c:strRef>
              <c:f>'NatGas Systems'!$B$22</c:f>
              <c:strCache>
                <c:ptCount val="1"/>
                <c:pt idx="0">
                  <c:v>Distribution</c:v>
                </c:pt>
              </c:strCache>
            </c:strRef>
          </c:tx>
          <c:spPr>
            <a:pattFill prst="pct80">
              <a:fgClr>
                <a:schemeClr val="accent6"/>
              </a:fgClr>
              <a:bgClr>
                <a:schemeClr val="bg1"/>
              </a:bgClr>
            </a:pattFill>
            <a:ln>
              <a:noFill/>
            </a:ln>
            <a:effectLst/>
          </c:spPr>
          <c:cat>
            <c:numRef>
              <c:f>'NatGas Systems'!$C$19:$AG$19</c:f>
              <c:numCache>
                <c:formatCode>General</c:formatCode>
                <c:ptCount val="3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numCache>
            </c:numRef>
          </c:cat>
          <c:val>
            <c:numRef>
              <c:f>'NatGas Systems'!$C$22:$AG$22</c:f>
              <c:numCache>
                <c:formatCode>#,##0.00_);\(#,##0.00\)</c:formatCode>
                <c:ptCount val="31"/>
                <c:pt idx="0">
                  <c:v>0.69859316879999978</c:v>
                </c:pt>
                <c:pt idx="1">
                  <c:v>0.66631851661514774</c:v>
                </c:pt>
                <c:pt idx="2">
                  <c:v>0.63685092566319557</c:v>
                </c:pt>
                <c:pt idx="3">
                  <c:v>0.60733080790414395</c:v>
                </c:pt>
                <c:pt idx="4">
                  <c:v>0.58219470009641328</c:v>
                </c:pt>
                <c:pt idx="5">
                  <c:v>0.55547609712038548</c:v>
                </c:pt>
                <c:pt idx="6">
                  <c:v>0.52565325836580146</c:v>
                </c:pt>
                <c:pt idx="7">
                  <c:v>0.50073878515193515</c:v>
                </c:pt>
                <c:pt idx="8">
                  <c:v>0.47407845666147808</c:v>
                </c:pt>
                <c:pt idx="9">
                  <c:v>0.44944778400534802</c:v>
                </c:pt>
                <c:pt idx="10">
                  <c:v>0.42503178046460732</c:v>
                </c:pt>
                <c:pt idx="11">
                  <c:v>0.39823605151804614</c:v>
                </c:pt>
                <c:pt idx="12">
                  <c:v>0.36589382954494126</c:v>
                </c:pt>
                <c:pt idx="13">
                  <c:v>0.34113444516818625</c:v>
                </c:pt>
                <c:pt idx="14">
                  <c:v>0.31624253692978321</c:v>
                </c:pt>
                <c:pt idx="15">
                  <c:v>0.29457921777583551</c:v>
                </c:pt>
                <c:pt idx="16">
                  <c:v>0.28179785509150668</c:v>
                </c:pt>
                <c:pt idx="17">
                  <c:v>0.25841865880283849</c:v>
                </c:pt>
                <c:pt idx="18">
                  <c:v>0.23679462052547243</c:v>
                </c:pt>
                <c:pt idx="19">
                  <c:v>0.21638469101499805</c:v>
                </c:pt>
                <c:pt idx="20">
                  <c:v>0.19608427026793301</c:v>
                </c:pt>
                <c:pt idx="21">
                  <c:v>0.17657577532429894</c:v>
                </c:pt>
                <c:pt idx="22">
                  <c:v>0.15803864727920744</c:v>
                </c:pt>
                <c:pt idx="23">
                  <c:v>0.14755345032683528</c:v>
                </c:pt>
                <c:pt idx="24">
                  <c:v>0.12915971282492439</c:v>
                </c:pt>
                <c:pt idx="25">
                  <c:v>0.12969421637151263</c:v>
                </c:pt>
                <c:pt idx="26">
                  <c:v>0.12741823386024606</c:v>
                </c:pt>
                <c:pt idx="27">
                  <c:v>0.1248028122095329</c:v>
                </c:pt>
                <c:pt idx="28">
                  <c:v>0.12193682194466586</c:v>
                </c:pt>
                <c:pt idx="29">
                  <c:v>0.12257762002466588</c:v>
                </c:pt>
              </c:numCache>
            </c:numRef>
          </c:val>
          <c:extLst>
            <c:ext xmlns:c16="http://schemas.microsoft.com/office/drawing/2014/chart" uri="{C3380CC4-5D6E-409C-BE32-E72D297353CC}">
              <c16:uniqueId val="{00000001-6263-47EA-9BE0-340CF36ECEA2}"/>
            </c:ext>
          </c:extLst>
        </c:ser>
        <c:dLbls>
          <c:showLegendKey val="0"/>
          <c:showVal val="0"/>
          <c:showCatName val="0"/>
          <c:showSerName val="0"/>
          <c:showPercent val="0"/>
          <c:showBubbleSize val="0"/>
        </c:dLbls>
        <c:axId val="184154592"/>
        <c:axId val="184154920"/>
      </c:areaChart>
      <c:catAx>
        <c:axId val="184154592"/>
        <c:scaling>
          <c:orientation val="minMax"/>
        </c:scaling>
        <c:delete val="0"/>
        <c:axPos val="b"/>
        <c:numFmt formatCode="General" sourceLinked="1"/>
        <c:majorTickMark val="cross"/>
        <c:minorTickMark val="none"/>
        <c:tickLblPos val="nextTo"/>
        <c:spPr>
          <a:noFill/>
          <a:ln w="9525" cap="flat" cmpd="sng" algn="ctr">
            <a:solidFill>
              <a:schemeClr val="tx1"/>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4920"/>
        <c:crosses val="autoZero"/>
        <c:auto val="1"/>
        <c:lblAlgn val="ctr"/>
        <c:lblOffset val="100"/>
        <c:tickLblSkip val="5"/>
        <c:tickMarkSkip val="1"/>
        <c:noMultiLvlLbl val="0"/>
      </c:catAx>
      <c:valAx>
        <c:axId val="18415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sz="1800" b="0"/>
                  <a:t>MMT CO</a:t>
                </a:r>
                <a:r>
                  <a:rPr lang="en-US" sz="1800" b="0" baseline="-25000"/>
                  <a:t>2 </a:t>
                </a:r>
                <a:r>
                  <a:rPr lang="en-US" sz="1800" b="0"/>
                  <a:t>e</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4592"/>
        <c:crossesAt val="1"/>
        <c:crossBetween val="midCat"/>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74783544803013602"/>
          <c:y val="0.29257481135203584"/>
          <c:w val="0.1841218500537174"/>
          <c:h val="9.0679594414340481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Miles of CT Distribution</a:t>
            </a:r>
            <a:r>
              <a:rPr lang="en-US" sz="2000" baseline="0"/>
              <a:t> Pipeline by Type</a:t>
            </a:r>
            <a:endParaRPr lang="en-US" sz="20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900837548680648E-2"/>
          <c:y val="0.10473867595818817"/>
          <c:w val="0.78659839299228718"/>
          <c:h val="0.72493932160918917"/>
        </c:manualLayout>
      </c:layout>
      <c:lineChart>
        <c:grouping val="standard"/>
        <c:varyColors val="0"/>
        <c:ser>
          <c:idx val="0"/>
          <c:order val="0"/>
          <c:tx>
            <c:strRef>
              <c:f>'NatGas Systems'!$B$53</c:f>
              <c:strCache>
                <c:ptCount val="1"/>
                <c:pt idx="0">
                  <c:v>Steel, Cathodically Unprotected and Uncoated</c:v>
                </c:pt>
              </c:strCache>
            </c:strRef>
          </c:tx>
          <c:spPr>
            <a:ln w="28575" cap="rnd">
              <a:solidFill>
                <a:schemeClr val="accent1"/>
              </a:solidFill>
              <a:round/>
            </a:ln>
            <a:effectLst/>
          </c:spPr>
          <c:marker>
            <c:symbol val="triangle"/>
            <c:size val="5"/>
            <c:spPr>
              <a:solidFill>
                <a:schemeClr val="accent1"/>
              </a:solidFill>
              <a:ln w="9525">
                <a:solidFill>
                  <a:schemeClr val="accent1"/>
                </a:solidFill>
              </a:ln>
              <a:effectLst/>
            </c:spPr>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Systems'!$C$53:$AE$53</c:f>
              <c:numCache>
                <c:formatCode>#,##0</c:formatCode>
                <c:ptCount val="29"/>
                <c:pt idx="0" formatCode="General">
                  <c:v>444</c:v>
                </c:pt>
                <c:pt idx="1">
                  <c:v>438</c:v>
                </c:pt>
                <c:pt idx="2">
                  <c:v>424.5</c:v>
                </c:pt>
                <c:pt idx="3">
                  <c:v>411</c:v>
                </c:pt>
                <c:pt idx="4">
                  <c:v>362</c:v>
                </c:pt>
                <c:pt idx="5">
                  <c:v>349</c:v>
                </c:pt>
                <c:pt idx="6">
                  <c:v>334</c:v>
                </c:pt>
                <c:pt idx="7">
                  <c:v>322</c:v>
                </c:pt>
                <c:pt idx="8">
                  <c:v>311</c:v>
                </c:pt>
                <c:pt idx="9">
                  <c:v>300</c:v>
                </c:pt>
                <c:pt idx="10">
                  <c:v>288</c:v>
                </c:pt>
                <c:pt idx="11">
                  <c:v>271</c:v>
                </c:pt>
                <c:pt idx="12">
                  <c:v>276</c:v>
                </c:pt>
                <c:pt idx="13">
                  <c:v>262</c:v>
                </c:pt>
                <c:pt idx="14">
                  <c:v>256</c:v>
                </c:pt>
                <c:pt idx="15">
                  <c:v>251</c:v>
                </c:pt>
                <c:pt idx="16">
                  <c:v>246</c:v>
                </c:pt>
                <c:pt idx="17">
                  <c:v>240</c:v>
                </c:pt>
                <c:pt idx="18">
                  <c:v>219</c:v>
                </c:pt>
                <c:pt idx="19">
                  <c:v>214</c:v>
                </c:pt>
                <c:pt idx="20">
                  <c:v>208</c:v>
                </c:pt>
                <c:pt idx="21">
                  <c:v>195</c:v>
                </c:pt>
                <c:pt idx="22">
                  <c:v>186</c:v>
                </c:pt>
                <c:pt idx="23">
                  <c:v>174</c:v>
                </c:pt>
                <c:pt idx="24">
                  <c:v>165</c:v>
                </c:pt>
                <c:pt idx="25">
                  <c:v>156</c:v>
                </c:pt>
                <c:pt idx="26">
                  <c:v>152</c:v>
                </c:pt>
                <c:pt idx="27">
                  <c:v>146</c:v>
                </c:pt>
                <c:pt idx="28" formatCode="General">
                  <c:v>138.75</c:v>
                </c:pt>
              </c:numCache>
            </c:numRef>
          </c:val>
          <c:smooth val="0"/>
          <c:extLst>
            <c:ext xmlns:c16="http://schemas.microsoft.com/office/drawing/2014/chart" uri="{C3380CC4-5D6E-409C-BE32-E72D297353CC}">
              <c16:uniqueId val="{00000000-158F-4038-B3E4-70FDEAB87054}"/>
            </c:ext>
          </c:extLst>
        </c:ser>
        <c:ser>
          <c:idx val="1"/>
          <c:order val="1"/>
          <c:tx>
            <c:strRef>
              <c:f>'NatGas Systems'!$B$54</c:f>
              <c:strCache>
                <c:ptCount val="1"/>
                <c:pt idx="0">
                  <c:v>Steel, Cathodically Unprotected and Coated</c:v>
                </c:pt>
              </c:strCache>
            </c:strRef>
          </c:tx>
          <c:spPr>
            <a:ln w="28575" cap="rnd">
              <a:solidFill>
                <a:schemeClr val="accent2"/>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Systems'!$C$54:$AE$54</c:f>
              <c:numCache>
                <c:formatCode>#,##0</c:formatCode>
                <c:ptCount val="29"/>
                <c:pt idx="0" formatCode="General">
                  <c:v>91</c:v>
                </c:pt>
                <c:pt idx="1">
                  <c:v>81</c:v>
                </c:pt>
                <c:pt idx="2">
                  <c:v>74.5</c:v>
                </c:pt>
                <c:pt idx="3">
                  <c:v>68</c:v>
                </c:pt>
                <c:pt idx="4">
                  <c:v>64</c:v>
                </c:pt>
                <c:pt idx="5">
                  <c:v>62</c:v>
                </c:pt>
                <c:pt idx="6">
                  <c:v>61</c:v>
                </c:pt>
                <c:pt idx="7">
                  <c:v>60</c:v>
                </c:pt>
                <c:pt idx="8">
                  <c:v>59</c:v>
                </c:pt>
                <c:pt idx="9">
                  <c:v>56</c:v>
                </c:pt>
                <c:pt idx="10">
                  <c:v>53</c:v>
                </c:pt>
                <c:pt idx="11">
                  <c:v>47</c:v>
                </c:pt>
                <c:pt idx="12">
                  <c:v>50</c:v>
                </c:pt>
                <c:pt idx="13">
                  <c:v>46</c:v>
                </c:pt>
                <c:pt idx="14">
                  <c:v>44</c:v>
                </c:pt>
                <c:pt idx="15">
                  <c:v>43</c:v>
                </c:pt>
                <c:pt idx="16">
                  <c:v>37</c:v>
                </c:pt>
                <c:pt idx="17">
                  <c:v>33</c:v>
                </c:pt>
                <c:pt idx="18">
                  <c:v>58</c:v>
                </c:pt>
                <c:pt idx="19">
                  <c:v>63</c:v>
                </c:pt>
                <c:pt idx="20">
                  <c:v>58</c:v>
                </c:pt>
                <c:pt idx="21">
                  <c:v>55</c:v>
                </c:pt>
                <c:pt idx="22">
                  <c:v>50</c:v>
                </c:pt>
                <c:pt idx="23">
                  <c:v>48</c:v>
                </c:pt>
                <c:pt idx="24">
                  <c:v>54</c:v>
                </c:pt>
                <c:pt idx="25">
                  <c:v>48</c:v>
                </c:pt>
                <c:pt idx="26">
                  <c:v>45</c:v>
                </c:pt>
                <c:pt idx="27">
                  <c:v>42</c:v>
                </c:pt>
                <c:pt idx="28" formatCode="General">
                  <c:v>34.159999999999997</c:v>
                </c:pt>
              </c:numCache>
            </c:numRef>
          </c:val>
          <c:smooth val="0"/>
          <c:extLst>
            <c:ext xmlns:c16="http://schemas.microsoft.com/office/drawing/2014/chart" uri="{C3380CC4-5D6E-409C-BE32-E72D297353CC}">
              <c16:uniqueId val="{00000001-158F-4038-B3E4-70FDEAB87054}"/>
            </c:ext>
          </c:extLst>
        </c:ser>
        <c:ser>
          <c:idx val="2"/>
          <c:order val="2"/>
          <c:tx>
            <c:strRef>
              <c:f>'NatGas Systems'!$B$55</c:f>
              <c:strCache>
                <c:ptCount val="1"/>
                <c:pt idx="0">
                  <c:v>Steel, Cathodically Protected and Uncoated</c:v>
                </c:pt>
              </c:strCache>
            </c:strRef>
          </c:tx>
          <c:spPr>
            <a:ln w="28575" cap="rnd">
              <a:solidFill>
                <a:schemeClr val="accent3"/>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Systems'!$C$55:$AE$55</c:f>
              <c:numCache>
                <c:formatCode>#,##0</c:formatCode>
                <c:ptCount val="29"/>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formatCode="General">
                  <c:v>0</c:v>
                </c:pt>
              </c:numCache>
            </c:numRef>
          </c:val>
          <c:smooth val="0"/>
          <c:extLst>
            <c:ext xmlns:c16="http://schemas.microsoft.com/office/drawing/2014/chart" uri="{C3380CC4-5D6E-409C-BE32-E72D297353CC}">
              <c16:uniqueId val="{00000002-158F-4038-B3E4-70FDEAB87054}"/>
            </c:ext>
          </c:extLst>
        </c:ser>
        <c:ser>
          <c:idx val="3"/>
          <c:order val="3"/>
          <c:tx>
            <c:strRef>
              <c:f>'NatGas Systems'!$B$56</c:f>
              <c:strCache>
                <c:ptCount val="1"/>
                <c:pt idx="0">
                  <c:v>Steel, Cathodically Protected and Coated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Systems'!$C$56:$AE$56</c:f>
              <c:numCache>
                <c:formatCode>#,##0</c:formatCode>
                <c:ptCount val="29"/>
                <c:pt idx="0" formatCode="General">
                  <c:v>2949</c:v>
                </c:pt>
                <c:pt idx="1">
                  <c:v>2981</c:v>
                </c:pt>
                <c:pt idx="2">
                  <c:v>3013</c:v>
                </c:pt>
                <c:pt idx="3">
                  <c:v>3045</c:v>
                </c:pt>
                <c:pt idx="4">
                  <c:v>3092</c:v>
                </c:pt>
                <c:pt idx="5">
                  <c:v>3114</c:v>
                </c:pt>
                <c:pt idx="6">
                  <c:v>3135</c:v>
                </c:pt>
                <c:pt idx="7">
                  <c:v>3145</c:v>
                </c:pt>
                <c:pt idx="8">
                  <c:v>3174</c:v>
                </c:pt>
                <c:pt idx="9">
                  <c:v>3179</c:v>
                </c:pt>
                <c:pt idx="10">
                  <c:v>3188</c:v>
                </c:pt>
                <c:pt idx="11">
                  <c:v>3197</c:v>
                </c:pt>
                <c:pt idx="12">
                  <c:v>3204</c:v>
                </c:pt>
                <c:pt idx="13">
                  <c:v>3237</c:v>
                </c:pt>
                <c:pt idx="14">
                  <c:v>3248</c:v>
                </c:pt>
                <c:pt idx="15">
                  <c:v>3245</c:v>
                </c:pt>
                <c:pt idx="16">
                  <c:v>3244</c:v>
                </c:pt>
                <c:pt idx="17">
                  <c:v>3258</c:v>
                </c:pt>
                <c:pt idx="18">
                  <c:v>3249</c:v>
                </c:pt>
                <c:pt idx="19">
                  <c:v>3244</c:v>
                </c:pt>
                <c:pt idx="20">
                  <c:v>3254</c:v>
                </c:pt>
                <c:pt idx="21">
                  <c:v>3265</c:v>
                </c:pt>
                <c:pt idx="22">
                  <c:v>3269</c:v>
                </c:pt>
                <c:pt idx="23">
                  <c:v>3271</c:v>
                </c:pt>
                <c:pt idx="24">
                  <c:v>3264</c:v>
                </c:pt>
                <c:pt idx="25">
                  <c:v>3267</c:v>
                </c:pt>
                <c:pt idx="26">
                  <c:v>3262</c:v>
                </c:pt>
                <c:pt idx="27">
                  <c:v>3263</c:v>
                </c:pt>
                <c:pt idx="28" formatCode="General">
                  <c:v>3277.5770000000002</c:v>
                </c:pt>
              </c:numCache>
            </c:numRef>
          </c:val>
          <c:smooth val="0"/>
          <c:extLst>
            <c:ext xmlns:c16="http://schemas.microsoft.com/office/drawing/2014/chart" uri="{C3380CC4-5D6E-409C-BE32-E72D297353CC}">
              <c16:uniqueId val="{00000003-158F-4038-B3E4-70FDEAB87054}"/>
            </c:ext>
          </c:extLst>
        </c:ser>
        <c:ser>
          <c:idx val="4"/>
          <c:order val="4"/>
          <c:tx>
            <c:strRef>
              <c:f>'NatGas Systems'!$B$57</c:f>
              <c:strCache>
                <c:ptCount val="1"/>
                <c:pt idx="0">
                  <c:v>Plastic</c:v>
                </c:pt>
              </c:strCache>
            </c:strRef>
          </c:tx>
          <c:spPr>
            <a:ln w="28575" cap="rnd">
              <a:solidFill>
                <a:schemeClr val="accent5"/>
              </a:solidFill>
              <a:prstDash val="dash"/>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Systems'!$C$57:$AE$57</c:f>
              <c:numCache>
                <c:formatCode>#,##0</c:formatCode>
                <c:ptCount val="29"/>
                <c:pt idx="0" formatCode="General">
                  <c:v>918</c:v>
                </c:pt>
                <c:pt idx="1">
                  <c:v>984</c:v>
                </c:pt>
                <c:pt idx="2">
                  <c:v>1052.5</c:v>
                </c:pt>
                <c:pt idx="3">
                  <c:v>1121</c:v>
                </c:pt>
                <c:pt idx="4">
                  <c:v>1196</c:v>
                </c:pt>
                <c:pt idx="5">
                  <c:v>1259</c:v>
                </c:pt>
                <c:pt idx="6">
                  <c:v>1357</c:v>
                </c:pt>
                <c:pt idx="7">
                  <c:v>1438</c:v>
                </c:pt>
                <c:pt idx="8">
                  <c:v>1525</c:v>
                </c:pt>
                <c:pt idx="9">
                  <c:v>1600</c:v>
                </c:pt>
                <c:pt idx="10">
                  <c:v>1683</c:v>
                </c:pt>
                <c:pt idx="11">
                  <c:v>1795</c:v>
                </c:pt>
                <c:pt idx="12">
                  <c:v>1960</c:v>
                </c:pt>
                <c:pt idx="13">
                  <c:v>2056</c:v>
                </c:pt>
                <c:pt idx="14">
                  <c:v>2174</c:v>
                </c:pt>
                <c:pt idx="15">
                  <c:v>2252</c:v>
                </c:pt>
                <c:pt idx="16">
                  <c:v>2339</c:v>
                </c:pt>
                <c:pt idx="17">
                  <c:v>2408</c:v>
                </c:pt>
                <c:pt idx="18">
                  <c:v>2459</c:v>
                </c:pt>
                <c:pt idx="19">
                  <c:v>2533</c:v>
                </c:pt>
                <c:pt idx="20">
                  <c:v>2594</c:v>
                </c:pt>
                <c:pt idx="21">
                  <c:v>2659</c:v>
                </c:pt>
                <c:pt idx="22">
                  <c:v>2766</c:v>
                </c:pt>
                <c:pt idx="23">
                  <c:v>2891</c:v>
                </c:pt>
                <c:pt idx="24">
                  <c:v>3014</c:v>
                </c:pt>
                <c:pt idx="25">
                  <c:v>3153</c:v>
                </c:pt>
                <c:pt idx="26">
                  <c:v>3267</c:v>
                </c:pt>
                <c:pt idx="27">
                  <c:v>3397</c:v>
                </c:pt>
                <c:pt idx="28" formatCode="General">
                  <c:v>3486.0820000000003</c:v>
                </c:pt>
              </c:numCache>
            </c:numRef>
          </c:val>
          <c:smooth val="0"/>
          <c:extLst>
            <c:ext xmlns:c16="http://schemas.microsoft.com/office/drawing/2014/chart" uri="{C3380CC4-5D6E-409C-BE32-E72D297353CC}">
              <c16:uniqueId val="{00000004-158F-4038-B3E4-70FDEAB87054}"/>
            </c:ext>
          </c:extLst>
        </c:ser>
        <c:ser>
          <c:idx val="5"/>
          <c:order val="5"/>
          <c:tx>
            <c:strRef>
              <c:f>'NatGas Systems'!$B$58</c:f>
              <c:strCache>
                <c:ptCount val="1"/>
                <c:pt idx="0">
                  <c:v>Cast or Wrought Iron</c:v>
                </c:pt>
              </c:strCache>
            </c:strRef>
          </c:tx>
          <c:spPr>
            <a:ln w="28575" cap="rnd">
              <a:solidFill>
                <a:schemeClr val="accent6"/>
              </a:solidFill>
              <a:prstDash val="sysDot"/>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Systems'!$C$58:$AE$58</c:f>
              <c:numCache>
                <c:formatCode>#,##0</c:formatCode>
                <c:ptCount val="29"/>
                <c:pt idx="0" formatCode="General">
                  <c:v>2072</c:v>
                </c:pt>
                <c:pt idx="1">
                  <c:v>2054</c:v>
                </c:pt>
                <c:pt idx="2">
                  <c:v>2034.5</c:v>
                </c:pt>
                <c:pt idx="3">
                  <c:v>2015</c:v>
                </c:pt>
                <c:pt idx="4">
                  <c:v>1995</c:v>
                </c:pt>
                <c:pt idx="5">
                  <c:v>1977</c:v>
                </c:pt>
                <c:pt idx="6">
                  <c:v>1954</c:v>
                </c:pt>
                <c:pt idx="7">
                  <c:v>1932</c:v>
                </c:pt>
                <c:pt idx="8">
                  <c:v>1908</c:v>
                </c:pt>
                <c:pt idx="9">
                  <c:v>1889</c:v>
                </c:pt>
                <c:pt idx="10">
                  <c:v>1860</c:v>
                </c:pt>
                <c:pt idx="11">
                  <c:v>1826</c:v>
                </c:pt>
                <c:pt idx="12">
                  <c:v>1739</c:v>
                </c:pt>
                <c:pt idx="13">
                  <c:v>1710</c:v>
                </c:pt>
                <c:pt idx="14">
                  <c:v>1683</c:v>
                </c:pt>
                <c:pt idx="15">
                  <c:v>1662</c:v>
                </c:pt>
                <c:pt idx="16">
                  <c:v>1640</c:v>
                </c:pt>
                <c:pt idx="17">
                  <c:v>1613</c:v>
                </c:pt>
                <c:pt idx="18">
                  <c:v>1595</c:v>
                </c:pt>
                <c:pt idx="19">
                  <c:v>1566</c:v>
                </c:pt>
                <c:pt idx="20">
                  <c:v>1542</c:v>
                </c:pt>
                <c:pt idx="21">
                  <c:v>1509</c:v>
                </c:pt>
                <c:pt idx="22">
                  <c:v>1467</c:v>
                </c:pt>
                <c:pt idx="23">
                  <c:v>1426</c:v>
                </c:pt>
                <c:pt idx="24">
                  <c:v>1381</c:v>
                </c:pt>
                <c:pt idx="25">
                  <c:v>1349</c:v>
                </c:pt>
                <c:pt idx="26">
                  <c:v>1298</c:v>
                </c:pt>
                <c:pt idx="27">
                  <c:v>1251</c:v>
                </c:pt>
                <c:pt idx="28" formatCode="General">
                  <c:v>1220.711</c:v>
                </c:pt>
              </c:numCache>
            </c:numRef>
          </c:val>
          <c:smooth val="0"/>
          <c:extLst>
            <c:ext xmlns:c16="http://schemas.microsoft.com/office/drawing/2014/chart" uri="{C3380CC4-5D6E-409C-BE32-E72D297353CC}">
              <c16:uniqueId val="{00000005-158F-4038-B3E4-70FDEAB87054}"/>
            </c:ext>
          </c:extLst>
        </c:ser>
        <c:ser>
          <c:idx val="6"/>
          <c:order val="6"/>
          <c:tx>
            <c:strRef>
              <c:f>'NatGas Systems'!$B$59</c:f>
              <c:strCache>
                <c:ptCount val="1"/>
                <c:pt idx="0">
                  <c:v>Ductile Iron</c:v>
                </c:pt>
              </c:strCache>
            </c:strRef>
          </c:tx>
          <c:spPr>
            <a:ln w="28575" cap="rnd">
              <a:solidFill>
                <a:schemeClr val="accent1">
                  <a:lumMod val="60000"/>
                </a:schemeClr>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Systems'!$C$59:$AE$59</c:f>
              <c:numCache>
                <c:formatCode>#,##0</c:formatCode>
                <c:ptCount val="29"/>
                <c:pt idx="0" formatCode="General">
                  <c:v>21</c:v>
                </c:pt>
                <c:pt idx="1">
                  <c:v>14</c:v>
                </c:pt>
                <c:pt idx="2">
                  <c:v>13.5</c:v>
                </c:pt>
                <c:pt idx="3">
                  <c:v>13</c:v>
                </c:pt>
                <c:pt idx="4">
                  <c:v>13</c:v>
                </c:pt>
                <c:pt idx="5">
                  <c:v>13</c:v>
                </c:pt>
                <c:pt idx="6">
                  <c:v>13</c:v>
                </c:pt>
                <c:pt idx="7">
                  <c:v>13</c:v>
                </c:pt>
                <c:pt idx="8">
                  <c:v>12</c:v>
                </c:pt>
                <c:pt idx="9">
                  <c:v>12</c:v>
                </c:pt>
                <c:pt idx="10">
                  <c:v>12</c:v>
                </c:pt>
                <c:pt idx="11">
                  <c:v>12</c:v>
                </c:pt>
                <c:pt idx="12">
                  <c:v>12</c:v>
                </c:pt>
                <c:pt idx="13">
                  <c:v>12</c:v>
                </c:pt>
                <c:pt idx="14">
                  <c:v>12</c:v>
                </c:pt>
                <c:pt idx="15">
                  <c:v>12</c:v>
                </c:pt>
                <c:pt idx="16">
                  <c:v>12</c:v>
                </c:pt>
                <c:pt idx="17">
                  <c:v>12</c:v>
                </c:pt>
                <c:pt idx="18">
                  <c:v>12</c:v>
                </c:pt>
                <c:pt idx="19">
                  <c:v>12</c:v>
                </c:pt>
                <c:pt idx="20">
                  <c:v>12</c:v>
                </c:pt>
                <c:pt idx="21">
                  <c:v>12</c:v>
                </c:pt>
                <c:pt idx="22">
                  <c:v>12</c:v>
                </c:pt>
                <c:pt idx="23">
                  <c:v>12</c:v>
                </c:pt>
                <c:pt idx="24">
                  <c:v>12</c:v>
                </c:pt>
                <c:pt idx="25">
                  <c:v>10</c:v>
                </c:pt>
                <c:pt idx="26">
                  <c:v>10</c:v>
                </c:pt>
                <c:pt idx="27">
                  <c:v>10</c:v>
                </c:pt>
                <c:pt idx="28" formatCode="General">
                  <c:v>9.6280000000000001</c:v>
                </c:pt>
              </c:numCache>
            </c:numRef>
          </c:val>
          <c:smooth val="0"/>
          <c:extLst>
            <c:ext xmlns:c16="http://schemas.microsoft.com/office/drawing/2014/chart" uri="{C3380CC4-5D6E-409C-BE32-E72D297353CC}">
              <c16:uniqueId val="{00000006-158F-4038-B3E4-70FDEAB87054}"/>
            </c:ext>
          </c:extLst>
        </c:ser>
        <c:ser>
          <c:idx val="7"/>
          <c:order val="7"/>
          <c:tx>
            <c:strRef>
              <c:f>'NatGas Systems'!$B$60</c:f>
              <c:strCache>
                <c:ptCount val="1"/>
                <c:pt idx="0">
                  <c:v>Copper</c:v>
                </c:pt>
              </c:strCache>
            </c:strRef>
          </c:tx>
          <c:spPr>
            <a:ln w="28575" cap="rnd">
              <a:solidFill>
                <a:schemeClr val="accent2">
                  <a:lumMod val="60000"/>
                </a:schemeClr>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Systems'!$C$60:$AE$60</c:f>
              <c:numCache>
                <c:formatCode>#,##0</c:formatCode>
                <c:ptCount val="29"/>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5.8999999999999997E-2</c:v>
                </c:pt>
                <c:pt idx="17">
                  <c:v>5.8999999999999997E-2</c:v>
                </c:pt>
                <c:pt idx="18">
                  <c:v>4.2999999999999997E-2</c:v>
                </c:pt>
                <c:pt idx="19">
                  <c:v>4.2999999999999997E-2</c:v>
                </c:pt>
                <c:pt idx="20">
                  <c:v>0</c:v>
                </c:pt>
                <c:pt idx="21">
                  <c:v>6.5000000000000002E-2</c:v>
                </c:pt>
                <c:pt idx="22">
                  <c:v>6.5000000000000002E-2</c:v>
                </c:pt>
                <c:pt idx="23">
                  <c:v>3.9E-2</c:v>
                </c:pt>
                <c:pt idx="24">
                  <c:v>0.06</c:v>
                </c:pt>
                <c:pt idx="25">
                  <c:v>0.06</c:v>
                </c:pt>
                <c:pt idx="26">
                  <c:v>0.06</c:v>
                </c:pt>
                <c:pt idx="27">
                  <c:v>0</c:v>
                </c:pt>
                <c:pt idx="28" formatCode="General">
                  <c:v>0.13</c:v>
                </c:pt>
              </c:numCache>
            </c:numRef>
          </c:val>
          <c:smooth val="0"/>
          <c:extLst>
            <c:ext xmlns:c16="http://schemas.microsoft.com/office/drawing/2014/chart" uri="{C3380CC4-5D6E-409C-BE32-E72D297353CC}">
              <c16:uniqueId val="{00000007-158F-4038-B3E4-70FDEAB87054}"/>
            </c:ext>
          </c:extLst>
        </c:ser>
        <c:ser>
          <c:idx val="8"/>
          <c:order val="8"/>
          <c:tx>
            <c:strRef>
              <c:f>'NatGas Systems'!$B$61</c:f>
              <c:strCache>
                <c:ptCount val="1"/>
                <c:pt idx="0">
                  <c:v>Other</c:v>
                </c:pt>
              </c:strCache>
            </c:strRef>
          </c:tx>
          <c:spPr>
            <a:ln w="28575" cap="rnd">
              <a:solidFill>
                <a:schemeClr val="accent3">
                  <a:lumMod val="60000"/>
                </a:schemeClr>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Systems'!$C$61:$AE$61</c:f>
              <c:numCache>
                <c:formatCode>#,##0</c:formatCode>
                <c:ptCount val="29"/>
                <c:pt idx="0" formatCode="General">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0.128</c:v>
                </c:pt>
                <c:pt idx="17">
                  <c:v>0</c:v>
                </c:pt>
                <c:pt idx="18">
                  <c:v>0</c:v>
                </c:pt>
                <c:pt idx="19">
                  <c:v>0</c:v>
                </c:pt>
                <c:pt idx="20">
                  <c:v>0</c:v>
                </c:pt>
                <c:pt idx="21">
                  <c:v>0</c:v>
                </c:pt>
                <c:pt idx="22">
                  <c:v>0</c:v>
                </c:pt>
                <c:pt idx="23">
                  <c:v>0</c:v>
                </c:pt>
                <c:pt idx="24">
                  <c:v>0</c:v>
                </c:pt>
                <c:pt idx="25">
                  <c:v>0</c:v>
                </c:pt>
                <c:pt idx="26">
                  <c:v>0</c:v>
                </c:pt>
                <c:pt idx="27">
                  <c:v>0</c:v>
                </c:pt>
                <c:pt idx="28" formatCode="General">
                  <c:v>0.56999999999999995</c:v>
                </c:pt>
              </c:numCache>
            </c:numRef>
          </c:val>
          <c:smooth val="0"/>
          <c:extLst>
            <c:ext xmlns:c16="http://schemas.microsoft.com/office/drawing/2014/chart" uri="{C3380CC4-5D6E-409C-BE32-E72D297353CC}">
              <c16:uniqueId val="{00000008-158F-4038-B3E4-70FDEAB87054}"/>
            </c:ext>
          </c:extLst>
        </c:ser>
        <c:dLbls>
          <c:showLegendKey val="0"/>
          <c:showVal val="0"/>
          <c:showCatName val="0"/>
          <c:showSerName val="0"/>
          <c:showPercent val="0"/>
          <c:showBubbleSize val="0"/>
        </c:dLbls>
        <c:marker val="1"/>
        <c:smooth val="0"/>
        <c:axId val="184144424"/>
        <c:axId val="184138848"/>
      </c:lineChart>
      <c:catAx>
        <c:axId val="184144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Year</a:t>
                </a:r>
              </a:p>
            </c:rich>
          </c:tx>
          <c:layout>
            <c:manualLayout>
              <c:xMode val="edge"/>
              <c:yMode val="edge"/>
              <c:x val="0.44345536562530913"/>
              <c:y val="0.926882493346868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38848"/>
        <c:crosses val="autoZero"/>
        <c:auto val="1"/>
        <c:lblAlgn val="ctr"/>
        <c:lblOffset val="100"/>
        <c:tickLblSkip val="2"/>
        <c:tickMarkSkip val="2"/>
        <c:noMultiLvlLbl val="0"/>
      </c:catAx>
      <c:valAx>
        <c:axId val="18413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Miles of Pipeline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4424"/>
        <c:crosses val="autoZero"/>
        <c:crossBetween val="between"/>
      </c:valAx>
      <c:spPr>
        <a:noFill/>
        <a:ln>
          <a:noFill/>
        </a:ln>
        <a:effectLst/>
      </c:spPr>
    </c:plotArea>
    <c:legend>
      <c:legendPos val="r"/>
      <c:layout>
        <c:manualLayout>
          <c:xMode val="edge"/>
          <c:yMode val="edge"/>
          <c:x val="0.87171376584061944"/>
          <c:y val="7.6700229544477666E-2"/>
          <c:w val="0.12828623415938037"/>
          <c:h val="0.78949143552177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Number of Services in CT Natural Gas Distribution System by Type</a:t>
            </a:r>
          </a:p>
        </c:rich>
      </c:tx>
      <c:layout>
        <c:manualLayout>
          <c:xMode val="edge"/>
          <c:yMode val="edge"/>
          <c:x val="0.21693831215883291"/>
          <c:y val="1.85830429732868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1923624577602633E-2"/>
          <c:y val="8.6155632984901281E-2"/>
          <c:w val="0.78659839299228718"/>
          <c:h val="0.72493932160918917"/>
        </c:manualLayout>
      </c:layout>
      <c:lineChart>
        <c:grouping val="standard"/>
        <c:varyColors val="0"/>
        <c:ser>
          <c:idx val="0"/>
          <c:order val="0"/>
          <c:tx>
            <c:strRef>
              <c:f>'NatGas Systems'!$B$65</c:f>
              <c:strCache>
                <c:ptCount val="1"/>
                <c:pt idx="0">
                  <c:v>Steel, Cathodically Unprotected and Uncoated</c:v>
                </c:pt>
              </c:strCache>
            </c:strRef>
          </c:tx>
          <c:spPr>
            <a:ln w="28575" cap="rnd">
              <a:solidFill>
                <a:schemeClr val="accent1"/>
              </a:solidFill>
              <a:round/>
            </a:ln>
            <a:effectLst/>
          </c:spPr>
          <c:marker>
            <c:symbol val="triangle"/>
            <c:size val="5"/>
            <c:spPr>
              <a:solidFill>
                <a:schemeClr val="accent1"/>
              </a:solidFill>
              <a:ln w="9525">
                <a:solidFill>
                  <a:schemeClr val="accent1"/>
                </a:solidFill>
              </a:ln>
              <a:effectLst/>
            </c:spPr>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Systems'!$C$65:$AE$65</c:f>
              <c:numCache>
                <c:formatCode>#,##0</c:formatCode>
                <c:ptCount val="29"/>
                <c:pt idx="0">
                  <c:v>126135</c:v>
                </c:pt>
                <c:pt idx="1">
                  <c:v>122219</c:v>
                </c:pt>
                <c:pt idx="2" formatCode="_(* #,##0_);_(* \(#,##0\);_(* &quot;-&quot;??_);_(@_)">
                  <c:v>118691</c:v>
                </c:pt>
                <c:pt idx="3">
                  <c:v>115163</c:v>
                </c:pt>
                <c:pt idx="4">
                  <c:v>112255</c:v>
                </c:pt>
                <c:pt idx="5">
                  <c:v>109897</c:v>
                </c:pt>
                <c:pt idx="6">
                  <c:v>107410</c:v>
                </c:pt>
                <c:pt idx="7">
                  <c:v>103977</c:v>
                </c:pt>
                <c:pt idx="8">
                  <c:v>101062</c:v>
                </c:pt>
                <c:pt idx="9">
                  <c:v>97741</c:v>
                </c:pt>
                <c:pt idx="10">
                  <c:v>93490</c:v>
                </c:pt>
                <c:pt idx="11">
                  <c:v>89013</c:v>
                </c:pt>
                <c:pt idx="12">
                  <c:v>84200</c:v>
                </c:pt>
                <c:pt idx="13">
                  <c:v>78508</c:v>
                </c:pt>
                <c:pt idx="14">
                  <c:v>73228</c:v>
                </c:pt>
                <c:pt idx="15">
                  <c:v>68534</c:v>
                </c:pt>
                <c:pt idx="16">
                  <c:v>66163</c:v>
                </c:pt>
                <c:pt idx="17">
                  <c:v>72013</c:v>
                </c:pt>
                <c:pt idx="18">
                  <c:v>69672</c:v>
                </c:pt>
                <c:pt idx="19">
                  <c:v>67053</c:v>
                </c:pt>
                <c:pt idx="20">
                  <c:v>63807</c:v>
                </c:pt>
                <c:pt idx="21">
                  <c:v>61186</c:v>
                </c:pt>
                <c:pt idx="22">
                  <c:v>58258</c:v>
                </c:pt>
                <c:pt idx="23">
                  <c:v>55468</c:v>
                </c:pt>
                <c:pt idx="24">
                  <c:v>52827</c:v>
                </c:pt>
                <c:pt idx="25">
                  <c:v>50816</c:v>
                </c:pt>
                <c:pt idx="26">
                  <c:v>48132</c:v>
                </c:pt>
                <c:pt idx="27">
                  <c:v>44615</c:v>
                </c:pt>
                <c:pt idx="28" formatCode="General">
                  <c:v>37182</c:v>
                </c:pt>
              </c:numCache>
            </c:numRef>
          </c:val>
          <c:smooth val="0"/>
          <c:extLst>
            <c:ext xmlns:c16="http://schemas.microsoft.com/office/drawing/2014/chart" uri="{C3380CC4-5D6E-409C-BE32-E72D297353CC}">
              <c16:uniqueId val="{00000000-63AA-45AB-ADCE-B0A2BCFA3F9A}"/>
            </c:ext>
          </c:extLst>
        </c:ser>
        <c:ser>
          <c:idx val="1"/>
          <c:order val="1"/>
          <c:tx>
            <c:strRef>
              <c:f>'NatGas Systems'!$B$66</c:f>
              <c:strCache>
                <c:ptCount val="1"/>
                <c:pt idx="0">
                  <c:v>Steel, Cathodically Unprotected and Coated</c:v>
                </c:pt>
              </c:strCache>
            </c:strRef>
          </c:tx>
          <c:spPr>
            <a:ln w="28575" cap="rnd">
              <a:solidFill>
                <a:schemeClr val="accent2"/>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Systems'!$C$66:$AE$66</c:f>
              <c:numCache>
                <c:formatCode>#,##0</c:formatCode>
                <c:ptCount val="29"/>
                <c:pt idx="0">
                  <c:v>16716</c:v>
                </c:pt>
                <c:pt idx="1">
                  <c:v>16062</c:v>
                </c:pt>
                <c:pt idx="2" formatCode="_(* #,##0_);_(* \(#,##0\);_(* &quot;-&quot;??_);_(@_)">
                  <c:v>15588</c:v>
                </c:pt>
                <c:pt idx="3">
                  <c:v>15114</c:v>
                </c:pt>
                <c:pt idx="4">
                  <c:v>14736</c:v>
                </c:pt>
                <c:pt idx="5">
                  <c:v>14355</c:v>
                </c:pt>
                <c:pt idx="6">
                  <c:v>14060</c:v>
                </c:pt>
                <c:pt idx="7">
                  <c:v>13678</c:v>
                </c:pt>
                <c:pt idx="8">
                  <c:v>13399</c:v>
                </c:pt>
                <c:pt idx="9">
                  <c:v>13072</c:v>
                </c:pt>
                <c:pt idx="10">
                  <c:v>12822</c:v>
                </c:pt>
                <c:pt idx="11">
                  <c:v>11824</c:v>
                </c:pt>
                <c:pt idx="12">
                  <c:v>11511</c:v>
                </c:pt>
                <c:pt idx="13">
                  <c:v>11240</c:v>
                </c:pt>
                <c:pt idx="14">
                  <c:v>9868</c:v>
                </c:pt>
                <c:pt idx="15">
                  <c:v>9521</c:v>
                </c:pt>
                <c:pt idx="16">
                  <c:v>8940</c:v>
                </c:pt>
                <c:pt idx="17">
                  <c:v>8325</c:v>
                </c:pt>
                <c:pt idx="18">
                  <c:v>10854</c:v>
                </c:pt>
                <c:pt idx="19">
                  <c:v>10698</c:v>
                </c:pt>
                <c:pt idx="20">
                  <c:v>10117</c:v>
                </c:pt>
                <c:pt idx="21">
                  <c:v>9729</c:v>
                </c:pt>
                <c:pt idx="22">
                  <c:v>8728</c:v>
                </c:pt>
                <c:pt idx="23">
                  <c:v>8522</c:v>
                </c:pt>
                <c:pt idx="24">
                  <c:v>8102</c:v>
                </c:pt>
                <c:pt idx="25">
                  <c:v>7867</c:v>
                </c:pt>
                <c:pt idx="26">
                  <c:v>7738</c:v>
                </c:pt>
                <c:pt idx="27">
                  <c:v>7408</c:v>
                </c:pt>
                <c:pt idx="28" formatCode="General">
                  <c:v>5333</c:v>
                </c:pt>
              </c:numCache>
            </c:numRef>
          </c:val>
          <c:smooth val="0"/>
          <c:extLst>
            <c:ext xmlns:c16="http://schemas.microsoft.com/office/drawing/2014/chart" uri="{C3380CC4-5D6E-409C-BE32-E72D297353CC}">
              <c16:uniqueId val="{00000001-63AA-45AB-ADCE-B0A2BCFA3F9A}"/>
            </c:ext>
          </c:extLst>
        </c:ser>
        <c:ser>
          <c:idx val="2"/>
          <c:order val="2"/>
          <c:tx>
            <c:strRef>
              <c:f>'NatGas Systems'!$B$67</c:f>
              <c:strCache>
                <c:ptCount val="1"/>
                <c:pt idx="0">
                  <c:v>Steel, Cathodically Protected and Uncoated</c:v>
                </c:pt>
              </c:strCache>
            </c:strRef>
          </c:tx>
          <c:spPr>
            <a:ln w="28575" cap="rnd">
              <a:solidFill>
                <a:schemeClr val="accent3"/>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Systems'!$C$67:$AE$67</c:f>
              <c:numCache>
                <c:formatCode>#,##0</c:formatCode>
                <c:ptCount val="29"/>
                <c:pt idx="0">
                  <c:v>0</c:v>
                </c:pt>
                <c:pt idx="1">
                  <c:v>0</c:v>
                </c:pt>
                <c:pt idx="2" formatCode="_(* #,##0_);_(* \(#,##0\);_(* &quot;-&quot;??_);_(@_)">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formatCode="General">
                  <c:v>0</c:v>
                </c:pt>
              </c:numCache>
            </c:numRef>
          </c:val>
          <c:smooth val="0"/>
          <c:extLst>
            <c:ext xmlns:c16="http://schemas.microsoft.com/office/drawing/2014/chart" uri="{C3380CC4-5D6E-409C-BE32-E72D297353CC}">
              <c16:uniqueId val="{00000002-63AA-45AB-ADCE-B0A2BCFA3F9A}"/>
            </c:ext>
          </c:extLst>
        </c:ser>
        <c:ser>
          <c:idx val="3"/>
          <c:order val="3"/>
          <c:tx>
            <c:strRef>
              <c:f>'NatGas Systems'!$B$68</c:f>
              <c:strCache>
                <c:ptCount val="1"/>
                <c:pt idx="0">
                  <c:v>Steel, Cathodically Protected and Coated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Systems'!$C$68:$AE$68</c:f>
              <c:numCache>
                <c:formatCode>#,##0</c:formatCode>
                <c:ptCount val="29"/>
                <c:pt idx="0">
                  <c:v>81521</c:v>
                </c:pt>
                <c:pt idx="1">
                  <c:v>81727</c:v>
                </c:pt>
                <c:pt idx="2" formatCode="_(* #,##0_);_(* \(#,##0\);_(* &quot;-&quot;??_);_(@_)">
                  <c:v>81794</c:v>
                </c:pt>
                <c:pt idx="3">
                  <c:v>81861</c:v>
                </c:pt>
                <c:pt idx="4">
                  <c:v>82098</c:v>
                </c:pt>
                <c:pt idx="5">
                  <c:v>82175</c:v>
                </c:pt>
                <c:pt idx="6">
                  <c:v>82253</c:v>
                </c:pt>
                <c:pt idx="7">
                  <c:v>82544</c:v>
                </c:pt>
                <c:pt idx="8">
                  <c:v>82470</c:v>
                </c:pt>
                <c:pt idx="9">
                  <c:v>82413</c:v>
                </c:pt>
                <c:pt idx="10">
                  <c:v>82270</c:v>
                </c:pt>
                <c:pt idx="11">
                  <c:v>82314</c:v>
                </c:pt>
                <c:pt idx="12">
                  <c:v>81600</c:v>
                </c:pt>
                <c:pt idx="13">
                  <c:v>81545</c:v>
                </c:pt>
                <c:pt idx="14">
                  <c:v>81152</c:v>
                </c:pt>
                <c:pt idx="15">
                  <c:v>81125</c:v>
                </c:pt>
                <c:pt idx="16">
                  <c:v>65225</c:v>
                </c:pt>
                <c:pt idx="17">
                  <c:v>68883</c:v>
                </c:pt>
                <c:pt idx="18">
                  <c:v>66625</c:v>
                </c:pt>
                <c:pt idx="19">
                  <c:v>66077</c:v>
                </c:pt>
                <c:pt idx="20">
                  <c:v>67124</c:v>
                </c:pt>
                <c:pt idx="21">
                  <c:v>67196</c:v>
                </c:pt>
                <c:pt idx="22">
                  <c:v>67612</c:v>
                </c:pt>
                <c:pt idx="23">
                  <c:v>68553</c:v>
                </c:pt>
                <c:pt idx="24">
                  <c:v>68223</c:v>
                </c:pt>
                <c:pt idx="25">
                  <c:v>67779</c:v>
                </c:pt>
                <c:pt idx="26">
                  <c:v>66963</c:v>
                </c:pt>
                <c:pt idx="27">
                  <c:v>65859</c:v>
                </c:pt>
                <c:pt idx="28" formatCode="General">
                  <c:v>71592</c:v>
                </c:pt>
              </c:numCache>
            </c:numRef>
          </c:val>
          <c:smooth val="0"/>
          <c:extLst>
            <c:ext xmlns:c16="http://schemas.microsoft.com/office/drawing/2014/chart" uri="{C3380CC4-5D6E-409C-BE32-E72D297353CC}">
              <c16:uniqueId val="{00000003-63AA-45AB-ADCE-B0A2BCFA3F9A}"/>
            </c:ext>
          </c:extLst>
        </c:ser>
        <c:ser>
          <c:idx val="4"/>
          <c:order val="4"/>
          <c:tx>
            <c:strRef>
              <c:f>'NatGas Systems'!$B$69</c:f>
              <c:strCache>
                <c:ptCount val="1"/>
                <c:pt idx="0">
                  <c:v>Plastic</c:v>
                </c:pt>
              </c:strCache>
            </c:strRef>
          </c:tx>
          <c:spPr>
            <a:ln w="28575" cap="rnd">
              <a:solidFill>
                <a:schemeClr val="accent5"/>
              </a:solidFill>
              <a:prstDash val="dash"/>
              <a:round/>
            </a:ln>
            <a:effectLst/>
          </c:spPr>
          <c:marker>
            <c:symbol val="none"/>
          </c:marker>
          <c:dPt>
            <c:idx val="24"/>
            <c:marker>
              <c:symbol val="none"/>
            </c:marker>
            <c:bubble3D val="0"/>
            <c:extLst>
              <c:ext xmlns:c16="http://schemas.microsoft.com/office/drawing/2014/chart" uri="{C3380CC4-5D6E-409C-BE32-E72D297353CC}">
                <c16:uniqueId val="{00000004-63AA-45AB-ADCE-B0A2BCFA3F9A}"/>
              </c:ext>
            </c:extLst>
          </c:dPt>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Systems'!$C$69:$AE$69</c:f>
              <c:numCache>
                <c:formatCode>#,##0</c:formatCode>
                <c:ptCount val="29"/>
                <c:pt idx="0">
                  <c:v>120578</c:v>
                </c:pt>
                <c:pt idx="1">
                  <c:v>126658</c:v>
                </c:pt>
                <c:pt idx="2" formatCode="_(* #,##0_);_(* \(#,##0\);_(* &quot;-&quot;??_);_(@_)">
                  <c:v>133613</c:v>
                </c:pt>
                <c:pt idx="3">
                  <c:v>140568</c:v>
                </c:pt>
                <c:pt idx="4">
                  <c:v>147651</c:v>
                </c:pt>
                <c:pt idx="5">
                  <c:v>152446</c:v>
                </c:pt>
                <c:pt idx="6">
                  <c:v>158955</c:v>
                </c:pt>
                <c:pt idx="7">
                  <c:v>165686</c:v>
                </c:pt>
                <c:pt idx="8">
                  <c:v>172472</c:v>
                </c:pt>
                <c:pt idx="9">
                  <c:v>179178</c:v>
                </c:pt>
                <c:pt idx="10">
                  <c:v>186963</c:v>
                </c:pt>
                <c:pt idx="11">
                  <c:v>194977</c:v>
                </c:pt>
                <c:pt idx="12">
                  <c:v>203504</c:v>
                </c:pt>
                <c:pt idx="13">
                  <c:v>210958</c:v>
                </c:pt>
                <c:pt idx="14">
                  <c:v>218612</c:v>
                </c:pt>
                <c:pt idx="15">
                  <c:v>226583</c:v>
                </c:pt>
                <c:pt idx="16">
                  <c:v>230271</c:v>
                </c:pt>
                <c:pt idx="17">
                  <c:v>237168</c:v>
                </c:pt>
                <c:pt idx="18">
                  <c:v>250703</c:v>
                </c:pt>
                <c:pt idx="19">
                  <c:v>256686</c:v>
                </c:pt>
                <c:pt idx="20">
                  <c:v>263425</c:v>
                </c:pt>
                <c:pt idx="21">
                  <c:v>270019</c:v>
                </c:pt>
                <c:pt idx="22">
                  <c:v>279585</c:v>
                </c:pt>
                <c:pt idx="23">
                  <c:v>290396</c:v>
                </c:pt>
                <c:pt idx="24">
                  <c:v>301139</c:v>
                </c:pt>
                <c:pt idx="25">
                  <c:v>310569</c:v>
                </c:pt>
                <c:pt idx="26">
                  <c:v>318651</c:v>
                </c:pt>
                <c:pt idx="27">
                  <c:v>327190</c:v>
                </c:pt>
                <c:pt idx="28" formatCode="General">
                  <c:v>334323</c:v>
                </c:pt>
              </c:numCache>
            </c:numRef>
          </c:val>
          <c:smooth val="0"/>
          <c:extLst>
            <c:ext xmlns:c16="http://schemas.microsoft.com/office/drawing/2014/chart" uri="{C3380CC4-5D6E-409C-BE32-E72D297353CC}">
              <c16:uniqueId val="{00000005-63AA-45AB-ADCE-B0A2BCFA3F9A}"/>
            </c:ext>
          </c:extLst>
        </c:ser>
        <c:ser>
          <c:idx val="5"/>
          <c:order val="5"/>
          <c:tx>
            <c:strRef>
              <c:f>'NatGas Systems'!$B$70</c:f>
              <c:strCache>
                <c:ptCount val="1"/>
                <c:pt idx="0">
                  <c:v>Cast or Wrought Iron</c:v>
                </c:pt>
              </c:strCache>
            </c:strRef>
          </c:tx>
          <c:spPr>
            <a:ln w="28575" cap="rnd">
              <a:solidFill>
                <a:schemeClr val="accent6"/>
              </a:solidFill>
              <a:prstDash val="sysDot"/>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Systems'!$C$70:$AE$70</c:f>
              <c:numCache>
                <c:formatCode>#,##0</c:formatCode>
                <c:ptCount val="29"/>
                <c:pt idx="0">
                  <c:v>2763</c:v>
                </c:pt>
                <c:pt idx="1">
                  <c:v>2761</c:v>
                </c:pt>
                <c:pt idx="2" formatCode="_(* #,##0_);_(* \(#,##0\);_(* &quot;-&quot;??_);_(@_)">
                  <c:v>2755</c:v>
                </c:pt>
                <c:pt idx="3">
                  <c:v>2749</c:v>
                </c:pt>
                <c:pt idx="4">
                  <c:v>2746</c:v>
                </c:pt>
                <c:pt idx="5">
                  <c:v>2742</c:v>
                </c:pt>
                <c:pt idx="6">
                  <c:v>241</c:v>
                </c:pt>
                <c:pt idx="7">
                  <c:v>2732</c:v>
                </c:pt>
                <c:pt idx="8">
                  <c:v>2732</c:v>
                </c:pt>
                <c:pt idx="9">
                  <c:v>2721</c:v>
                </c:pt>
                <c:pt idx="10">
                  <c:v>2694</c:v>
                </c:pt>
                <c:pt idx="11">
                  <c:v>2693</c:v>
                </c:pt>
                <c:pt idx="12">
                  <c:v>2693</c:v>
                </c:pt>
                <c:pt idx="13">
                  <c:v>2693</c:v>
                </c:pt>
                <c:pt idx="14">
                  <c:v>2690</c:v>
                </c:pt>
                <c:pt idx="15">
                  <c:v>2686</c:v>
                </c:pt>
                <c:pt idx="16">
                  <c:v>48</c:v>
                </c:pt>
                <c:pt idx="17">
                  <c:v>69</c:v>
                </c:pt>
                <c:pt idx="18">
                  <c:v>38</c:v>
                </c:pt>
                <c:pt idx="19">
                  <c:v>36</c:v>
                </c:pt>
                <c:pt idx="20">
                  <c:v>37</c:v>
                </c:pt>
                <c:pt idx="21">
                  <c:v>32</c:v>
                </c:pt>
                <c:pt idx="22">
                  <c:v>29</c:v>
                </c:pt>
                <c:pt idx="23">
                  <c:v>37</c:v>
                </c:pt>
                <c:pt idx="24">
                  <c:v>40</c:v>
                </c:pt>
                <c:pt idx="25">
                  <c:v>37</c:v>
                </c:pt>
                <c:pt idx="26">
                  <c:v>26</c:v>
                </c:pt>
                <c:pt idx="27">
                  <c:v>22</c:v>
                </c:pt>
                <c:pt idx="28" formatCode="General">
                  <c:v>17</c:v>
                </c:pt>
              </c:numCache>
            </c:numRef>
          </c:val>
          <c:smooth val="0"/>
          <c:extLst>
            <c:ext xmlns:c16="http://schemas.microsoft.com/office/drawing/2014/chart" uri="{C3380CC4-5D6E-409C-BE32-E72D297353CC}">
              <c16:uniqueId val="{00000006-63AA-45AB-ADCE-B0A2BCFA3F9A}"/>
            </c:ext>
          </c:extLst>
        </c:ser>
        <c:ser>
          <c:idx val="6"/>
          <c:order val="6"/>
          <c:tx>
            <c:strRef>
              <c:f>'NatGas Systems'!$B$71</c:f>
              <c:strCache>
                <c:ptCount val="1"/>
                <c:pt idx="0">
                  <c:v>Ductile Iron</c:v>
                </c:pt>
              </c:strCache>
            </c:strRef>
          </c:tx>
          <c:spPr>
            <a:ln w="28575" cap="rnd">
              <a:solidFill>
                <a:schemeClr val="accent1">
                  <a:lumMod val="60000"/>
                </a:schemeClr>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Systems'!$C$71:$AE$71</c:f>
              <c:numCache>
                <c:formatCode>#,##0</c:formatCode>
                <c:ptCount val="29"/>
                <c:pt idx="0">
                  <c:v>0</c:v>
                </c:pt>
                <c:pt idx="1">
                  <c:v>0</c:v>
                </c:pt>
                <c:pt idx="2" formatCode="_(* #,##0_);_(* \(#,##0\);_(* &quot;-&quot;??_);_(@_)">
                  <c:v>0</c:v>
                </c:pt>
                <c:pt idx="3">
                  <c:v>0</c:v>
                </c:pt>
                <c:pt idx="4">
                  <c:v>0</c:v>
                </c:pt>
                <c:pt idx="5">
                  <c:v>0</c:v>
                </c:pt>
                <c:pt idx="6">
                  <c:v>0</c:v>
                </c:pt>
                <c:pt idx="7">
                  <c:v>0</c:v>
                </c:pt>
                <c:pt idx="8">
                  <c:v>1</c:v>
                </c:pt>
                <c:pt idx="9">
                  <c:v>1</c:v>
                </c:pt>
                <c:pt idx="10">
                  <c:v>0</c:v>
                </c:pt>
                <c:pt idx="11">
                  <c:v>0</c:v>
                </c:pt>
                <c:pt idx="12">
                  <c:v>0</c:v>
                </c:pt>
                <c:pt idx="13">
                  <c:v>796</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formatCode="General">
                  <c:v>0</c:v>
                </c:pt>
              </c:numCache>
            </c:numRef>
          </c:val>
          <c:smooth val="0"/>
          <c:extLst>
            <c:ext xmlns:c16="http://schemas.microsoft.com/office/drawing/2014/chart" uri="{C3380CC4-5D6E-409C-BE32-E72D297353CC}">
              <c16:uniqueId val="{00000007-63AA-45AB-ADCE-B0A2BCFA3F9A}"/>
            </c:ext>
          </c:extLst>
        </c:ser>
        <c:ser>
          <c:idx val="7"/>
          <c:order val="7"/>
          <c:tx>
            <c:strRef>
              <c:f>'NatGas Systems'!$B$72</c:f>
              <c:strCache>
                <c:ptCount val="1"/>
                <c:pt idx="0">
                  <c:v>Copper</c:v>
                </c:pt>
              </c:strCache>
            </c:strRef>
          </c:tx>
          <c:spPr>
            <a:ln w="28575" cap="rnd">
              <a:solidFill>
                <a:schemeClr val="accent2">
                  <a:lumMod val="60000"/>
                </a:schemeClr>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Systems'!$C$72:$AE$72</c:f>
              <c:numCache>
                <c:formatCode>#,##0</c:formatCode>
                <c:ptCount val="29"/>
                <c:pt idx="0">
                  <c:v>1709</c:v>
                </c:pt>
                <c:pt idx="1">
                  <c:v>1643</c:v>
                </c:pt>
                <c:pt idx="2" formatCode="_(* #,##0_);_(* \(#,##0\);_(* &quot;-&quot;??_);_(@_)">
                  <c:v>1620.5</c:v>
                </c:pt>
                <c:pt idx="3">
                  <c:v>1598</c:v>
                </c:pt>
                <c:pt idx="4">
                  <c:v>1561</c:v>
                </c:pt>
                <c:pt idx="5">
                  <c:v>1538</c:v>
                </c:pt>
                <c:pt idx="6">
                  <c:v>1520</c:v>
                </c:pt>
                <c:pt idx="7">
                  <c:v>1467</c:v>
                </c:pt>
                <c:pt idx="8">
                  <c:v>1450</c:v>
                </c:pt>
                <c:pt idx="9">
                  <c:v>1429</c:v>
                </c:pt>
                <c:pt idx="10">
                  <c:v>1414</c:v>
                </c:pt>
                <c:pt idx="11">
                  <c:v>1384</c:v>
                </c:pt>
                <c:pt idx="12">
                  <c:v>1351</c:v>
                </c:pt>
                <c:pt idx="13">
                  <c:v>540</c:v>
                </c:pt>
                <c:pt idx="14">
                  <c:v>1263</c:v>
                </c:pt>
                <c:pt idx="15">
                  <c:v>1186</c:v>
                </c:pt>
                <c:pt idx="16">
                  <c:v>1458</c:v>
                </c:pt>
                <c:pt idx="17">
                  <c:v>1404</c:v>
                </c:pt>
                <c:pt idx="18">
                  <c:v>1402</c:v>
                </c:pt>
                <c:pt idx="19">
                  <c:v>1381</c:v>
                </c:pt>
                <c:pt idx="20">
                  <c:v>1355</c:v>
                </c:pt>
                <c:pt idx="21">
                  <c:v>1342</c:v>
                </c:pt>
                <c:pt idx="22">
                  <c:v>1306</c:v>
                </c:pt>
                <c:pt idx="23">
                  <c:v>1248</c:v>
                </c:pt>
                <c:pt idx="24">
                  <c:v>1221</c:v>
                </c:pt>
                <c:pt idx="25">
                  <c:v>1206</c:v>
                </c:pt>
                <c:pt idx="26">
                  <c:v>1185</c:v>
                </c:pt>
                <c:pt idx="27">
                  <c:v>1110</c:v>
                </c:pt>
                <c:pt idx="28" formatCode="General">
                  <c:v>1064</c:v>
                </c:pt>
              </c:numCache>
            </c:numRef>
          </c:val>
          <c:smooth val="0"/>
          <c:extLst>
            <c:ext xmlns:c16="http://schemas.microsoft.com/office/drawing/2014/chart" uri="{C3380CC4-5D6E-409C-BE32-E72D297353CC}">
              <c16:uniqueId val="{00000008-63AA-45AB-ADCE-B0A2BCFA3F9A}"/>
            </c:ext>
          </c:extLst>
        </c:ser>
        <c:ser>
          <c:idx val="8"/>
          <c:order val="8"/>
          <c:tx>
            <c:strRef>
              <c:f>'NatGas Systems'!$B$73</c:f>
              <c:strCache>
                <c:ptCount val="1"/>
                <c:pt idx="0">
                  <c:v>Other</c:v>
                </c:pt>
              </c:strCache>
            </c:strRef>
          </c:tx>
          <c:spPr>
            <a:ln w="28575" cap="rnd">
              <a:solidFill>
                <a:schemeClr val="accent3">
                  <a:lumMod val="60000"/>
                </a:schemeClr>
              </a:solidFill>
              <a:round/>
            </a:ln>
            <a:effectLst/>
          </c:spPr>
          <c:marker>
            <c:symbol val="none"/>
          </c:marker>
          <c:cat>
            <c:numRef>
              <c:f>'NatGas Systems'!$C$51:$AE$51</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'NatGas Systems'!$C$73:$AE$73</c:f>
              <c:numCache>
                <c:formatCode>#,##0</c:formatCode>
                <c:ptCount val="29"/>
                <c:pt idx="0">
                  <c:v>0</c:v>
                </c:pt>
                <c:pt idx="1">
                  <c:v>0</c:v>
                </c:pt>
                <c:pt idx="2" formatCode="_(* #,##0_);_(* \(#,##0\);_(* &quot;-&quot;??_);_(@_)">
                  <c:v>0</c:v>
                </c:pt>
                <c:pt idx="3">
                  <c:v>0</c:v>
                </c:pt>
                <c:pt idx="4">
                  <c:v>0</c:v>
                </c:pt>
                <c:pt idx="5">
                  <c:v>0</c:v>
                </c:pt>
                <c:pt idx="6">
                  <c:v>0</c:v>
                </c:pt>
                <c:pt idx="7">
                  <c:v>0</c:v>
                </c:pt>
                <c:pt idx="8">
                  <c:v>0</c:v>
                </c:pt>
                <c:pt idx="9">
                  <c:v>0</c:v>
                </c:pt>
                <c:pt idx="10">
                  <c:v>0</c:v>
                </c:pt>
                <c:pt idx="11">
                  <c:v>0</c:v>
                </c:pt>
                <c:pt idx="12">
                  <c:v>0</c:v>
                </c:pt>
                <c:pt idx="13">
                  <c:v>0</c:v>
                </c:pt>
                <c:pt idx="14">
                  <c:v>20</c:v>
                </c:pt>
                <c:pt idx="15">
                  <c:v>0</c:v>
                </c:pt>
                <c:pt idx="16">
                  <c:v>28524</c:v>
                </c:pt>
                <c:pt idx="17">
                  <c:v>15474</c:v>
                </c:pt>
                <c:pt idx="18">
                  <c:v>7837</c:v>
                </c:pt>
                <c:pt idx="19">
                  <c:v>7544</c:v>
                </c:pt>
                <c:pt idx="20">
                  <c:v>6808</c:v>
                </c:pt>
                <c:pt idx="21">
                  <c:v>6489</c:v>
                </c:pt>
                <c:pt idx="22">
                  <c:v>6174</c:v>
                </c:pt>
                <c:pt idx="23">
                  <c:v>5741</c:v>
                </c:pt>
                <c:pt idx="24">
                  <c:v>5431</c:v>
                </c:pt>
                <c:pt idx="25">
                  <c:v>5220</c:v>
                </c:pt>
                <c:pt idx="26">
                  <c:v>4996</c:v>
                </c:pt>
                <c:pt idx="27">
                  <c:v>4476</c:v>
                </c:pt>
                <c:pt idx="28" formatCode="General">
                  <c:v>3994</c:v>
                </c:pt>
              </c:numCache>
            </c:numRef>
          </c:val>
          <c:smooth val="0"/>
          <c:extLst>
            <c:ext xmlns:c16="http://schemas.microsoft.com/office/drawing/2014/chart" uri="{C3380CC4-5D6E-409C-BE32-E72D297353CC}">
              <c16:uniqueId val="{00000009-63AA-45AB-ADCE-B0A2BCFA3F9A}"/>
            </c:ext>
          </c:extLst>
        </c:ser>
        <c:dLbls>
          <c:showLegendKey val="0"/>
          <c:showVal val="0"/>
          <c:showCatName val="0"/>
          <c:showSerName val="0"/>
          <c:showPercent val="0"/>
          <c:showBubbleSize val="0"/>
        </c:dLbls>
        <c:marker val="1"/>
        <c:smooth val="0"/>
        <c:axId val="184144424"/>
        <c:axId val="184138848"/>
      </c:lineChart>
      <c:catAx>
        <c:axId val="184144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Year</a:t>
                </a:r>
              </a:p>
            </c:rich>
          </c:tx>
          <c:layout>
            <c:manualLayout>
              <c:xMode val="edge"/>
              <c:yMode val="edge"/>
              <c:x val="0.44345536562530913"/>
              <c:y val="0.926882493346868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38848"/>
        <c:crosses val="autoZero"/>
        <c:auto val="1"/>
        <c:lblAlgn val="ctr"/>
        <c:lblOffset val="100"/>
        <c:tickLblSkip val="2"/>
        <c:tickMarkSkip val="2"/>
        <c:noMultiLvlLbl val="0"/>
      </c:catAx>
      <c:valAx>
        <c:axId val="184138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600"/>
                  <a:t>Services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44424"/>
        <c:crosses val="autoZero"/>
        <c:crossBetween val="between"/>
      </c:valAx>
      <c:spPr>
        <a:noFill/>
        <a:ln>
          <a:noFill/>
        </a:ln>
        <a:effectLst/>
      </c:spPr>
    </c:plotArea>
    <c:legend>
      <c:legendPos val="r"/>
      <c:layout>
        <c:manualLayout>
          <c:xMode val="edge"/>
          <c:yMode val="edge"/>
          <c:x val="0.87171376584061944"/>
          <c:y val="7.6700229544477666E-2"/>
          <c:w val="0.12828623415938037"/>
          <c:h val="0.789491435521779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28575</xdr:colOff>
      <xdr:row>139</xdr:row>
      <xdr:rowOff>133350</xdr:rowOff>
    </xdr:from>
    <xdr:to>
      <xdr:col>3</xdr:col>
      <xdr:colOff>28575</xdr:colOff>
      <xdr:row>164</xdr:row>
      <xdr:rowOff>161925</xdr:rowOff>
    </xdr:to>
    <xdr:graphicFrame macro="">
      <xdr:nvGraphicFramePr>
        <xdr:cNvPr id="2" name="Chart 2">
          <a:extLst>
            <a:ext uri="{FF2B5EF4-FFF2-40B4-BE49-F238E27FC236}">
              <a16:creationId xmlns:a16="http://schemas.microsoft.com/office/drawing/2014/main" id="{1A5E2B7D-0868-4570-885A-960022E6B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123825</xdr:colOff>
      <xdr:row>139</xdr:row>
      <xdr:rowOff>104775</xdr:rowOff>
    </xdr:from>
    <xdr:to>
      <xdr:col>27</xdr:col>
      <xdr:colOff>752475</xdr:colOff>
      <xdr:row>165</xdr:row>
      <xdr:rowOff>19050</xdr:rowOff>
    </xdr:to>
    <xdr:graphicFrame macro="">
      <xdr:nvGraphicFramePr>
        <xdr:cNvPr id="3" name="Chart 3">
          <a:extLst>
            <a:ext uri="{FF2B5EF4-FFF2-40B4-BE49-F238E27FC236}">
              <a16:creationId xmlns:a16="http://schemas.microsoft.com/office/drawing/2014/main" id="{29BC3DD7-9A50-4DE9-B996-CD6CD2ACE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18</xdr:row>
      <xdr:rowOff>0</xdr:rowOff>
    </xdr:from>
    <xdr:to>
      <xdr:col>1</xdr:col>
      <xdr:colOff>304800</xdr:colOff>
      <xdr:row>19</xdr:row>
      <xdr:rowOff>104775</xdr:rowOff>
    </xdr:to>
    <xdr:sp macro="" textlink="">
      <xdr:nvSpPr>
        <xdr:cNvPr id="4" name="AutoShape 18" descr="data:image/png;base64,iVBORw0KGgoAAAANSUhEUgAABfYAAAEZCAYAAADVIHRpAAAgAElEQVR4Xu29DXQd1Xnv/WCDMbKFJR1L/pCMHYQciKGBZeMbrhWghVcOlCCatIBVwLokJFgKoIhkYS9QbKHrl/TltWLwkuECZSmQStilFAFtsUK6CBWXFpsSGmgCqm4+KSHEklsSQ0mAu54R+zAezzlnzvfsmd+s5WWdc+Zj79/es+c///3MM0f86Ec/ev+dd94RFghAAAIQgAAEIAABCEAAAhCAAAQgAAEIQAACEIAABEJP4IdHvPzyy+8vX7489CWlgBCAAAQgAAEIQAACEIAABCAAAQhAAAIQgAAEIACBuBN45ZVXBGM/7r2A+kMAAhCAAAQgAAEIQAACEIAABCAAAQhAAAIQgIA1BDD2rWkqCgoBCEAAAhCAAAQgAAEIQAACEIAABCAAAQhAAAIQEMHYpxdAAAIQgAAEIAABCEAAAhCAAAQgAAEIQAACEIAABCwigLFvUWNRVAhAAAIQgAAEIAABCEAAAhCAAAQgAAEIQAACEIAAxj59AAIQgAAEIAABCEAAAhCAAAQgAAEIQAACEIAABCBgEQGMfYsai6JCAAIQgAAEIAABCEAAAhCAAAQgAAEIQAACEIAABDD26QMQgAAEIAABCEAAAhCAAAQgAAEIQAACEIAABCAAAYsIYOxb1FgUFQIQgAAEIAABCEAAAhCAAAQgAAEIQAACEIAABCCAsU8fgAAEIAABCEAAAhCAAAQgAAEIQAACEIAABCAAAQhYRABj36LGoqgQgED2BHp6emRyclIGBgay3zgCW4yPj8vmzZtl1apV0t3dnVeNxsbGZOfOndLS0iLt7e157atQG4+MjMiuXbuc3VVXV8e2nQvFM5v9dHZ2OqsX4txqa2uTxsZG6evry6YIoV3X9MuOjg5pbm7Ou5z9/f2yb98+6e3tlaamprz3593B4OCgjI6Oiru82iaFGDfSFdZwuuSSS6S1tbXg9WKHEIAABCAAAQhAAAIQgAAEokwAYz/KrUvdIk/AmD3uiqrx8/rrrzsGbLollYlmDB7ddmho6LBdlMLsKWTDZWPsu01iL9NimGnmGGqQTk1NHVbtQhidUTb2Td3CNNFgGtGULV1ftn0iAmM/desGMfZ1bJqYmDhsJ34mN8Z+Ia8KIt4xt1ATMIUtJXuDAAQgAAEIQAACEIAABCCQngDGPj0EApYSUIPdawyaiGpvVKcxhfyMem/13ca+X7RmLsa+2Wexok3TNWFQY98YPd4yGqZB2OXalfTYNTU1kYlWzpVDttuZtrHBlCvnOZAtV9bPn0BQY9/7NJHp01qCfMacoONeuprmMtan2l+YJuG8T4eYsuXD213vQnLLvyeyBwhAAAIQgAAEIAABCEAgygQw9qPcutQtsgRMpGdQIyIXY19Nfb/UD7mYFuU0NYMYXNnyLHTHwtjPjWgQ8zS3PRd+q3KeA4WvDXvMRCBI30w1NhmjOZ8ndoKMe5nqkMtYH3ZjP0i7ZOKS6fdCcst0LH6HAAQgAAEIQAACEIAABOJNAGM/3u1P7S0kkEvkYy7GvkZBazofb9S+n2nhTSnhTo2i63sXs08tl6ai8Obo9h5DjW81uTSqXfNA62Ii69MdW9fLZHCZCNlscjy7n2rQY/gZcO56Z8pTHcTY1/0pV10MA/3bTO64j+eNYPfy9KaJ8aaycaepcNctVd/zS2HkffIhU/lNH/Gml0o1eeWXvsi0oTmWRkPr5JSbkzsi2hzTj1eurFMNKamM/Xz6ttlW28i8Z8B9bpiyeNvHXV89P3RZu3btIem7zDru88vbT/zOrVR9R4+Rrm39zgG/dEbe8zRT+dMN8UHGjnRs3Pt270vbQ895bZN0T5OkG5u8/cWv//jx9OvfWk7DLVV/+9d//dfDymvGjXT9K9VTM+5rjl/KOHNOphp/CzmmuNspU07/VNdK74SAu73Nk3Pe64I5rnss9Pa5Qo496c5zC6UORYYABCAAAQhAAAIQgAAEAhDA2A8AiVUgECYCuUQc5mLsqxnx9NNPZ3yhohoVamKZFx/6GSepTM1sjH3NQe810IMcO5Oxnw0b7QdaFzWMzYto/XLYG/PMrKPHWL16dcqXaAY19vX47kkCt5lvzCO/XNxeY98Y3+YFuMroiiuucF7KaYxS8xJTra8aV9q+fsa+30s3U5VBy+9uQ2+OdrMvY+ar6ffss8+mfOlvqnPBcPFOqKTrm96XhubKOtVYkc7Yz7VvGxPdnZLL+/SJn/Gq25nJNLO+3z7chrAfO++5la7vZGpb7zng96LmVGUweepNvwmSjz7o2BFk317mboM3V2Pfa3inMvpTnSupxj3TZ7xjqd+5ZM4j97petkGMfe1HqSYF/Yz9Qo4pfuejqZdf26SaaHDz9F63lJ2ew2Y8TRWx7x3v0jHPdpzPdJ6HScNQFghAAAIQgAAEIAABCECgcAQw9gvHkj1BoCQEcknpkY157d2/Nx9xkDQD3nUKZewHydHvPXYmY9/vd29UpTZsurRH3n1oGbJ5AiDVy3Pdx/S2g5bJz8D0M6bcTIzBlspw1LKcfvrpSZPK3am95ly6p0f8JhNSmYnuSQk1yMykQqYTKpOx722zdIab+x0H+bDO1djPpW/7vbzWa/AZRqn6r18aqlRRzZnOrXR9R/tqurb1GvupJrv8JhPUfHfXz/TLbM5BbTe/+mXadyoj2JybuRr73nPLO4Zm4pnJ2Pf2t1Qms/c9Lt5yFdrYL/SY4nc+ep8E8fYTv77nngxVtsrFTNx6j+E3zhi+Xu7eybBcx55M53mmsZTfIQABCEAAAhCAAAQgAAE7CWDs29lulDrGBEpt7HujJ4MY+96I9UIY+0FfLus9di7Gvrt7BZkU8UZwGrM0qLEYNGLfG4HujYLWcvsZY36pjdRk9TMdTX29aVf89p3u6RG/yQ5v+VOZ0EFzi6cz9lMdy69NvG3s18eDss7F2M+1b6dLX2Pq6TYx/cx9v/MjlVnrPZ5323R9x7RVqrZ17zuduesdS1Kd396nUoJcMoKOHe59pzJsgzxZlW5symTsZ+KZztj362+pjH2/NGLutiq0sV/oMSVdu7vTFrknMLx9zNvG5vdUKdb8xo9UT6d5v8917Ml0ngfp/6wDAQhAAAIQgAAEIAABCNhHAGPfvjajxDEnUGpjX3G7I4P9jAe/iHO36VFMYz/TsTMZ+5mMe7/f/XJGeyNb3VH/hcqxXyhj37Spmvu6eE18d/3S5dhPZWrqPoMYVn6moDdPdLonJXIx9v0mM7ymfa7mWrqhKV0qnlTGfqa+HcTYd0/ImPJ5c+xrain3ey5yNfZNu5v3GqR6QsOUw922fsa+3ySMt8/lY+xn4htk36naNV9jP1MqHmWY7lyx3dj3e4Il1zElk2QwbWjGQe8TH34s3emWvGO/3/jh9xSYKZd7+3zGHu+TCOmeFsnEhN8hAAEIQAACEIAABCAAATsIYOzb0U6UEgJJArm87DWTee3G62dUuVNz6Ashvfl/vQZeqSL2/dIWBI26NXVOlXbE/O5l55e6JFU0pu7Daxr5deVSR+y7y2Dql85ENe3tjSIuZnStOZbXNHOXPRdj35aI/SB9O6ix72ZmzGz3y6cLaex7zyu/SS2/ti11xH4QvuU09lPl1PczvP14FtvY1zFfU9HYHLHvPi/80jDp75oWLN3TH6b+7mtgKmPfe575XQvyMfbTnedIKAhAAAIQgAAEIAABCEAgmgQw9qPZrtQq4gT8cmunq3K+xr7u2xhFGuVtzLpUkwxecz1VZLdfehOzT7ch6GdgBj12poh9rZsxO/2iw4OkaUln7Jv9GyMsbMa+liedceXOAZ1vjv1MqXi8bPz6R67GvqlnptQiqdYrZSqeoH07F2Pfa8QWMhWPt/28+cPdv3t55pNj388wDWLG+uVWd5+nQYz9YuXY9xq8mZ7U8vJMNSalmkTMNcd+qvcZ+I2pfm3i5Zdtjv1sx5RU10kvb8NDo/hHR0cl3TswvKy91z89ZqaxzJSrUMZ+qgmXiEsjqgcBCEAAAhCAAAQgAIHYEcDYj12TU+EoEEgVzWy+95oQhTD23fmIvRHcbnPFRLS7v0tlfpnvvSkQtI0yGfumrpmOHcTYd6cw8LLzGlTeSRVj2JjIcq3Tnj17ki+A9dax3Ma+Glb6QlDz4kf3Ewsf+9jHZPv27cm0LF7Gfqab3wt8/Z5q8DOsvOaTsu3q6pKmpiYHU6YJrGwi9t3mmjtFhV/5C2Wu+RnZfv3Lm4onaN8OYuxr/dSsbm1tdYrjrW+hjH0tc7q+k6ltvXXxe5LG+74PrU8Q8917zgXlG3Tf3n7qTmWV7ctzU43tXmM/E89sUz+lMvaVnTsa3e/c9tbfnXYmVbol0yZ+14ZCjinettd96+J+8a0pr/vcdF8TvE+k6fiQ7sXm6fqNd19aHj3/29vbnXLlOvZkOs+joHuoAwQgAAEIQAACEIAABCBwOAGMfXoFBCwm4JcjOlVuYs17nS5fucGQLjLU7+WYbsNf96EmvRrHanS7zRO32eXO6e6XJ9ob8ZgqyjTIsYMY+966u7uEXyoYNV/MokaN/tu7d2/SEHfnXzZMjHHj19382lHXK1TuZa9Z5H1HgDty2dse7omTVNG03v2lYpYputabIzpdGh7lk62xr9t420a/854XuZpr6YaSbI3WIH07iLGvZfL2L/cYUShj390ehoNf3zG/edvWry7evqjbese3oOa7t22C8M1m327GWu/Vq1fLzp07fV9QbcqSKu+6X7oob/8Jcq64y2QmGLKN2NexWheNWjeL33XEPSZq+fXJLt3Gva7fy2ozPfGQqr/o90EmC4OMt6nGGdM+3vbw9h2vWe9tG+/khnm3id+1IZ+xJ915brHMoegQgAAEIAABCEAAAhCAQBoCGPt0DwhAAAIQgAAEIAABCLgIZPOkG+AgAAEIQAACEIAABCAAAQiUgwDGfjmoc0wIQAACEIAABCAAgdAS8IueD21hKRgEIAABCEAAAhCAAAQgEEsCGPuxbPbCVtrvcX/vEdyP6bvTsATZtrClZW8QgAAEIAABCEAgNQG/9znACwIQgAAEIAABCEAAAhCAQNgIYOyHrUUsK4/e/E5OTjq51DXv7PDwcDLPuKmK++VwJves5pwNsq1lOCguBCAAAQhAAAIQgAAEIAABCEAAAhCAAAQgAIGiE8DYLzriaB9AI+7XrVsnzc3NTkX1c1dXlzQ1NSUrrga+LvryUDX2t2/f7pj/QbaNNj1qBwEIQAACEIAABCAAAQhAAAIQgAAEIAABCEAgewIY+9kzYwsXAa+R39PTI2vXrk0a/WZVd8odjdb3mwRItS3AIQABCEAAAhCAAAQgAAEIQAACEIAABCAAAQhA4EMCGPv0hrwIBDH2Tfqdjo4O2blzp6xatcpJ3RNk27wKx8YQgAAEIAABCEAAAhCAAAQgAAEIQAACEIAABCJIAGM/go1ayioFSafjjcQ322g+/kxpfILWZf/+/aL/WCAAAQhAAAIQgAAEIAABCEAAAhCAAAQgAIH4EUgkEqL/4rJg7MelpYtUT30xri7pXp6rRn5LS4u0trY667a1tUlvb688+uijGbctUrHZLQQgAAEIQAACEIAABCAAAQhAAAIQgAAEIAABawlg7FvbdOEpuBr1ZlHDXl+cqy/MnZiYkL6+PhkbG3NS8JhFTX59ka4x+b3bhqdmlAQCEIAABCAAAQhAAAIQgAAEIAABCEAAAhCAQPgIYOyHr00oEQQgAAEIQAACEIAABCAAAQhAAAIQgAAEIAABCEAgJQGMfToHBCAAAQhAAAIQgAAEIAABCEAAAhCAAAQgAAEIQMAiAhj7FjUWRYUABCAAAQhAAAIQgAAEIAABCEAAAhCAAAQgAAEIYOzTByAAAQhAAAIQgAAEIAABCEAAAhCAAAQgAAEIQAACFhHA2LeosSgqBCAAAQhAAAIQgAAEIAABCEAAAhCAAAQgAAEIQABjnz4AAQhAAAIQgAAEIAABCEAAAhCAAAQgAAEIQAACELCIAMa+RY1FUSEAAQhAAAIQgAAEIAABCEAAAhCAAAQgAAEIQAACGPv0AQhAAAIQgAAEIAABCEAAAhCAAAQgAAEIQAACEICARQQw9i1qLIoKAQhAAAIQgAAEIAABCEAAAhCAAAQgAAEIQAACEMDYpw9AAAIQgAAEIAABCEAAAhCAAAQgAAEIQAACEIAABCwigLFvUWNRVAhAAAIQgAAEIAABCEAAAhCAAAQgAAEIQAACEIAAxj59IDIE2m89R2qrFsmtV31L7n/idqmdt1BqqxbLyqZmefudgzJ7VkVk6kpFIAABCEAAAhCAAAQgAAEIQAACEIAABCAAgfgSwNiPb9tHsuZ/0rc6Wa+/7HlWvJ9vvPdKx+zXCYA//YNO+d7EM1I7b5EsrFkiM2fMjCQTKgUBCEAAAhCAAAQgAAEIQAACEIAABCAAAQhEiwDGfrTaM9a1MSa+n6GfyfDX3xPH1kntvMXS136XPPDknR8Y/g2yYunKWHOl8hCAAAQgAAEIQAACEIAABCAAAQhAAAIQgEC4CGDsh6s9KE2eBIIY+OYQuUwAbLlvgyysaXBM/89+8kr54c++50wG6KQACwQgAAEIQAACEIAABCAAAQhAAAIQgAAEIACBUhDA2C8FZY5REgL5RuznY/hfuvUMJ52PGv43tt0mDz/9TSfdj6b9WV5/cknqz0EgAAEIQAACEIAABCAAAQhAAAIQgAAEIACBeBDA2I9HO8emlsWO2M91//ri3vtveFK+/kD3dI7/eQvlwjMukx//4hVnAmDO7MrYtBEVhQAEIAABCEAAAhCAAAQgAAEIQAACEIAABPIjgLGfHz+2DhGBckbs52r4Kz5NCdR2S7NUzU1I9ZyEbL3yXhl45Gbn85yj58pFa9Y7L/mtmF3p/K4TASwQgAAEIAABCEAAAhCAAAQgAAEIQAACEIBAfAlg7Me37SNZ83wNdlu2P+rIWTK0aUxuvPdKx/DXSYDOC7/mpADSv/XfqY1nyBsHXnP+1vVZIAABCEAAAhCAAAQgAAEIQAACEIAABCAAgWgQwNiPRjtSCxGxOWK/2BMKPBHAKQIBCEAAAhCAAAQgAAEIQAACEIAABCAAgegQwNiPTluWrSadnZ0yNTXlHL+jo0Oam5sPKYv7d/NDb2+vNDU1SaZts61UsQ3yuOyfJwKy7XmsDwEIQAACEIAABCAAAQhAAAIQgAAEIACB0hHA2C8d60geaXBwUCYnJ6W7u1vGxsZkeHhYBgYGUtZ1fHxctm/f7qyT7baZABKxP01Ic/aXegLiym0tsrz+ZKmfv0wuP/da+ekvJ+S4usZMTcbvEIAABCAAAQhAAAIQgAAEIAABCEAAAhCAQA4EMPZzgMYmHxLQiPt169Ylo/T1c1dXlxON77f09/dLTU2NtLe3O9H62WwbhHupDW2OtzrZLH4TChvvWS9NDadIfeI4+dTpF8vb7xyU2bMqgjQl60AAAhCAAAQgAAEIQAACEIAABCAAAQhAAAIpCGDs0zXyIuA18nt6emTt2rWHpeMxB2lra5OhoSHnY7bbZiooEfvThMoRsZ/tBMe2BzdJU/0KJ8J/ZdOhqZsytTO/QwACEIAABCAAAQhAAAIQgAAEIAABCEAg7gQw9uPeA/KsfzbmvDv1TjGMfd1ntgYz66ePuC8Vn8qKKrn3+lG5/4nbHcN/cWIZqXzyPDfZHAIQgAAEIAABCEAAAhCAAAQgAAEIQCC6BDD2o9u2JalZNul0/NYtVCqe/fv3y9U7z3PqbEPEeqkMc5t5zDpyttRWLpItl/0veeTpb8mS+U3OZ/2eBQIQgAAEIAABCEAAAhCAAAQgAAEIQAACbgKJREL0X1wWjP24tHSR6qk583XJ9PLckZER2bdvn/T19SVLEnTbbIqOYR6OCPxiTijoS3k1ov/6P75Fnhsfc17aqxH/LBCAAAQgAAEIQAACEIAABCAAAQhAAAIQiAsBjP24tHQR66l5883S29vrvDhX0+5MTEwkjXzNvb9q1SppbW09pCR+2+ZaVHLsT5OL4xMLV25rcQx+zdl/+bnXyk9/OUEqn1xPJLaDAAQgAAEIQAACEIAABCAAAQhAAAIQCD0BjP3QNxEFzIYAEfvRj9g3/SHIBMbGe9ZLU8MpUp84Tj51+sXy9jsHZfasimy6FOtCAAIQgAAEIAABCEAAAhCAAAQgAAEIQCB0BDD2Q9ckFChXAkTsT5MLYnjHfQJk24ObnJf0aoT/yqbmXLsc20EAAhCAAAQgAAEIQAACEIAABCAAAQhAoCwEMPbLgp2DFotA3A1r6p/bEwuao//e60dlx8ObZXFiqSysaZA1K1qI8C/Wicp+IQABCEAAAhCAAAQgAAEIQAACEIAABPIigLGfFz42DhMBIvanW4OI/Wel0BMcPYNfkPr5S2VhdYNctGa9k8N/Uc0SOerIWWE6BSgLBCAAAQhAAAIQgAAEIAABCEAAAhCAQEwIYOzHpKHjUs1CG7rsL7cI+LhMMFx92wVSn1jmRPhfdf5GeW58zDH/F9YskZkzZsbltKOeEIAABCAAAQhAAAIQgAAEIAABCEAAAiUmgLFfYuAcrngEiNifZkvEfuEj9nOZ4FFzX03+G9tuk8f37nbMfmP6F+8sYM8QgAAEIAABCEAAAhCAAAQgAAEIQAACcSCAsR+HVo5RHXMxYA0eDPFwGOJRbw+N5FeTf/uG3XL/E7fLAifCv0F+7yMfPh0Ro1OWqkIAAhCAAAQgAAEIQAACEIAABCAAAQjkQABjPwdobBJOAkTsT7cLExT2TlBozv6hTWOy7cFNjtmvEf7nnNYqB369X6rmJsJ54lEqCEAAAhCAAAQgAAEIQAACEIAABCAAgZITwNgvOXIOWEwCROyTE9/0ryhOcGy8Z/10Sp+aBrn07KvllVdflEXVDVJZUVXM04p9QwACEIAABCAAAQhAAAIQgAAEIAABCISMAMZ+yBqE4uROgIj9aXZRNLSZsEk/YXPlthbH4F88f5l0Xvg1+ccffEcWVi+R+vnLRJ8CYIEABCAAAQhAAAIQgAAEIAABCEAAAhCIFgGM/Wi1Z+xrgwFMxL45CZjgmE5JlDi2TpbUNjov8f2bfxp2Iv7rE0ud/1kgAAEIQAACEIAABCAAAQhAAAIQgAAE7CSAsW9nu1FqHwJE7E9DwdC2N8d+KdtPX+KrEf3bvjicfInvcXXHy4lLTmV8gQAEIAABCEAAAhCAAAQgAAEIQAACEAg5AYz9kDcQxcuOABH7ROybHsMER+4THHNmV8rgV78j2x+6SRYnlkr9/KWyZkWLvP3OQZk9qyK7k5K1IQABCEAAAhCAAAQgAAEIQAACEIAABApOAGO/4EjZYbkIELE/TR5DO3dDG37B+k/P4BdEo/sXVDfIhWdcJq/+6sdOah99CoAFAhCAAAQgAAEIQAACEIAABCAAAQhAoPgEMPaLz5gjlJAAEftE7JvuxgRH6Sc4rhn4bDJ/f3vLl+VffvSs1CeWOXn+WSAAAQhAAAIQgAAEIAABCEAAAhCAAAQKRwBjv3As2VOZCRCxP90AGNqlN7SZUEo/odR2S7OTz39h9RK5/o9vkae+/3dOhP+i6gaprKgq88jB4SEAAQhAAAIQgAAEIAABCEAAAhCAgH0EMPbtazNKnIYABisR+6Z7MMFhxwSHGvvH1TbKlivukMf37pYldY3OZwx/hnoIQAACEIAABCAAAQhAAAIQgAAEIJCaAMY+vSMyBIjYn25KDG07DG0mINL3Vwz/yAzNVAQCEIAABCAAAQhAAAIQgAAEIACBIhDA2C8CVHZZPgJE7BOxj2Ee7QkeDP/yja8cGQIQgAAEIAABCEAAAhCAAAQgAIHwEMDYD09bUJI8CRCxH21DF8Oe9lUCqZ5IwfDPcwBlcwhAAAIQgAAEIAABCEAAAhCAAASsIoCxb1VzhbOwnZ2dMjU15RSuo6NDmpubDyvoyMiI7Nq1y/m+urpaBgYGnL+DbJtNrYnYJ2KfCQAmANwTABj+2YygrAsBCEAAAhCAAAQgAAEIQAACEICALQQw9m1pqZCWc3BwUCYnJ6W7u1vGxsZkeHg4adqbIuv3O3fulKGhoUNqEWTbbKpNxD6GrtvQxeCnP6TrDxj+2YyurAsBCEAAAhCAAAQgAAEIQAACEIBA2Ahg7IetRSwrj0bcr1u3Lhmlr5+7urqkqakpWZP+/n5pbGyU1tbWQ2oXZNtscRCxT8Q+hj6Gfj4TPBj+2Y66rA8BCEAAAhCAAAQgAAEIQAACEIBAOQhg7JeDeoSO6TXye3p6ZO3atYek49HvJiYmkrVetWqVE+EfZNtsUBGxj6Gbj6HLhAD9J13/wfDPZjRmXQhAAAIQgAAEIAABCEAAAhCAAASKTQBjv9iEI77/IOa81+xva2uT3t5e2b59+yHR/X6TAkHx7d+/XxKJhBCxT8Q+Bj0GfSkneCqOrpT5cxfI5svulOHv3CmJygWSqFwoSxKN8t577wUdwlgPAhCAAAQgAAEIQAACEIAABCAAgTwJqDeo/+KyYOzHpaWLVM8g6XS8qXiMga/5+DOl8cmm2ETsY+iW0tBlAoH+lqm/Vc1NyN1f/ju587GtsrC6QRbWNMgnTjpHfvu7d+SoI2dlM7yxLgQgAAEIQAACEIAABCAAAQhAAAIQOIQAxj4dIi8Catrrku7lue6X5I6Pj8vmzZudF+kG2TbbwhGxT8Q+hjuGeybDPSy/933rS47Zv6C6QS484zJ59Vc/loU1S2TmjJnZDn2sDwEIQAACEIAABCAAAQhAAAIQgEDMCGDsx6zBi1FdTa1jFk2xoy/OVTNf8+r39fU5P2lk/9TUlPN3R0dHMge/37a5lpGIfQzdsBi2TDAxwZTPBNM1A5/9IMJ/iXzuU1+R7008k/yc6/jIdhCAAAQgAAEIQAACEIAABCAAAQhEiwDGfrTaM8HpuakAACAASURBVPa1wVDFUM3HUKX/0H/C3H8u3XqGE9GvaX02Xtovo8895ET81yeWSeLYutiP/wCAAAQgAAEIQAACEIAABCAAAQjEiQDGfpxaO+J1JWJ/uoH/sudZXiLch0EdZoOaCZTC90/N2b+oZols++Kw/MXfDzjmf/38pXLiklMjPvJTPQhAAAIQgAAEIAABCEAAAoUhoFklLrnkEmltbS3MDtkLBIpMAGO/yIDZfWkJYBgW3jDEIGbChAkjuyfMZs+qkPtveFK2P3STE+G/OLFUzjzlPHnz4AGprKgq7SDN0SAAAQhAAAIQgAAEYklA0/WOjo6mrLtJ6xtmOPqeQE05PDAwkHMxC7GPnA8e4g17enoctu5l1apVzvsczWLe2VhI4927z2IZ+8Uoe4ibk6KVkADGfglhc6jiEiBiHwMaA9puA5r2K0/7bblvgyypa5QltcdLy8rPyG/eflPmzK4s7oDN3iEAAQhAAAIQgAAErCZwxMh/pC3/+63zUv4+MjIiu3btkqGhIasYFMKUL8Q+wg4tU8ClX/nV2K+urj7EyDfvajT9JBtzXDnr4p4Y8DtuMYx9v2NnU/awty/lCxcBjP1wtQelyZNApgsIvxPRb7oYKYtI2cR4kH482Dp0ndTPXybLFjTJ2R+/QN5+56Bo9D8LBCAAAQhAAAIQgAAEjLGvBr7b5Defo2js0+qZCQQJuNR7ce/iZ+zrOmruNzY2ZjTovfsLaux7tytExH6ux85MlzUgcDgBjH16RWQIBLmAaGUxdDF0MXSZ4GGCZ5pALuPh1x/odgz/4xedKGtWtMhvf/eOaI5/FghAAAIQgAAEIACB+BAoRsS+puvRdCwaub1v3z4xqVi8aXzcaXvMNmr+mlQ/+ndfX5/TGCZS2rSMO72L37bmdzV4zWKOp+vv3bs3mYon1b4zHdO9D/P0gjmWu+z6Xab6hbHHZbrf9itzKmPfy9xrvKuJrn3F3Vbbt2+Xqamp5HeGqdlWnxbRxbSre5/edXQ9b+ofbxlMe+v+Uh1b9+PdzjyRYAra0dEhzc3NyXLr+vrdzp07k9951wlj+1Om0hLA2C8tb45WZAKZLiD8jqFrumAuhib9h/5D/5km4Hf+3Lr7q05KH43w/8RJ58i7770rM2fMLPKoz+4hAAEIQAACEIAABMpFwC9S35Qll4h9Y+B7zXfdZ3t7u7Nrbyobv23UEG1paXG2UcNYjV2zvZuVd9uxsbGkiWpMX/fxvCZzqn1nOqYx9o2p756oULO3pqYmOTGRqX7lavtUxw0ScJlNxL43bZPbHDft5ZfSyS9q3kzWeN/n4DX2tW5mHXN8t6Gezthvampy+qgu3jRA7u28TyKkOo67LKYv2JbCKmx9NGrlwdiPWovGuD5BLiCpDCkMWwxbDNvUhi3nB+dHLueHmvoP3PiMbHtwk2P2q+m/+qNnxfgqRdUhAAEIQAACEIBAdAgUK2LfHc3uR8tr9HrNdt3GHf2tf+tiIvi9xr73eGq46qRAa2urs6rbPPYz9v32HfSYeqzTTz/9kEmHbOsXxh6V6f7Rr8ypIvaDGPt+UeypjH2/F+/6Reyb9teyetspX2Nf9+n3jolMxzF90YYXTYexX0a1TBj7UW3ZmNYr0wWE3zEoczEomRDKLWUL5xvnm9/5pml7hjaNyfaHbnLS+Whan5VNHz5yGtPLF9WGAAQgAAEIQAACVhEoRo59P5PeGKvu1Cr6nYla9tvGa+qqaawpfnTxpvHJx9g3kwh++w5yTO8kgnsiIVX6H10nzDncgwRcZhOxnykVj/spC/eTHoU09r1PYBTC2Ne0UQMDA4ec897JjUzHsWrAoLBFI4CxXzS07LjUBIJcQDBoMWhJwcM7FphwCOeEg76Y9/4bnpSBR252IvzV8D+18YxSX0o4HgQgAAEIQAACEIBAAAKlitj3mp1BItpTGd/eVCZ+kwLZROy7MaVKk5LumLlG7IfZ2Fcmme63/LpX0Jfnpnu5rTsFUyGNfW87efuIO8d+kFQ8Wv9cIva9xwlwmrJKDAhg7MegkeNUxUwXEH4Pp6HHhAsTLky4MOGSanyeM7tSBr/6Hbn7b78uS2qPd1L6rFi6Mk6XNuoKAQhAAAIQgAAEQkmgGDn2/SLoNUe+yVduIuGzidg38HRSwB0pXUhj37vvIMc0pr83x767vkGeSAhT5wgScBk0Yt+8XNadUz6dse823NXY16c83CmYUm0bJMe+u428qZZMOd3vZfAeW9vIexz3EwZ+71sgYj9MPTu8ZcHYD2/bULIsCQS5gGAgYyBjIGMgM8EXjQm+yooquff6Udnx8GZZnFgqC2saZM2KFnn7nYOi0f8sEIAABCAAAQhAAALFI1CqiH0TpWxqovnv1ZwPauybF6aa7QuZiifVvrM5phrQ+/btSzaU2+zVL20z9rXMme63/HqlO3WR+d3LwmuOm4kRv/Xd/UYnStTgD2rsax5+jag3izeHv7dP6u87d+5MpnnyO7a37N596O/pXuqrvxOxX7zxzOY9Y+zb3HqU/TACmS4g/B4NQ48JGiZomKBhgibTeN4z+AWpn79UFlY3yEVr1stPfzkhi2qWiOb4Z4EABCAAAQhAAAIQgAAEIAABCNhOAGPf9hak/EkCROxPo8DwxPDMZHjyOxNcZuCM43hx9W0XSH1imRPhf9X5G+W58THH/F9Ys0RmzpjJVRUCEIAABCAAAQhAAAIQgAAEIGAFAYx9K5qJQgYlgGGJYRlnw5L+T/+n/+c3wanmvpr8N7bdJo/v3e2Y/cb0D3odYj0IQAACEIAABCAAAQhAAAIQgEApCGDsl4IyxygJASL28zO0MAThpwTiGMHNhAgTIpnGP43kV5N/+4bdcv8Tt8sCJ8K/QX7vIx+yK8mFjoNAAAIQgAAEIAABCEAAAhCAAAQ+IICxT1eIFAEMOgy6TAYdvzOBwQQGEziFnMDSnP1Dm8Zk24ObHLNfI/zPOa1VDvx6v1TNTUTqGktlIAABCEAAAhCAAAQgAAEIQCA8BDD2w9MWlCRPAkTsY9hi2GLYFtKwpT/RnwrRnzbes346pU9Ng1x69tXyyqsvyqLqBqmsqMrzqsfmEIAABCAAAQhAAAIQgAAEIBBnAhj7cW79CNadiH0i9k23LoQhR3+iP9GfmDAs1gTPldtaHINfTf9rLuqVp18adf6uTyyV2bMqIniFpkoQgAAEIAABCEAAAhCAAAQgUEgCGPuFpMm+ykqAiH0MuGIZcBj8GPwY/IwvpRxfNIXPwuol0td+lzz89DedaP/FiWVyXF1jWa+zHBwCEIAABCAAAQhAAAIQgAAEwkMAYz88bWFtSTo7O2Vqasopf0dHhzQ3Nx9Sl8HBQRkdHU1+19LSIu3t7c7nTNtmCwUDFgMWAxYDtpQGLP2N/lbq/pY4tk7uvO4xuftvv+68xLd+/jJZ2dQs7773ruhLflkgAAEIQAACEIAABCAAAQhAIB4EMPbj0c5Fq6Wa9pOTk9Ld3S1jY2MyPDwsAwMDhxn7+oUx882PQbbNpuBE7GOwldpg43jkYCfl07PChGq4JlS3Dl33QUqf4+RTp18sv5j8mfOZBQIQgAAEIAABCEAAAhCAAASiRQBjP1rtWfLaaMT9unXrklH6+rmrq0uampqSZVED38/YD7JtthXCYAqXwUR70B7mHMYAxwBnPCjveNB1x8Wy8IMI/8vPvVb+5UfPSn1imegTACwQgAAEIAABCEAAAhCAAAQgYB8BjH372ixUJfYa+T09PbJ27dpD0vF4U/GYdD1Bts2mskTsT9PCQMVAxUAtr4EKf/jbNKHVdkuzLKpZ4uTwv/6Pb5HvPD8i9fOXOjn+Ndc/CwQgAAEIQAACEIAABCAAAQiEkwDGfjjbxZpSZWvOj4yMOPn2NV1Pttumg7J//35JJBKkhOjDULPJUMMApr/SX5mQDPOE7KwjZ0tt5SLpW3+P3P/tHTK/cpHUzF0gH6n7qLz77rvWaBUKCgEIQAACEIAABCAAAQjEg4B6g/ovLgvGflxaukj1zCWdTltbmwwNDTnGfqY0PtkUm4h9DLIwG2QYuPRP+idPFEXpiarKiiq59/pR2fHwZlmcWCoLaxpkzYoWefudgzJ7VkU2l2/WhQAEIAABCEAAAhCAAAQgAIEcCGDs5wCNTT4k0N/f73xI9/JcNy+N2N+3b5/09fVJttsG4U4ENBHQGOgY6BjoGOhRMtBt7c89g1/4IKVPg1y0Zr389JcTTsqfo46cFeRyzjoQgAAEIAABCEAAAhCAAAQgkIEAxj5dJG8CGoFvlt7eXufFuZpXf2JiwjHwNe++/m0WjdY3i9+2uRaIiH0MXVsNMCakmJBiQorxKy7j19W3XeC8tFcj/K86f6M8Nz7mvNR3Yc0SmTljZq4SgO0gAAEIQAACEIAABCAAAQjEjgDGfuyaPNoVxiDFIMUgxSCNi0HKeMd4F7XxTs19NflvbLtNHt+72zH7jekfbfVC7SAAAQhAAAIQgAAEIAABCGRPwEpjX1++umfPHnnttdfk05/+tJOnXVO86NLa2po9BbaIBAEi9jF0MXRJwUIKlmd5iTgvEU9e06NyPmgkv5r82zfslvufuF0WOBH+DfJ7H/lwcicSQoZKQAACEIAABCAAAQhAAAIQyIKAdcb+888/Lzt27HAMfE3vUlNTI+3t7U7qF130b5b4EiCClQhW0/ujYmhRHyasmLBiworxLPWElebsH9o0Jtse3OSY/Rrhf85prXLg1/ulam4ivoKImkMAAhCAAAQgAAEIQAACkSdgnbGvBv5bb70lGzZsOMTMx9iPfF/NWEEi9jFAMUAxQDFAidhngpcJXveE6MZ71k+n9KlpkEvPvlpeefVFWVTdIJUVVRl1BStAAAIQgAAEIAABCEAAAhAIMwHrjP3h4WE5cODAYcZ+f39/Mno/zMApW3EJYOhg6LgNHfoD/YH+wIQfE35M+PlN+F25rUWW158syxYudwz/X0z+zJkAYIEABCAAAQhAAAIQgAAEIGALAeuM/fHxcbnlllvkzDPPlMnJSYdzY2Oj7Nq1S3p7e6WpqckW9pSzwASI2MfAw8DDwCNin4h9JvSY0MtnQq9n8AvSuPgkOX7RiXLmKefJu++9K5rjnwUCEIAABCAAAQhAAAIQgEDYCFhn7CvAsbEx+eu//mvn5bm6VFdXOzn3W1pawsaX8pSYAIYOhk4+hg79h/5D/2GCkAlCJgjdE4Qmh/+dj22VZQuapKnhFGlcdFKJ1Q2HgwAEIAABCEAAAhCAAAQgcDgBK419GhICfgSI2MeQw5DDkCNin4h9JuiYoCvFBN1xdY2y7YvD8sgz33LS+ajZP2d2JQINAhCAAAQgAAEIQAACEIBAyQhExtjXKH5dmpubSwaPA4WPAIYOhk4pDB0mEJhAYAKBCQSuN1xvvNebxLF1jsH/1YtvlWdf/q7zt37HAgEIQAACEIAABCAAAQhAoBgErDL29QW5+/btczisWLFCLr744mRO/cHBQef79vb2YnBinxYQIGJ/upEwHDEcMRwxHJngYjzkehCO66G+pPcjC5Y7Uf2Xn3ut/PSXE6LR/iwQgAAEIAABCEAAAhCAAATyJWCNsT86OioPPPCAk0tfFzX4X331VbnmmmvktNNOE4z9fLtCNLbH0MTQxNDE0MTQDIehyXjMeMx4nHo8vvHeK+X4xR9z8vafc1qr/PZ374jm82eBAAQgAAEIQAACEIAABCAQlIA1xr4a92+99ZZs2LAhWbeRkRHRf2ruv/DCC873ROwHbfrorUfEPoYuhi6GLk+s8MQKEwpMKNg4oTBzxkx54MZnZOCRmx2zv3HxSXLiklOjJ9aoEQQgAAEIQAACEIAABCBQMALWGPtq4E9MTEh3d/chlTfmfmNjo9TX12PsF6xr2LkjDB0MHRsNHSYkmJBgQoIJCa5fXL/8rl8La5bIjs6/koef/qYsqWuU5fUnS2VFlZ0ijVJDAAIQgAAEIAABCEAAAgUlYI2x/8Ybb8gNN9yQTL3jpqDm/q5du6SlpQVjv6Ddw66dEbE/3V4YhBiEGIQYhExwMR5yPYju9VCN/UXVDbL1ynvlr/7hXllY0yA6AaAv62WBAAQgAAEIQAACEIAABOJDwBpjX5tkfHzcaZmmpqbDWkhz8NfW1jr59lniSwBDE0MTQxNDE0MzuoYm5zfnN+d3+vO7am5C7v7y38mdj22VhdVq+DfIJ046hxz+8ZXG1BwCEIAABCAAAQhAIMIErDL2TTto9P7LL7/sfGxubo5w81C1bAgQsY/hg+GDocsTKzyxwgQvE7xMAKXWA33f+pJj9i+obpALz7hMXv3Vj51of83xzwIBCEAAAhCAAAQgAAEI2EXAKmNfI/bvu+8+J9e+e1m1apVcfvnlTsQ+S7wJYOhg6GDoMMHDBA8TPEzwMMGDHshOD1wz8NkPIvyXyOc+9RX53sQzyc/xVpbUHgIQgAAEIAABCEAAAuElYJWx39nZKTU1NfLJT35SKioqHKoHDx6UPXv2OH9v27YtvKQpWdEJELGPoYuhi6GLoYuhi6GbnaELL3ilmxC/dOsZTkS/pvXZeGm/jD73kBPxX59YJolj64qu7TgABCAAAQhAAAIQgAAEIJCagDXGvubQ15fkDgwMHFYbTc2zZcsWWbduHal5Yt7bMSgwKNIZFPQP+gf9gwlAJgCZAGQCsDATgEcdOUsW1SyRbV8clr/4+wHH/K+fv1ROXHJqzNUo1YcABCAAAQhAAAIQgEBpCFhj7A8ODjpE2tvbfclk+r00ODlKOQkQsY9hh2GHYYdhVxjDjgkQxlPGU8bTfMbT2bMq5P4bnpTtD93kRPgvTiyVM085T948eEAqK6rKKRc5NgQgAAEIQAACEIAABCJDAGM/Mk1ZvopoiqSpqSmnAB0dHSmfmtDJF33ywr1O0G2D1o6IbCKyMSQxJDEkMSTzMSTpP/Qf+k/xJwi77rhYquYkpLZqkXRe+DV5fO9uqZqbkJpjF8jy+pODyj7WgwAEIAABCEAAAhCAQKwJWGPsp0vFoy14/fXXy5lnnimtra2xbtBSV17N+snJSenu7paxsTEZHh72TZek5TLvSFi7dq1j/mezbZB6EbGPoYshhyGHIVd8Q44JVCZQmUDleluq6+3Ge9Y7hr/m87/q/I3y5AuPTU8AVNbJcXWNQeQh60AAAhCAAAQgAAEIQCCyBKwx9o15ry/N1ZfntrS0OI2iZvJ3v/tdmZiYkD/7sz+T2trayDZWGCumZr373Qb6uaurS5qamg4pbn9/v6xevdp50bEx9oNum029MZwwnDCcMJxKZTgx3jDeMN4w3jDelHdCWfP8D20aky33bUhOAFx+7rXy9Eujzue6eYudpwJYIAABCEAAAhCAAAQgEEUCVhn7+pLc22+/3THx3Ut1dbV8/vOfl9NOOy2KbRTqOnmN/J6enqRxbwquky9q6Pf19Yn79yDbZlN5IvYxWDBYymuwwB/+PDHBExNMeDHhFcYJL83rf+/1o7J16DrH8K+dt0guPusqeW58bHpCoLLO+Z8FAhCAAAQgAAEIQAACNhGwytg3YMfHx+X11193Pi5YsOCw6HCbGsD2sgYx593rFMvY379/vyQSCcFQwFAIo6GA4Y3hjeGN4c31iesT16fwByBUzZkvOzoekq8Pf0Uqj6mSecdUywX/7U/lhYl/krlHz5N5FTUy68jZtst3yg8BCEAAAhCAAAQiS0C9Qf0Xl8UqY/+OO+6QxsbGZBoe00gaEf79739fNmzYEJd2C009M6XT0UmYzZs3H1beSy65xHmRbpA0PkErS8R++G+YMbgxuDG4MbgxuDG4Mbi5XtusB+bMrnTS+9x61bfk/idul9p5C6W2arGsbGqWt985KLNnVQSVrqwHAQhAAAIQgAAEIACBvAhYY+w///zzcs8996R8Mau+PPeyyy4jHU9e3SH7jTV3vi5BXp6r67kj9rPdNkjpMIwwjDCMMIxsNozov/Rf+i8ToEyA2j8BeuO9Vzpmv04A/OkfdMr3Jp5x0v8srFkiM2fMDCJpWQcCEIAABCAAAQhAAAIZCVhj7A8ODjqVaW9v961Upt8zkmCFnAm0tbUlt+3t7XVSI2l76LsQNK++e/Hm4PfbNteCELGPIYYhhiGGIWa/IcYELRO0THBxPY/y9TxxbJ3Uzlssfe13yQNP3vmB4d8gK5auzFUCsx0EIAABCEAAAhCAQEwJWGXsv/XWWynT7WianmOOOSal8R/T9o1dtTGEMIQwhDCEomwI0b/p3/RvJjCZwIz+BOaW+zbIwpoGx/T/7CevlB/+7HvOZIBOCrBAAAIQgAAEIAABCEDAELDG2NdUPDt27JBNmzYd9rLcN954Q2644Qa59NJLD8u/T1PHhwAR+xheGF4YXhhe0Te8mMBlApcJLq73cb3eX7r1DCedjxr+N7bdJg8//U0n3Y+m/Vlef3J8RD81hQAEIAABCEAAAhBwCFhj7GthNSf7iy++KKeffrrzEl1dNN3L3r17pb6+/rC0L7Rx/Ahg+GD4YPhg+MTV8GH8Y/xj/GP8Y/yL9wS3vrj3/huelK8/0D2d43/eQrnwjMvkx794xZkA0Bf/skAAAhCAAAQgAAEIRIeAVca+Yh8eHpaxsTGZmppyWqG6utox+v/wD/9Qamtro9My1CRrAkTsY2hgaMTb0KD9aX+e2OCJDSa4mOBigiu9HlSDX5ed14yIpvwxnzsv/Jrs/u7dUvfB72d//AJ56SfPSd28xc76Zr2sBTobQAACEIAABCAAAQgUjYA1xv74+LgDQV/MygKBVAS4oeeGnht6Jngw+DH4Mfgx+NED6AH0QPH0QMeO1qThv+WKO2TgkZud9EC6XHzWVfLkC48lJwL0pcBvHHiNiQFu3yAAAQhAAAIQgEARCFhj7A8ODjrVb29vLwIGdhkFAkTsF+8GDoMEgwSDhPOLCRMmTJgwYcIEPYAeyFcP8MRAFO66qAMEIAABCEAAAmEhgLEflpagHAUhwA0nN5z53nCyPQY2BjYGNgY2BjZ6Aj2BHgifHqisqJJ7rx+VHQ9vlsWJpbKwpkHWrGiRt985KPp+ARYIQAACEIAABCAQNwJWGfuTk5OyevWHNxrexlqwYAGpeuLWg131JWI/fDdgGKQYpBikGKQYpBikGKRcn9ED6IFS6IGewS9I/fylsrC6QS5as15++ssJWVSzRI46claM75CoOgQgAAEIQAACUSZglbE/Ojqati1aWlpI1RPl3hqgbhhIGEgYSBhIGEgYSKUwkLjecL3hesP1huuNHdebq2+7QOoTy5wI/6vO3yjPjY855v/CmiUyc8bMAHcYrAIBCEAAAhCAAATCScAqY18RkmM/nB0pDKUiYp8bbG6w7bjBxhDFEMUQZbxmvGa8ZgKOJ7rCoAfU3FeT/8a22+Txvbsds9+Y/mG4v6EMEIAABCAAAQhAIB0BjH36R6QIhOEGAcMKwwrDCsMKwwrDiusRE1joAfQAesBePaCR/Gryb9+wW+5/4nZZ4ET4N8jvfSR1WthI3VRRGQhAAAIQgAAErCBgjbE/PDzsAF23bp0VYClk6QkQsc8NNDfQ9t5AY4Bx/nL+cv4yIcaEGBNiTIjZoAc0Z//QpjHZ9uAmx+zXCP9zTmuVA7/eL1VzE6W/CeKIEIAABCAAAQjEloA1xn5sW4iKZ0WAG0JuCG24IcTAxMDEwMTA5HrF9YrrFROa6IFo6oGN96yfTulT0yCXnn21vPLqi7KoukEqK6qyuq9hZQhAAAIQgAAEIJCJgDXG/uDgoPDy3EzNGe/fidjnBpkb5GjeIGOAYoBigDK+M74zvjMhyoSo7Xqg/dZzpLZqkdTNWyRfvfhWJ6d/bdViqZ23SI6ra4z3jRy1hwAEIAABCEAgJwLWGPuaiufRRx+VVatWyerV/rkNFyxYIE1NTTmBYKNoELBd8FN+DEwMTAxMDEwMTAxMDEz0AHoAPRA/PaAR/fdePyrbH7rJmQBQw79l5Wfk1V/92HkCQPP+s0AAAhCAAAQgAAE3AWuMfS30yMiI7Nu3T1599VU588wzZc2aNRj59OckASL243cDhAGKAYoBigGKAYoBigHK9R89gB6Igx64+rYLpHbeYqmrWiTXXNQr33l+xEn3UzdvsTMRwAIBCEAAAhCAQPwIWGXsm+YZGxuTZ5991jH5TQR/c3Nz/FqPGh9GAIMHgweDB4MHgweDJw4GD9c7rndc77jecb3jeue+3qm5v/OaEbnzsa1OtL9+PvOU82T/f/5SEsfWcecIAQhAAAIQgEAECVhp7Jt2GB8flyeeeEL27t0r1dXV8kd/9EeCwR/BXhqwSkTsc4PLDS43uBi6RPBjeGN4Y3ijB9AD6AH0wOF6oOuOix3DXyP+rzp/ozz90qiT458X+wa82WQ1CEAAAhCAQAgJWG3sK0+TnmdiYkIuueQSaW1tDSFmilQqAhg6GDoYOhg6GDoYOhg6TPCgB9AD6AH0AHoguB6YPavCMfy3fXFY/vzx/19q5y108vqv/uhZ8pu335Q5sytLdTvHcSAAAQhAAAIQyIKAlca+Ruo//fTT8tRTTzlVJd9+Fi1ehFU7OztlamrK2XNHR4fvUxNtbW3JI/f29ibfjRBk26BFJmKfGzhu4ILfwGF4cL5wvnC+MAHCBAgTIEyAoAfQA0H1gEb8V81JOCl+Oi/8mjy+d7dUzU1IzbELZHn9yUFv2VgPAhCAAAQgAIECErDK2Hfn1m9sbHTy6xOhX8DekMOuBgcHZXJyUrq7u0XbZ3h4WAYGBg7Zk65zwgknOIa/e/0g22ZbJG5QuUHlBpUb1KA3qIwXjBeMF4wXjBdMcDHBxQQXeqCwemDjPesdw1/z+mvKnydfeGx6AqCyTo6ra8z29o71IQABCEAAAhBIQ8AaY18N429/+9ty8skny+///u/Laaed19RGnQAAIABJREFURsOGgIBG3K9bty4Zpa+fu7q6khH53iL29/dLTU2NtLe3S7bbZqouEfsYNBg0GDQYNBg0GDSFNWjgCU8mwNBX6Cv0VSH11VFHzpKhTWOy5b4NyQmAy8+91sn5rxMAdfMWO08FRG1548BrTpV++R//LiuWrnQmPJzPB16Ti8+6SgYeudn5rOttueIO6dgxnWJYPyt/npiIWo+gPhCAAAQKQ8AaY1+ju0dHR9PWuqWlxTGMWUpHwGvk9/T0yNq1aw9Lx2NS8eiTFn19fU4Bg26bTW0wIDAgMCAwIDAgMCAKaUDQn+hP9CcmDNGX6Ev0Zen1ZWVFldx7/ahsHbrOMfz1xb9qgD83PjY9IVBZ5/xfqkUNdp1weOknzyUN97M/foHs/u7d05//4zUnRZFOWBgDf+c1I1Lq8YMnJkrVIzgOBCAAgXAQsMbYf+ONN+Tll19OS23BggUpI8XDgTt6pcjWnNcJGn3RsZr72W6biR4R+6UX3BheGF4YXhhepb5h5XgYbBhsXO/RH+gP9Af6w+gBNdvVQN/24KYPDP9auWjNeseA13cCaEogfTlwvhHzUdEfcX1iIpOXwO8QgAAEbCVgjbFvK+ColzuXdDoavT80NFTQVDz79++XRCJR8oiIqAg8bpC5QeYGmRtkxjMMcwxzDHP0AHoAPYAeQA+gB/RaUHF0pdx13d9K732dUnlMlVRVzJfPrPkf8k8/eNL5PO+YGpk7e17U7Q7qBwEIWEhAvUH9F5fFGmNfX8z6b//2b2nbxbygNS6NF4Z6as58XdK9PFfT85j0OyMjI05KJX3BbpBts6kjEfsYEhgSGBIYEhgSGBIYEkxQoAfQA+gB9AB6AD1QGj0Q9ImJbO7rWRcCEIAABIITsMbYNzn2NUd7qmXVqlXS2jr9khmW0hEw+fP1iL29vU46JHfKHTXzd+3alSyQRuubxW/bfEqOgCuNgOOGmRtmbpi5YWa8ZbzFQMdARw+gB9AD6AH0AHogkx7QVEiaEmn7ht3OS4L175rKOmlZ+RmZeO0HJX9fQj5+A9tCAAIQCBsBa4z9559/Xu655x6HX3Nzs5x77rlSW1sbNp6Up4wEiNjHYMBgwGDAYMBgwGDAYMhkMPA7egG9gF5AL6AX0Avh0wsa/Z+oXCB97XfJ4Og3pKay1nlvwpmnnOe8I0H/1ncEsEAAAhCAwIcErDH2TZE1Jc+ePXvk1VdflZNPPlk+/elP88JcenSSAAItfAINAwUDBQMFAwUDBQOF6zPXZ/QAegA9gB5AD6AH8tUDV25rcSL+9cXIN7bdJru/e7fzWf+d2niGvHnwgFRWVOGQQAACEIgNAeuMfdMy4+Pj8uijj8q+fftE0/N88pOflJaWltg0HBU9nAAR+9wwcsPIDSM3jNww5nvDyPYY0BjQ6An0BHoCPYGeQA/YrQc6drRK3bzFjuF/zUW98jf/NDw9ITA3IScuORU7BQIQgEBkCFhr7JsWeOONN+Suu+6Sl156yTH229vbI9M4VCR7AggwuwUY7Uf7YahhqGGoYahhqGGooQfQA+gB9AB6AD1QCj2w8Z71ScP/qvM3ypMvPCaaEkifCKifvyx7Q4ItIAABCJSYgLXGvhr6TzzxhGhqnrfeeou0PCXuOGE8HBH73ABwA8ANQCluADCcMJwwnLjecL3hesP1hgko9AB6AD0QHz1gngDQGm+54g7nJcC18xY5AC4+66rkhIB+XrF0pfNOAJ0gYIEABCBQbALWGfsmBc+LL74oxxxzDC/SLXYPsWz/CGwENgI7PgKb853znfOd8x2DHYMdgx2DHT2AHkAPoAfCrAeMwb/zmhHZct+GpOHfeeHXnHcE1H0wAXD2xy+Ql37ynJNCSBcmBiwzoyguBMpEwBpj//nnn5eHHnpIJiYmZMWKFXLWWWc5pj4LBAwBIvYRdGEWdNxw0D/pnxiQGJAYkBiQGJDoAfQAegA9gB5AD2SrB3hiAN8LAhBIRcAaY39wcFCeeuopJ+VOTU2Nb31OOOEEzP6Y9/VsL5Cszw02N9jcYHODzQ02N9jcYKMH0APoAfQAegA9gB5AD0RND1z+Z2dPv0NgTsJJIfQXfz8gicpa5yXCnzjpHFIGxdw/o/rRIGCNsT86Oir/8A//kJb6qlWrpLW1NRotQy2yJkDEPjdk3JBxQ8YNGTdkUbshoz4YzhjO6Bv0DfoGfYO+QQ+gB4qpB676xnmSqKxzDP+Nl/YnUwTp51Mbz5A3Dx6QyoqqrD0aNoAABIpPwBpjv/goOEIUCCB4EDzFFDz0L/oX/QuDDYMNgw2DDYMNPYAeQA+gB9AD6IE46gGTEkgN/67P/E955JlvTT8RMDfhvDT4t797R446clYUrKVI1kFf6jz1m/1y8O03nQmbh5/+pvzmv34tB369X/SdDzfee6Xzu34e2jQmXXdc7Dztoe970N8f37vbaeuaYxfI8vqTI8nIxkph7NvYapTZlwAR+whsBDYCO44CG4MJgwmDiesf1z+uf1z/mHBCD6AH0APogbDogev/1zqp+eAJADWER597KDkB0LjoJBytAhDQSRQ14NV0/97EM87f+u+iNetl4JGbnb/VwN965b3SdkuzM+lSrP6x8Z71juGvkzxXnb9RnnzhsekJgMo6Oa6usQC1ZRfpCGDs0z8iRQBBi6BF0CJoiyVYGF8YXxhfGF8YXzDQMdAx0NED6AH0AHoAPVAYPaAR4hr9rSbw5z71FccQVqNao8Tr5y+LlFcVpDLZRtTbcj3Spzj0CYAt921ITgBcfu618vRLo87nunmLnXZnyY0Axn5u3NgqhASI2EdgIbAKI7BsEQi0N+2NwYbBxniFwYbBhv5DD6AH0APoAfRAtPXApVvPkJpj65wL3s5rRkRTAuky68ijZfuG3Y5hbBZ9SfDXH+hOvhNAnxjQCHZd5syulPaWLzvvEDDLxWdd5aSYmT2rwvnq7I9f4Eww6GLeMfDST55Lrq8ph34x+TOZOeNI5zs1pNWQN3+bFcMUUW/L+aHvcbj3+lHZOnSdw7523iLR9nlufGx6QuCDp0BCaEeWtUgY+2XFz8ELTcCWAYsbEG5AuAHhBoTxKto3ILQv7YvhjOGM3kPvoffQe+gB9AB6AD2AHiisHtDJFJ3g2fbgpg8M/1onBZFOwOjTHpoSyEzUFNpzDOP+MPbD2CqUKScCROxzweSCWdgLJjzhiSGBIYEhgSGBIYG+Qg+gB9AD6AH0AHoAPYAesEkP6HUrLgvGflxaOib1RHAgOBAcCA6bBAf9lf5Kf8UwwzDDMEO/ol/RA+gB9AB6AD2AHkAPFFYPxMQGFYz9uLR0DOpJxD6CGEGMIEYQI4gRxIUVxPCEJ4Yj+gp9hb5CX6Gv0APoAfQAesAmPUDEfgxMYKoYTQIIDgQHggPBYZPgoL/SX+mvGGYYZhhm6Ff0K3oAPYAeQA+gB9AD6IHC6oFoup6H14qI/bi0dAzqScQ+ghhBjCBGECOIEcSFFcTwhCeGI/oKfYW+Ql+hr9AD6AH0AHrAJj1AxH4MTGCqGE0CCA4EB4IDwWGT4KC/0l/prxhmGGYYZuhX9Ct6AD2AHkAPoAfQA+iBwuqBaLqeROzHpV1LWs/Ozk6ZmppyjtnR0SHNzc2HHb+trS35XW9vrzQ1NTmfg2wbtDJE7COIEcQIYgQxghhBXFhBDE94Yjiir9BX6Cv0FfoKPYAeQA+gB2zSA0TsB3VSWS/2BAYHB2VyclK6u7tlbGxMhoeHZWBg4BAuus4JJ5zgGP7698TEhPT19Tl/Z9o2W8AIDgQHggPBYZPgoL/SX+mvGGYYZhhm6Ff0K3oAPYAeQA+gB9AD6IHC6oFs/URb1yfHvq0tF5Jya8T9unXrklH6+rmrqysZke8tppr/e/bscYz9bLfNVGUi9hHECGIEMYIYQYwgLqwghic8MRzRV+gr9BX6Cn2FHkAPoAfQAzbpASL2Mzmo/A6BDwh4jfyenh5Zu3atbzoe3aS/v19qamqkvb3dMfbdkwCZtg0CHcGB4EBwIDhsEhz0V/or/RXDDMMMwwz9in5FD6AH0APoAfQAegA9UFg9EMRDjMI6ROxHoRXLWIdszHlvqp5stg1SRSL2EcQIYgQxghhBjCAurCCGJzwxHNFX6Cv0FfoKfYUeQA+gB9ADNukBIvaDuKisA4EPXn4bJBXP+Pi4bN68WYaGhpLcCpmKZ//+/ZJIJATBgeBAcCA4bBIc9Ff6K/0VwwzDDMMM/Yp+RQ+gB9AD6AH0AHoAPVBYPRAX05aI/bi0dJHqqal1dEn38lxj6vf29h6Sez/IttkUm4h9BDGCGEGMIEYQI4gLK4jhCU8MR/QV+gp9hb5CX6EH0APoAfSATXqAiP1s3FTWjT2Btra2JANj3g8ODsrExITzklzNna9/uxeznt+2+QBFcCA4EBwIDpsEB/2V/kp/xTDDMMMwQ7+iX9ED6AH0AHoAPYAeQA8UVg/k4y3atC0R+za1FmVNS4CIfQQxghhBjCBGECOICyuI4QlPDEf0FfoKfYW+Ql+hB9AD6AH0gE16gIh9DGQIWEoAwYHgQHAgOGwSHPRX+iv9FcMMwwzDDP2KfkUPoAfQA+gB9AB6AD1QWD1gqa2ZdbGJ2M8aGRuElQAR+whiBDGCGEGMIEYQF1YQwxOeGI7oK/QV+gp9hb5CD6AH0APoAZv0ABH7YXVuKRcEMhBAcCA4EBwIDpsEB/2V/kp/xTDDMMMwQ7+iX9ED6AH0AHoAPYAeQA8UVg/ExUAlYj8uLR2DehKxjyBGECOIEcQIYgRxYQUxPOGJ4Yi+Ql+hr9BX6Cv0AHoAPYAesEkPELEfAxOYKkaTAIIDwYHgQHDYJDjor/RX+iuGGYYZhhn6Ff2KHkAPoAfQA+gB9AB6oLB6IJqu5+G1ImI/Li0dg3oSsY8gRhAjiBHECGIEcWEFMTzhieGIvkJfoa/QV+gr9AB6AD2AHrBJDxCxHwMTmCpGkwCCA8GB4EBw2CQ46K/0V/orhhmGGYYZ+hX9ih5AD6AH0APoAfQAeqCweiCaricR+3Fp11jWk4h9BDGCGEGMIEYQI4gLK4jhCU8MR/QV+gp9hb5CX6EH0APoAfSATXqAiP1Y2sJUOgoEEBwIDgQHgsMmwUF/pb/SXzHMMMwwzNCv6Ff0AHoAPYAeQA+gB9ADhdUDUfA4g9SBHPtBKLGOFQSI2EcQI4gRxAhiBDGCuLCCGJ7wxHBEX6Gv0FfoK/QVegA9gB5AD9ikB4jYt8LGpZAQOJwAggPBgeBAcNgkOOiv9Ff6K4YZhhmGGfoV/YoeQA+gB9AD6AH0AHqgsHogLp4pEftxaekY1JOIfQQxghhBjCBGECOICyuI4QlPDEf0FfoKfYW+Ql+hB9AD6AH0gE16gIj9GJjAVDGaBBAcCA4EB4LDJsFBf6W/0l8xzDDMMMzQr+hX9AB6AD2AHkAPoAfQA4XVA9F0PQ+vFRH7cWnpGNSTiH0EMYIYQYwgRhAjiAsriOEJTwxH9BX6Cn2FvkJfoQfQA+gB9IBNeoCI/RiYwFQxmgQQHAgOBAeCwybBQX+lv9JfMcwwzDDM0K/oV/QAegA9gB5AD6AH0AOF1QPRdD2J2I9Lu8aynkTsI4gRxAhiBDGCGEFcWEEMT3hiOKKv0FfoK/QV+go9gB5AD6AHbNIDROzH0ham0lEggOBAcCA4EBw2CQ76K/2V/ophhmGGYYZ+Rb+iB9AD6AH0AHoAPYAeKKweiILHGaQO5NgPQol1rCBAxD6CGEGMIEYQI4gRxIUVxPCEJ4Yj+gp9hb5CX6Gv0APoAfQAesAmPUDEvhU2LoWEwOEEEBwIDgQHgsMmwUF/pb/SXzHMMMwwzNCv6Ff0AHoAPYAeQA+gB9ADhdUDcfFMidiPS0sXsZ6dnZ0yNTXlHKGjo0Oam5sPO9r4+Lhs3rxZWlpapL29Pfl7kG2DFp2IfQQxghhBjCBGECOICyuI4QlPDEf0FfoKfYW+Ql+hB9AD6AH0gE16gIj9oE4q68WewODgoExOTkp3d7eMjY3J8PCwDAwMHMLFfH/66ac73xtjP8i22QJGcCA4EBwIDpsEB/2V/kp/xTDDMMMwQ7+iX9ED6AGjB9bfeo6csOgkeb3iJGk45fNy98uvysQFx8sRI/+RvDV+v3Uen+FBf/iAAOcD44Hf+Kj9Ii4LEftxaeki1VMj7tetW5eM0tfPXV1d0tTUdNgR1ch3G/vZbBuk+ETsI4gxyDDIMMgwyDDIMMgwyNAD6AH0AHoAPWCDHjjqyFlSW3uStP/JnXLrU4/JvxzxUXnp3UVBbn1ZBwIQgAAE0hDA2Kd7QCAgAa+R39PTI2vXrvVNx+Nn7LsnAdJtG7A4YoOAw3DAcMBwwHDAcMBw4HrFBAR6AD2AHkAPoAfiowdmzpgpD9z4jHz5gT6ZrDhJXp5xgvzjBacSeU/kPZH3RN47BHjyoPBPHgT1EW1fj4h921uwzOUPk7FPxD43yNwgc4PMDXJ8bpA53znfOd8535kgY4KMCTL0f1j1wNU7PisViY/JmxXLZdbxfyLf/NGb8huZVea7dw4PAQhAIB4EiNiPRztTywIQyCadTjFT8ezfv18SiQQR+33c4HGDxw1eWG/wMKAYnxifGJ8Yn5iQYkKKCSn0QPT0wLyKGplV2Sjnferr8o29/ygj562WY7/94c02kbiFj8TlnQO8c8GcYZxfnF/k2H9Fjnj55ZffX758eQFsXnYRNwL9/f1OldO9PNcw8Rr72WwbhCsR+xgmGCYYJhgmGCYYJtEzTJgQ4frO9Z3rO9d3ru9hub5XzK6Ub1z3hHztsZ3y77Oa5AU5Qf7Pu4kgt6usAwEIQAACJSJAxH6JQHOYaBBoa2tLVqS3t9d5ca6a+BMTE9LX1ycjIyOya9euQyo7NDTkfPbbNh8qYRF83IByA8oNKDegjEcYzBjSGNLoAfQAegA9gB6wWw9cd89VIvM+Km/MbpKhT7eSE5+c+Em7gkhxIsV5ciTcT47k4y3atC059m1qLcqalgAR+xgoGCgYKBgoGCgYKHYbKLQf7ceEGHoOPYeeK4eeu3TrGTI/cbwcVXWinLZmo+x84SX553ePk9/KTO7CIQABCEDAMgJE7FvWYBQXAoYAhgCGAIYAhgCGAIZAOQwBrj9cf7j+cP3h+sP1h+uPPQEGiaolcsPn/lL+39G/kOtXniKr/rk++XJbIrGJxCYSO9yR2LQP7WN0d6rxGmMfnxgCFhIgYp8bam6ouaHmhtqeG2rOV85XzlfOVybEmBBjQgz9Xgo98MBNz8pX779e3p77UfnRrBPlB0efJj85+J6Fd7wUGQIQgAAEghDA2A9CiXUgEEIC3CByg8gNIjeIpbhBxJDEkOR6w/WG6014rzfrbz1Hjj56rlPAu64dka4/v9r5e8ZRc6T/im3y5eEt8t6Rc+W3M+bIzs9ukKsevl/enjHHWef+Cz8jLX/ztPP3f74/R/7xglPlxMf+Tfa/XyG/em+OEMlLJC+RokSKmvGf8YDxgPGA8YDxYJpAGMfDEFqWRSkSOfaLgpWdloMAEfvhvcHGAMMAwwDj/GTChQh9JsSYEDN6oGJ2pfz5V74jHTtaZdasuXLkUZWy5Yo75Obhr8j7R1U6A+YV5/fI3U/c5fz925lz5ROnXSJPvvCY/GbGXPn1EXNkxdKV8syPfygHZNrAf/voBUTglkOAc0wIQAACEIAABCAQMgJE7IesQSgOBIISwEDO3UAevulZ5wZ7cdViOfDb9+VLl+6UgUduljMW18uTv/qdrFz1OeeGeuPHl8qXX3xb3pp3qrxx4DX54QUnCJEKRCqYczSMM/X0T/on/XOaAOcnkYWMh4yHjIeMh1wPuB6iB9AD6AH0QNT1AMZ+UBeV9SAQIgJxj9ivnrfIaY3/b8PDsuW+DXJExULnc+v/c5Ps/u7d8uZRC5zP848/X176yXPy0/enP7/8bm2IWpGiQAACEIAABCAAAQhAAAIQgAAEIAABCEAgNwIY+7lxYysIlJ2A7RH7X7i9VSrmTBv02z93p5MD9r9mTRvwmgP28kcektdnTn8e/cM1Ts5XY8wTeUHkBZEXRF6YQZjxgPGA8YDxgPFgmgDjIeMh4yHjIeMh4yHXA66H6IH46YGyG5QlKgA59ksEmsMUn0DYIvY1gl7zxt585bek76965d2j5snvZsyRlSvb5ZHvPyUHjpgnr79fLa8fUSsHfld8PhwBAhCAAAQgAAEIQAACEIAABCAAAQhAAAJRJkDEfpRbl7pFmkAxI/Z33fSsfGnnxVJXmZD/PHK+tF+wRe789l3y2eMXy50/P0oaPvIH8nc//rk8d+4CmbvnvSRnZobjNzNMZBiRYUSGERlGZBiRYVz/uf6jB9AD6AH0AHoAPYAeQA+gB0qvBzD2I239UrmoEsg2Yr9idqUcffRcJyd97wMbRY6aK/911Hz5/U98Xv76n/9WfjVjvvzy/Sp5f85x8i//+aFRH1V+1AsCEIAABCAAAQhAAAIQgAAEIAABCEAAAjYTwNi3ufUoe6wJaI76Y2bXyIyjq+Qb678hX3poQN6ZMUfemnGs3H/hZ+QTj31PDshcJy89M+fMnDNzXvqZcyLXiFwjco3INa6/XH+5/nL9RQ+gB9AD6AH0AHoAPYAeKKYeiIs5So79uLR0DOrpvijEoLpUEQIQgAAEIAABCEAAAhCAAAQgAAEIQAACEHARIGKf7gABCwkYY5+Zf2b+mfln5r+YM//0L/oX/YtIUyJNiTRFb6I30QPoAfQAegA9gB5AD4RTD2DsW2jqUmQIELFPH4AABCAAAQhAAAIQgAAEIAABCEAAAhCAQHwJYOzHt+2pueUEiJwhcobIGSJniJwhcobImXBGzjA+Mz4zPjM+Mz4zPnO/xv0aegA9gB5AD5RCD1hubwYuPjn2A6NixbATIGI/7C1E+SAAAQhAAAIQgAAEIAABCEAAAhCAAAQgUDwCROwXjy17hkDRCJBjn5l/Zv6Z+S/FzD+RZkSamQsZ/Y3IU8YDxgPGA/Qn+hP9iR5AD6AH0APogXDpAYz9olmv7BgCxSNAxH7x2LJnCEAAAhCAAAQgAAEIQAACEIAABCAAAQiEnQDGfthbiPJBIAUBZsqZKWemPFwz5bQH7aEEiGQjko3rM9dnrgdcD7gecD1ED6AH0APoAfQAeqBUeiAuxik59uPS0kWsZ2dnp0xNTTlH6OjokObm5sOOlmqdINsGLToR+0FJsR4EIAABCEAAAhCAAAQgAAEIQAACEIAABKJHgIj96LUpNSoSgcHBQZmcnJTu7m4ZGxuT4eFhGRgYOORoqdYJsm3QYu/fv1/mjx3prG5jJMi1//vfZccbcyh/GdrvV82/S/YdG/sP5S9f5NM1tb+R2//7YrE18ojyl/d6YTN/Lbtes2y83ur5Svmn1VU52g+9U95ITfiXjz96rXx6Tcc7m/nbrBeUPeUvz/XW3J/YzB+9Vj69ZrteVr2j9+lxWYjYj0tLF6meGnG/bt26ZJS+fu7q6pKmpqbkEVOts3379ozbBi22duSP/mBB0NVDt97LJ71O+cvUKrAvE/gPDmszf5vLrvgpP30/VwL0nVzJFWY7m/nbXHbGzcL033z2YnP/sbns9P18em3+29J38meYzx7gnw+9/LaFfX788t3aZv5a9uXLl+eLwJrtMfataapwFtRr5Pf09MjatWsPSceTah2N7ndPAvhtG7TW2pH1xLU1ctYMPJS/9JFU5oJVjsjFQrQ35Z8eJcrRfu4JxXIcP9/+Q/lLP96Ya5r2F5v5e4W+bf2f8pcvcha9U57rlblewL98/NFr5dNr2v9t5m+zXrBd71D+8ukFvwlF9GZp28NmvYyxH9RJZT0IiEiYjH0i9svXJW2fzaXv0HdyIWBzvyf6LpcWL+w2Nvcfm8tO3y9sP852b/SdbIkVdn34F5ZnNnuDfTa0Cr+uzfxtLjvX3ML35Wz3aHP/sbns9P1se2ph18fYLyxP9hZxAmFJxfPzn/9cDh48GHHaVA8CEIAABCAAAQhAAAIQgAAEIAABCEAAAhDwI/DswVly2anLYgOHVDyxaeriVLS/v9/ZcbqX56ZaJ8i2xSk1e4UABCAAAQhAAAIQgAAEIAABCEAAAhCAAAQgYC8BjH172y40JW9ra0uWpbe313lx7uDgoExMTEhfX5/zm9866b4PTeUoCAQgAAEIQAACEIAABCAAAQhAAAIQgAAEIACBkBHA2A9Zg1AcCEAAAhCAAAQgAAEIQAACEIAABCAAAQhAAAIQgEA6Ahj79A8IQAACEIAABCAAAQhAAAIQgAAEIAABCEAAAhCAgEUEMPYtaiyKCgEIQAACEIAABCAAAQhAAAIQgAAEIAABCEAAAhDA2KcPQAACEIAABCAAAQhAAAIQgAAEIAABCEAAAhCAAAQsIoCxb1FjUVQIQAACEIAABCAAAQhAAAIQgAAEIAABCEAAAhCAAMY+fQACEIAABCAAAQhAAAIQgAAEIAABCEAAAhCAAAQgYBEBjH2LGouiQgACEIAABCAAAQhAAAIQgAAEIAABCEAAAhCAAAQw9ukDEIAABCAAAQhAAAIQgAAEIAABCEAAAhCAAAQgAAGLCGDsW9RYcSzq2NiY7Ny5Uy655BJpbW11EIyPj8vmzZuTOIaGhtJ+rz+2tbUl1+/t7ZWmpqY44qTOECgZgf7+ftm3b5+Y81MPPDg4KKOjo04ZVq1aJd3d3c7fqb53n7e6nntfJasIB4JAjAikulZ2dnbK1NSUQ6Kjo0Oam5udv7P9PkYoqSoESkZgZGREdu3a5RyvsbFR+vr6nL+Nhta/q6urZWBgIO337vNZV0Qvl6wJOVBMCaS6hvb09MjExIRDxX0PrJ/1Ou3W0PpduvVjipZqQ6BoBFJdW1N5VFoQc512a2j3eevV10UrPDuOLAGM/cg2rf0V0wEHoLzzAAAF7klEQVRQjUG9GdEbFWPs6yCogkY/qyGowkdvYlJ9rwZjTU2NtLe3O4Oq7tPc9NhPiRpAIHwEzLmoRoN34s181puZlpYW+djHPuZM1Hm/1/Nbb14w88PXvpQomgT0enrCCSc4pr372qp/T05OOhNxejMzPDzsGITZfh9NatQKAuUnoNdco2vNtVWvofr3unXrnHParYXTfd/V1UXwS/mblBLEgIDek+qi56r+rYEvem1136sao1C1sPlbjX699zXBManWjwFCqgiBshBwX3P1b/Wp1GfyelFGOxu9rAEya9euTQbH6Pruz2WpDAeNDAGM/cg0ZXQrojcjbmPfbfapyNm+fbsjhNJ97446wiyMbl+hZuEi4D7X9MbDfSOiIkcXnbjz+14FEudquNqT0sSHgBr4e/bsccxCtwmoBPSzmn967TWmYZDveVIuPv2HmpaPgNHMiUQiOQmnpTHntJoIZnLO/b051zH2y9d2HDm+BNz3s25zUIl4zT+vns60fnypUnMIFJ+AuZ9ds2bNIYFq7nPalMJ7LmPsF7994nQEjP04tbaldfUa+16TwZh/qb73moPGlMBksLRDUGxrCLjPPXekr1bA3JisXr36EJPBfcPiTgviTi9gDQAKCgFLCXije91mn7kRUXMwm+9N+h5LkVBsCFhBQK+bGszy+uuvJyfntODGZNDJODNp5/5eA2TcaUHcqXusqDiFhIDFBNxPwHnNPu99sJ+x74769a5vMRaKDoHQEzD+04IFC5LBpqbQXg/Kz9g3Kbd0G55SD31zh7qAGPuhbh4KpwT8BI3JJWoI6UDozjHq/h5jn34EgfIQ8BM0bgFjcoR6cwx6c4dq6d3pBcpTG44KgXgQ8E7CeSfDMfbj0Q+opX0E3BNy7qdughr77hq70wvYR4ISQ8AeAu50O1pqjH172o6SxpuAe0LOL0I/k7HvpqfXb11Miq14k6X2uRDA2M+FGtuUlEC6yAMdRO+7777Dcua7vzfRSyZCn/QeJW0+DhZjAunONRVDGhFo3p1hMKX7XtfRFD0sEIBAcQh4DQY9Cql4isOavUKgkATcBoPu1ztBFyQVj7s83qjgQpaVfUEAAh8S8N6nZkqtQyoeeg8Eyk/A+95Gr34OkorHXQvvZHz5a0gJbCOAsW9bi8WwvOmMfa/4MXjc37ujjnh5bgw7EFUuG4FUxr6feaiFTPW9n7lYtkpxYAhElIA5/9zvpNGquqOI3GZhtt9HFBvVgkDZCbhfdu0ujF6DOzo6Dnt5bqrv3dum0tdlrywFgECECLjPRVMt9/nsp4v93lmlT8PqezLS6egIYaMqECgrAffLrt0FcT9d7p1s1/XS5dR3P3FX1spxcGsJYOxb23TRL7gOiKOjo8mKmnyf7rQdLS0tyQjeVN8bkWN2RP6y6PcdalheAu48vVoSPU/NS4VMyYx56D0/zfdqIO7cuTNZEfe5Xt7acXQIRJOANyWW1tKcj+73XXhfRu89p/VzqvWjSY5aQaB8BLzXUC2JeSeNO0Wl+z01ft979+OXEq98teTIEIgeATXy9u3bd0jFzEScW0eb77y62H2N9ls/esSoEQTCQcCtcbVExqNyn6Pu99R4z3VzPeZdcuFoz6iUAmM/Ki1JPSAAAQhAAAIQgAAEIAABCEAAAhCAAAQgAAEIQCAWBDD2Y9HMVBICEIAABCAAAQhAAAIQgAAEIAABCEAAAhCAAASiQgBjPyotST0gAAEIQAACEIAABCAAAQhAAAIQgAAEIAABCEAgFgQw9mPRzFQSAhCAAAQgAAEIQAACEIAABCAAAQhAAAIQgAAEokIAYz8qLUk9IAABCEAAAhCAAAQgAAEIQAACEIAABCAAAQhAIBYEMPZj0cxUEgIQgAAEIAABCEAAAhCAAAQgAAEIQAACEIAABKJCAGM/Ki1JPSAAAQhAAAIQgAAEIAABCEAAAhCAAAQgAAEIQCAWBIyx/5qILIxFjakkBCAAAQhAAAIQgAAEIAABCEAAAhCAAAQgAAEIQMBuAr/4v/rMr8D46NekAAAAAElFTkSuQmCC">
          <a:extLst>
            <a:ext uri="{FF2B5EF4-FFF2-40B4-BE49-F238E27FC236}">
              <a16:creationId xmlns:a16="http://schemas.microsoft.com/office/drawing/2014/main" id="{05FDD0B6-FC77-469F-B28A-25D3BA970FEE}"/>
            </a:ext>
          </a:extLst>
        </xdr:cNvPr>
        <xdr:cNvSpPr>
          <a:spLocks noChangeAspect="1" noChangeArrowheads="1"/>
        </xdr:cNvSpPr>
      </xdr:nvSpPr>
      <xdr:spPr bwMode="auto">
        <a:xfrm>
          <a:off x="476250" y="356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1</xdr:col>
      <xdr:colOff>2524124</xdr:colOff>
      <xdr:row>173</xdr:row>
      <xdr:rowOff>119062</xdr:rowOff>
    </xdr:from>
    <xdr:to>
      <xdr:col>9</xdr:col>
      <xdr:colOff>257174</xdr:colOff>
      <xdr:row>200</xdr:row>
      <xdr:rowOff>0</xdr:rowOff>
    </xdr:to>
    <xdr:graphicFrame macro="">
      <xdr:nvGraphicFramePr>
        <xdr:cNvPr id="5" name="Chart 4">
          <a:extLst>
            <a:ext uri="{FF2B5EF4-FFF2-40B4-BE49-F238E27FC236}">
              <a16:creationId xmlns:a16="http://schemas.microsoft.com/office/drawing/2014/main" id="{0A6833D6-6AE1-4B5E-A224-2787665FF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200025</xdr:colOff>
      <xdr:row>140</xdr:row>
      <xdr:rowOff>133350</xdr:rowOff>
    </xdr:from>
    <xdr:to>
      <xdr:col>27</xdr:col>
      <xdr:colOff>95250</xdr:colOff>
      <xdr:row>169</xdr:row>
      <xdr:rowOff>76200</xdr:rowOff>
    </xdr:to>
    <xdr:graphicFrame macro="">
      <xdr:nvGraphicFramePr>
        <xdr:cNvPr id="6" name="Chart 5">
          <a:extLst>
            <a:ext uri="{FF2B5EF4-FFF2-40B4-BE49-F238E27FC236}">
              <a16:creationId xmlns:a16="http://schemas.microsoft.com/office/drawing/2014/main" id="{6B49FC89-2D32-454F-AD1D-003C07C7A9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1009650</xdr:colOff>
      <xdr:row>154</xdr:row>
      <xdr:rowOff>76200</xdr:rowOff>
    </xdr:from>
    <xdr:to>
      <xdr:col>24</xdr:col>
      <xdr:colOff>285750</xdr:colOff>
      <xdr:row>183</xdr:row>
      <xdr:rowOff>19050</xdr:rowOff>
    </xdr:to>
    <xdr:graphicFrame macro="">
      <xdr:nvGraphicFramePr>
        <xdr:cNvPr id="7" name="Chart 6">
          <a:extLst>
            <a:ext uri="{FF2B5EF4-FFF2-40B4-BE49-F238E27FC236}">
              <a16:creationId xmlns:a16="http://schemas.microsoft.com/office/drawing/2014/main" id="{0114DA1D-C28D-4C13-846B-42F4504E7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OFFICE_OF_CLIMATE_CHANGE\GHG%20Emissions%20and%20Efficiency%20Data%20(DCP)\GHG%20Inventory\2019\all_modules_2022\solid-waste-module-mpm.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eepisilon\horizon\OFFICE_OF_CLIMATE_CHANGE\GHG%20Inventory\2018\Final%20Modules_2018\SIT%20Modules%2001132021\Natural%20Gas%20and%20Oil%20Modul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OFFICE_OF_CLIMATE_CHANGE\GHG%20Emissions%20and%20Efficiency%20Data%20(DCP)\GHG%20Inventory\2019\ELECTRIC_SECTOR_2019_in_progress(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eepisilon\horizon\redirectedfolders\malmrosem\Downloads\gwsa-app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ataframe-all categories"/>
      <sheetName val="Dataframe"/>
      <sheetName val="Dataframe_Sum"/>
      <sheetName val="Results"/>
      <sheetName val="Tracker"/>
      <sheetName val="Uncertainty"/>
      <sheetName val="Flaring"/>
      <sheetName val="LFGTE"/>
      <sheetName val="State Population"/>
      <sheetName val="State Disposal"/>
      <sheetName val="FOD Calcs"/>
      <sheetName val="State MSW Combusted"/>
      <sheetName val="CO2_Plastics"/>
      <sheetName val="CO2_Syn. Rubber"/>
      <sheetName val="CO2_Syn. Fibers"/>
      <sheetName val="N2O_MSW"/>
      <sheetName val="CH4_MSW"/>
      <sheetName val="State WIP"/>
      <sheetName val="MSW Landfilled"/>
      <sheetName val="MSW Discarded"/>
      <sheetName val="MSW Combusted"/>
      <sheetName val="MSW Generated"/>
      <sheetName val="Default LFGTE"/>
      <sheetName val="MSW Flared"/>
      <sheetName val="Population"/>
      <sheetName val="Lookups"/>
      <sheetName val="Data Sources"/>
      <sheetName val="Notes"/>
      <sheetName val="solid-waste-module-mpm"/>
    </sheetNames>
    <sheetDataSet>
      <sheetData sheetId="0">
        <row r="11">
          <cell r="A11">
            <v>2</v>
          </cell>
        </row>
        <row r="24">
          <cell r="A24">
            <v>1</v>
          </cell>
        </row>
        <row r="35">
          <cell r="A35">
            <v>2</v>
          </cell>
        </row>
        <row r="44">
          <cell r="A44">
            <v>2</v>
          </cell>
        </row>
        <row r="59">
          <cell r="G59">
            <v>7.0000000000000007E-2</v>
          </cell>
        </row>
        <row r="67">
          <cell r="G67">
            <v>9.9999999999999978E-2</v>
          </cell>
        </row>
        <row r="75">
          <cell r="G75">
            <v>0.98</v>
          </cell>
        </row>
        <row r="76">
          <cell r="G76">
            <v>0.98</v>
          </cell>
        </row>
        <row r="77">
          <cell r="G77">
            <v>0.98</v>
          </cell>
        </row>
        <row r="79">
          <cell r="A79">
            <v>1</v>
          </cell>
        </row>
      </sheetData>
      <sheetData sheetId="1"/>
      <sheetData sheetId="2"/>
      <sheetData sheetId="3"/>
      <sheetData sheetId="4"/>
      <sheetData sheetId="5">
        <row r="13">
          <cell r="B13">
            <v>0</v>
          </cell>
        </row>
      </sheetData>
      <sheetData sheetId="6"/>
      <sheetData sheetId="7">
        <row r="8">
          <cell r="D8">
            <v>0</v>
          </cell>
        </row>
      </sheetData>
      <sheetData sheetId="8">
        <row r="8">
          <cell r="D8">
            <v>0</v>
          </cell>
        </row>
      </sheetData>
      <sheetData sheetId="9"/>
      <sheetData sheetId="10"/>
      <sheetData sheetId="11">
        <row r="13">
          <cell r="A13">
            <v>1960</v>
          </cell>
        </row>
      </sheetData>
      <sheetData sheetId="12"/>
      <sheetData sheetId="13">
        <row r="6">
          <cell r="B6">
            <v>9.786893675369937E-2</v>
          </cell>
        </row>
        <row r="7">
          <cell r="B7">
            <v>7.2354466860711586E-3</v>
          </cell>
        </row>
        <row r="8">
          <cell r="B8">
            <v>1.7136584256484323E-2</v>
          </cell>
        </row>
        <row r="9">
          <cell r="B9">
            <v>8.1602782173734872E-3</v>
          </cell>
        </row>
        <row r="10">
          <cell r="B10">
            <v>2.7418534810374921E-2</v>
          </cell>
        </row>
        <row r="11">
          <cell r="B11">
            <v>1.5123715629532197E-2</v>
          </cell>
        </row>
        <row r="12">
          <cell r="B12">
            <v>1.2131613616495252E-2</v>
          </cell>
        </row>
        <row r="13">
          <cell r="B13">
            <v>1.0662763537368026E-2</v>
          </cell>
        </row>
        <row r="17">
          <cell r="B17">
            <v>0.10842389597336516</v>
          </cell>
        </row>
        <row r="18">
          <cell r="B18">
            <v>8.0157744104822487E-3</v>
          </cell>
        </row>
        <row r="19">
          <cell r="B19">
            <v>1.898472886693164E-2</v>
          </cell>
        </row>
        <row r="20">
          <cell r="B20">
            <v>9.040347079491258E-3</v>
          </cell>
        </row>
        <row r="21">
          <cell r="B21">
            <v>3.0375566187090631E-2</v>
          </cell>
        </row>
        <row r="22">
          <cell r="B22">
            <v>1.67547765873238E-2</v>
          </cell>
        </row>
        <row r="23">
          <cell r="B23">
            <v>1.3439982658177004E-2</v>
          </cell>
        </row>
        <row r="24">
          <cell r="B24">
            <v>1.1812720183868577E-2</v>
          </cell>
        </row>
        <row r="28">
          <cell r="B28">
            <v>0.10577265708516451</v>
          </cell>
        </row>
        <row r="29">
          <cell r="B29">
            <v>7.8197684226386215E-3</v>
          </cell>
        </row>
        <row r="30">
          <cell r="B30">
            <v>1.8520504158880943E-2</v>
          </cell>
        </row>
        <row r="31">
          <cell r="B31">
            <v>8.8192876947052121E-3</v>
          </cell>
        </row>
        <row r="32">
          <cell r="B32">
            <v>2.9632806654209511E-2</v>
          </cell>
        </row>
        <row r="33">
          <cell r="B33">
            <v>1.6345079860853661E-2</v>
          </cell>
        </row>
        <row r="34">
          <cell r="B34">
            <v>1.3111341039461748E-2</v>
          </cell>
        </row>
        <row r="35">
          <cell r="B35">
            <v>1.1523869254414809E-2</v>
          </cell>
        </row>
        <row r="39">
          <cell r="B39">
            <v>0.11397608370702542</v>
          </cell>
        </row>
        <row r="40">
          <cell r="B40">
            <v>8.4262474335933171E-3</v>
          </cell>
        </row>
        <row r="41">
          <cell r="B41">
            <v>1.9956901816405227E-2</v>
          </cell>
        </row>
        <row r="42">
          <cell r="B42">
            <v>9.503286579240584E-3</v>
          </cell>
        </row>
        <row r="43">
          <cell r="B43">
            <v>3.1931042906248361E-2</v>
          </cell>
        </row>
        <row r="44">
          <cell r="B44">
            <v>1.7612757793525884E-2</v>
          </cell>
        </row>
        <row r="45">
          <cell r="B45">
            <v>1.4128219381137669E-2</v>
          </cell>
        </row>
        <row r="46">
          <cell r="B46">
            <v>1.2417627796874364E-2</v>
          </cell>
        </row>
        <row r="50">
          <cell r="B50">
            <v>0.11201467441149496</v>
          </cell>
        </row>
        <row r="51">
          <cell r="B51">
            <v>8.2812405206941792E-3</v>
          </cell>
        </row>
        <row r="52">
          <cell r="B52">
            <v>1.9613464391117795E-2</v>
          </cell>
        </row>
        <row r="53">
          <cell r="B53">
            <v>9.3397449481513305E-3</v>
          </cell>
        </row>
        <row r="54">
          <cell r="B54">
            <v>3.1381543025788473E-2</v>
          </cell>
        </row>
        <row r="55">
          <cell r="B55">
            <v>1.7309660637240466E-2</v>
          </cell>
        </row>
        <row r="56">
          <cell r="B56">
            <v>1.3885087489584978E-2</v>
          </cell>
        </row>
        <row r="57">
          <cell r="B57">
            <v>1.2203933398917738E-2</v>
          </cell>
        </row>
        <row r="61">
          <cell r="B61">
            <v>0.11389680278569167</v>
          </cell>
        </row>
        <row r="62">
          <cell r="B62">
            <v>8.4203861981639767E-3</v>
          </cell>
        </row>
        <row r="63">
          <cell r="B63">
            <v>1.9943019943019943E-2</v>
          </cell>
        </row>
        <row r="64">
          <cell r="B64">
            <v>9.4966761633428296E-3</v>
          </cell>
        </row>
        <row r="65">
          <cell r="B65">
            <v>3.1908831908831911E-2</v>
          </cell>
        </row>
        <row r="66">
          <cell r="B66">
            <v>1.7600506489395377E-2</v>
          </cell>
        </row>
        <row r="67">
          <cell r="B67">
            <v>1.4118391896169674E-2</v>
          </cell>
        </row>
        <row r="68">
          <cell r="B68">
            <v>1.2408990186767964E-2</v>
          </cell>
        </row>
        <row r="72">
          <cell r="B72">
            <v>0.12311541246955034</v>
          </cell>
        </row>
        <row r="73">
          <cell r="B73">
            <v>8.888011060635987E-3</v>
          </cell>
        </row>
        <row r="74">
          <cell r="B74">
            <v>2.4425571137007045E-2</v>
          </cell>
        </row>
        <row r="75">
          <cell r="B75">
            <v>8.0979656330238993E-3</v>
          </cell>
        </row>
        <row r="76">
          <cell r="B76">
            <v>3.2260188294160247E-2</v>
          </cell>
        </row>
        <row r="77">
          <cell r="B77">
            <v>1.6130094147080123E-2</v>
          </cell>
        </row>
        <row r="78">
          <cell r="B78">
            <v>1.2904075317664099E-2</v>
          </cell>
        </row>
        <row r="79">
          <cell r="B79">
            <v>2.0409506879978931E-2</v>
          </cell>
        </row>
        <row r="83">
          <cell r="B83">
            <v>0.12737059523064406</v>
          </cell>
        </row>
        <row r="84">
          <cell r="B84">
            <v>9.6388558552919831E-3</v>
          </cell>
        </row>
        <row r="85">
          <cell r="B85">
            <v>2.6350378669337173E-2</v>
          </cell>
        </row>
        <row r="86">
          <cell r="B86">
            <v>8.2618764473931273E-3</v>
          </cell>
        </row>
        <row r="87">
          <cell r="B87">
            <v>3.3047505789572509E-2</v>
          </cell>
        </row>
        <row r="88">
          <cell r="B88">
            <v>1.6711522814045188E-2</v>
          </cell>
        </row>
        <row r="89">
          <cell r="B89">
            <v>1.3081304375039118E-2</v>
          </cell>
        </row>
        <row r="90">
          <cell r="B90">
            <v>2.0279151279964949E-2</v>
          </cell>
        </row>
        <row r="94">
          <cell r="B94">
            <v>0.13039995069945154</v>
          </cell>
        </row>
        <row r="95">
          <cell r="B95">
            <v>1.1339126147778393E-2</v>
          </cell>
        </row>
        <row r="96">
          <cell r="B96">
            <v>2.7854809884759968E-2</v>
          </cell>
        </row>
        <row r="97">
          <cell r="B97">
            <v>8.4427189252480432E-3</v>
          </cell>
        </row>
        <row r="98">
          <cell r="B98">
            <v>3.2045356504591116E-2</v>
          </cell>
        </row>
        <row r="99">
          <cell r="B99">
            <v>1.6454058051395822E-2</v>
          </cell>
        </row>
        <row r="100">
          <cell r="B100">
            <v>1.3249522400936711E-2</v>
          </cell>
        </row>
        <row r="101">
          <cell r="B101">
            <v>2.101435878474148E-2</v>
          </cell>
        </row>
        <row r="105">
          <cell r="B105">
            <v>0.13756932722449963</v>
          </cell>
        </row>
        <row r="106">
          <cell r="B106">
            <v>1.1815770436460092E-2</v>
          </cell>
        </row>
        <row r="107">
          <cell r="B107">
            <v>2.9238003375934411E-2</v>
          </cell>
        </row>
        <row r="108">
          <cell r="B108">
            <v>8.7412587412587419E-3</v>
          </cell>
        </row>
        <row r="109">
          <cell r="B109">
            <v>3.550759585242344E-2</v>
          </cell>
        </row>
        <row r="110">
          <cell r="B110">
            <v>1.7723655654690137E-2</v>
          </cell>
        </row>
        <row r="111">
          <cell r="B111">
            <v>1.3684591270798168E-2</v>
          </cell>
        </row>
        <row r="112">
          <cell r="B112">
            <v>2.085845189293465E-2</v>
          </cell>
        </row>
        <row r="116">
          <cell r="B116">
            <v>0.14761959787381557</v>
          </cell>
        </row>
        <row r="117">
          <cell r="B117">
            <v>1.1902010630922118E-2</v>
          </cell>
        </row>
        <row r="118">
          <cell r="B118">
            <v>2.5479547030275017E-2</v>
          </cell>
        </row>
        <row r="119">
          <cell r="B119">
            <v>8.0309683383406518E-3</v>
          </cell>
        </row>
        <row r="120">
          <cell r="B120">
            <v>3.2297203605269241E-2</v>
          </cell>
        </row>
        <row r="121">
          <cell r="B121">
            <v>1.9297434712271782E-2</v>
          </cell>
        </row>
        <row r="122">
          <cell r="B122">
            <v>1.3173099144904091E-2</v>
          </cell>
        </row>
        <row r="123">
          <cell r="B123">
            <v>2.4844002773284031E-2</v>
          </cell>
        </row>
        <row r="127">
          <cell r="B127">
            <v>0.14815958498023715</v>
          </cell>
        </row>
        <row r="128">
          <cell r="B128">
            <v>1.3031126482213438E-2</v>
          </cell>
        </row>
        <row r="129">
          <cell r="B129">
            <v>2.7729743083003952E-2</v>
          </cell>
        </row>
        <row r="130">
          <cell r="B130">
            <v>8.769762845849802E-3</v>
          </cell>
        </row>
        <row r="131">
          <cell r="B131">
            <v>3.5387845849802368E-2</v>
          </cell>
        </row>
        <row r="132">
          <cell r="B132">
            <v>2.130681818181818E-2</v>
          </cell>
        </row>
        <row r="133">
          <cell r="B133">
            <v>1.4142786561264822E-2</v>
          </cell>
        </row>
        <row r="134">
          <cell r="B134">
            <v>2.7791501976284584E-2</v>
          </cell>
        </row>
        <row r="138">
          <cell r="B138">
            <v>0.15119379469155253</v>
          </cell>
        </row>
        <row r="139">
          <cell r="B139">
            <v>1.4029556177469952E-2</v>
          </cell>
        </row>
        <row r="140">
          <cell r="B140">
            <v>2.8120510850246114E-2</v>
          </cell>
        </row>
        <row r="141">
          <cell r="B141">
            <v>8.8720825717479562E-3</v>
          </cell>
        </row>
        <row r="142">
          <cell r="B142">
            <v>3.6194412983013284E-2</v>
          </cell>
        </row>
        <row r="143">
          <cell r="B143">
            <v>2.1642969595440514E-2</v>
          </cell>
        </row>
        <row r="144">
          <cell r="B144">
            <v>1.3998856929816844E-2</v>
          </cell>
        </row>
        <row r="145">
          <cell r="B145">
            <v>2.8335405583817867E-2</v>
          </cell>
        </row>
        <row r="149">
          <cell r="B149">
            <v>0.15081497402830019</v>
          </cell>
        </row>
        <row r="150">
          <cell r="B150">
            <v>1.4687444026509046E-2</v>
          </cell>
        </row>
        <row r="151">
          <cell r="B151">
            <v>2.7882261627559853E-2</v>
          </cell>
        </row>
        <row r="152">
          <cell r="B152">
            <v>8.7766433816944302E-3</v>
          </cell>
        </row>
        <row r="153">
          <cell r="B153">
            <v>3.6181264553107648E-2</v>
          </cell>
        </row>
        <row r="154">
          <cell r="B154">
            <v>2.1493820526598602E-2</v>
          </cell>
        </row>
        <row r="155">
          <cell r="B155">
            <v>1.3553047943160786E-2</v>
          </cell>
        </row>
        <row r="156">
          <cell r="B156">
            <v>2.824049196966983E-2</v>
          </cell>
        </row>
        <row r="160">
          <cell r="B160">
            <v>0.15903137551661914</v>
          </cell>
        </row>
        <row r="161">
          <cell r="B161">
            <v>1.5484021188660574E-2</v>
          </cell>
        </row>
        <row r="162">
          <cell r="B162">
            <v>3.0735199953431516E-2</v>
          </cell>
        </row>
        <row r="163">
          <cell r="B163">
            <v>9.0517492287094711E-3</v>
          </cell>
        </row>
        <row r="164">
          <cell r="B164">
            <v>3.6410734035741313E-2</v>
          </cell>
        </row>
        <row r="165">
          <cell r="B165">
            <v>2.2120030269515107E-2</v>
          </cell>
        </row>
        <row r="166">
          <cell r="B166">
            <v>1.4145177251295186E-2</v>
          </cell>
        </row>
        <row r="167">
          <cell r="B167">
            <v>2.9716514348914373E-2</v>
          </cell>
        </row>
        <row r="171">
          <cell r="B171">
            <v>0.17001330941496443</v>
          </cell>
        </row>
        <row r="172">
          <cell r="B172">
            <v>1.6549968173138127E-2</v>
          </cell>
        </row>
        <row r="173">
          <cell r="B173">
            <v>3.408367571321104E-2</v>
          </cell>
        </row>
        <row r="174">
          <cell r="B174">
            <v>9.4901915398414444E-3</v>
          </cell>
        </row>
        <row r="175">
          <cell r="B175">
            <v>3.7324228921937389E-2</v>
          </cell>
        </row>
        <row r="176">
          <cell r="B176">
            <v>2.3146808633759619E-2</v>
          </cell>
        </row>
        <row r="177">
          <cell r="B177">
            <v>1.4987558590359355E-2</v>
          </cell>
        </row>
        <row r="178">
          <cell r="B178">
            <v>3.1711127828250682E-2</v>
          </cell>
        </row>
        <row r="182">
          <cell r="B182">
            <v>0.1709684920358098</v>
          </cell>
        </row>
        <row r="183">
          <cell r="B183">
            <v>1.77886292291594E-2</v>
          </cell>
        </row>
        <row r="184">
          <cell r="B184">
            <v>3.511219625624927E-2</v>
          </cell>
        </row>
        <row r="185">
          <cell r="B185">
            <v>9.7081734682013723E-3</v>
          </cell>
        </row>
        <row r="186">
          <cell r="B186">
            <v>3.8135100569701194E-2</v>
          </cell>
        </row>
        <row r="187">
          <cell r="B187">
            <v>2.3543773979769794E-2</v>
          </cell>
        </row>
        <row r="188">
          <cell r="B188">
            <v>1.4823857690966167E-2</v>
          </cell>
        </row>
        <row r="189">
          <cell r="B189">
            <v>3.2321823043832111E-2</v>
          </cell>
        </row>
        <row r="193">
          <cell r="B193">
            <v>0.16790760391628071</v>
          </cell>
        </row>
        <row r="194">
          <cell r="B194">
            <v>1.8057102655801138E-2</v>
          </cell>
        </row>
        <row r="195">
          <cell r="B195">
            <v>2.9782493990736941E-2</v>
          </cell>
        </row>
        <row r="196">
          <cell r="B196">
            <v>9.7320748079967167E-3</v>
          </cell>
        </row>
        <row r="197">
          <cell r="B197">
            <v>3.5703816614879522E-2</v>
          </cell>
        </row>
        <row r="198">
          <cell r="B198">
            <v>2.6733892243653631E-2</v>
          </cell>
        </row>
        <row r="199">
          <cell r="B199">
            <v>1.5243008735416544E-2</v>
          </cell>
        </row>
        <row r="200">
          <cell r="B200">
            <v>3.2655214867796212E-2</v>
          </cell>
        </row>
        <row r="204">
          <cell r="B204">
            <v>0.18061358481556644</v>
          </cell>
        </row>
        <row r="205">
          <cell r="B205">
            <v>1.7965858899367314E-2</v>
          </cell>
        </row>
        <row r="206">
          <cell r="B206">
            <v>2.8530500179061717E-2</v>
          </cell>
        </row>
        <row r="207">
          <cell r="B207">
            <v>9.9080816521427712E-3</v>
          </cell>
        </row>
        <row r="208">
          <cell r="B208">
            <v>3.3126417571923125E-2</v>
          </cell>
        </row>
        <row r="209">
          <cell r="B209">
            <v>2.4591142413751939E-2</v>
          </cell>
        </row>
        <row r="210">
          <cell r="B210">
            <v>1.5518682105765787E-2</v>
          </cell>
        </row>
        <row r="211">
          <cell r="B211">
            <v>3.7065775337232897E-2</v>
          </cell>
        </row>
        <row r="215">
          <cell r="B215">
            <v>0.17171717171717171</v>
          </cell>
        </row>
        <row r="216">
          <cell r="B216">
            <v>1.7351428394373179E-2</v>
          </cell>
        </row>
        <row r="217">
          <cell r="B217">
            <v>2.8629856850715747E-2</v>
          </cell>
        </row>
        <row r="218">
          <cell r="B218">
            <v>6.9405713577492716E-3</v>
          </cell>
        </row>
        <row r="219">
          <cell r="B219">
            <v>3.7057693499411293E-2</v>
          </cell>
        </row>
        <row r="220">
          <cell r="B220">
            <v>3.3959224143273223E-2</v>
          </cell>
        </row>
        <row r="221">
          <cell r="B221">
            <v>1.5182499845076532E-2</v>
          </cell>
        </row>
        <row r="222">
          <cell r="B222">
            <v>3.2595897626572473E-2</v>
          </cell>
        </row>
        <row r="226">
          <cell r="B226">
            <v>0.1899587178241865</v>
          </cell>
        </row>
        <row r="227">
          <cell r="B227">
            <v>1.942690626517727E-2</v>
          </cell>
        </row>
        <row r="228">
          <cell r="B228">
            <v>2.9626032054395339E-2</v>
          </cell>
        </row>
        <row r="229">
          <cell r="B229">
            <v>5.5245264691597866E-3</v>
          </cell>
        </row>
        <row r="230">
          <cell r="B230">
            <v>4.2557066537153958E-2</v>
          </cell>
        </row>
        <row r="231">
          <cell r="B231">
            <v>4.547110247693055E-2</v>
          </cell>
        </row>
        <row r="232">
          <cell r="B232">
            <v>1.238465274405051E-2</v>
          </cell>
        </row>
        <row r="233">
          <cell r="B233">
            <v>1.7969888295288974E-2</v>
          </cell>
        </row>
        <row r="237">
          <cell r="B237">
            <v>0.19465672189276761</v>
          </cell>
        </row>
        <row r="238">
          <cell r="B238">
            <v>2.616616739010821E-2</v>
          </cell>
        </row>
        <row r="239">
          <cell r="B239">
            <v>3.417497096044507E-2</v>
          </cell>
        </row>
        <row r="240">
          <cell r="B240">
            <v>5.5022314605367734E-3</v>
          </cell>
        </row>
        <row r="241">
          <cell r="B241">
            <v>4.5974200648040593E-2</v>
          </cell>
        </row>
        <row r="242">
          <cell r="B242">
            <v>4.3895579874060037E-2</v>
          </cell>
        </row>
        <row r="243">
          <cell r="B243">
            <v>1.3266491410405331E-2</v>
          </cell>
        </row>
        <row r="244">
          <cell r="B244">
            <v>2.5371400623586234E-2</v>
          </cell>
        </row>
        <row r="248">
          <cell r="B248">
            <v>0.19304432419286191</v>
          </cell>
        </row>
        <row r="249">
          <cell r="B249">
            <v>2.7482215601629476E-2</v>
          </cell>
        </row>
        <row r="250">
          <cell r="B250">
            <v>3.362315315863075E-2</v>
          </cell>
        </row>
        <row r="251">
          <cell r="B251">
            <v>5.2897184896941694E-3</v>
          </cell>
        </row>
        <row r="252">
          <cell r="B252">
            <v>4.4689001033623152E-2</v>
          </cell>
        </row>
        <row r="253">
          <cell r="B253">
            <v>4.3716179242415033E-2</v>
          </cell>
        </row>
        <row r="254">
          <cell r="B254">
            <v>1.3619505076913722E-2</v>
          </cell>
        </row>
        <row r="255">
          <cell r="B255">
            <v>2.4320544780203075E-2</v>
          </cell>
        </row>
        <row r="259">
          <cell r="B259">
            <v>0.19481219672916791</v>
          </cell>
        </row>
        <row r="260">
          <cell r="B260">
            <v>2.8035703588330439E-2</v>
          </cell>
        </row>
        <row r="261">
          <cell r="B261">
            <v>3.342718504762475E-2</v>
          </cell>
        </row>
        <row r="262">
          <cell r="B262">
            <v>5.3914814592943153E-3</v>
          </cell>
        </row>
        <row r="263">
          <cell r="B263">
            <v>4.4689390762595101E-2</v>
          </cell>
        </row>
        <row r="264">
          <cell r="B264">
            <v>4.4329958665308811E-2</v>
          </cell>
        </row>
        <row r="265">
          <cell r="B265">
            <v>1.3598514347331217E-2</v>
          </cell>
        </row>
        <row r="266">
          <cell r="B266">
            <v>2.5040436110944708E-2</v>
          </cell>
        </row>
        <row r="270">
          <cell r="B270">
            <v>0.19667573642493788</v>
          </cell>
        </row>
        <row r="271">
          <cell r="B271">
            <v>2.9989352892464214E-2</v>
          </cell>
        </row>
        <row r="272">
          <cell r="B272">
            <v>3.4484798296462796E-2</v>
          </cell>
        </row>
        <row r="273">
          <cell r="B273">
            <v>4.9686501833668519E-3</v>
          </cell>
        </row>
        <row r="274">
          <cell r="B274">
            <v>4.5605110611617178E-2</v>
          </cell>
        </row>
        <row r="275">
          <cell r="B275">
            <v>4.2056074766355138E-2</v>
          </cell>
        </row>
        <row r="276">
          <cell r="B276">
            <v>1.378208919910091E-2</v>
          </cell>
        </row>
        <row r="277">
          <cell r="B277">
            <v>2.5434756891044599E-2</v>
          </cell>
        </row>
        <row r="281">
          <cell r="B281">
            <v>0.20156578639869127</v>
          </cell>
        </row>
        <row r="282">
          <cell r="B282">
            <v>2.9796681467632626E-2</v>
          </cell>
        </row>
        <row r="283">
          <cell r="B283">
            <v>3.5288618836176677E-2</v>
          </cell>
        </row>
        <row r="284">
          <cell r="B284">
            <v>5.1998130404300067E-3</v>
          </cell>
        </row>
        <row r="285">
          <cell r="B285">
            <v>4.6330918438887592E-2</v>
          </cell>
        </row>
        <row r="286">
          <cell r="B286">
            <v>4.5162421126431408E-2</v>
          </cell>
        </row>
        <row r="287">
          <cell r="B287">
            <v>1.3846693152605749E-2</v>
          </cell>
        </row>
        <row r="288">
          <cell r="B288">
            <v>2.5590091142790372E-2</v>
          </cell>
        </row>
        <row r="292">
          <cell r="B292">
            <v>0.20146752946614283</v>
          </cell>
        </row>
        <row r="293">
          <cell r="B293">
            <v>2.9003928819043217E-2</v>
          </cell>
        </row>
        <row r="294">
          <cell r="B294">
            <v>3.47238271319621E-2</v>
          </cell>
        </row>
        <row r="295">
          <cell r="B295">
            <v>5.3732378091056162E-3</v>
          </cell>
        </row>
        <row r="296">
          <cell r="B296">
            <v>4.5816963253986598E-2</v>
          </cell>
        </row>
        <row r="297">
          <cell r="B297">
            <v>4.5065865495724521E-2</v>
          </cell>
        </row>
        <row r="298">
          <cell r="B298">
            <v>1.3577536399352901E-2</v>
          </cell>
        </row>
        <row r="299">
          <cell r="B299">
            <v>2.7386179801247978E-2</v>
          </cell>
        </row>
        <row r="303">
          <cell r="B303">
            <v>0.20372076949660178</v>
          </cell>
        </row>
        <row r="304">
          <cell r="B304">
            <v>2.8856122566524593E-2</v>
          </cell>
        </row>
        <row r="305">
          <cell r="B305">
            <v>3.5422186384057135E-2</v>
          </cell>
        </row>
        <row r="306">
          <cell r="B306">
            <v>5.5293168989747725E-3</v>
          </cell>
        </row>
        <row r="307">
          <cell r="B307">
            <v>4.6538417233037671E-2</v>
          </cell>
        </row>
        <row r="308">
          <cell r="B308">
            <v>4.6077640824789767E-2</v>
          </cell>
        </row>
        <row r="309">
          <cell r="B309">
            <v>1.3535306992281995E-2</v>
          </cell>
        </row>
        <row r="310">
          <cell r="B310">
            <v>2.7243405137656954E-2</v>
          </cell>
        </row>
        <row r="314">
          <cell r="B314">
            <v>0.19741064512559478</v>
          </cell>
        </row>
        <row r="315">
          <cell r="B315">
            <v>2.9268562576076133E-2</v>
          </cell>
        </row>
        <row r="316">
          <cell r="B316">
            <v>3.4856700232378003E-2</v>
          </cell>
        </row>
        <row r="317">
          <cell r="B317">
            <v>4.6475600309837332E-3</v>
          </cell>
        </row>
        <row r="318">
          <cell r="B318">
            <v>4.752683412636937E-2</v>
          </cell>
        </row>
        <row r="319">
          <cell r="B319">
            <v>4.5092397919663608E-2</v>
          </cell>
        </row>
        <row r="320">
          <cell r="B320">
            <v>1.2504149607170521E-2</v>
          </cell>
        </row>
        <row r="321">
          <cell r="B321">
            <v>2.3016487772490872E-2</v>
          </cell>
        </row>
        <row r="325">
          <cell r="B325">
            <v>0.19741064512559478</v>
          </cell>
        </row>
        <row r="326">
          <cell r="B326">
            <v>2.9268562576076133E-2</v>
          </cell>
        </row>
        <row r="327">
          <cell r="B327">
            <v>3.4856700232378003E-2</v>
          </cell>
        </row>
        <row r="328">
          <cell r="B328">
            <v>4.6475600309837332E-3</v>
          </cell>
        </row>
        <row r="329">
          <cell r="B329">
            <v>4.752683412636937E-2</v>
          </cell>
        </row>
        <row r="330">
          <cell r="B330">
            <v>4.5092397919663608E-2</v>
          </cell>
        </row>
        <row r="331">
          <cell r="B331">
            <v>1.2504149607170521E-2</v>
          </cell>
        </row>
        <row r="332">
          <cell r="B332">
            <v>2.3016487772490872E-2</v>
          </cell>
        </row>
        <row r="336">
          <cell r="B336" t="e">
            <v>#DIV/0!</v>
          </cell>
        </row>
        <row r="337">
          <cell r="B337" t="e">
            <v>#DIV/0!</v>
          </cell>
        </row>
        <row r="338">
          <cell r="B338" t="e">
            <v>#DIV/0!</v>
          </cell>
        </row>
        <row r="339">
          <cell r="B339" t="e">
            <v>#DIV/0!</v>
          </cell>
        </row>
        <row r="340">
          <cell r="B340" t="e">
            <v>#DIV/0!</v>
          </cell>
        </row>
        <row r="341">
          <cell r="B341" t="e">
            <v>#DIV/0!</v>
          </cell>
        </row>
        <row r="342">
          <cell r="B342" t="e">
            <v>#DIV/0!</v>
          </cell>
        </row>
        <row r="343">
          <cell r="B343" t="e">
            <v>#DIV/0!</v>
          </cell>
        </row>
      </sheetData>
      <sheetData sheetId="14">
        <row r="6">
          <cell r="B6">
            <v>1.9310975261383763E-2</v>
          </cell>
        </row>
        <row r="7">
          <cell r="B7">
            <v>1.1883677083928469E-2</v>
          </cell>
        </row>
        <row r="8">
          <cell r="B8">
            <v>7.3130320516482886E-3</v>
          </cell>
        </row>
        <row r="9">
          <cell r="B9">
            <v>5.9989716048677371E-3</v>
          </cell>
        </row>
        <row r="10">
          <cell r="B10">
            <v>1.3140604467805519E-3</v>
          </cell>
        </row>
        <row r="11">
          <cell r="B11">
            <v>1.1426612580700451E-4</v>
          </cell>
        </row>
        <row r="15">
          <cell r="B15">
            <v>2.1232489477982286E-2</v>
          </cell>
        </row>
        <row r="16">
          <cell r="B16">
            <v>1.3066147371066022E-2</v>
          </cell>
        </row>
        <row r="17">
          <cell r="B17">
            <v>8.0407060745021665E-3</v>
          </cell>
        </row>
        <row r="18">
          <cell r="B18">
            <v>6.5958917017400589E-3</v>
          </cell>
        </row>
        <row r="19">
          <cell r="B19">
            <v>1.4448143727621081E-3</v>
          </cell>
        </row>
        <row r="20">
          <cell r="B20">
            <v>1.2563603241409635E-4</v>
          </cell>
        </row>
        <row r="24">
          <cell r="B24">
            <v>2.0073642950469178E-2</v>
          </cell>
        </row>
        <row r="25">
          <cell r="B25">
            <v>1.2353011046442571E-2</v>
          </cell>
        </row>
        <row r="26">
          <cell r="B26">
            <v>7.601852951656966E-3</v>
          </cell>
        </row>
        <row r="27">
          <cell r="B27">
            <v>6.2358949994061053E-3</v>
          </cell>
        </row>
        <row r="28">
          <cell r="B28">
            <v>1.3659579522508612E-3</v>
          </cell>
        </row>
        <row r="29">
          <cell r="B29">
            <v>1.1877895236964009E-4</v>
          </cell>
        </row>
        <row r="33">
          <cell r="B33">
            <v>2.1051320378674639E-2</v>
          </cell>
        </row>
        <row r="34">
          <cell r="B34">
            <v>1.2954658694569009E-2</v>
          </cell>
        </row>
        <row r="35">
          <cell r="B35">
            <v>7.9720976581963126E-3</v>
          </cell>
        </row>
        <row r="36">
          <cell r="B36">
            <v>6.539611360239163E-3</v>
          </cell>
        </row>
        <row r="37">
          <cell r="B37">
            <v>1.43248629795715E-3</v>
          </cell>
        </row>
        <row r="38">
          <cell r="B38">
            <v>1.2456402590931738E-4</v>
          </cell>
        </row>
        <row r="42">
          <cell r="B42">
            <v>2.0666462855395903E-2</v>
          </cell>
        </row>
        <row r="43">
          <cell r="B43">
            <v>1.2717823295628249E-2</v>
          </cell>
        </row>
        <row r="44">
          <cell r="B44">
            <v>7.8263527973096905E-3</v>
          </cell>
        </row>
        <row r="45">
          <cell r="B45">
            <v>6.4200550290431065E-3</v>
          </cell>
        </row>
        <row r="46">
          <cell r="B46">
            <v>1.406297768266585E-3</v>
          </cell>
        </row>
        <row r="47">
          <cell r="B47">
            <v>1.2228676245796391E-4</v>
          </cell>
        </row>
        <row r="51">
          <cell r="B51">
            <v>1.8803418803418803E-2</v>
          </cell>
        </row>
        <row r="52">
          <cell r="B52">
            <v>1.3865147198480532E-2</v>
          </cell>
        </row>
        <row r="53">
          <cell r="B53">
            <v>4.8116492560937004E-3</v>
          </cell>
        </row>
        <row r="54">
          <cell r="B54">
            <v>3.4188034188034188E-3</v>
          </cell>
        </row>
        <row r="55">
          <cell r="B55">
            <v>1.3928458372902818E-3</v>
          </cell>
        </row>
        <row r="56">
          <cell r="B56">
            <v>1.2662234884457108E-4</v>
          </cell>
        </row>
        <row r="60">
          <cell r="B60">
            <v>1.9948647047205215E-2</v>
          </cell>
        </row>
        <row r="61">
          <cell r="B61">
            <v>1.4615840410823623E-2</v>
          </cell>
        </row>
        <row r="62">
          <cell r="B62">
            <v>5.2011323984462437E-3</v>
          </cell>
        </row>
        <row r="63">
          <cell r="B63">
            <v>3.6868786621897425E-3</v>
          </cell>
        </row>
        <row r="64">
          <cell r="B64">
            <v>1.5142537362565014E-3</v>
          </cell>
        </row>
        <row r="65">
          <cell r="B65">
            <v>1.3167423793534794E-4</v>
          </cell>
        </row>
        <row r="69">
          <cell r="B69">
            <v>1.9653251549101834E-2</v>
          </cell>
        </row>
        <row r="70">
          <cell r="B70">
            <v>1.4520873756024285E-2</v>
          </cell>
        </row>
        <row r="71">
          <cell r="B71">
            <v>5.0071978469049261E-3</v>
          </cell>
        </row>
        <row r="72">
          <cell r="B72">
            <v>3.5676284659197596E-3</v>
          </cell>
        </row>
        <row r="73">
          <cell r="B73">
            <v>1.4395693809851661E-3</v>
          </cell>
        </row>
        <row r="74">
          <cell r="B74">
            <v>1.2517994617262314E-4</v>
          </cell>
        </row>
        <row r="78">
          <cell r="B78">
            <v>1.9720219387440684E-2</v>
          </cell>
        </row>
        <row r="79">
          <cell r="B79">
            <v>1.4543661798237505E-2</v>
          </cell>
        </row>
        <row r="80">
          <cell r="B80">
            <v>5.0533062180316756E-3</v>
          </cell>
        </row>
        <row r="81">
          <cell r="B81">
            <v>3.5742897639736244E-3</v>
          </cell>
        </row>
        <row r="82">
          <cell r="B82">
            <v>1.4790164540580515E-3</v>
          </cell>
        </row>
        <row r="83">
          <cell r="B83">
            <v>1.2325137117150429E-4</v>
          </cell>
        </row>
        <row r="87">
          <cell r="B87">
            <v>1.9532191945985048E-2</v>
          </cell>
        </row>
        <row r="88">
          <cell r="B88">
            <v>1.4649143959488787E-2</v>
          </cell>
        </row>
        <row r="89">
          <cell r="B89">
            <v>4.7624789004099347E-3</v>
          </cell>
        </row>
        <row r="90">
          <cell r="B90">
            <v>3.2553653243308418E-3</v>
          </cell>
        </row>
        <row r="91">
          <cell r="B91">
            <v>1.5071135760790933E-3</v>
          </cell>
        </row>
        <row r="92">
          <cell r="B92">
            <v>1.2056908608632747E-4</v>
          </cell>
        </row>
        <row r="96">
          <cell r="B96">
            <v>1.9528541714813958E-2</v>
          </cell>
        </row>
        <row r="97">
          <cell r="B97">
            <v>1.467529466142824E-2</v>
          </cell>
        </row>
        <row r="98">
          <cell r="B98">
            <v>4.6799168014790846E-3</v>
          </cell>
        </row>
        <row r="99">
          <cell r="B99">
            <v>3.1199445343193899E-3</v>
          </cell>
        </row>
        <row r="100">
          <cell r="B100">
            <v>1.5599722671596949E-3</v>
          </cell>
        </row>
        <row r="101">
          <cell r="B101">
            <v>1.7333025190663278E-4</v>
          </cell>
        </row>
        <row r="105">
          <cell r="B105">
            <v>2.198616600790514E-2</v>
          </cell>
        </row>
        <row r="106">
          <cell r="B106">
            <v>1.6489624505928852E-2</v>
          </cell>
        </row>
        <row r="107">
          <cell r="B107">
            <v>5.37302371541502E-3</v>
          </cell>
        </row>
        <row r="108">
          <cell r="B108">
            <v>3.58201581027668E-3</v>
          </cell>
        </row>
        <row r="109">
          <cell r="B109">
            <v>1.79100790513834E-3</v>
          </cell>
        </row>
        <row r="110">
          <cell r="B110">
            <v>1.2351778656126481E-4</v>
          </cell>
        </row>
        <row r="114">
          <cell r="B114">
            <v>2.2118531087140951E-2</v>
          </cell>
        </row>
        <row r="115">
          <cell r="B115">
            <v>1.666464670948976E-2</v>
          </cell>
        </row>
        <row r="116">
          <cell r="B116">
            <v>5.3023875893831052E-3</v>
          </cell>
        </row>
        <row r="117">
          <cell r="B117">
            <v>3.5147254878196582E-3</v>
          </cell>
        </row>
        <row r="118">
          <cell r="B118">
            <v>1.7876621015634469E-3</v>
          </cell>
        </row>
        <row r="119">
          <cell r="B119">
            <v>1.5149678826808873E-4</v>
          </cell>
        </row>
        <row r="123">
          <cell r="B123">
            <v>2.2329691324855214E-2</v>
          </cell>
        </row>
        <row r="124">
          <cell r="B124">
            <v>1.6896531136187234E-2</v>
          </cell>
        </row>
        <row r="125">
          <cell r="B125">
            <v>5.2540450176129915E-3</v>
          </cell>
        </row>
        <row r="126">
          <cell r="B126">
            <v>3.4628933070631083E-3</v>
          </cell>
        </row>
        <row r="127">
          <cell r="B127">
            <v>1.7911517105498836E-3</v>
          </cell>
        </row>
        <row r="128">
          <cell r="B128">
            <v>1.7911517105498835E-4</v>
          </cell>
        </row>
        <row r="132">
          <cell r="B132">
            <v>2.2352872693404739E-2</v>
          </cell>
        </row>
        <row r="133">
          <cell r="B133">
            <v>1.6735549217067349E-2</v>
          </cell>
        </row>
        <row r="134">
          <cell r="B134">
            <v>5.4426916584201642E-3</v>
          </cell>
        </row>
        <row r="135">
          <cell r="B135">
            <v>3.7254787822341229E-3</v>
          </cell>
        </row>
        <row r="136">
          <cell r="B136">
            <v>1.7172128761860411E-3</v>
          </cell>
        </row>
        <row r="137">
          <cell r="B137">
            <v>1.7463181791722453E-4</v>
          </cell>
        </row>
        <row r="141">
          <cell r="B141">
            <v>2.2799606504253226E-2</v>
          </cell>
        </row>
        <row r="142">
          <cell r="B142">
            <v>1.6897170302644524E-2</v>
          </cell>
        </row>
        <row r="143">
          <cell r="B143">
            <v>5.7288351368555059E-3</v>
          </cell>
        </row>
        <row r="144">
          <cell r="B144">
            <v>4.0506915109079335E-3</v>
          </cell>
        </row>
        <row r="145">
          <cell r="B145">
            <v>1.6781436259475724E-3</v>
          </cell>
        </row>
        <row r="146">
          <cell r="B146">
            <v>1.7360106475319714E-4</v>
          </cell>
        </row>
        <row r="150">
          <cell r="B150">
            <v>2.3543773979769794E-2</v>
          </cell>
        </row>
        <row r="151">
          <cell r="B151">
            <v>1.7149168701313802E-2</v>
          </cell>
        </row>
        <row r="152">
          <cell r="B152">
            <v>6.1620741774212305E-3</v>
          </cell>
        </row>
        <row r="153">
          <cell r="B153">
            <v>4.534356470177886E-3</v>
          </cell>
        </row>
        <row r="154">
          <cell r="B154">
            <v>1.6277177072433438E-3</v>
          </cell>
        </row>
        <row r="155">
          <cell r="B155">
            <v>2.3253110103476339E-4</v>
          </cell>
        </row>
        <row r="159">
          <cell r="B159">
            <v>2.5326845283461335E-2</v>
          </cell>
        </row>
        <row r="160">
          <cell r="B160">
            <v>1.9464149615993433E-2</v>
          </cell>
        </row>
        <row r="161">
          <cell r="B161">
            <v>5.6868147974438645E-3</v>
          </cell>
        </row>
        <row r="162">
          <cell r="B162">
            <v>4.0452600105528522E-3</v>
          </cell>
        </row>
        <row r="163">
          <cell r="B163">
            <v>1.6415547868910126E-3</v>
          </cell>
        </row>
        <row r="164">
          <cell r="B164">
            <v>1.7588087002403706E-4</v>
          </cell>
        </row>
        <row r="168">
          <cell r="B168">
            <v>2.6322072340933509E-2</v>
          </cell>
        </row>
        <row r="169">
          <cell r="B169">
            <v>1.9935537782022204E-2</v>
          </cell>
        </row>
        <row r="170">
          <cell r="B170">
            <v>6.2074728423063153E-3</v>
          </cell>
        </row>
        <row r="171">
          <cell r="B171">
            <v>4.5362301539930766E-3</v>
          </cell>
        </row>
        <row r="172">
          <cell r="B172">
            <v>1.6712426883132387E-3</v>
          </cell>
        </row>
        <row r="173">
          <cell r="B173">
            <v>1.7906171660498986E-4</v>
          </cell>
        </row>
        <row r="177">
          <cell r="B177">
            <v>2.7576377269628805E-2</v>
          </cell>
        </row>
        <row r="178">
          <cell r="B178">
            <v>2.1007622234616101E-2</v>
          </cell>
        </row>
        <row r="179">
          <cell r="B179">
            <v>6.5687550350127036E-3</v>
          </cell>
        </row>
        <row r="180">
          <cell r="B180">
            <v>4.8955815826981471E-3</v>
          </cell>
        </row>
        <row r="181">
          <cell r="B181">
            <v>1.6731734523145567E-3</v>
          </cell>
        </row>
        <row r="182">
          <cell r="B182">
            <v>0</v>
          </cell>
        </row>
        <row r="186">
          <cell r="B186">
            <v>2.7197668771248178E-2</v>
          </cell>
        </row>
        <row r="187">
          <cell r="B187">
            <v>2.0883924235065566E-2</v>
          </cell>
        </row>
        <row r="188">
          <cell r="B188">
            <v>6.3137445361826127E-3</v>
          </cell>
        </row>
        <row r="189">
          <cell r="B189">
            <v>4.7960174842156386E-3</v>
          </cell>
        </row>
        <row r="190">
          <cell r="B190">
            <v>1.5177270519669743E-3</v>
          </cell>
        </row>
        <row r="191">
          <cell r="B191">
            <v>0</v>
          </cell>
        </row>
        <row r="195">
          <cell r="B195">
            <v>2.7816836828269242E-2</v>
          </cell>
        </row>
        <row r="196">
          <cell r="B196">
            <v>2.139756679097634E-2</v>
          </cell>
        </row>
        <row r="197">
          <cell r="B197">
            <v>6.4192700372929018E-3</v>
          </cell>
        </row>
        <row r="198">
          <cell r="B198">
            <v>4.8908724093660203E-3</v>
          </cell>
        </row>
        <row r="199">
          <cell r="B199">
            <v>1.5283976279268814E-3</v>
          </cell>
        </row>
        <row r="200">
          <cell r="B200">
            <v>0</v>
          </cell>
        </row>
        <row r="204">
          <cell r="B204">
            <v>2.7421414239678969E-2</v>
          </cell>
        </row>
        <row r="205">
          <cell r="B205">
            <v>2.1280476682677692E-2</v>
          </cell>
        </row>
        <row r="206">
          <cell r="B206">
            <v>6.1409375570012767E-3</v>
          </cell>
        </row>
        <row r="207">
          <cell r="B207">
            <v>4.6817048701890919E-3</v>
          </cell>
        </row>
        <row r="208">
          <cell r="B208">
            <v>1.4592326868121846E-3</v>
          </cell>
        </row>
        <row r="209">
          <cell r="B209">
            <v>0</v>
          </cell>
        </row>
        <row r="213">
          <cell r="B213">
            <v>2.791589288923501E-2</v>
          </cell>
        </row>
        <row r="214">
          <cell r="B214">
            <v>2.1565925837177261E-2</v>
          </cell>
        </row>
        <row r="215">
          <cell r="B215">
            <v>6.3499670520577485E-3</v>
          </cell>
        </row>
        <row r="216">
          <cell r="B216">
            <v>4.8523333133648839E-3</v>
          </cell>
        </row>
        <row r="217">
          <cell r="B217">
            <v>1.4976337386928653E-3</v>
          </cell>
        </row>
        <row r="218">
          <cell r="B218">
            <v>0</v>
          </cell>
        </row>
        <row r="222">
          <cell r="B222">
            <v>2.756417839820182E-2</v>
          </cell>
        </row>
        <row r="223">
          <cell r="B223">
            <v>2.1116763279309121E-2</v>
          </cell>
        </row>
        <row r="224">
          <cell r="B224">
            <v>6.447415118892701E-3</v>
          </cell>
        </row>
        <row r="225">
          <cell r="B225">
            <v>4.9094995859458182E-3</v>
          </cell>
        </row>
        <row r="226">
          <cell r="B226">
            <v>1.5379155329468827E-3</v>
          </cell>
        </row>
        <row r="227">
          <cell r="B227">
            <v>0</v>
          </cell>
        </row>
        <row r="231">
          <cell r="B231">
            <v>2.7634961439588688E-2</v>
          </cell>
        </row>
        <row r="232">
          <cell r="B232">
            <v>2.1032951624211264E-2</v>
          </cell>
        </row>
        <row r="233">
          <cell r="B233">
            <v>6.6020098153774243E-3</v>
          </cell>
        </row>
        <row r="234">
          <cell r="B234">
            <v>5.0245384435615801E-3</v>
          </cell>
        </row>
        <row r="235">
          <cell r="B235">
            <v>1.5774713718158448E-3</v>
          </cell>
        </row>
        <row r="236">
          <cell r="B236">
            <v>0</v>
          </cell>
        </row>
        <row r="240">
          <cell r="B240">
            <v>2.7906170556967876E-2</v>
          </cell>
        </row>
        <row r="241">
          <cell r="B241">
            <v>2.1261844233880285E-2</v>
          </cell>
        </row>
        <row r="242">
          <cell r="B242">
            <v>6.6443263230875895E-3</v>
          </cell>
        </row>
        <row r="243">
          <cell r="B243">
            <v>5.0843540559278944E-3</v>
          </cell>
        </row>
        <row r="244">
          <cell r="B244">
            <v>1.5599722671596949E-3</v>
          </cell>
        </row>
        <row r="245">
          <cell r="B245">
            <v>0</v>
          </cell>
        </row>
        <row r="249">
          <cell r="B249">
            <v>2.8337749107245708E-2</v>
          </cell>
        </row>
        <row r="250">
          <cell r="B250">
            <v>2.1598894136620205E-2</v>
          </cell>
        </row>
        <row r="251">
          <cell r="B251">
            <v>6.7388549706255043E-3</v>
          </cell>
        </row>
        <row r="252">
          <cell r="B252">
            <v>5.1261375417578619E-3</v>
          </cell>
        </row>
        <row r="253">
          <cell r="B253">
            <v>1.612717428867642E-3</v>
          </cell>
        </row>
        <row r="254">
          <cell r="B254">
            <v>0</v>
          </cell>
        </row>
        <row r="258">
          <cell r="B258">
            <v>2.7553391612260707E-2</v>
          </cell>
        </row>
        <row r="259">
          <cell r="B259">
            <v>2.1024676330640698E-2</v>
          </cell>
        </row>
        <row r="260">
          <cell r="B260">
            <v>6.5287152816200069E-3</v>
          </cell>
        </row>
        <row r="261">
          <cell r="B261">
            <v>4.9795286046254291E-3</v>
          </cell>
        </row>
        <row r="262">
          <cell r="B262">
            <v>1.5491866769945779E-3</v>
          </cell>
        </row>
        <row r="263">
          <cell r="B263">
            <v>0</v>
          </cell>
        </row>
        <row r="267">
          <cell r="B267">
            <v>2.7553391612260707E-2</v>
          </cell>
        </row>
        <row r="268">
          <cell r="B268">
            <v>2.1024676330640698E-2</v>
          </cell>
        </row>
        <row r="269">
          <cell r="B269">
            <v>6.5287152816200069E-3</v>
          </cell>
        </row>
        <row r="270">
          <cell r="B270">
            <v>4.9795286046254291E-3</v>
          </cell>
        </row>
        <row r="271">
          <cell r="B271">
            <v>1.5491866769945779E-3</v>
          </cell>
        </row>
        <row r="272">
          <cell r="B272">
            <v>0</v>
          </cell>
        </row>
        <row r="276">
          <cell r="B276" t="e">
            <v>#DIV/0!</v>
          </cell>
        </row>
        <row r="277">
          <cell r="B277" t="e">
            <v>#DIV/0!</v>
          </cell>
        </row>
        <row r="278">
          <cell r="B278" t="e">
            <v>#DIV/0!</v>
          </cell>
        </row>
        <row r="279">
          <cell r="B279" t="e">
            <v>#DIV/0!</v>
          </cell>
        </row>
        <row r="280">
          <cell r="B280" t="e">
            <v>#DIV/0!</v>
          </cell>
        </row>
        <row r="281">
          <cell r="B281" t="e">
            <v>#DIV/0!</v>
          </cell>
        </row>
      </sheetData>
      <sheetData sheetId="15">
        <row r="6">
          <cell r="J6">
            <v>4119.9989589661873</v>
          </cell>
        </row>
      </sheetData>
      <sheetData sheetId="16">
        <row r="7">
          <cell r="N7">
            <v>829.45550205000211</v>
          </cell>
        </row>
      </sheetData>
      <sheetData sheetId="17">
        <row r="7">
          <cell r="N7">
            <v>27.834077250000071</v>
          </cell>
        </row>
      </sheetData>
      <sheetData sheetId="18"/>
      <sheetData sheetId="19"/>
      <sheetData sheetId="20"/>
      <sheetData sheetId="21"/>
      <sheetData sheetId="22"/>
      <sheetData sheetId="23">
        <row r="3">
          <cell r="A3" t="str">
            <v>AL</v>
          </cell>
          <cell r="B3">
            <v>5.4912687136363623E-2</v>
          </cell>
          <cell r="C3">
            <v>5.4912687136363623E-2</v>
          </cell>
          <cell r="D3">
            <v>5.4912687136363623E-2</v>
          </cell>
          <cell r="E3">
            <v>5.4912687136363623E-2</v>
          </cell>
          <cell r="F3">
            <v>5.4912687136363623E-2</v>
          </cell>
          <cell r="G3">
            <v>5.4899999999999997E-2</v>
          </cell>
          <cell r="H3">
            <v>5.4899999999999997E-2</v>
          </cell>
          <cell r="I3">
            <v>5.4899999999999997E-2</v>
          </cell>
          <cell r="J3">
            <v>5.4899999999999997E-2</v>
          </cell>
          <cell r="K3">
            <v>9.8836363636363625E-2</v>
          </cell>
          <cell r="L3">
            <v>0.10933636363636362</v>
          </cell>
          <cell r="M3">
            <v>0.10933636363636362</v>
          </cell>
          <cell r="N3">
            <v>5.443636363636363E-2</v>
          </cell>
          <cell r="O3">
            <v>5.443636363636363E-2</v>
          </cell>
          <cell r="P3">
            <v>7.8490909090909083E-2</v>
          </cell>
          <cell r="Q3">
            <v>7.8490909090909083E-2</v>
          </cell>
          <cell r="R3">
            <v>7.8490909090909083E-2</v>
          </cell>
          <cell r="S3">
            <v>0.10426363636363635</v>
          </cell>
          <cell r="T3">
            <v>8.6263636363636362E-2</v>
          </cell>
          <cell r="U3">
            <v>8.6263636363636362E-2</v>
          </cell>
          <cell r="V3">
            <v>4.3090909090909089E-2</v>
          </cell>
          <cell r="W3">
            <v>4.3200000000000002E-2</v>
          </cell>
          <cell r="X3">
            <v>3.9599999999999996E-2</v>
          </cell>
          <cell r="Y3">
            <v>9.8754545454545442E-2</v>
          </cell>
          <cell r="Z3">
            <v>9.8754545454545442E-2</v>
          </cell>
          <cell r="AA3">
            <v>9.8754545454545442E-2</v>
          </cell>
          <cell r="AB3">
            <v>9.8754545454545442E-2</v>
          </cell>
          <cell r="AC3">
            <v>9.8754545454545442E-2</v>
          </cell>
          <cell r="AD3">
            <v>9.8754545454545442E-2</v>
          </cell>
          <cell r="AE3">
            <v>9.8754545454545442E-2</v>
          </cell>
          <cell r="AF3"/>
        </row>
        <row r="4">
          <cell r="A4" t="str">
            <v>AK</v>
          </cell>
          <cell r="B4">
            <v>0</v>
          </cell>
          <cell r="C4">
            <v>0</v>
          </cell>
          <cell r="D4">
            <v>0</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6.8999999999999992E-2</v>
          </cell>
          <cell r="Y4">
            <v>6.8999999999999992E-2</v>
          </cell>
          <cell r="Z4">
            <v>8.6263636363636362E-2</v>
          </cell>
          <cell r="AA4">
            <v>8.6263636363636362E-2</v>
          </cell>
          <cell r="AB4">
            <v>8.6263636363636362E-2</v>
          </cell>
          <cell r="AC4">
            <v>8.6263636363636362E-2</v>
          </cell>
          <cell r="AD4">
            <v>8.6263636363636362E-2</v>
          </cell>
          <cell r="AE4">
            <v>8.6263636363636362E-2</v>
          </cell>
          <cell r="AF4"/>
        </row>
        <row r="5">
          <cell r="A5" t="str">
            <v>AZ</v>
          </cell>
          <cell r="B5">
            <v>0</v>
          </cell>
          <cell r="C5">
            <v>0</v>
          </cell>
          <cell r="D5">
            <v>0</v>
          </cell>
          <cell r="E5">
            <v>0</v>
          </cell>
          <cell r="F5">
            <v>0</v>
          </cell>
          <cell r="G5">
            <v>0</v>
          </cell>
          <cell r="H5">
            <v>0</v>
          </cell>
          <cell r="I5">
            <v>0</v>
          </cell>
          <cell r="J5">
            <v>0</v>
          </cell>
          <cell r="K5">
            <v>7.3963636363636356E-2</v>
          </cell>
          <cell r="L5">
            <v>3.4527272727272719E-2</v>
          </cell>
          <cell r="M5">
            <v>6.2645454545454532E-2</v>
          </cell>
          <cell r="N5">
            <v>6.2618181818181809E-2</v>
          </cell>
          <cell r="O5">
            <v>6.3490909090909084E-2</v>
          </cell>
          <cell r="P5">
            <v>6.3490909090909084E-2</v>
          </cell>
          <cell r="Q5">
            <v>6.2618181818181809E-2</v>
          </cell>
          <cell r="R5">
            <v>5.9154545454545453E-2</v>
          </cell>
          <cell r="S5">
            <v>5.9154545454545453E-2</v>
          </cell>
          <cell r="T5">
            <v>8.3809090909090903E-2</v>
          </cell>
          <cell r="U5">
            <v>8.3809090909090903E-2</v>
          </cell>
          <cell r="V5">
            <v>0.11830909090909091</v>
          </cell>
          <cell r="W5">
            <v>0.11830909090909091</v>
          </cell>
          <cell r="X5">
            <v>0.15035454545454544</v>
          </cell>
          <cell r="Y5">
            <v>0.15035454545454544</v>
          </cell>
          <cell r="Z5">
            <v>0.15035454545454544</v>
          </cell>
          <cell r="AA5">
            <v>0.15035454545454544</v>
          </cell>
          <cell r="AB5">
            <v>0.10104545454545454</v>
          </cell>
          <cell r="AC5">
            <v>0.10104545454545454</v>
          </cell>
          <cell r="AD5">
            <v>0.10104545454545454</v>
          </cell>
          <cell r="AE5">
            <v>0.10104545454545454</v>
          </cell>
          <cell r="AF5"/>
        </row>
        <row r="6">
          <cell r="A6" t="str">
            <v>AR</v>
          </cell>
          <cell r="B6">
            <v>0</v>
          </cell>
          <cell r="C6">
            <v>0</v>
          </cell>
          <cell r="D6">
            <v>0</v>
          </cell>
          <cell r="E6">
            <v>0</v>
          </cell>
          <cell r="F6">
            <v>0</v>
          </cell>
          <cell r="G6">
            <v>0</v>
          </cell>
          <cell r="H6">
            <v>0</v>
          </cell>
          <cell r="I6">
            <v>0</v>
          </cell>
          <cell r="J6">
            <v>1.1318181818181818E-2</v>
          </cell>
          <cell r="K6">
            <v>1.1318181818181818E-2</v>
          </cell>
          <cell r="L6">
            <v>1.1318181818181818E-2</v>
          </cell>
          <cell r="M6">
            <v>1.1318181818181818E-2</v>
          </cell>
          <cell r="N6">
            <v>1.1318181818181818E-2</v>
          </cell>
          <cell r="O6">
            <v>1.1318181818181818E-2</v>
          </cell>
          <cell r="P6">
            <v>1.1318181818181818E-2</v>
          </cell>
          <cell r="Q6">
            <v>1.1318181818181818E-2</v>
          </cell>
          <cell r="R6">
            <v>0.10922727272727273</v>
          </cell>
          <cell r="S6">
            <v>0.10922727272727273</v>
          </cell>
          <cell r="T6">
            <v>0.12297272727272728</v>
          </cell>
          <cell r="U6">
            <v>0.12297272727272728</v>
          </cell>
          <cell r="V6">
            <v>0.16980000000000001</v>
          </cell>
          <cell r="W6">
            <v>0.16980000000000001</v>
          </cell>
          <cell r="X6">
            <v>0.16980000000000001</v>
          </cell>
          <cell r="Y6">
            <v>0.16980000000000001</v>
          </cell>
          <cell r="Z6">
            <v>0.16980000000000001</v>
          </cell>
          <cell r="AA6">
            <v>0.16980000000000001</v>
          </cell>
          <cell r="AB6">
            <v>0.16980000000000001</v>
          </cell>
          <cell r="AC6">
            <v>0.15605454545454545</v>
          </cell>
          <cell r="AD6">
            <v>0.19066363636363637</v>
          </cell>
          <cell r="AE6">
            <v>0.19066363636363637</v>
          </cell>
          <cell r="AF6"/>
        </row>
        <row r="7">
          <cell r="A7" t="str">
            <v>CA</v>
          </cell>
          <cell r="B7">
            <v>2.2633385900384266</v>
          </cell>
          <cell r="C7">
            <v>2.2633385900384266</v>
          </cell>
          <cell r="D7">
            <v>2.3372694309193611</v>
          </cell>
          <cell r="E7">
            <v>2.3457412421421346</v>
          </cell>
          <cell r="F7">
            <v>2.483745478453212</v>
          </cell>
          <cell r="G7">
            <v>2.3828236363636361</v>
          </cell>
          <cell r="H7">
            <v>2.3162781818181815</v>
          </cell>
          <cell r="I7">
            <v>2.2807963636363637</v>
          </cell>
          <cell r="J7">
            <v>2.3889327272727274</v>
          </cell>
          <cell r="K7">
            <v>2.4935236363636362</v>
          </cell>
          <cell r="L7">
            <v>2.8477963636363635</v>
          </cell>
          <cell r="M7">
            <v>2.8377327272727273</v>
          </cell>
          <cell r="N7">
            <v>2.9206690909090907</v>
          </cell>
          <cell r="O7">
            <v>2.98536</v>
          </cell>
          <cell r="P7">
            <v>3.1000963636363634</v>
          </cell>
          <cell r="Q7">
            <v>3.1309690909090904</v>
          </cell>
          <cell r="R7">
            <v>3.2386963636363637</v>
          </cell>
          <cell r="S7">
            <v>3.143950909090909</v>
          </cell>
          <cell r="T7">
            <v>3.1157781818181816</v>
          </cell>
          <cell r="U7">
            <v>3.4573690909090908</v>
          </cell>
          <cell r="V7">
            <v>3.4224818181818177</v>
          </cell>
          <cell r="W7">
            <v>3.2464636363636363</v>
          </cell>
          <cell r="X7">
            <v>3.2539909090909087</v>
          </cell>
          <cell r="Y7">
            <v>3.3642272727272724</v>
          </cell>
          <cell r="Z7">
            <v>3.5861727272727268</v>
          </cell>
          <cell r="AA7">
            <v>3.6296727272727267</v>
          </cell>
          <cell r="AB7">
            <v>3.6580090909090903</v>
          </cell>
          <cell r="AC7">
            <v>3.4924090909090908</v>
          </cell>
          <cell r="AD7">
            <v>3.3858272727272722</v>
          </cell>
          <cell r="AE7">
            <v>3.1775454545454545</v>
          </cell>
          <cell r="AF7"/>
        </row>
        <row r="8">
          <cell r="A8" t="str">
            <v>CO</v>
          </cell>
          <cell r="B8">
            <v>9.8574454507912319E-3</v>
          </cell>
          <cell r="C8">
            <v>9.8574454507912319E-3</v>
          </cell>
          <cell r="D8">
            <v>9.8574454507912319E-3</v>
          </cell>
          <cell r="E8">
            <v>9.8574454507912319E-3</v>
          </cell>
          <cell r="F8">
            <v>9.8574454507912319E-3</v>
          </cell>
          <cell r="G8">
            <v>9.8454545454545444E-3</v>
          </cell>
          <cell r="H8">
            <v>9.8454545454545444E-3</v>
          </cell>
          <cell r="I8">
            <v>9.8454545454545444E-3</v>
          </cell>
          <cell r="J8">
            <v>9.8454545454545444E-3</v>
          </cell>
          <cell r="K8">
            <v>9.8454545454545444E-3</v>
          </cell>
          <cell r="L8">
            <v>0.17743636363636361</v>
          </cell>
          <cell r="M8">
            <v>0.14416363636363635</v>
          </cell>
          <cell r="N8">
            <v>0.14416363636363635</v>
          </cell>
          <cell r="O8">
            <v>0</v>
          </cell>
          <cell r="P8">
            <v>0</v>
          </cell>
          <cell r="Q8">
            <v>0</v>
          </cell>
          <cell r="R8">
            <v>0</v>
          </cell>
          <cell r="S8">
            <v>0</v>
          </cell>
          <cell r="T8">
            <v>2.9563636363636361E-2</v>
          </cell>
          <cell r="U8">
            <v>2.9563636363636361E-2</v>
          </cell>
          <cell r="V8">
            <v>2.9563636363636361E-2</v>
          </cell>
          <cell r="W8">
            <v>6.1606363636363633E-2</v>
          </cell>
          <cell r="X8">
            <v>6.1606363636363633E-2</v>
          </cell>
          <cell r="Y8">
            <v>6.1606363636363633E-2</v>
          </cell>
          <cell r="Z8">
            <v>6.1606363636363633E-2</v>
          </cell>
          <cell r="AA8">
            <v>6.1606363636363633E-2</v>
          </cell>
          <cell r="AB8">
            <v>6.1606363636363633E-2</v>
          </cell>
          <cell r="AC8">
            <v>6.1606363636363633E-2</v>
          </cell>
          <cell r="AD8">
            <v>6.1606363636363633E-2</v>
          </cell>
          <cell r="AE8">
            <v>6.1606363636363633E-2</v>
          </cell>
          <cell r="AF8"/>
        </row>
        <row r="9">
          <cell r="A9" t="str">
            <v>CT</v>
          </cell>
          <cell r="B9">
            <v>0</v>
          </cell>
          <cell r="C9">
            <v>0</v>
          </cell>
          <cell r="D9">
            <v>0</v>
          </cell>
          <cell r="E9">
            <v>2.5875794308326986E-2</v>
          </cell>
          <cell r="F9">
            <v>2.5875794308326986E-2</v>
          </cell>
          <cell r="G9">
            <v>2.5881818181818179E-2</v>
          </cell>
          <cell r="H9">
            <v>2.5881818181818179E-2</v>
          </cell>
          <cell r="I9">
            <v>4.9772727272727267E-2</v>
          </cell>
          <cell r="J9">
            <v>4.9772727272727267E-2</v>
          </cell>
          <cell r="K9">
            <v>6.0872727272727273E-2</v>
          </cell>
          <cell r="L9">
            <v>6.0872727272727273E-2</v>
          </cell>
          <cell r="M9">
            <v>5.9154545454545453E-2</v>
          </cell>
          <cell r="N9">
            <v>5.9154545454545453E-2</v>
          </cell>
          <cell r="O9">
            <v>5.9154545454545453E-2</v>
          </cell>
          <cell r="P9">
            <v>5.9154545454545453E-2</v>
          </cell>
          <cell r="Q9">
            <v>5.9154545454545453E-2</v>
          </cell>
          <cell r="R9">
            <v>5.9154545454545453E-2</v>
          </cell>
          <cell r="S9">
            <v>9.8590909090909076E-2</v>
          </cell>
          <cell r="T9">
            <v>9.4036363636363626E-2</v>
          </cell>
          <cell r="U9">
            <v>8.4163636363636357E-2</v>
          </cell>
          <cell r="V9">
            <v>8.4163636363636357E-2</v>
          </cell>
          <cell r="W9">
            <v>8.4163636363636357E-2</v>
          </cell>
          <cell r="X9">
            <v>7.9963636363636362E-2</v>
          </cell>
          <cell r="Y9">
            <v>7.9963636363636362E-2</v>
          </cell>
          <cell r="Z9">
            <v>7.9963636363636362E-2</v>
          </cell>
          <cell r="AA9">
            <v>7.4781818181818172E-2</v>
          </cell>
          <cell r="AB9">
            <v>7.4781818181818172E-2</v>
          </cell>
          <cell r="AC9">
            <v>7.4781818181818172E-2</v>
          </cell>
          <cell r="AD9">
            <v>7.4781818181818172E-2</v>
          </cell>
          <cell r="AE9">
            <v>5.1381818181818181E-2</v>
          </cell>
          <cell r="AF9"/>
        </row>
        <row r="10">
          <cell r="A10" t="str">
            <v>DE</v>
          </cell>
          <cell r="B10">
            <v>0</v>
          </cell>
          <cell r="C10">
            <v>0</v>
          </cell>
          <cell r="D10">
            <v>0</v>
          </cell>
          <cell r="E10">
            <v>0</v>
          </cell>
          <cell r="F10">
            <v>0</v>
          </cell>
          <cell r="G10">
            <v>5.5445454545454541E-2</v>
          </cell>
          <cell r="H10">
            <v>5.5445454545454541E-2</v>
          </cell>
          <cell r="I10">
            <v>5.5445454545454541E-2</v>
          </cell>
          <cell r="J10">
            <v>5.5445454545454541E-2</v>
          </cell>
          <cell r="K10">
            <v>5.5445454545454541E-2</v>
          </cell>
          <cell r="L10">
            <v>6.9190909090909081E-2</v>
          </cell>
          <cell r="M10">
            <v>6.9190909090909081E-2</v>
          </cell>
          <cell r="N10">
            <v>5.5445454545454541E-2</v>
          </cell>
          <cell r="O10">
            <v>5.5445454545454541E-2</v>
          </cell>
          <cell r="P10">
            <v>0.1417090909090909</v>
          </cell>
          <cell r="Q10">
            <v>0.1417090909090909</v>
          </cell>
          <cell r="R10">
            <v>0.18223636363636364</v>
          </cell>
          <cell r="S10">
            <v>0.22142727272727269</v>
          </cell>
          <cell r="T10">
            <v>0.22142727272727269</v>
          </cell>
          <cell r="U10">
            <v>0.22142727272727269</v>
          </cell>
          <cell r="V10">
            <v>0.24114545454545452</v>
          </cell>
          <cell r="W10">
            <v>0.24114545454545452</v>
          </cell>
          <cell r="X10">
            <v>0.24114545454545452</v>
          </cell>
          <cell r="Y10">
            <v>0.10928181818181817</v>
          </cell>
          <cell r="Z10">
            <v>0.13393636363636363</v>
          </cell>
          <cell r="AA10">
            <v>0.13393636363636363</v>
          </cell>
          <cell r="AB10">
            <v>0.16472727272727272</v>
          </cell>
          <cell r="AC10">
            <v>0.16472727272727272</v>
          </cell>
          <cell r="AD10">
            <v>0.16472727272727272</v>
          </cell>
          <cell r="AE10">
            <v>0.16472727272727272</v>
          </cell>
          <cell r="AF10"/>
        </row>
        <row r="11">
          <cell r="A11" t="str">
            <v>FL</v>
          </cell>
          <cell r="B11">
            <v>0.1490938624432174</v>
          </cell>
          <cell r="C11">
            <v>0.1490938624432174</v>
          </cell>
          <cell r="D11">
            <v>0.1490938624432174</v>
          </cell>
          <cell r="E11">
            <v>0.1490938624432174</v>
          </cell>
          <cell r="F11">
            <v>0.1490938624432174</v>
          </cell>
          <cell r="G11">
            <v>9.8563636363636353E-2</v>
          </cell>
          <cell r="H11">
            <v>9.8563636363636353E-2</v>
          </cell>
          <cell r="I11">
            <v>9.8563636363636353E-2</v>
          </cell>
          <cell r="J11">
            <v>0.13859999999999997</v>
          </cell>
          <cell r="K11">
            <v>0.36463636363636359</v>
          </cell>
          <cell r="L11">
            <v>0.42482727272727272</v>
          </cell>
          <cell r="M11">
            <v>0.4179272727272727</v>
          </cell>
          <cell r="N11">
            <v>0.47170909090909086</v>
          </cell>
          <cell r="O11">
            <v>0.4694454545454545</v>
          </cell>
          <cell r="P11">
            <v>0.46622727272727271</v>
          </cell>
          <cell r="Q11">
            <v>0.48627272727272719</v>
          </cell>
          <cell r="R11">
            <v>0.52249090909090901</v>
          </cell>
          <cell r="S11">
            <v>0.58903636363636369</v>
          </cell>
          <cell r="T11">
            <v>0.66575454545454538</v>
          </cell>
          <cell r="U11">
            <v>0.83260909090909085</v>
          </cell>
          <cell r="V11">
            <v>0.76696363636363629</v>
          </cell>
          <cell r="W11">
            <v>0.78569999999999995</v>
          </cell>
          <cell r="X11">
            <v>0.78569999999999995</v>
          </cell>
          <cell r="Y11">
            <v>0.78714545454545448</v>
          </cell>
          <cell r="Z11">
            <v>0.78275454545454537</v>
          </cell>
          <cell r="AA11">
            <v>0.72766363636363629</v>
          </cell>
          <cell r="AB11">
            <v>0.7256999999999999</v>
          </cell>
          <cell r="AC11">
            <v>0.78338181818181807</v>
          </cell>
          <cell r="AD11">
            <v>0.78338181818181807</v>
          </cell>
          <cell r="AE11">
            <v>0.77438181818181806</v>
          </cell>
          <cell r="AF11"/>
        </row>
        <row r="12">
          <cell r="A12" t="str">
            <v>GA</v>
          </cell>
          <cell r="B12">
            <v>3.1037605772727267E-2</v>
          </cell>
          <cell r="C12">
            <v>3.1037605772727267E-2</v>
          </cell>
          <cell r="D12">
            <v>3.1037605772727267E-2</v>
          </cell>
          <cell r="E12">
            <v>6.8488718975100962E-2</v>
          </cell>
          <cell r="F12">
            <v>6.8488718975100962E-2</v>
          </cell>
          <cell r="G12">
            <v>6.0245454545454546E-2</v>
          </cell>
          <cell r="H12">
            <v>6.7418181818181808E-2</v>
          </cell>
          <cell r="I12">
            <v>6.7418181818181808E-2</v>
          </cell>
          <cell r="J12">
            <v>9.0327272727272714E-2</v>
          </cell>
          <cell r="K12">
            <v>9.0327272727272714E-2</v>
          </cell>
          <cell r="L12">
            <v>9.0327272727272714E-2</v>
          </cell>
          <cell r="M12">
            <v>9.0327272727272714E-2</v>
          </cell>
          <cell r="N12">
            <v>9.0327272727272714E-2</v>
          </cell>
          <cell r="O12">
            <v>0.12373636363636363</v>
          </cell>
          <cell r="P12">
            <v>0.11585454545454545</v>
          </cell>
          <cell r="Q12">
            <v>0.18747272727272726</v>
          </cell>
          <cell r="R12">
            <v>0.22690909090909089</v>
          </cell>
          <cell r="S12">
            <v>0.25786363636363635</v>
          </cell>
          <cell r="T12">
            <v>0.28881818181818181</v>
          </cell>
          <cell r="U12">
            <v>0.38828181818181812</v>
          </cell>
          <cell r="V12">
            <v>0.43448181818181814</v>
          </cell>
          <cell r="W12">
            <v>0.51736363636363636</v>
          </cell>
          <cell r="X12">
            <v>0.56315454545454546</v>
          </cell>
          <cell r="Y12">
            <v>0.58167272727272723</v>
          </cell>
          <cell r="Z12">
            <v>0.5229818181818181</v>
          </cell>
          <cell r="AA12">
            <v>0.5229818181818181</v>
          </cell>
          <cell r="AB12">
            <v>0.77781818181818174</v>
          </cell>
          <cell r="AC12">
            <v>0.77781818181818174</v>
          </cell>
          <cell r="AD12">
            <v>0.77113636363636362</v>
          </cell>
          <cell r="AE12">
            <v>0.77113636363636362</v>
          </cell>
          <cell r="AF12"/>
        </row>
        <row r="13">
          <cell r="A13" t="str">
            <v>HI</v>
          </cell>
          <cell r="B13">
            <v>4.0661962484513821E-2</v>
          </cell>
          <cell r="C13">
            <v>4.0661962484513821E-2</v>
          </cell>
          <cell r="D13">
            <v>4.0661962484513821E-2</v>
          </cell>
          <cell r="E13">
            <v>4.0661962484513821E-2</v>
          </cell>
          <cell r="F13">
            <v>4.0661962484513821E-2</v>
          </cell>
          <cell r="G13">
            <v>4.066363636363636E-2</v>
          </cell>
          <cell r="H13">
            <v>4.066363636363636E-2</v>
          </cell>
          <cell r="I13">
            <v>4.066363636363636E-2</v>
          </cell>
          <cell r="J13">
            <v>4.066363636363636E-2</v>
          </cell>
          <cell r="K13">
            <v>4.066363636363636E-2</v>
          </cell>
          <cell r="L13">
            <v>4.066363636363636E-2</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row>
        <row r="14">
          <cell r="A14" t="str">
            <v>ID</v>
          </cell>
          <cell r="B14">
            <v>0</v>
          </cell>
          <cell r="C14">
            <v>0</v>
          </cell>
          <cell r="D14">
            <v>0</v>
          </cell>
          <cell r="E14">
            <v>0</v>
          </cell>
          <cell r="F14">
            <v>0</v>
          </cell>
          <cell r="G14">
            <v>0</v>
          </cell>
          <cell r="H14">
            <v>0</v>
          </cell>
          <cell r="I14">
            <v>0</v>
          </cell>
          <cell r="J14">
            <v>0</v>
          </cell>
          <cell r="K14">
            <v>1.5518181818181816E-2</v>
          </cell>
          <cell r="L14">
            <v>1.5518181818181816E-2</v>
          </cell>
          <cell r="M14">
            <v>1.5518181818181816E-2</v>
          </cell>
          <cell r="N14">
            <v>1.5518181818181816E-2</v>
          </cell>
          <cell r="O14">
            <v>1.5518181818181816E-2</v>
          </cell>
          <cell r="P14">
            <v>1.5518181818181816E-2</v>
          </cell>
          <cell r="Q14">
            <v>1.5518181818181816E-2</v>
          </cell>
          <cell r="R14">
            <v>4.5081818181818181E-2</v>
          </cell>
          <cell r="S14">
            <v>4.5081818181818181E-2</v>
          </cell>
          <cell r="T14">
            <v>4.5081818181818181E-2</v>
          </cell>
          <cell r="U14">
            <v>4.5081818181818181E-2</v>
          </cell>
          <cell r="V14">
            <v>4.5081818181818181E-2</v>
          </cell>
          <cell r="W14">
            <v>4.5081818181818181E-2</v>
          </cell>
          <cell r="X14">
            <v>6.1090909090909085E-2</v>
          </cell>
          <cell r="Y14">
            <v>6.1090909090909085E-2</v>
          </cell>
          <cell r="Z14">
            <v>7.5872727272727272E-2</v>
          </cell>
          <cell r="AA14">
            <v>6.0354545454545452E-2</v>
          </cell>
          <cell r="AB14">
            <v>6.0354545454545452E-2</v>
          </cell>
          <cell r="AC14">
            <v>6.0354545454545452E-2</v>
          </cell>
          <cell r="AD14">
            <v>7.9445454545454541E-2</v>
          </cell>
          <cell r="AE14">
            <v>7.9445454545454541E-2</v>
          </cell>
          <cell r="AF14"/>
        </row>
        <row r="15">
          <cell r="A15" t="str">
            <v>IL</v>
          </cell>
          <cell r="B15">
            <v>0.39276075350496575</v>
          </cell>
          <cell r="C15">
            <v>0.42233308985733942</v>
          </cell>
          <cell r="D15">
            <v>0.41401270893323167</v>
          </cell>
          <cell r="E15">
            <v>0.41401270893323167</v>
          </cell>
          <cell r="F15">
            <v>0.42140579302132508</v>
          </cell>
          <cell r="G15">
            <v>0.33741818181818184</v>
          </cell>
          <cell r="H15">
            <v>0.33741818181818184</v>
          </cell>
          <cell r="I15">
            <v>0.4360090909090909</v>
          </cell>
          <cell r="J15">
            <v>0.7157181818181817</v>
          </cell>
          <cell r="K15">
            <v>0.80132727272727267</v>
          </cell>
          <cell r="L15">
            <v>1.0938545454545452</v>
          </cell>
          <cell r="M15">
            <v>1.4413363636363636</v>
          </cell>
          <cell r="N15">
            <v>1.5078818181818181</v>
          </cell>
          <cell r="O15">
            <v>1.5234272727272724</v>
          </cell>
          <cell r="P15">
            <v>1.5801000000000001</v>
          </cell>
          <cell r="Q15">
            <v>1.5061363636363636</v>
          </cell>
          <cell r="R15">
            <v>1.3327636363636364</v>
          </cell>
          <cell r="S15">
            <v>1.1664272727272726</v>
          </cell>
          <cell r="T15">
            <v>1.2896727272727271</v>
          </cell>
          <cell r="U15">
            <v>1.2428454545454546</v>
          </cell>
          <cell r="V15">
            <v>1.1797636363636363</v>
          </cell>
          <cell r="W15">
            <v>1.2277090909090909</v>
          </cell>
          <cell r="X15">
            <v>1.2304363636363633</v>
          </cell>
          <cell r="Y15">
            <v>1.3957909090909089</v>
          </cell>
          <cell r="Z15">
            <v>1.3749818181818181</v>
          </cell>
          <cell r="AA15">
            <v>1.3503000000000001</v>
          </cell>
          <cell r="AB15">
            <v>1.2326181818181816</v>
          </cell>
          <cell r="AC15">
            <v>1.2030545454545454</v>
          </cell>
          <cell r="AD15">
            <v>1.0985727272727273</v>
          </cell>
          <cell r="AE15">
            <v>0.84621818181818165</v>
          </cell>
          <cell r="AF15"/>
        </row>
        <row r="16">
          <cell r="A16" t="str">
            <v>IN</v>
          </cell>
          <cell r="B16">
            <v>1.2091247134486524E-2</v>
          </cell>
          <cell r="C16">
            <v>1.2091247134486524E-2</v>
          </cell>
          <cell r="D16">
            <v>1.2091247134486524E-2</v>
          </cell>
          <cell r="E16">
            <v>1.2091247134486524E-2</v>
          </cell>
          <cell r="F16">
            <v>9.0950810740816374E-2</v>
          </cell>
          <cell r="G16">
            <v>8.419090909090908E-2</v>
          </cell>
          <cell r="H16">
            <v>8.419090909090908E-2</v>
          </cell>
          <cell r="I16">
            <v>8.6536363636363633E-2</v>
          </cell>
          <cell r="J16">
            <v>0.19281818181818181</v>
          </cell>
          <cell r="K16">
            <v>0.17560909090909091</v>
          </cell>
          <cell r="L16">
            <v>0.24807272727272725</v>
          </cell>
          <cell r="M16">
            <v>0.29773636363636358</v>
          </cell>
          <cell r="N16">
            <v>0.39239999999999997</v>
          </cell>
          <cell r="O16">
            <v>0.3827454545454545</v>
          </cell>
          <cell r="P16">
            <v>0.37360909090909084</v>
          </cell>
          <cell r="Q16">
            <v>0.43189090909090905</v>
          </cell>
          <cell r="R16">
            <v>0.4315090909090909</v>
          </cell>
          <cell r="S16">
            <v>0.51804545454545448</v>
          </cell>
          <cell r="T16">
            <v>0.54351818181818179</v>
          </cell>
          <cell r="U16">
            <v>0.68405454545454536</v>
          </cell>
          <cell r="V16">
            <v>0.79988181818181814</v>
          </cell>
          <cell r="W16">
            <v>0.79439999999999988</v>
          </cell>
          <cell r="X16">
            <v>0.82423636363636366</v>
          </cell>
          <cell r="Y16">
            <v>0.82423636363636366</v>
          </cell>
          <cell r="Z16">
            <v>0.90310909090909086</v>
          </cell>
          <cell r="AA16">
            <v>0.96878181818181808</v>
          </cell>
          <cell r="AB16">
            <v>0.96878181818181808</v>
          </cell>
          <cell r="AC16">
            <v>1.0179272727272728</v>
          </cell>
          <cell r="AD16">
            <v>0.98784545454545447</v>
          </cell>
          <cell r="AE16">
            <v>0.94420909090909078</v>
          </cell>
          <cell r="AF16"/>
        </row>
        <row r="17">
          <cell r="A17" t="str">
            <v>IA</v>
          </cell>
          <cell r="B17">
            <v>0</v>
          </cell>
          <cell r="C17">
            <v>0</v>
          </cell>
          <cell r="D17">
            <v>0</v>
          </cell>
          <cell r="E17">
            <v>7.8859563606329855E-2</v>
          </cell>
          <cell r="F17">
            <v>7.8859563606329855E-2</v>
          </cell>
          <cell r="G17">
            <v>0.12689999999999999</v>
          </cell>
          <cell r="H17">
            <v>0.12689999999999999</v>
          </cell>
          <cell r="I17">
            <v>0.12689999999999999</v>
          </cell>
          <cell r="J17">
            <v>0.13764545454545454</v>
          </cell>
          <cell r="K17">
            <v>0.13764545454545454</v>
          </cell>
          <cell r="L17">
            <v>0.13764545454545454</v>
          </cell>
          <cell r="M17">
            <v>0.13764545454545454</v>
          </cell>
          <cell r="N17">
            <v>0.13764545454545454</v>
          </cell>
          <cell r="O17">
            <v>0.13764545454545454</v>
          </cell>
          <cell r="P17">
            <v>0.13764545454545454</v>
          </cell>
          <cell r="Q17">
            <v>0.13764545454545454</v>
          </cell>
          <cell r="R17">
            <v>0.19699090909090908</v>
          </cell>
          <cell r="S17">
            <v>0.19699090909090908</v>
          </cell>
          <cell r="T17">
            <v>0.20773636363636364</v>
          </cell>
          <cell r="U17">
            <v>0.15283636363636363</v>
          </cell>
          <cell r="V17">
            <v>0.15283636363636363</v>
          </cell>
          <cell r="W17">
            <v>0.14050909090909089</v>
          </cell>
          <cell r="X17">
            <v>0.14050909090909089</v>
          </cell>
          <cell r="Y17">
            <v>0.16366363636363634</v>
          </cell>
          <cell r="Z17">
            <v>0.21455454545454541</v>
          </cell>
          <cell r="AA17">
            <v>0.21455454545454541</v>
          </cell>
          <cell r="AB17">
            <v>0.21455454545454541</v>
          </cell>
          <cell r="AC17">
            <v>0.21455454545454541</v>
          </cell>
          <cell r="AD17">
            <v>0.1979181818181818</v>
          </cell>
          <cell r="AE17">
            <v>0.17642727272727271</v>
          </cell>
          <cell r="AF17"/>
        </row>
        <row r="18">
          <cell r="A18" t="str">
            <v>KS</v>
          </cell>
          <cell r="B18">
            <v>0</v>
          </cell>
          <cell r="C18">
            <v>0</v>
          </cell>
          <cell r="D18">
            <v>0</v>
          </cell>
          <cell r="E18">
            <v>0</v>
          </cell>
          <cell r="F18">
            <v>0</v>
          </cell>
          <cell r="G18">
            <v>0</v>
          </cell>
          <cell r="H18">
            <v>0</v>
          </cell>
          <cell r="I18">
            <v>0</v>
          </cell>
          <cell r="J18">
            <v>8.833636363636363E-2</v>
          </cell>
          <cell r="K18">
            <v>8.833636363636363E-2</v>
          </cell>
          <cell r="L18">
            <v>8.833636363636363E-2</v>
          </cell>
          <cell r="M18">
            <v>0.20533636363636362</v>
          </cell>
          <cell r="N18">
            <v>0.20533636363636362</v>
          </cell>
          <cell r="O18">
            <v>0.20533636363636362</v>
          </cell>
          <cell r="P18">
            <v>0.20533636363636362</v>
          </cell>
          <cell r="Q18">
            <v>0.20533636363636362</v>
          </cell>
          <cell r="R18">
            <v>0.20533636363636362</v>
          </cell>
          <cell r="S18">
            <v>0.20893636363636361</v>
          </cell>
          <cell r="T18">
            <v>0.25429090909090907</v>
          </cell>
          <cell r="U18">
            <v>0.25429090909090907</v>
          </cell>
          <cell r="V18">
            <v>0.33673636363636361</v>
          </cell>
          <cell r="W18">
            <v>0.33673636363636361</v>
          </cell>
          <cell r="X18">
            <v>0.33673636363636361</v>
          </cell>
          <cell r="Y18">
            <v>0.24840000000000001</v>
          </cell>
          <cell r="Z18">
            <v>0.25344545454545453</v>
          </cell>
          <cell r="AA18">
            <v>0.25344545454545453</v>
          </cell>
          <cell r="AB18">
            <v>0.25344545454545453</v>
          </cell>
          <cell r="AC18">
            <v>0.30024545454545454</v>
          </cell>
          <cell r="AD18">
            <v>0.30024545454545454</v>
          </cell>
          <cell r="AE18">
            <v>0.30024545454545454</v>
          </cell>
          <cell r="AF18"/>
        </row>
        <row r="19">
          <cell r="A19" t="str">
            <v>KY</v>
          </cell>
          <cell r="B19">
            <v>0</v>
          </cell>
          <cell r="C19">
            <v>0</v>
          </cell>
          <cell r="D19">
            <v>0</v>
          </cell>
          <cell r="E19">
            <v>0</v>
          </cell>
          <cell r="F19">
            <v>0</v>
          </cell>
          <cell r="G19">
            <v>0</v>
          </cell>
          <cell r="H19">
            <v>0</v>
          </cell>
          <cell r="I19">
            <v>0</v>
          </cell>
          <cell r="J19">
            <v>0</v>
          </cell>
          <cell r="K19">
            <v>1.718181818181818E-2</v>
          </cell>
          <cell r="L19">
            <v>1.718181818181818E-2</v>
          </cell>
          <cell r="M19">
            <v>1.718181818181818E-2</v>
          </cell>
          <cell r="N19">
            <v>1.718181818181818E-2</v>
          </cell>
          <cell r="O19">
            <v>0.11514545454545454</v>
          </cell>
          <cell r="P19">
            <v>0.11514545454545454</v>
          </cell>
          <cell r="Q19">
            <v>0.11514545454545454</v>
          </cell>
          <cell r="R19">
            <v>0.14236363636363636</v>
          </cell>
          <cell r="S19">
            <v>0.17168181818181816</v>
          </cell>
          <cell r="T19">
            <v>0.17168181818181816</v>
          </cell>
          <cell r="U19">
            <v>0.17446363636363638</v>
          </cell>
          <cell r="V19">
            <v>0.17446363636363638</v>
          </cell>
          <cell r="W19">
            <v>0.1815272727272727</v>
          </cell>
          <cell r="X19">
            <v>0.17168181818181816</v>
          </cell>
          <cell r="Y19">
            <v>0.14279999999999998</v>
          </cell>
          <cell r="Z19">
            <v>0.15190909090909091</v>
          </cell>
          <cell r="AA19">
            <v>0.15190909090909091</v>
          </cell>
          <cell r="AB19">
            <v>0.18752727272727271</v>
          </cell>
          <cell r="AC19">
            <v>0.18752727272727271</v>
          </cell>
          <cell r="AD19">
            <v>0.31955454545454542</v>
          </cell>
          <cell r="AE19">
            <v>0.31955454545454542</v>
          </cell>
          <cell r="AF19"/>
        </row>
        <row r="20">
          <cell r="A20" t="str">
            <v>LA</v>
          </cell>
          <cell r="B20">
            <v>0</v>
          </cell>
          <cell r="C20">
            <v>0</v>
          </cell>
          <cell r="D20">
            <v>0</v>
          </cell>
          <cell r="E20">
            <v>0</v>
          </cell>
          <cell r="F20">
            <v>0</v>
          </cell>
          <cell r="G20">
            <v>0</v>
          </cell>
          <cell r="H20">
            <v>0</v>
          </cell>
          <cell r="I20">
            <v>0</v>
          </cell>
          <cell r="J20">
            <v>0</v>
          </cell>
          <cell r="K20">
            <v>4.0581818181818177E-2</v>
          </cell>
          <cell r="L20">
            <v>4.0581818181818177E-2</v>
          </cell>
          <cell r="M20">
            <v>4.0581818181818177E-2</v>
          </cell>
          <cell r="N20">
            <v>0</v>
          </cell>
          <cell r="O20">
            <v>4.1290909090909086E-2</v>
          </cell>
          <cell r="P20">
            <v>6.7309090909090902E-2</v>
          </cell>
          <cell r="Q20">
            <v>7.5899999999999995E-2</v>
          </cell>
          <cell r="R20">
            <v>0.13846363636363637</v>
          </cell>
          <cell r="S20">
            <v>0.13846363636363637</v>
          </cell>
          <cell r="T20">
            <v>0.18310909090909089</v>
          </cell>
          <cell r="U20">
            <v>0.16543636363636363</v>
          </cell>
          <cell r="V20">
            <v>0.31131818181818177</v>
          </cell>
          <cell r="W20">
            <v>0.31824545454545455</v>
          </cell>
          <cell r="X20">
            <v>0.31990909090909092</v>
          </cell>
          <cell r="Y20">
            <v>0.2631</v>
          </cell>
          <cell r="Z20">
            <v>0.2631</v>
          </cell>
          <cell r="AA20">
            <v>0.26787272727272726</v>
          </cell>
          <cell r="AB20">
            <v>0.24185454545454543</v>
          </cell>
          <cell r="AC20">
            <v>0.30130909090909092</v>
          </cell>
          <cell r="AD20">
            <v>0.38140909090909092</v>
          </cell>
          <cell r="AE20">
            <v>0.40813636363636357</v>
          </cell>
          <cell r="AF20"/>
        </row>
        <row r="21">
          <cell r="A21" t="str">
            <v>ME</v>
          </cell>
          <cell r="B21">
            <v>0</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2.9563636363636361E-2</v>
          </cell>
          <cell r="U21">
            <v>6.1609090909090905E-2</v>
          </cell>
          <cell r="V21">
            <v>6.1609090909090905E-2</v>
          </cell>
          <cell r="W21">
            <v>6.1609090909090905E-2</v>
          </cell>
          <cell r="X21">
            <v>4.8190909090909083E-2</v>
          </cell>
          <cell r="Y21">
            <v>4.8190909090909083E-2</v>
          </cell>
          <cell r="Z21">
            <v>4.8190909090909083E-2</v>
          </cell>
          <cell r="AA21">
            <v>4.2654545454545452E-2</v>
          </cell>
          <cell r="AB21">
            <v>4.2654545454545452E-2</v>
          </cell>
          <cell r="AC21">
            <v>4.2654545454545452E-2</v>
          </cell>
          <cell r="AD21">
            <v>4.2654545454545452E-2</v>
          </cell>
          <cell r="AE21">
            <v>4.9418181818181812E-2</v>
          </cell>
          <cell r="AF21"/>
        </row>
        <row r="22">
          <cell r="A22" t="str">
            <v>MD</v>
          </cell>
          <cell r="B22">
            <v>0.10935340260501147</v>
          </cell>
          <cell r="C22">
            <v>0.10935340260501147</v>
          </cell>
          <cell r="D22">
            <v>0.10935340260501147</v>
          </cell>
          <cell r="E22">
            <v>0.10935340260501147</v>
          </cell>
          <cell r="F22">
            <v>8.7865829377738763E-2</v>
          </cell>
          <cell r="G22">
            <v>8.7872727272727269E-2</v>
          </cell>
          <cell r="H22">
            <v>8.7872727272727269E-2</v>
          </cell>
          <cell r="I22">
            <v>8.7872727272727269E-2</v>
          </cell>
          <cell r="J22">
            <v>8.7872727272727269E-2</v>
          </cell>
          <cell r="K22">
            <v>8.7872727272727269E-2</v>
          </cell>
          <cell r="L22">
            <v>0.13085454545454545</v>
          </cell>
          <cell r="M22">
            <v>0.13085454545454545</v>
          </cell>
          <cell r="N22">
            <v>0.13085454545454545</v>
          </cell>
          <cell r="O22">
            <v>0.18185454545454544</v>
          </cell>
          <cell r="P22">
            <v>0.18185454545454544</v>
          </cell>
          <cell r="Q22">
            <v>0.18185454545454544</v>
          </cell>
          <cell r="R22">
            <v>0.20255454545454546</v>
          </cell>
          <cell r="S22">
            <v>0.19415454545454544</v>
          </cell>
          <cell r="T22">
            <v>0.2188090909090909</v>
          </cell>
          <cell r="U22">
            <v>0.27670909090909085</v>
          </cell>
          <cell r="V22">
            <v>0.30283636363636363</v>
          </cell>
          <cell r="W22">
            <v>0.29326363636363634</v>
          </cell>
          <cell r="X22">
            <v>0.33736363636363637</v>
          </cell>
          <cell r="Y22">
            <v>0.33736363636363637</v>
          </cell>
          <cell r="Z22">
            <v>0.31270909090909088</v>
          </cell>
          <cell r="AA22">
            <v>0.29200909090909088</v>
          </cell>
          <cell r="AB22">
            <v>0.31270909090909088</v>
          </cell>
          <cell r="AC22">
            <v>0.30237272727272724</v>
          </cell>
          <cell r="AD22">
            <v>0.29252727272727269</v>
          </cell>
          <cell r="AE22">
            <v>0.19281818181818181</v>
          </cell>
          <cell r="AF22"/>
        </row>
        <row r="23">
          <cell r="A23" t="str">
            <v>MA</v>
          </cell>
          <cell r="B23">
            <v>0</v>
          </cell>
          <cell r="C23">
            <v>0</v>
          </cell>
          <cell r="D23">
            <v>0</v>
          </cell>
          <cell r="E23">
            <v>2.4643613626978072E-2</v>
          </cell>
          <cell r="F23">
            <v>2.4643613626978072E-2</v>
          </cell>
          <cell r="G23">
            <v>2.465454545454545E-2</v>
          </cell>
          <cell r="H23">
            <v>3.4499999999999996E-2</v>
          </cell>
          <cell r="I23">
            <v>0.12046363636363636</v>
          </cell>
          <cell r="J23">
            <v>0.25895454545454544</v>
          </cell>
          <cell r="K23">
            <v>0.25895454545454544</v>
          </cell>
          <cell r="L23">
            <v>0.36837272727272724</v>
          </cell>
          <cell r="M23">
            <v>0.3880909090909091</v>
          </cell>
          <cell r="N23">
            <v>0.3880909090909091</v>
          </cell>
          <cell r="O23">
            <v>0.35757272727272721</v>
          </cell>
          <cell r="P23">
            <v>0.41795454545454541</v>
          </cell>
          <cell r="Q23">
            <v>0.44209090909090903</v>
          </cell>
          <cell r="R23">
            <v>0.41803636363636359</v>
          </cell>
          <cell r="S23">
            <v>0.4481181818181818</v>
          </cell>
          <cell r="T23">
            <v>0.47031818181818175</v>
          </cell>
          <cell r="U23">
            <v>0.46194545454545449</v>
          </cell>
          <cell r="V23">
            <v>0.47675454545454543</v>
          </cell>
          <cell r="W23">
            <v>0.35056363636363636</v>
          </cell>
          <cell r="X23">
            <v>0.36782727272727272</v>
          </cell>
          <cell r="Y23">
            <v>0.3648818181818182</v>
          </cell>
          <cell r="Z23">
            <v>0.32634545454545455</v>
          </cell>
          <cell r="AA23">
            <v>0.32634545454545455</v>
          </cell>
          <cell r="AB23">
            <v>0.32634545454545455</v>
          </cell>
          <cell r="AC23">
            <v>0.32536363636363635</v>
          </cell>
          <cell r="AD23">
            <v>0.30332727272727272</v>
          </cell>
          <cell r="AE23">
            <v>0.30332727272727272</v>
          </cell>
          <cell r="AF23"/>
        </row>
        <row r="24">
          <cell r="A24" t="str">
            <v>MI</v>
          </cell>
          <cell r="B24">
            <v>0.14261395775172328</v>
          </cell>
          <cell r="C24">
            <v>0.17218629410409697</v>
          </cell>
          <cell r="D24">
            <v>0.2855469167881961</v>
          </cell>
          <cell r="E24">
            <v>0.35853434279399776</v>
          </cell>
          <cell r="F24">
            <v>0.48668113365428373</v>
          </cell>
          <cell r="G24">
            <v>0.4981363636363636</v>
          </cell>
          <cell r="H24">
            <v>0.58617272727272729</v>
          </cell>
          <cell r="I24">
            <v>0.88557272727272729</v>
          </cell>
          <cell r="J24">
            <v>0.89541818181818167</v>
          </cell>
          <cell r="K24">
            <v>0.93278181818181805</v>
          </cell>
          <cell r="L24">
            <v>1.123909090909091</v>
          </cell>
          <cell r="M24">
            <v>1.223672727272727</v>
          </cell>
          <cell r="N24">
            <v>1.2070363636363635</v>
          </cell>
          <cell r="O24">
            <v>1.2160363636363636</v>
          </cell>
          <cell r="P24">
            <v>1.2355090909090907</v>
          </cell>
          <cell r="Q24">
            <v>1.2875999999999999</v>
          </cell>
          <cell r="R24">
            <v>1.3879636363636363</v>
          </cell>
          <cell r="S24">
            <v>1.4701363636363636</v>
          </cell>
          <cell r="T24">
            <v>1.5217363636363634</v>
          </cell>
          <cell r="U24">
            <v>1.6593818181818178</v>
          </cell>
          <cell r="V24">
            <v>1.6250454545454545</v>
          </cell>
          <cell r="W24">
            <v>1.6900909090909091</v>
          </cell>
          <cell r="X24">
            <v>1.8934090909090908</v>
          </cell>
          <cell r="Y24">
            <v>1.9753090909090907</v>
          </cell>
          <cell r="Z24">
            <v>2.082190909090909</v>
          </cell>
          <cell r="AA24">
            <v>2.082190909090909</v>
          </cell>
          <cell r="AB24">
            <v>2.1091636363636361</v>
          </cell>
          <cell r="AC24">
            <v>2.0728363636363634</v>
          </cell>
          <cell r="AD24">
            <v>2.2331454545454545</v>
          </cell>
          <cell r="AE24">
            <v>2.2331454545454545</v>
          </cell>
          <cell r="AF24"/>
        </row>
        <row r="25">
          <cell r="A25" t="str">
            <v>MN</v>
          </cell>
          <cell r="B25">
            <v>0</v>
          </cell>
          <cell r="C25">
            <v>0</v>
          </cell>
          <cell r="D25">
            <v>0</v>
          </cell>
          <cell r="E25">
            <v>0</v>
          </cell>
          <cell r="F25">
            <v>0.10843189995870355</v>
          </cell>
          <cell r="G25">
            <v>8.8363636363636366E-2</v>
          </cell>
          <cell r="H25">
            <v>8.8363636363636366E-2</v>
          </cell>
          <cell r="I25">
            <v>0.20331818181818181</v>
          </cell>
          <cell r="J25">
            <v>0.20331818181818181</v>
          </cell>
          <cell r="K25">
            <v>0.20978181818181815</v>
          </cell>
          <cell r="L25">
            <v>0.20978181818181815</v>
          </cell>
          <cell r="M25">
            <v>0.20331818181818181</v>
          </cell>
          <cell r="N25">
            <v>0.23004545454545453</v>
          </cell>
          <cell r="O25">
            <v>0.23004545454545453</v>
          </cell>
          <cell r="P25">
            <v>0.17978181818181818</v>
          </cell>
          <cell r="Q25">
            <v>0.17978181818181818</v>
          </cell>
          <cell r="R25">
            <v>0.14255454545454546</v>
          </cell>
          <cell r="S25">
            <v>0.14279999999999998</v>
          </cell>
          <cell r="T25">
            <v>0.17064545454545454</v>
          </cell>
          <cell r="U25">
            <v>0.17159999999999997</v>
          </cell>
          <cell r="V25">
            <v>0.17986363636363634</v>
          </cell>
          <cell r="W25">
            <v>0.18949090909090907</v>
          </cell>
          <cell r="X25">
            <v>0.20020909090909089</v>
          </cell>
          <cell r="Y25">
            <v>0.20020909090909089</v>
          </cell>
          <cell r="Z25">
            <v>0.20020909090909089</v>
          </cell>
          <cell r="AA25">
            <v>0.20020909090909089</v>
          </cell>
          <cell r="AB25">
            <v>0.20020909090909089</v>
          </cell>
          <cell r="AC25">
            <v>0.20020909090909089</v>
          </cell>
          <cell r="AD25">
            <v>0.13551818181818182</v>
          </cell>
          <cell r="AE25">
            <v>0.13551818181818182</v>
          </cell>
          <cell r="AF25"/>
        </row>
        <row r="26">
          <cell r="A26" t="str">
            <v>MS</v>
          </cell>
          <cell r="B26">
            <v>0</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7.8790909090909078E-2</v>
          </cell>
          <cell r="R26">
            <v>7.8790909090909078E-2</v>
          </cell>
          <cell r="S26">
            <v>7.8790909090909078E-2</v>
          </cell>
          <cell r="T26">
            <v>7.8790909090909078E-2</v>
          </cell>
          <cell r="U26">
            <v>8.2363636363636361E-2</v>
          </cell>
          <cell r="V26">
            <v>8.2363636363636361E-2</v>
          </cell>
          <cell r="W26">
            <v>8.8881818181818187E-2</v>
          </cell>
          <cell r="X26">
            <v>0.11806363636363636</v>
          </cell>
          <cell r="Y26">
            <v>8.7027272727272717E-2</v>
          </cell>
          <cell r="Z26">
            <v>8.7027272727272717E-2</v>
          </cell>
          <cell r="AA26">
            <v>8.7027272727272717E-2</v>
          </cell>
          <cell r="AB26">
            <v>8.7027272727272717E-2</v>
          </cell>
          <cell r="AC26">
            <v>9.0954545454545455E-2</v>
          </cell>
          <cell r="AD26">
            <v>0.12927272727272726</v>
          </cell>
          <cell r="AE26">
            <v>0.12927272727272726</v>
          </cell>
          <cell r="AF26"/>
        </row>
        <row r="27">
          <cell r="A27" t="str">
            <v>MO</v>
          </cell>
          <cell r="B27">
            <v>1.3752046865454543E-3</v>
          </cell>
          <cell r="C27">
            <v>1.3752046865454543E-3</v>
          </cell>
          <cell r="D27">
            <v>1.3752046865454543E-3</v>
          </cell>
          <cell r="E27">
            <v>1.3752046865454543E-3</v>
          </cell>
          <cell r="F27">
            <v>1.3752046865454543E-3</v>
          </cell>
          <cell r="G27">
            <v>1.3909090909090909E-3</v>
          </cell>
          <cell r="H27">
            <v>1.3909090909090909E-3</v>
          </cell>
          <cell r="I27">
            <v>1.3909090909090909E-3</v>
          </cell>
          <cell r="J27">
            <v>8.5636363636363618E-3</v>
          </cell>
          <cell r="K27">
            <v>8.8363636363636353E-3</v>
          </cell>
          <cell r="L27">
            <v>8.8363636363636353E-3</v>
          </cell>
          <cell r="M27">
            <v>6.3845454545454539E-2</v>
          </cell>
          <cell r="N27">
            <v>6.3845454545454539E-2</v>
          </cell>
          <cell r="O27">
            <v>6.3845454545454539E-2</v>
          </cell>
          <cell r="P27">
            <v>6.3845454545454539E-2</v>
          </cell>
          <cell r="Q27">
            <v>9.5836363636363622E-2</v>
          </cell>
          <cell r="R27">
            <v>0.12049090909090909</v>
          </cell>
          <cell r="S27">
            <v>0.12049090909090909</v>
          </cell>
          <cell r="T27">
            <v>0.14031818181818179</v>
          </cell>
          <cell r="U27">
            <v>0.18924545454545452</v>
          </cell>
          <cell r="V27">
            <v>0.24635454545454544</v>
          </cell>
          <cell r="W27">
            <v>0.2491363636363636</v>
          </cell>
          <cell r="X27">
            <v>0.35001818181818184</v>
          </cell>
          <cell r="Y27">
            <v>0.34355454545454545</v>
          </cell>
          <cell r="Z27">
            <v>0.35541818181818174</v>
          </cell>
          <cell r="AA27">
            <v>0.35541818181818174</v>
          </cell>
          <cell r="AB27">
            <v>0.35541818181818174</v>
          </cell>
          <cell r="AC27">
            <v>0.35541818181818174</v>
          </cell>
          <cell r="AD27">
            <v>0.35541818181818174</v>
          </cell>
          <cell r="AE27">
            <v>0.34014545454545453</v>
          </cell>
          <cell r="AF27"/>
        </row>
        <row r="28">
          <cell r="A28" t="str">
            <v>MT</v>
          </cell>
          <cell r="B28">
            <v>0</v>
          </cell>
          <cell r="C28">
            <v>0</v>
          </cell>
          <cell r="D28">
            <v>0</v>
          </cell>
          <cell r="E28">
            <v>0</v>
          </cell>
          <cell r="F28">
            <v>0</v>
          </cell>
          <cell r="G28">
            <v>0</v>
          </cell>
          <cell r="H28">
            <v>0</v>
          </cell>
          <cell r="I28">
            <v>0</v>
          </cell>
          <cell r="J28">
            <v>0</v>
          </cell>
          <cell r="K28">
            <v>0</v>
          </cell>
          <cell r="L28">
            <v>0</v>
          </cell>
          <cell r="M28">
            <v>8.59090909090909E-3</v>
          </cell>
          <cell r="N28">
            <v>8.59090909090909E-3</v>
          </cell>
          <cell r="O28">
            <v>8.59090909090909E-3</v>
          </cell>
          <cell r="P28">
            <v>8.59090909090909E-3</v>
          </cell>
          <cell r="Q28">
            <v>8.59090909090909E-3</v>
          </cell>
          <cell r="R28">
            <v>8.59090909090909E-3</v>
          </cell>
          <cell r="S28">
            <v>8.59090909090909E-3</v>
          </cell>
          <cell r="T28">
            <v>8.59090909090909E-3</v>
          </cell>
          <cell r="U28">
            <v>1.0363636363636363E-2</v>
          </cell>
          <cell r="V28">
            <v>3.1745454545454542E-2</v>
          </cell>
          <cell r="W28">
            <v>3.6190909090909093E-2</v>
          </cell>
          <cell r="X28">
            <v>3.6190909090909093E-2</v>
          </cell>
          <cell r="Y28">
            <v>3.6190909090909093E-2</v>
          </cell>
          <cell r="Z28">
            <v>3.6190909090909093E-2</v>
          </cell>
          <cell r="AA28">
            <v>3.6190909090909093E-2</v>
          </cell>
          <cell r="AB28">
            <v>3.6190909090909093E-2</v>
          </cell>
          <cell r="AC28">
            <v>3.6190909090909093E-2</v>
          </cell>
          <cell r="AD28">
            <v>3.6190909090909093E-2</v>
          </cell>
          <cell r="AE28">
            <v>3.6190909090909093E-2</v>
          </cell>
          <cell r="AF28"/>
        </row>
        <row r="29">
          <cell r="A29" t="str">
            <v>NE</v>
          </cell>
          <cell r="B29">
            <v>0</v>
          </cell>
          <cell r="C29">
            <v>0</v>
          </cell>
          <cell r="D29">
            <v>0</v>
          </cell>
          <cell r="E29">
            <v>0</v>
          </cell>
          <cell r="F29">
            <v>0</v>
          </cell>
          <cell r="G29">
            <v>0</v>
          </cell>
          <cell r="H29">
            <v>0</v>
          </cell>
          <cell r="I29">
            <v>0</v>
          </cell>
          <cell r="J29">
            <v>0</v>
          </cell>
          <cell r="K29">
            <v>0</v>
          </cell>
          <cell r="L29">
            <v>0</v>
          </cell>
          <cell r="M29">
            <v>0</v>
          </cell>
          <cell r="N29">
            <v>3.6954545454545455E-2</v>
          </cell>
          <cell r="O29">
            <v>3.6954545454545455E-2</v>
          </cell>
          <cell r="P29">
            <v>3.6954545454545455E-2</v>
          </cell>
          <cell r="Q29">
            <v>3.6954545454545455E-2</v>
          </cell>
          <cell r="R29">
            <v>6.1609090909090905E-2</v>
          </cell>
          <cell r="S29">
            <v>6.1609090909090905E-2</v>
          </cell>
          <cell r="T29">
            <v>8.3454545454545448E-2</v>
          </cell>
          <cell r="U29">
            <v>9.0845454545454535E-2</v>
          </cell>
          <cell r="V29">
            <v>9.0845454545454535E-2</v>
          </cell>
          <cell r="W29">
            <v>9.0845454545454535E-2</v>
          </cell>
          <cell r="X29">
            <v>9.0845454545454535E-2</v>
          </cell>
          <cell r="Y29">
            <v>9.0845454545454535E-2</v>
          </cell>
          <cell r="Z29">
            <v>0.13519090909090908</v>
          </cell>
          <cell r="AA29">
            <v>0.13519090909090908</v>
          </cell>
          <cell r="AB29">
            <v>0.15714545454545453</v>
          </cell>
          <cell r="AC29">
            <v>0.15714545454545453</v>
          </cell>
          <cell r="AD29">
            <v>0.1767</v>
          </cell>
          <cell r="AE29">
            <v>0.20247272727272725</v>
          </cell>
          <cell r="AF29"/>
        </row>
        <row r="30">
          <cell r="A30" t="str">
            <v>NV</v>
          </cell>
          <cell r="B30">
            <v>0</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7.7618181818181822E-2</v>
          </cell>
          <cell r="Y30">
            <v>7.7618181818181822E-2</v>
          </cell>
          <cell r="Z30">
            <v>7.7618181818181822E-2</v>
          </cell>
          <cell r="AA30">
            <v>7.7618181818181822E-2</v>
          </cell>
          <cell r="AB30">
            <v>7.7618181818181822E-2</v>
          </cell>
          <cell r="AC30">
            <v>7.7618181818181822E-2</v>
          </cell>
          <cell r="AD30">
            <v>7.7618181818181822E-2</v>
          </cell>
          <cell r="AE30">
            <v>7.7618181818181822E-2</v>
          </cell>
          <cell r="AF30"/>
        </row>
        <row r="31">
          <cell r="A31" t="str">
            <v>NH</v>
          </cell>
          <cell r="B31">
            <v>7.3930840880934252E-3</v>
          </cell>
          <cell r="C31">
            <v>9.5418414108206975E-3</v>
          </cell>
          <cell r="D31">
            <v>3.9114177763194397E-2</v>
          </cell>
          <cell r="E31">
            <v>4.8971623213985634E-2</v>
          </cell>
          <cell r="F31">
            <v>4.8971623213985634E-2</v>
          </cell>
          <cell r="G31">
            <v>4.2572727272727269E-2</v>
          </cell>
          <cell r="H31">
            <v>4.2572727272727269E-2</v>
          </cell>
          <cell r="I31">
            <v>7.9527272727272724E-2</v>
          </cell>
          <cell r="J31">
            <v>7.9527272727272724E-2</v>
          </cell>
          <cell r="K31">
            <v>0.1394181818181818</v>
          </cell>
          <cell r="L31">
            <v>0.14249999999999999</v>
          </cell>
          <cell r="M31">
            <v>0.14249999999999999</v>
          </cell>
          <cell r="N31">
            <v>0.14249999999999999</v>
          </cell>
          <cell r="O31">
            <v>0.14249999999999999</v>
          </cell>
          <cell r="P31">
            <v>0.14249999999999999</v>
          </cell>
          <cell r="Q31">
            <v>0.14249999999999999</v>
          </cell>
          <cell r="R31">
            <v>0.14249999999999999</v>
          </cell>
          <cell r="S31">
            <v>0.14249999999999999</v>
          </cell>
          <cell r="T31">
            <v>0.14249999999999999</v>
          </cell>
          <cell r="U31">
            <v>0.24785454545454544</v>
          </cell>
          <cell r="V31">
            <v>0.19671818181818182</v>
          </cell>
          <cell r="W31">
            <v>0.19671818181818182</v>
          </cell>
          <cell r="X31">
            <v>0.22344545454545453</v>
          </cell>
          <cell r="Y31">
            <v>0.19633636363636361</v>
          </cell>
          <cell r="Z31">
            <v>0.19633636363636361</v>
          </cell>
          <cell r="AA31">
            <v>0.18649090909090907</v>
          </cell>
          <cell r="AB31">
            <v>0.19636363636363635</v>
          </cell>
          <cell r="AC31">
            <v>0.18897272727272724</v>
          </cell>
          <cell r="AD31">
            <v>0.18589090909090908</v>
          </cell>
          <cell r="AE31">
            <v>0.18589090909090908</v>
          </cell>
          <cell r="AF31"/>
        </row>
        <row r="32">
          <cell r="A32" t="str">
            <v>NJ</v>
          </cell>
          <cell r="B32">
            <v>0.22349593892216524</v>
          </cell>
          <cell r="C32">
            <v>0.22349593892216524</v>
          </cell>
          <cell r="D32">
            <v>0.22349593892216524</v>
          </cell>
          <cell r="E32">
            <v>0.22349593892216524</v>
          </cell>
          <cell r="F32">
            <v>0.22349593892216524</v>
          </cell>
          <cell r="G32">
            <v>0.20438454545454546</v>
          </cell>
          <cell r="H32">
            <v>0.20438454545454546</v>
          </cell>
          <cell r="I32">
            <v>0.22186636363636361</v>
          </cell>
          <cell r="J32">
            <v>0.39905727272727265</v>
          </cell>
          <cell r="K32">
            <v>0.54322090909090903</v>
          </cell>
          <cell r="L32">
            <v>0.56662090909090901</v>
          </cell>
          <cell r="M32">
            <v>0.77239363636363634</v>
          </cell>
          <cell r="N32">
            <v>0.77386636363636352</v>
          </cell>
          <cell r="O32">
            <v>0.75954818181818184</v>
          </cell>
          <cell r="P32">
            <v>0.76290272727272723</v>
          </cell>
          <cell r="Q32">
            <v>0.85273909090909084</v>
          </cell>
          <cell r="R32">
            <v>0.87278454545454542</v>
          </cell>
          <cell r="S32">
            <v>0.95645727272727266</v>
          </cell>
          <cell r="T32">
            <v>0.89500909090909075</v>
          </cell>
          <cell r="U32">
            <v>0.81188181818181815</v>
          </cell>
          <cell r="V32">
            <v>0.81196363636363622</v>
          </cell>
          <cell r="W32">
            <v>0.84117272727272718</v>
          </cell>
          <cell r="X32">
            <v>0.82805454545454538</v>
          </cell>
          <cell r="Y32">
            <v>0.82805454545454538</v>
          </cell>
          <cell r="Z32">
            <v>0.81646363636363628</v>
          </cell>
          <cell r="AA32">
            <v>0.80599090909090898</v>
          </cell>
          <cell r="AB32">
            <v>0.77026363636363626</v>
          </cell>
          <cell r="AC32">
            <v>0.71618181818181814</v>
          </cell>
          <cell r="AD32">
            <v>0.71618181818181814</v>
          </cell>
          <cell r="AE32">
            <v>0.7106181818181817</v>
          </cell>
          <cell r="AF32"/>
        </row>
        <row r="33">
          <cell r="A33" t="str">
            <v>NM</v>
          </cell>
          <cell r="B33">
            <v>0</v>
          </cell>
          <cell r="C33">
            <v>0</v>
          </cell>
          <cell r="D33">
            <v>0</v>
          </cell>
          <cell r="E33">
            <v>0</v>
          </cell>
          <cell r="F33">
            <v>0</v>
          </cell>
          <cell r="G33">
            <v>0</v>
          </cell>
          <cell r="H33">
            <v>0</v>
          </cell>
          <cell r="I33">
            <v>0</v>
          </cell>
          <cell r="J33">
            <v>0</v>
          </cell>
          <cell r="K33">
            <v>9.272727272727271E-4</v>
          </cell>
          <cell r="L33">
            <v>0</v>
          </cell>
          <cell r="M33">
            <v>0</v>
          </cell>
          <cell r="N33">
            <v>0</v>
          </cell>
          <cell r="O33">
            <v>0</v>
          </cell>
          <cell r="P33">
            <v>0</v>
          </cell>
          <cell r="Q33">
            <v>0</v>
          </cell>
          <cell r="R33">
            <v>8.7272727272727274E-4</v>
          </cell>
          <cell r="S33">
            <v>8.7272727272727274E-4</v>
          </cell>
          <cell r="T33">
            <v>1.9363636363636361E-2</v>
          </cell>
          <cell r="U33">
            <v>1.9363636363636361E-2</v>
          </cell>
          <cell r="V33">
            <v>1.9363636363636361E-2</v>
          </cell>
          <cell r="W33">
            <v>1.9363636363636361E-2</v>
          </cell>
          <cell r="X33">
            <v>1.8490909090909089E-2</v>
          </cell>
          <cell r="Y33">
            <v>2.4463636363636361E-2</v>
          </cell>
          <cell r="Z33">
            <v>2.4463636363636361E-2</v>
          </cell>
          <cell r="AA33">
            <v>2.4463636363636361E-2</v>
          </cell>
          <cell r="AB33">
            <v>2.4463636363636361E-2</v>
          </cell>
          <cell r="AC33">
            <v>2.4463636363636361E-2</v>
          </cell>
          <cell r="AD33">
            <v>2.4463636363636361E-2</v>
          </cell>
          <cell r="AE33">
            <v>2.4463636363636361E-2</v>
          </cell>
          <cell r="AF33"/>
        </row>
        <row r="34">
          <cell r="A34" t="str">
            <v>NY</v>
          </cell>
          <cell r="B34">
            <v>0.64723332143079149</v>
          </cell>
          <cell r="C34">
            <v>0.68666310323395641</v>
          </cell>
          <cell r="D34">
            <v>0.68666310323395641</v>
          </cell>
          <cell r="E34">
            <v>0.68666310323395641</v>
          </cell>
          <cell r="F34">
            <v>0.67434129642046736</v>
          </cell>
          <cell r="G34">
            <v>0.67183636363636356</v>
          </cell>
          <cell r="H34">
            <v>0.70289999999999997</v>
          </cell>
          <cell r="I34">
            <v>0.74225454545454539</v>
          </cell>
          <cell r="J34">
            <v>0.62500909090909085</v>
          </cell>
          <cell r="K34">
            <v>0.75381818181818172</v>
          </cell>
          <cell r="L34">
            <v>0.80050909090909084</v>
          </cell>
          <cell r="M34">
            <v>0.85287272727272723</v>
          </cell>
          <cell r="N34">
            <v>0.92249999999999988</v>
          </cell>
          <cell r="O34">
            <v>0.94407272727272717</v>
          </cell>
          <cell r="P34">
            <v>0.90619090909090905</v>
          </cell>
          <cell r="Q34">
            <v>0.86380909090909086</v>
          </cell>
          <cell r="R34">
            <v>0.96436363636363631</v>
          </cell>
          <cell r="S34">
            <v>1.1296090909090908</v>
          </cell>
          <cell r="T34">
            <v>1.3085999999999998</v>
          </cell>
          <cell r="U34">
            <v>1.3756363636363633</v>
          </cell>
          <cell r="V34">
            <v>1.2604636363636361</v>
          </cell>
          <cell r="W34">
            <v>1.2737181818181817</v>
          </cell>
          <cell r="X34">
            <v>1.2817363636363635</v>
          </cell>
          <cell r="Y34">
            <v>1.3661454545454543</v>
          </cell>
          <cell r="Z34">
            <v>1.4258181818181817</v>
          </cell>
          <cell r="AA34">
            <v>1.4258181818181817</v>
          </cell>
          <cell r="AB34">
            <v>1.4037545454545453</v>
          </cell>
          <cell r="AC34">
            <v>1.4043545454545454</v>
          </cell>
          <cell r="AD34">
            <v>1.3945090909090907</v>
          </cell>
          <cell r="AE34">
            <v>1.3945090909090907</v>
          </cell>
          <cell r="AF34"/>
        </row>
        <row r="35">
          <cell r="A35" t="str">
            <v>NC</v>
          </cell>
          <cell r="B35">
            <v>2.1194772249202222E-2</v>
          </cell>
          <cell r="C35">
            <v>2.1194772249202222E-2</v>
          </cell>
          <cell r="D35">
            <v>2.1194772249202222E-2</v>
          </cell>
          <cell r="E35">
            <v>2.1194772249202222E-2</v>
          </cell>
          <cell r="F35">
            <v>2.1194772249202222E-2</v>
          </cell>
          <cell r="G35">
            <v>2.119090909090909E-2</v>
          </cell>
          <cell r="H35">
            <v>2.119090909090909E-2</v>
          </cell>
          <cell r="I35">
            <v>5.7299999999999997E-2</v>
          </cell>
          <cell r="J35">
            <v>0.20331818181818181</v>
          </cell>
          <cell r="K35">
            <v>0.25202727272727271</v>
          </cell>
          <cell r="L35">
            <v>0.33190909090909093</v>
          </cell>
          <cell r="M35">
            <v>0.32206363636363633</v>
          </cell>
          <cell r="N35">
            <v>0.32206363636363633</v>
          </cell>
          <cell r="O35">
            <v>0.32700000000000001</v>
          </cell>
          <cell r="P35">
            <v>0.29762727272727268</v>
          </cell>
          <cell r="Q35">
            <v>0.29762727272727268</v>
          </cell>
          <cell r="R35">
            <v>0.32064545454545451</v>
          </cell>
          <cell r="S35">
            <v>0.34565454545454544</v>
          </cell>
          <cell r="T35">
            <v>0.37303636363636361</v>
          </cell>
          <cell r="U35">
            <v>0.39769090909090904</v>
          </cell>
          <cell r="V35">
            <v>0.41680909090909085</v>
          </cell>
          <cell r="W35">
            <v>0.56258181818181818</v>
          </cell>
          <cell r="X35">
            <v>0.68860909090909095</v>
          </cell>
          <cell r="Y35">
            <v>0.79074545454545453</v>
          </cell>
          <cell r="Z35">
            <v>0.86435454545454538</v>
          </cell>
          <cell r="AA35">
            <v>0.86326363636363623</v>
          </cell>
          <cell r="AB35">
            <v>0.90774545454545441</v>
          </cell>
          <cell r="AC35">
            <v>0.89789999999999992</v>
          </cell>
          <cell r="AD35">
            <v>0.85494545454545445</v>
          </cell>
          <cell r="AE35">
            <v>0.8664272727272726</v>
          </cell>
          <cell r="AF35"/>
        </row>
        <row r="36">
          <cell r="A36" t="str">
            <v>ND</v>
          </cell>
          <cell r="B36">
            <v>0</v>
          </cell>
          <cell r="C36">
            <v>0</v>
          </cell>
          <cell r="D36">
            <v>0</v>
          </cell>
          <cell r="E36">
            <v>0</v>
          </cell>
          <cell r="F36">
            <v>0</v>
          </cell>
          <cell r="G36">
            <v>0</v>
          </cell>
          <cell r="H36">
            <v>0</v>
          </cell>
          <cell r="I36">
            <v>0</v>
          </cell>
          <cell r="J36">
            <v>0</v>
          </cell>
          <cell r="K36">
            <v>0</v>
          </cell>
          <cell r="L36">
            <v>0</v>
          </cell>
          <cell r="M36">
            <v>0</v>
          </cell>
          <cell r="N36">
            <v>1.3118181818181817E-2</v>
          </cell>
          <cell r="O36">
            <v>1.3118181818181817E-2</v>
          </cell>
          <cell r="P36">
            <v>1.3118181818181817E-2</v>
          </cell>
          <cell r="Q36">
            <v>1.3118181818181817E-2</v>
          </cell>
          <cell r="R36">
            <v>1.3118181818181817E-2</v>
          </cell>
          <cell r="S36">
            <v>2.296363636363636E-2</v>
          </cell>
          <cell r="T36">
            <v>2.296363636363636E-2</v>
          </cell>
          <cell r="U36">
            <v>2.296363636363636E-2</v>
          </cell>
          <cell r="V36">
            <v>2.296363636363636E-2</v>
          </cell>
          <cell r="W36">
            <v>2.296363636363636E-2</v>
          </cell>
          <cell r="X36">
            <v>2.296363636363636E-2</v>
          </cell>
          <cell r="Y36">
            <v>2.296363636363636E-2</v>
          </cell>
          <cell r="Z36">
            <v>2.296363636363636E-2</v>
          </cell>
          <cell r="AA36">
            <v>2.296363636363636E-2</v>
          </cell>
          <cell r="AB36">
            <v>2.296363636363636E-2</v>
          </cell>
          <cell r="AC36">
            <v>2.296363636363636E-2</v>
          </cell>
          <cell r="AD36">
            <v>2.296363636363636E-2</v>
          </cell>
          <cell r="AE36">
            <v>2.296363636363636E-2</v>
          </cell>
          <cell r="AF36"/>
        </row>
        <row r="37">
          <cell r="A37" t="str">
            <v>OH</v>
          </cell>
          <cell r="B37">
            <v>0.22920078109090902</v>
          </cell>
          <cell r="C37">
            <v>0.22920078109090902</v>
          </cell>
          <cell r="D37">
            <v>0.27695094381818175</v>
          </cell>
          <cell r="E37">
            <v>0.27695094381818175</v>
          </cell>
          <cell r="F37">
            <v>0.27695094381818175</v>
          </cell>
          <cell r="G37">
            <v>0.27698181818181816</v>
          </cell>
          <cell r="H37">
            <v>0.34859999999999997</v>
          </cell>
          <cell r="I37">
            <v>0.34859999999999997</v>
          </cell>
          <cell r="J37">
            <v>0.26263636363636361</v>
          </cell>
          <cell r="K37">
            <v>0.26263636363636361</v>
          </cell>
          <cell r="L37">
            <v>0.43189090909090905</v>
          </cell>
          <cell r="M37">
            <v>0.84929999999999994</v>
          </cell>
          <cell r="N37">
            <v>0.86143636363636356</v>
          </cell>
          <cell r="O37">
            <v>0.95849999999999991</v>
          </cell>
          <cell r="P37">
            <v>1.0884272727272726</v>
          </cell>
          <cell r="Q37">
            <v>1.0824545454545453</v>
          </cell>
          <cell r="R37">
            <v>1.0824545454545453</v>
          </cell>
          <cell r="S37">
            <v>1.2257181818181817</v>
          </cell>
          <cell r="T37">
            <v>1.2184636363636363</v>
          </cell>
          <cell r="U37">
            <v>1.2010090909090907</v>
          </cell>
          <cell r="V37">
            <v>1.2007363636363637</v>
          </cell>
          <cell r="W37">
            <v>1.4523818181818182</v>
          </cell>
          <cell r="X37">
            <v>1.4843181818181816</v>
          </cell>
          <cell r="Y37">
            <v>1.5091636363636363</v>
          </cell>
          <cell r="Z37">
            <v>1.6202181818181818</v>
          </cell>
          <cell r="AA37">
            <v>1.6202181818181818</v>
          </cell>
          <cell r="AB37">
            <v>1.5485454545454544</v>
          </cell>
          <cell r="AC37">
            <v>1.5575181818181816</v>
          </cell>
          <cell r="AD37">
            <v>1.6282909090909088</v>
          </cell>
          <cell r="AE37">
            <v>1.6225636363636362</v>
          </cell>
          <cell r="AF37"/>
        </row>
        <row r="38">
          <cell r="A38" t="str">
            <v>OK</v>
          </cell>
          <cell r="B38">
            <v>0</v>
          </cell>
          <cell r="C38">
            <v>0</v>
          </cell>
          <cell r="D38">
            <v>0</v>
          </cell>
          <cell r="E38">
            <v>0</v>
          </cell>
          <cell r="F38">
            <v>0</v>
          </cell>
          <cell r="G38">
            <v>0</v>
          </cell>
          <cell r="H38">
            <v>0</v>
          </cell>
          <cell r="I38">
            <v>0</v>
          </cell>
          <cell r="J38">
            <v>0</v>
          </cell>
          <cell r="K38">
            <v>1.3745454545454545E-2</v>
          </cell>
          <cell r="L38">
            <v>1.3745454545454545E-2</v>
          </cell>
          <cell r="M38">
            <v>2.0918181818181818E-2</v>
          </cell>
          <cell r="N38">
            <v>2.0918181818181818E-2</v>
          </cell>
          <cell r="O38">
            <v>2.0918181818181818E-2</v>
          </cell>
          <cell r="P38">
            <v>2.0918181818181818E-2</v>
          </cell>
          <cell r="Q38">
            <v>6.0463636363636358E-2</v>
          </cell>
          <cell r="R38">
            <v>6.0463636363636358E-2</v>
          </cell>
          <cell r="S38">
            <v>2.8799999999999999E-2</v>
          </cell>
          <cell r="T38">
            <v>7.6063636363636347E-2</v>
          </cell>
          <cell r="U38">
            <v>8.0699999999999994E-2</v>
          </cell>
          <cell r="V38">
            <v>8.0699999999999994E-2</v>
          </cell>
          <cell r="W38">
            <v>8.6672727272727276E-2</v>
          </cell>
          <cell r="X38">
            <v>8.6672727272727276E-2</v>
          </cell>
          <cell r="Y38">
            <v>0.11871818181818182</v>
          </cell>
          <cell r="Z38">
            <v>0.11154545454545453</v>
          </cell>
          <cell r="AA38">
            <v>0.11154545454545453</v>
          </cell>
          <cell r="AB38">
            <v>0.11154545454545453</v>
          </cell>
          <cell r="AC38">
            <v>0.12586363636363637</v>
          </cell>
          <cell r="AD38">
            <v>0.22491818181818179</v>
          </cell>
          <cell r="AE38">
            <v>0.22491818181818179</v>
          </cell>
          <cell r="AF38"/>
        </row>
        <row r="39">
          <cell r="A39" t="str">
            <v>OR</v>
          </cell>
          <cell r="B39">
            <v>0</v>
          </cell>
          <cell r="C39">
            <v>0</v>
          </cell>
          <cell r="D39">
            <v>1.9714890901582464E-2</v>
          </cell>
          <cell r="E39">
            <v>2.9572336352373697E-2</v>
          </cell>
          <cell r="F39">
            <v>2.9572336352373697E-2</v>
          </cell>
          <cell r="G39">
            <v>2.465454545454545E-2</v>
          </cell>
          <cell r="H39">
            <v>5.3618181818181815E-2</v>
          </cell>
          <cell r="I39">
            <v>0.10137272727272725</v>
          </cell>
          <cell r="J39">
            <v>0.10137272727272725</v>
          </cell>
          <cell r="K39">
            <v>0.23888181818181817</v>
          </cell>
          <cell r="L39">
            <v>0.23888181818181817</v>
          </cell>
          <cell r="M39">
            <v>0.23888181818181817</v>
          </cell>
          <cell r="N39">
            <v>0.23888181818181817</v>
          </cell>
          <cell r="O39">
            <v>0.23888181818181817</v>
          </cell>
          <cell r="P39">
            <v>0.23888181818181817</v>
          </cell>
          <cell r="Q39">
            <v>0.13576363636363636</v>
          </cell>
          <cell r="R39">
            <v>0.13576363636363636</v>
          </cell>
          <cell r="S39">
            <v>0.16483636363636364</v>
          </cell>
          <cell r="T39">
            <v>0.22570909090909089</v>
          </cell>
          <cell r="U39">
            <v>0.19238181818181818</v>
          </cell>
          <cell r="V39">
            <v>0.31682727272727268</v>
          </cell>
          <cell r="W39">
            <v>0.2893090909090909</v>
          </cell>
          <cell r="X39">
            <v>0.30310909090909088</v>
          </cell>
          <cell r="Y39">
            <v>0.30310909090909088</v>
          </cell>
          <cell r="Z39">
            <v>0.36471818181818177</v>
          </cell>
          <cell r="AA39">
            <v>0.36471818181818177</v>
          </cell>
          <cell r="AB39">
            <v>0.36471818181818177</v>
          </cell>
          <cell r="AC39">
            <v>0.35784545454545452</v>
          </cell>
          <cell r="AD39">
            <v>0.35784545454545452</v>
          </cell>
          <cell r="AE39">
            <v>0.35784545454545452</v>
          </cell>
          <cell r="AF39"/>
        </row>
        <row r="40">
          <cell r="A40" t="str">
            <v>PA</v>
          </cell>
          <cell r="B40">
            <v>0.24520395558843183</v>
          </cell>
          <cell r="C40">
            <v>0.24150741354438515</v>
          </cell>
          <cell r="D40">
            <v>0.24150741354438515</v>
          </cell>
          <cell r="E40">
            <v>0.25506140103922309</v>
          </cell>
          <cell r="F40">
            <v>0.25506140103922309</v>
          </cell>
          <cell r="G40">
            <v>0.25508181818181819</v>
          </cell>
          <cell r="H40">
            <v>0.28958181818181816</v>
          </cell>
          <cell r="I40">
            <v>0.31300909090909085</v>
          </cell>
          <cell r="J40">
            <v>0.40295454545454545</v>
          </cell>
          <cell r="K40">
            <v>0.73808181818181817</v>
          </cell>
          <cell r="L40">
            <v>0.75479999999999992</v>
          </cell>
          <cell r="M40">
            <v>0.86129999999999995</v>
          </cell>
          <cell r="N40">
            <v>0.93275454545454539</v>
          </cell>
          <cell r="O40">
            <v>0.94799999999999995</v>
          </cell>
          <cell r="P40">
            <v>0.92211818181818173</v>
          </cell>
          <cell r="Q40">
            <v>1.109809090909091</v>
          </cell>
          <cell r="R40">
            <v>1.2366818181818182</v>
          </cell>
          <cell r="S40">
            <v>1.5350181818181816</v>
          </cell>
          <cell r="T40">
            <v>1.8086181818181817</v>
          </cell>
          <cell r="U40">
            <v>2.0054181818181815</v>
          </cell>
          <cell r="V40">
            <v>2.1923454545454546</v>
          </cell>
          <cell r="W40">
            <v>2.3932909090909087</v>
          </cell>
          <cell r="X40">
            <v>2.4766636363636358</v>
          </cell>
          <cell r="Y40">
            <v>2.6162999999999998</v>
          </cell>
          <cell r="Z40">
            <v>2.524063636363636</v>
          </cell>
          <cell r="AA40">
            <v>2.4675272727272723</v>
          </cell>
          <cell r="AB40">
            <v>2.3968363636363632</v>
          </cell>
          <cell r="AC40">
            <v>2.3968363636363632</v>
          </cell>
          <cell r="AD40">
            <v>2.3982545454545452</v>
          </cell>
          <cell r="AE40">
            <v>2.3674636363636363</v>
          </cell>
          <cell r="AF40"/>
        </row>
        <row r="41">
          <cell r="A41" t="str">
            <v>RI</v>
          </cell>
          <cell r="B41">
            <v>0.14786168176186845</v>
          </cell>
          <cell r="C41">
            <v>0.14786168176186845</v>
          </cell>
          <cell r="D41">
            <v>0.14786168176186845</v>
          </cell>
          <cell r="E41">
            <v>0.14786168176186845</v>
          </cell>
          <cell r="F41">
            <v>0.14786168176186845</v>
          </cell>
          <cell r="G41">
            <v>0.14787272727272727</v>
          </cell>
          <cell r="H41">
            <v>0.14787272727272727</v>
          </cell>
          <cell r="I41">
            <v>0.15403636363636361</v>
          </cell>
          <cell r="J41">
            <v>0.15403636363636361</v>
          </cell>
          <cell r="K41">
            <v>0.15403636363636361</v>
          </cell>
          <cell r="L41">
            <v>0.15403636363636361</v>
          </cell>
          <cell r="M41">
            <v>0.15403636363636361</v>
          </cell>
          <cell r="N41">
            <v>0.15403636363636361</v>
          </cell>
          <cell r="O41">
            <v>0.15403636363636361</v>
          </cell>
          <cell r="P41">
            <v>0.18359999999999999</v>
          </cell>
          <cell r="Q41">
            <v>0.25753636363636362</v>
          </cell>
          <cell r="R41">
            <v>0.25753636363636362</v>
          </cell>
          <cell r="S41">
            <v>0.25753636363636362</v>
          </cell>
          <cell r="T41">
            <v>0.25753636363636362</v>
          </cell>
          <cell r="U41">
            <v>0.25753636363636362</v>
          </cell>
          <cell r="V41">
            <v>0.25753636363636362</v>
          </cell>
          <cell r="W41">
            <v>0.25753636363636362</v>
          </cell>
          <cell r="X41">
            <v>0.25753636363636362</v>
          </cell>
          <cell r="Y41">
            <v>0.48425454545454544</v>
          </cell>
          <cell r="Z41">
            <v>0.48425454545454544</v>
          </cell>
          <cell r="AA41">
            <v>0.48425454545454544</v>
          </cell>
          <cell r="AB41">
            <v>0.48425454545454544</v>
          </cell>
          <cell r="AC41">
            <v>0.48425454545454544</v>
          </cell>
          <cell r="AD41">
            <v>0.48425454545454544</v>
          </cell>
          <cell r="AE41">
            <v>0.48425454545454544</v>
          </cell>
          <cell r="AF41"/>
        </row>
        <row r="42">
          <cell r="A42" t="str">
            <v>SC</v>
          </cell>
          <cell r="B42">
            <v>0</v>
          </cell>
          <cell r="C42">
            <v>7.1625244090909087E-3</v>
          </cell>
          <cell r="D42">
            <v>7.1625244090909087E-3</v>
          </cell>
          <cell r="E42">
            <v>7.1625244090909087E-3</v>
          </cell>
          <cell r="F42">
            <v>7.1625244090909087E-3</v>
          </cell>
          <cell r="G42">
            <v>7.1727272727272725E-3</v>
          </cell>
          <cell r="H42">
            <v>7.1727272727272725E-3</v>
          </cell>
          <cell r="I42">
            <v>7.1727272727272725E-3</v>
          </cell>
          <cell r="J42">
            <v>7.1727272727272725E-3</v>
          </cell>
          <cell r="K42">
            <v>0</v>
          </cell>
          <cell r="L42">
            <v>0</v>
          </cell>
          <cell r="M42">
            <v>2.465454545454545E-2</v>
          </cell>
          <cell r="N42">
            <v>2.465454545454545E-2</v>
          </cell>
          <cell r="O42">
            <v>9.1199999999999989E-2</v>
          </cell>
          <cell r="P42">
            <v>9.1199999999999989E-2</v>
          </cell>
          <cell r="Q42">
            <v>0.12016363636363635</v>
          </cell>
          <cell r="R42">
            <v>0.17599090909090909</v>
          </cell>
          <cell r="S42">
            <v>0.20694545454545454</v>
          </cell>
          <cell r="T42">
            <v>0.28358181818181816</v>
          </cell>
          <cell r="U42">
            <v>0.34873636363636362</v>
          </cell>
          <cell r="V42">
            <v>0.35549999999999998</v>
          </cell>
          <cell r="W42">
            <v>0.39237272727272726</v>
          </cell>
          <cell r="X42">
            <v>0.39237272727272726</v>
          </cell>
          <cell r="Y42">
            <v>0.3927272727272727</v>
          </cell>
          <cell r="Z42">
            <v>0.39801818181818177</v>
          </cell>
          <cell r="AA42">
            <v>0.43069090909090907</v>
          </cell>
          <cell r="AB42">
            <v>0.43069090909090907</v>
          </cell>
          <cell r="AC42">
            <v>0.45264545454545452</v>
          </cell>
          <cell r="AD42">
            <v>0.46235454545454541</v>
          </cell>
          <cell r="AE42">
            <v>0.46235454545454541</v>
          </cell>
          <cell r="AF42"/>
        </row>
        <row r="43">
          <cell r="A43" t="str">
            <v>SD</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4.2981818181818177E-2</v>
          </cell>
          <cell r="V43">
            <v>4.2981818181818177E-2</v>
          </cell>
          <cell r="W43">
            <v>4.2981818181818177E-2</v>
          </cell>
          <cell r="X43">
            <v>4.2981818181818177E-2</v>
          </cell>
          <cell r="Y43">
            <v>4.2981818181818177E-2</v>
          </cell>
          <cell r="Z43">
            <v>5.1572727272727263E-2</v>
          </cell>
          <cell r="AA43">
            <v>5.1572727272727263E-2</v>
          </cell>
          <cell r="AB43">
            <v>5.1572727272727263E-2</v>
          </cell>
          <cell r="AC43">
            <v>5.1572727272727263E-2</v>
          </cell>
          <cell r="AD43">
            <v>5.1572727272727263E-2</v>
          </cell>
          <cell r="AE43">
            <v>5.1572727272727263E-2</v>
          </cell>
          <cell r="AF43"/>
        </row>
        <row r="44">
          <cell r="A44" t="str">
            <v>TN</v>
          </cell>
          <cell r="B44">
            <v>0</v>
          </cell>
          <cell r="C44">
            <v>0</v>
          </cell>
          <cell r="D44">
            <v>3.9429781803164927E-2</v>
          </cell>
          <cell r="E44">
            <v>3.9429781803164927E-2</v>
          </cell>
          <cell r="F44">
            <v>3.9429781803164927E-2</v>
          </cell>
          <cell r="G44">
            <v>3.0790909090909088E-2</v>
          </cell>
          <cell r="H44">
            <v>3.0790909090909088E-2</v>
          </cell>
          <cell r="I44">
            <v>3.4009090909090905E-2</v>
          </cell>
          <cell r="J44">
            <v>3.4009090909090905E-2</v>
          </cell>
          <cell r="K44">
            <v>3.4009090909090905E-2</v>
          </cell>
          <cell r="L44">
            <v>5.0018181818181816E-2</v>
          </cell>
          <cell r="M44">
            <v>5.0018181818181816E-2</v>
          </cell>
          <cell r="N44">
            <v>8.3290909090909082E-2</v>
          </cell>
          <cell r="O44">
            <v>8.3290909090909082E-2</v>
          </cell>
          <cell r="P44">
            <v>0.22769999999999999</v>
          </cell>
          <cell r="Q44">
            <v>0.28415454545454544</v>
          </cell>
          <cell r="R44">
            <v>0.23487272727272723</v>
          </cell>
          <cell r="S44">
            <v>0.2864454545454545</v>
          </cell>
          <cell r="T44">
            <v>0.29877272727272725</v>
          </cell>
          <cell r="U44">
            <v>0.33316363636363633</v>
          </cell>
          <cell r="V44">
            <v>0.3085090909090909</v>
          </cell>
          <cell r="W44">
            <v>0.38337272727272725</v>
          </cell>
          <cell r="X44">
            <v>0.4325181818181818</v>
          </cell>
          <cell r="Y44">
            <v>0.4431272727272727</v>
          </cell>
          <cell r="Z44">
            <v>0.46914545454545448</v>
          </cell>
          <cell r="AA44">
            <v>0.46914545454545448</v>
          </cell>
          <cell r="AB44">
            <v>0.46914545454545448</v>
          </cell>
          <cell r="AC44">
            <v>0.46914545454545448</v>
          </cell>
          <cell r="AD44">
            <v>0.46914545454545448</v>
          </cell>
          <cell r="AE44">
            <v>0.50427272727272721</v>
          </cell>
          <cell r="AF44"/>
        </row>
        <row r="45">
          <cell r="A45" t="str">
            <v>TX</v>
          </cell>
          <cell r="B45">
            <v>0.27101807103043757</v>
          </cell>
          <cell r="C45">
            <v>0.27101807103043757</v>
          </cell>
          <cell r="D45">
            <v>0.27101807103043757</v>
          </cell>
          <cell r="E45">
            <v>0.27101807103043757</v>
          </cell>
          <cell r="F45">
            <v>0.27101807103043757</v>
          </cell>
          <cell r="G45">
            <v>0.19006363636363635</v>
          </cell>
          <cell r="H45">
            <v>0.22827272727272724</v>
          </cell>
          <cell r="I45">
            <v>0.2652272727272727</v>
          </cell>
          <cell r="J45">
            <v>0.2652272727272727</v>
          </cell>
          <cell r="K45">
            <v>0.27477272727272728</v>
          </cell>
          <cell r="L45">
            <v>0.45501818181818182</v>
          </cell>
          <cell r="M45">
            <v>0.45501818181818182</v>
          </cell>
          <cell r="N45">
            <v>0.52156363636363634</v>
          </cell>
          <cell r="O45">
            <v>0.86849999999999994</v>
          </cell>
          <cell r="P45">
            <v>0.9160636363636363</v>
          </cell>
          <cell r="Q45">
            <v>0.98759999999999992</v>
          </cell>
          <cell r="R45">
            <v>1.0020272727272728</v>
          </cell>
          <cell r="S45">
            <v>1.0508999999999999</v>
          </cell>
          <cell r="T45">
            <v>1.1552727272727272</v>
          </cell>
          <cell r="U45">
            <v>1.4508272727272726</v>
          </cell>
          <cell r="V45">
            <v>1.4818090909090909</v>
          </cell>
          <cell r="W45">
            <v>1.5569727272727272</v>
          </cell>
          <cell r="X45">
            <v>1.6215272727272725</v>
          </cell>
          <cell r="Y45">
            <v>1.682181818181818</v>
          </cell>
          <cell r="Z45">
            <v>1.7058545454545455</v>
          </cell>
          <cell r="AA45">
            <v>1.6935272727272725</v>
          </cell>
          <cell r="AB45">
            <v>1.7299636363636364</v>
          </cell>
          <cell r="AC45">
            <v>1.6787999999999998</v>
          </cell>
          <cell r="AD45">
            <v>1.9046727272727271</v>
          </cell>
          <cell r="AE45">
            <v>2.1538909090909089</v>
          </cell>
          <cell r="AF45"/>
        </row>
        <row r="46">
          <cell r="A46" t="str">
            <v>UT</v>
          </cell>
          <cell r="B46">
            <v>0</v>
          </cell>
          <cell r="C46">
            <v>0</v>
          </cell>
          <cell r="D46">
            <v>0</v>
          </cell>
          <cell r="E46">
            <v>0</v>
          </cell>
          <cell r="F46">
            <v>0</v>
          </cell>
          <cell r="G46">
            <v>0</v>
          </cell>
          <cell r="H46">
            <v>0</v>
          </cell>
          <cell r="I46">
            <v>0</v>
          </cell>
          <cell r="J46">
            <v>0</v>
          </cell>
          <cell r="K46">
            <v>0</v>
          </cell>
          <cell r="L46">
            <v>0</v>
          </cell>
          <cell r="M46">
            <v>0</v>
          </cell>
          <cell r="N46">
            <v>0</v>
          </cell>
          <cell r="O46">
            <v>0</v>
          </cell>
          <cell r="P46">
            <v>0</v>
          </cell>
          <cell r="Q46">
            <v>2.7109090909090909E-2</v>
          </cell>
          <cell r="R46">
            <v>6.5072727272727268E-2</v>
          </cell>
          <cell r="S46">
            <v>6.5072727272727268E-2</v>
          </cell>
          <cell r="T46">
            <v>7.7999999999999986E-2</v>
          </cell>
          <cell r="U46">
            <v>0.13715454545454545</v>
          </cell>
          <cell r="V46">
            <v>0.13715454545454545</v>
          </cell>
          <cell r="W46">
            <v>0.13715454545454545</v>
          </cell>
          <cell r="X46">
            <v>0.13715454545454545</v>
          </cell>
          <cell r="Y46">
            <v>0.12878181818181816</v>
          </cell>
          <cell r="Z46">
            <v>0.12878181818181816</v>
          </cell>
          <cell r="AA46">
            <v>0.12878181818181816</v>
          </cell>
          <cell r="AB46">
            <v>0.12878181818181816</v>
          </cell>
          <cell r="AC46">
            <v>0.12878181818181816</v>
          </cell>
          <cell r="AD46">
            <v>0.12878181818181816</v>
          </cell>
          <cell r="AE46">
            <v>0.12878181818181816</v>
          </cell>
          <cell r="AF46"/>
        </row>
        <row r="47">
          <cell r="A47" t="str">
            <v>VT</v>
          </cell>
          <cell r="B47">
            <v>8.1323924969027642E-3</v>
          </cell>
          <cell r="C47">
            <v>1.6757657266345091E-2</v>
          </cell>
          <cell r="D47">
            <v>1.6757657266345091E-2</v>
          </cell>
          <cell r="E47">
            <v>1.6757657266345091E-2</v>
          </cell>
          <cell r="F47">
            <v>1.6757657266345091E-2</v>
          </cell>
          <cell r="G47">
            <v>1.6745454545454546E-2</v>
          </cell>
          <cell r="H47">
            <v>1.6745454545454546E-2</v>
          </cell>
          <cell r="I47">
            <v>1.6745454545454546E-2</v>
          </cell>
          <cell r="J47">
            <v>1.6745454545454546E-2</v>
          </cell>
          <cell r="K47">
            <v>1.6745454545454546E-2</v>
          </cell>
          <cell r="L47">
            <v>1.6745454545454546E-2</v>
          </cell>
          <cell r="M47">
            <v>1.6745454545454546E-2</v>
          </cell>
          <cell r="N47">
            <v>1.6745454545454546E-2</v>
          </cell>
          <cell r="O47">
            <v>1.6745454545454546E-2</v>
          </cell>
          <cell r="P47">
            <v>1.6745454545454546E-2</v>
          </cell>
          <cell r="Q47">
            <v>7.2818181818181824E-2</v>
          </cell>
          <cell r="R47">
            <v>7.0854545454545448E-2</v>
          </cell>
          <cell r="S47">
            <v>9.0572727272727263E-2</v>
          </cell>
          <cell r="T47">
            <v>9.0572727272727263E-2</v>
          </cell>
          <cell r="U47">
            <v>0.13630909090909091</v>
          </cell>
          <cell r="V47">
            <v>0.13939090909090909</v>
          </cell>
          <cell r="W47">
            <v>0.14154545454545453</v>
          </cell>
          <cell r="X47">
            <v>0.13846363636363637</v>
          </cell>
          <cell r="Y47">
            <v>0.13846363636363637</v>
          </cell>
          <cell r="Z47">
            <v>0.13808181818181817</v>
          </cell>
          <cell r="AA47">
            <v>0.13808181818181817</v>
          </cell>
          <cell r="AB47">
            <v>0.13808181818181817</v>
          </cell>
          <cell r="AC47">
            <v>0.11699999999999999</v>
          </cell>
          <cell r="AD47">
            <v>0.11699999999999999</v>
          </cell>
          <cell r="AE47">
            <v>0.11699999999999999</v>
          </cell>
          <cell r="AF47"/>
        </row>
        <row r="48">
          <cell r="A48" t="str">
            <v>VA</v>
          </cell>
          <cell r="B48">
            <v>0</v>
          </cell>
          <cell r="C48">
            <v>3.9429781803164927E-2</v>
          </cell>
          <cell r="D48">
            <v>3.9429781803164927E-2</v>
          </cell>
          <cell r="E48">
            <v>0.11212844200275025</v>
          </cell>
          <cell r="F48">
            <v>0.16634439198210205</v>
          </cell>
          <cell r="G48">
            <v>0.15651818181818181</v>
          </cell>
          <cell r="H48">
            <v>0.15651818181818181</v>
          </cell>
          <cell r="I48">
            <v>0.20410909090909088</v>
          </cell>
          <cell r="J48">
            <v>0.21700909090909087</v>
          </cell>
          <cell r="K48">
            <v>0.23705454545454543</v>
          </cell>
          <cell r="L48">
            <v>0.23705454545454543</v>
          </cell>
          <cell r="M48">
            <v>0.32585454545454545</v>
          </cell>
          <cell r="N48">
            <v>0.33949090909090907</v>
          </cell>
          <cell r="O48">
            <v>0.33949090909090907</v>
          </cell>
          <cell r="P48">
            <v>0.55303636363636366</v>
          </cell>
          <cell r="Q48">
            <v>0.59822727272727261</v>
          </cell>
          <cell r="R48">
            <v>0.59822727272727261</v>
          </cell>
          <cell r="S48">
            <v>0.68462727272727264</v>
          </cell>
          <cell r="T48">
            <v>0.71994545454545456</v>
          </cell>
          <cell r="U48">
            <v>0.76630909090909083</v>
          </cell>
          <cell r="V48">
            <v>0.90867272727272719</v>
          </cell>
          <cell r="W48">
            <v>0.96599999999999986</v>
          </cell>
          <cell r="X48">
            <v>1.0503</v>
          </cell>
          <cell r="Y48">
            <v>1.1111454545454544</v>
          </cell>
          <cell r="Z48">
            <v>1.1394</v>
          </cell>
          <cell r="AA48">
            <v>1.1645454545454543</v>
          </cell>
          <cell r="AB48">
            <v>1.2059454545454544</v>
          </cell>
          <cell r="AC48">
            <v>1.1186454545454545</v>
          </cell>
          <cell r="AD48">
            <v>1.0442727272727272</v>
          </cell>
          <cell r="AE48">
            <v>1.0442727272727272</v>
          </cell>
          <cell r="AF48"/>
        </row>
        <row r="49">
          <cell r="A49" t="str">
            <v>WA</v>
          </cell>
          <cell r="B49">
            <v>0</v>
          </cell>
          <cell r="C49">
            <v>0</v>
          </cell>
          <cell r="D49">
            <v>0</v>
          </cell>
          <cell r="E49">
            <v>0</v>
          </cell>
          <cell r="F49">
            <v>0</v>
          </cell>
          <cell r="G49">
            <v>0</v>
          </cell>
          <cell r="H49">
            <v>0</v>
          </cell>
          <cell r="I49">
            <v>0</v>
          </cell>
          <cell r="J49">
            <v>8.3345454545454528E-2</v>
          </cell>
          <cell r="K49">
            <v>8.3345454545454528E-2</v>
          </cell>
          <cell r="L49">
            <v>0.22369090909090908</v>
          </cell>
          <cell r="M49">
            <v>0.22551818181818178</v>
          </cell>
          <cell r="N49">
            <v>0.22551818181818178</v>
          </cell>
          <cell r="O49">
            <v>0.22551818181818178</v>
          </cell>
          <cell r="P49">
            <v>0.16778181818181817</v>
          </cell>
          <cell r="Q49">
            <v>0.16778181818181817</v>
          </cell>
          <cell r="R49">
            <v>0.16778181818181817</v>
          </cell>
          <cell r="S49">
            <v>0.16778181818181817</v>
          </cell>
          <cell r="T49">
            <v>0.18179999999999999</v>
          </cell>
          <cell r="U49">
            <v>0.17083636363636362</v>
          </cell>
          <cell r="V49">
            <v>0.4239</v>
          </cell>
          <cell r="W49">
            <v>0.40813636363636357</v>
          </cell>
          <cell r="X49">
            <v>0.26596363636363635</v>
          </cell>
          <cell r="Y49">
            <v>0.52859999999999996</v>
          </cell>
          <cell r="Z49">
            <v>0.57850909090909086</v>
          </cell>
          <cell r="AA49">
            <v>0.57850909090909086</v>
          </cell>
          <cell r="AB49">
            <v>0.57850909090909086</v>
          </cell>
          <cell r="AC49">
            <v>0.57850909090909086</v>
          </cell>
          <cell r="AD49">
            <v>0.54452727272727264</v>
          </cell>
          <cell r="AE49">
            <v>0.54452727272727264</v>
          </cell>
          <cell r="AF49"/>
        </row>
        <row r="50">
          <cell r="A50" t="str">
            <v>WV</v>
          </cell>
          <cell r="B50">
            <v>6.8760234327272718E-3</v>
          </cell>
          <cell r="C50">
            <v>6.8760234327272718E-3</v>
          </cell>
          <cell r="D50">
            <v>6.8760234327272718E-3</v>
          </cell>
          <cell r="E50">
            <v>6.8760234327272718E-3</v>
          </cell>
          <cell r="F50">
            <v>6.8760234327272718E-3</v>
          </cell>
          <cell r="G50">
            <v>6.8727272727272725E-3</v>
          </cell>
          <cell r="H50">
            <v>0</v>
          </cell>
          <cell r="I50">
            <v>0</v>
          </cell>
          <cell r="J50">
            <v>0</v>
          </cell>
          <cell r="K50">
            <v>0</v>
          </cell>
          <cell r="L50">
            <v>0</v>
          </cell>
          <cell r="M50">
            <v>0</v>
          </cell>
          <cell r="N50">
            <v>0</v>
          </cell>
          <cell r="O50">
            <v>3.5727272727272726E-3</v>
          </cell>
          <cell r="P50">
            <v>3.5727272727272726E-3</v>
          </cell>
          <cell r="Q50">
            <v>3.5727272727272726E-3</v>
          </cell>
          <cell r="R50">
            <v>3.5727272727272726E-3</v>
          </cell>
          <cell r="S50">
            <v>3.5727272727272726E-3</v>
          </cell>
          <cell r="T50">
            <v>3.5727272727272726E-3</v>
          </cell>
          <cell r="U50">
            <v>3.5727272727272726E-3</v>
          </cell>
          <cell r="V50">
            <v>3.5727272727272726E-3</v>
          </cell>
          <cell r="W50">
            <v>2.697272727272727E-2</v>
          </cell>
          <cell r="X50">
            <v>2.697272727272727E-2</v>
          </cell>
          <cell r="Y50">
            <v>2.697272727272727E-2</v>
          </cell>
          <cell r="Z50">
            <v>2.697272727272727E-2</v>
          </cell>
          <cell r="AA50">
            <v>2.697272727272727E-2</v>
          </cell>
          <cell r="AB50">
            <v>2.697272727272727E-2</v>
          </cell>
          <cell r="AC50">
            <v>1.9581818181818179E-2</v>
          </cell>
          <cell r="AD50">
            <v>3.5754545454545449E-2</v>
          </cell>
          <cell r="AE50">
            <v>3.5754545454545449E-2</v>
          </cell>
          <cell r="AF50"/>
        </row>
        <row r="51">
          <cell r="A51" t="str">
            <v>WI</v>
          </cell>
          <cell r="B51">
            <v>0.22863251640729032</v>
          </cell>
          <cell r="C51">
            <v>0.24341868458347715</v>
          </cell>
          <cell r="D51">
            <v>0.27299102093585081</v>
          </cell>
          <cell r="E51">
            <v>0.27299102093585081</v>
          </cell>
          <cell r="F51">
            <v>0.27299102093585081</v>
          </cell>
          <cell r="G51">
            <v>0.17560909090909091</v>
          </cell>
          <cell r="H51">
            <v>0.18362727272727272</v>
          </cell>
          <cell r="I51">
            <v>0.20408181818181817</v>
          </cell>
          <cell r="J51">
            <v>0.22379999999999997</v>
          </cell>
          <cell r="K51">
            <v>0.23479090909090908</v>
          </cell>
          <cell r="L51">
            <v>0.33891818181818179</v>
          </cell>
          <cell r="M51">
            <v>0.37709999999999999</v>
          </cell>
          <cell r="N51">
            <v>0.42627272727272725</v>
          </cell>
          <cell r="O51">
            <v>0.45433636363636359</v>
          </cell>
          <cell r="P51">
            <v>0.51773181818181813</v>
          </cell>
          <cell r="Q51">
            <v>0.55378636363636358</v>
          </cell>
          <cell r="R51">
            <v>0.63377727272727269</v>
          </cell>
          <cell r="S51">
            <v>0.74210454545454541</v>
          </cell>
          <cell r="T51">
            <v>0.82416818181818174</v>
          </cell>
          <cell r="U51">
            <v>0.8433954545454545</v>
          </cell>
          <cell r="V51">
            <v>0.8433954545454545</v>
          </cell>
          <cell r="W51">
            <v>0.92971363636363624</v>
          </cell>
          <cell r="X51">
            <v>0.93083181818181815</v>
          </cell>
          <cell r="Y51">
            <v>0.90074999999999994</v>
          </cell>
          <cell r="Z51">
            <v>0.90623181818181808</v>
          </cell>
          <cell r="AA51">
            <v>0.90623181818181808</v>
          </cell>
          <cell r="AB51">
            <v>0.90623181818181808</v>
          </cell>
          <cell r="AC51">
            <v>0.90623181818181808</v>
          </cell>
          <cell r="AD51">
            <v>0.8882181818181818</v>
          </cell>
          <cell r="AE51">
            <v>0.87081818181818182</v>
          </cell>
          <cell r="AF51"/>
        </row>
        <row r="52">
          <cell r="A52" t="str">
            <v>WY</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A53" t="str">
            <v>US Total</v>
          </cell>
          <cell r="B53">
            <v>5.2433392575075901</v>
          </cell>
          <cell r="C53">
            <v>5.410369666452068</v>
          </cell>
          <cell r="D53">
            <v>5.7553802572297608</v>
          </cell>
          <cell r="E53">
            <v>6.1096371177983508</v>
          </cell>
          <cell r="F53">
            <v>6.5908792625614323</v>
          </cell>
          <cell r="G53">
            <v>6.205644545454545</v>
          </cell>
          <cell r="H53">
            <v>6.4496536363636352</v>
          </cell>
          <cell r="I53">
            <v>7.3547809090909091</v>
          </cell>
          <cell r="J53">
            <v>8.5036718181818181</v>
          </cell>
          <cell r="K53">
            <v>10.051371818181817</v>
          </cell>
          <cell r="L53">
            <v>12.105580909090907</v>
          </cell>
          <cell r="M53">
            <v>13.664680909090906</v>
          </cell>
          <cell r="N53">
            <v>14.230835454545449</v>
          </cell>
          <cell r="O53">
            <v>14.927626363636362</v>
          </cell>
          <cell r="P53">
            <v>15.725612727272729</v>
          </cell>
          <cell r="Q53">
            <v>16.588112727272723</v>
          </cell>
          <cell r="R53">
            <v>17.428821818181813</v>
          </cell>
          <cell r="S53">
            <v>18.661821818181814</v>
          </cell>
          <cell r="T53">
            <v>20.109291818181809</v>
          </cell>
          <cell r="U53">
            <v>21.875255454545453</v>
          </cell>
          <cell r="V53">
            <v>22.82881363636363</v>
          </cell>
          <cell r="W53">
            <v>23.742965454545452</v>
          </cell>
          <cell r="X53">
            <v>24.729338181818179</v>
          </cell>
          <cell r="Y53">
            <v>25.78806545454545</v>
          </cell>
          <cell r="Z53">
            <v>26.56842</v>
          </cell>
          <cell r="AA53">
            <v>26.523201818181814</v>
          </cell>
          <cell r="AB53">
            <v>26.679474545454546</v>
          </cell>
          <cell r="AC53">
            <v>26.440647272727272</v>
          </cell>
          <cell r="AD53">
            <v>26.804369999999999</v>
          </cell>
          <cell r="AE53">
            <v>26.426833636363636</v>
          </cell>
          <cell r="AF53"/>
        </row>
      </sheetData>
      <sheetData sheetId="24">
        <row r="3">
          <cell r="A3" t="str">
            <v>AL</v>
          </cell>
          <cell r="B3">
            <v>0</v>
          </cell>
          <cell r="C3">
            <v>0</v>
          </cell>
          <cell r="D3">
            <v>9.7919280000000018E-3</v>
          </cell>
          <cell r="E3">
            <v>9.7919280000000018E-3</v>
          </cell>
          <cell r="F3">
            <v>9.7919280000000018E-3</v>
          </cell>
          <cell r="G3">
            <v>9.7919280000000018E-3</v>
          </cell>
          <cell r="H3">
            <v>1.3538404800000001E-2</v>
          </cell>
          <cell r="I3">
            <v>1.3538404800000001E-2</v>
          </cell>
          <cell r="J3">
            <v>1.3538404800000001E-2</v>
          </cell>
          <cell r="K3">
            <v>5.3710853759999989E-2</v>
          </cell>
          <cell r="L3">
            <v>5.3710853759999989E-2</v>
          </cell>
          <cell r="M3">
            <v>1.031403514909091E-3</v>
          </cell>
          <cell r="N3">
            <v>2.4128157226090907E-2</v>
          </cell>
          <cell r="O3">
            <v>4.7224910937272727E-2</v>
          </cell>
          <cell r="P3">
            <v>5.3623432742727267E-2</v>
          </cell>
          <cell r="Q3">
            <v>5.3321412963477269E-2</v>
          </cell>
          <cell r="R3">
            <v>5.3321412963477269E-2</v>
          </cell>
          <cell r="S3">
            <v>3.3552845594386357E-2</v>
          </cell>
          <cell r="T3">
            <v>0.10756559782165907</v>
          </cell>
          <cell r="U3">
            <v>0.11568312548529544</v>
          </cell>
          <cell r="V3">
            <v>0.23687303848711361</v>
          </cell>
          <cell r="W3">
            <v>0.24136155378347726</v>
          </cell>
          <cell r="X3">
            <v>0.45136676945802268</v>
          </cell>
          <cell r="Y3">
            <v>0.45136676945802268</v>
          </cell>
          <cell r="Z3">
            <v>0.40445223457847723</v>
          </cell>
          <cell r="AA3">
            <v>0.40445223457847723</v>
          </cell>
          <cell r="AB3">
            <v>0.40445223457847723</v>
          </cell>
          <cell r="AC3">
            <v>0.40445223457847723</v>
          </cell>
          <cell r="AD3">
            <v>0.45824279289074998</v>
          </cell>
          <cell r="AE3">
            <v>0.38363316362938632</v>
          </cell>
          <cell r="AF3"/>
        </row>
        <row r="4">
          <cell r="A4" t="str">
            <v>AK</v>
          </cell>
          <cell r="B4">
            <v>0</v>
          </cell>
          <cell r="C4">
            <v>0</v>
          </cell>
          <cell r="D4">
            <v>1.7727647039999999E-2</v>
          </cell>
          <cell r="E4">
            <v>1.7727647039999999E-2</v>
          </cell>
          <cell r="F4">
            <v>1.7727647039999999E-2</v>
          </cell>
          <cell r="G4">
            <v>1.7727647039999999E-2</v>
          </cell>
          <cell r="H4">
            <v>1.7727647039999999E-2</v>
          </cell>
          <cell r="I4">
            <v>1.7727647039999999E-2</v>
          </cell>
          <cell r="J4">
            <v>1.7727647039999999E-2</v>
          </cell>
          <cell r="K4">
            <v>1.7727647039999999E-2</v>
          </cell>
          <cell r="L4">
            <v>1.7727647039999999E-2</v>
          </cell>
          <cell r="M4">
            <v>0</v>
          </cell>
          <cell r="N4">
            <v>0</v>
          </cell>
          <cell r="O4">
            <v>0</v>
          </cell>
          <cell r="P4">
            <v>0</v>
          </cell>
          <cell r="Q4">
            <v>0</v>
          </cell>
          <cell r="R4">
            <v>0</v>
          </cell>
          <cell r="S4">
            <v>0</v>
          </cell>
          <cell r="T4">
            <v>3.4380117163636359E-3</v>
          </cell>
          <cell r="U4">
            <v>3.4380117163636359E-3</v>
          </cell>
          <cell r="V4">
            <v>6.7805231072727273E-3</v>
          </cell>
          <cell r="W4">
            <v>6.7805231072727273E-3</v>
          </cell>
          <cell r="X4">
            <v>1.0027534172727273E-2</v>
          </cell>
          <cell r="Y4">
            <v>1.8622563463636364E-2</v>
          </cell>
          <cell r="Z4">
            <v>1.8216687080454541E-2</v>
          </cell>
          <cell r="AA4">
            <v>1.8216687080454541E-2</v>
          </cell>
          <cell r="AB4">
            <v>1.8216687080454541E-2</v>
          </cell>
          <cell r="AC4">
            <v>1.8216687080454541E-2</v>
          </cell>
          <cell r="AD4">
            <v>2.4137707258636364E-2</v>
          </cell>
          <cell r="AE4">
            <v>2.0222193914999999E-2</v>
          </cell>
          <cell r="AF4"/>
        </row>
        <row r="5">
          <cell r="A5" t="str">
            <v>AZ</v>
          </cell>
          <cell r="B5">
            <v>0</v>
          </cell>
          <cell r="C5">
            <v>0</v>
          </cell>
          <cell r="D5">
            <v>0</v>
          </cell>
          <cell r="E5">
            <v>0</v>
          </cell>
          <cell r="F5">
            <v>0</v>
          </cell>
          <cell r="G5">
            <v>0</v>
          </cell>
          <cell r="H5">
            <v>0</v>
          </cell>
          <cell r="I5">
            <v>0.13029224543999998</v>
          </cell>
          <cell r="J5">
            <v>0.15191963424000002</v>
          </cell>
          <cell r="K5">
            <v>0.15191963424000002</v>
          </cell>
          <cell r="L5">
            <v>0.74525938271999992</v>
          </cell>
          <cell r="M5">
            <v>1.8909064439999998E-2</v>
          </cell>
          <cell r="N5">
            <v>4.6222157519999994E-2</v>
          </cell>
          <cell r="O5">
            <v>7.3535250599999991E-2</v>
          </cell>
          <cell r="P5">
            <v>7.3535250599999991E-2</v>
          </cell>
          <cell r="Q5">
            <v>7.3535250599999991E-2</v>
          </cell>
          <cell r="R5">
            <v>8.041127403272727E-2</v>
          </cell>
          <cell r="S5">
            <v>8.041127403272727E-2</v>
          </cell>
          <cell r="T5">
            <v>8.972255576454545E-2</v>
          </cell>
          <cell r="U5">
            <v>0.12481892536909089</v>
          </cell>
          <cell r="V5">
            <v>0.14219998460181815</v>
          </cell>
          <cell r="W5">
            <v>0.14219998460181815</v>
          </cell>
          <cell r="X5">
            <v>0.21167647136999998</v>
          </cell>
          <cell r="Y5">
            <v>0.21167647136999998</v>
          </cell>
          <cell r="Z5">
            <v>0.21091246876636363</v>
          </cell>
          <cell r="AA5">
            <v>0.21091246876636363</v>
          </cell>
          <cell r="AB5">
            <v>0.28277646367090908</v>
          </cell>
          <cell r="AC5">
            <v>0.27188942656909088</v>
          </cell>
          <cell r="AD5">
            <v>0.27473056125136358</v>
          </cell>
          <cell r="AE5">
            <v>0.26436877593954544</v>
          </cell>
          <cell r="AF5"/>
        </row>
        <row r="6">
          <cell r="A6" t="str">
            <v>AR</v>
          </cell>
          <cell r="B6">
            <v>0</v>
          </cell>
          <cell r="C6">
            <v>0</v>
          </cell>
          <cell r="D6">
            <v>0</v>
          </cell>
          <cell r="E6">
            <v>0</v>
          </cell>
          <cell r="F6">
            <v>0</v>
          </cell>
          <cell r="G6">
            <v>0</v>
          </cell>
          <cell r="H6">
            <v>5.9398686719999996E-2</v>
          </cell>
          <cell r="I6">
            <v>5.9398686719999996E-2</v>
          </cell>
          <cell r="J6">
            <v>5.9398686719999996E-2</v>
          </cell>
          <cell r="K6">
            <v>5.9398686719999996E-2</v>
          </cell>
          <cell r="L6">
            <v>5.9398686719999996E-2</v>
          </cell>
          <cell r="M6">
            <v>0</v>
          </cell>
          <cell r="N6">
            <v>6.6802477655454537E-2</v>
          </cell>
          <cell r="O6">
            <v>0.13360495531090907</v>
          </cell>
          <cell r="P6">
            <v>0.13360495531090907</v>
          </cell>
          <cell r="Q6">
            <v>0.16299995548581817</v>
          </cell>
          <cell r="R6">
            <v>0.10211849800854544</v>
          </cell>
          <cell r="S6">
            <v>0.10211849800854544</v>
          </cell>
          <cell r="T6">
            <v>0.10211849800854544</v>
          </cell>
          <cell r="U6">
            <v>0.11162078039127271</v>
          </cell>
          <cell r="V6">
            <v>8.8700702282181812E-2</v>
          </cell>
          <cell r="W6">
            <v>8.8700702282181812E-2</v>
          </cell>
          <cell r="X6">
            <v>0.10247184921272726</v>
          </cell>
          <cell r="Y6">
            <v>5.2716179650909092E-2</v>
          </cell>
          <cell r="Z6">
            <v>9.2945691748636358E-2</v>
          </cell>
          <cell r="AA6">
            <v>9.2945691748636358E-2</v>
          </cell>
          <cell r="AB6">
            <v>8.4111911644090903E-2</v>
          </cell>
          <cell r="AC6">
            <v>8.4111911644090903E-2</v>
          </cell>
          <cell r="AD6">
            <v>0.10034696697136362</v>
          </cell>
          <cell r="AE6">
            <v>8.2655531680909083E-2</v>
          </cell>
          <cell r="AF6"/>
        </row>
        <row r="7">
          <cell r="A7" t="str">
            <v>CA</v>
          </cell>
          <cell r="B7">
            <v>0.19090002240000001</v>
          </cell>
          <cell r="C7">
            <v>0.19090002240000001</v>
          </cell>
          <cell r="D7">
            <v>0.19090002240000001</v>
          </cell>
          <cell r="E7">
            <v>0.21787465536</v>
          </cell>
          <cell r="F7">
            <v>0.23362688735999995</v>
          </cell>
          <cell r="G7">
            <v>0.44036428895999979</v>
          </cell>
          <cell r="H7">
            <v>0.44036428895999979</v>
          </cell>
          <cell r="I7">
            <v>0.64328689483973989</v>
          </cell>
          <cell r="J7">
            <v>0.67436562283973966</v>
          </cell>
          <cell r="K7">
            <v>0.70159569739973993</v>
          </cell>
          <cell r="L7">
            <v>0.70627879339973965</v>
          </cell>
          <cell r="M7">
            <v>2.5806747346540364</v>
          </cell>
          <cell r="N7">
            <v>2.2740241446227456</v>
          </cell>
          <cell r="O7">
            <v>1.9673735545914544</v>
          </cell>
          <cell r="P7">
            <v>2.0106352020223635</v>
          </cell>
          <cell r="Q7">
            <v>1.8520998867515452</v>
          </cell>
          <cell r="R7">
            <v>1.5548551237742727</v>
          </cell>
          <cell r="S7">
            <v>1.5577258635574363</v>
          </cell>
          <cell r="T7">
            <v>1.5457644477942545</v>
          </cell>
          <cell r="U7">
            <v>1.5655311051568361</v>
          </cell>
          <cell r="V7">
            <v>1.7810992147891089</v>
          </cell>
          <cell r="W7">
            <v>1.8397125395368361</v>
          </cell>
          <cell r="X7">
            <v>2.7649836777585275</v>
          </cell>
          <cell r="Y7">
            <v>2.4225959109388908</v>
          </cell>
          <cell r="Z7">
            <v>2.3213646109538177</v>
          </cell>
          <cell r="AA7">
            <v>1.9035506870901817</v>
          </cell>
          <cell r="AB7">
            <v>1.5127156051674544</v>
          </cell>
          <cell r="AC7">
            <v>1.2488959560992727</v>
          </cell>
          <cell r="AD7">
            <v>1.6743737810806363</v>
          </cell>
          <cell r="AE7">
            <v>2.9385872983185815</v>
          </cell>
          <cell r="AF7"/>
        </row>
        <row r="8">
          <cell r="A8" t="str">
            <v>CO</v>
          </cell>
          <cell r="B8">
            <v>5.2246321919999998E-2</v>
          </cell>
          <cell r="C8">
            <v>0.10449264384</v>
          </cell>
          <cell r="D8">
            <v>0.10449264384</v>
          </cell>
          <cell r="E8">
            <v>0.10449264384</v>
          </cell>
          <cell r="F8">
            <v>0.10449264384</v>
          </cell>
          <cell r="G8">
            <v>0.10449264384</v>
          </cell>
          <cell r="H8">
            <v>0.10449264384</v>
          </cell>
          <cell r="I8">
            <v>0.11556177983999998</v>
          </cell>
          <cell r="J8">
            <v>0.11556177983999998</v>
          </cell>
          <cell r="K8">
            <v>0.11556177983999998</v>
          </cell>
          <cell r="L8">
            <v>0.11556177983999998</v>
          </cell>
          <cell r="M8">
            <v>7.1510643700363613E-3</v>
          </cell>
          <cell r="N8">
            <v>3.5755321850181807E-3</v>
          </cell>
          <cell r="O8">
            <v>0</v>
          </cell>
          <cell r="P8">
            <v>8.5950292909090908E-3</v>
          </cell>
          <cell r="Q8">
            <v>3.7818128879999996E-2</v>
          </cell>
          <cell r="R8">
            <v>3.7818128879999996E-2</v>
          </cell>
          <cell r="S8">
            <v>4.0568538253090911E-2</v>
          </cell>
          <cell r="T8">
            <v>4.0568538253090911E-2</v>
          </cell>
          <cell r="U8">
            <v>1.1345438663999998E-2</v>
          </cell>
          <cell r="V8">
            <v>6.2915614409454548E-2</v>
          </cell>
          <cell r="W8">
            <v>7.3229649558545454E-2</v>
          </cell>
          <cell r="X8">
            <v>8.0984275985454546E-2</v>
          </cell>
          <cell r="Y8">
            <v>8.0984275985454546E-2</v>
          </cell>
          <cell r="Z8">
            <v>8.6212918804090904E-2</v>
          </cell>
          <cell r="AA8">
            <v>8.6212918804090904E-2</v>
          </cell>
          <cell r="AB8">
            <v>8.6212918804090904E-2</v>
          </cell>
          <cell r="AC8">
            <v>8.6212918804090904E-2</v>
          </cell>
          <cell r="AD8">
            <v>0.13026244392</v>
          </cell>
          <cell r="AE8">
            <v>0.13210082518499999</v>
          </cell>
          <cell r="AF8"/>
        </row>
        <row r="9">
          <cell r="A9" t="str">
            <v>CT</v>
          </cell>
          <cell r="B9">
            <v>0</v>
          </cell>
          <cell r="C9">
            <v>0</v>
          </cell>
          <cell r="D9">
            <v>0</v>
          </cell>
          <cell r="E9">
            <v>0</v>
          </cell>
          <cell r="F9">
            <v>0</v>
          </cell>
          <cell r="G9">
            <v>0</v>
          </cell>
          <cell r="H9">
            <v>0</v>
          </cell>
          <cell r="I9">
            <v>3.8793064320000001E-2</v>
          </cell>
          <cell r="J9">
            <v>7.7586128640000002E-2</v>
          </cell>
          <cell r="K9">
            <v>7.7586128640000002E-2</v>
          </cell>
          <cell r="L9">
            <v>9.6318512640000006E-2</v>
          </cell>
          <cell r="M9">
            <v>0.23103438733963633</v>
          </cell>
          <cell r="N9">
            <v>0.12153371417345453</v>
          </cell>
          <cell r="O9">
            <v>1.2033041007272727E-2</v>
          </cell>
          <cell r="P9">
            <v>1.2033041007272727E-2</v>
          </cell>
          <cell r="Q9">
            <v>1.2033041007272727E-2</v>
          </cell>
          <cell r="R9">
            <v>1.2033041007272727E-2</v>
          </cell>
          <cell r="S9">
            <v>1.2033041007272727E-2</v>
          </cell>
          <cell r="T9">
            <v>2.3445329899090907E-2</v>
          </cell>
          <cell r="U9">
            <v>4.1017389782727266E-2</v>
          </cell>
          <cell r="V9">
            <v>4.1017389782727266E-2</v>
          </cell>
          <cell r="W9">
            <v>4.1017389782727266E-2</v>
          </cell>
          <cell r="X9">
            <v>5.1761176396363635E-2</v>
          </cell>
          <cell r="Y9">
            <v>5.1761176396363635E-2</v>
          </cell>
          <cell r="Z9">
            <v>5.9544452920909083E-2</v>
          </cell>
          <cell r="AA9">
            <v>5.9544452920909083E-2</v>
          </cell>
          <cell r="AB9">
            <v>5.9544452920909083E-2</v>
          </cell>
          <cell r="AC9">
            <v>5.9544452920909083E-2</v>
          </cell>
          <cell r="AD9">
            <v>5.1832801640454541E-2</v>
          </cell>
          <cell r="AE9">
            <v>5.0782298060454548E-2</v>
          </cell>
          <cell r="AF9"/>
        </row>
        <row r="10">
          <cell r="A10" t="str">
            <v>DE</v>
          </cell>
          <cell r="B10">
            <v>0</v>
          </cell>
          <cell r="C10">
            <v>0</v>
          </cell>
          <cell r="D10">
            <v>0</v>
          </cell>
          <cell r="E10">
            <v>0</v>
          </cell>
          <cell r="F10">
            <v>0</v>
          </cell>
          <cell r="G10">
            <v>0</v>
          </cell>
          <cell r="H10">
            <v>0</v>
          </cell>
          <cell r="I10">
            <v>0</v>
          </cell>
          <cell r="J10">
            <v>2.0605622399999995E-2</v>
          </cell>
          <cell r="K10">
            <v>2.0605622399999995E-2</v>
          </cell>
          <cell r="L10">
            <v>2.0605622399999995E-2</v>
          </cell>
          <cell r="M10">
            <v>0.13157270838523635</v>
          </cell>
          <cell r="N10">
            <v>7.9514525976709077E-2</v>
          </cell>
          <cell r="O10">
            <v>2.7456343568181815E-2</v>
          </cell>
          <cell r="P10">
            <v>2.7456343568181815E-2</v>
          </cell>
          <cell r="Q10">
            <v>2.7456343568181815E-2</v>
          </cell>
          <cell r="R10">
            <v>2.7456343568181815E-2</v>
          </cell>
          <cell r="S10">
            <v>2.7456343568181815E-2</v>
          </cell>
          <cell r="T10">
            <v>2.7456343568181815E-2</v>
          </cell>
          <cell r="U10">
            <v>2.7456343568181815E-2</v>
          </cell>
          <cell r="V10">
            <v>6.5656473749999986E-2</v>
          </cell>
          <cell r="W10">
            <v>6.5656473749999986E-2</v>
          </cell>
          <cell r="X10">
            <v>6.5656473749999986E-2</v>
          </cell>
          <cell r="Y10">
            <v>6.5656473749999986E-2</v>
          </cell>
          <cell r="Z10">
            <v>0</v>
          </cell>
          <cell r="AA10">
            <v>0</v>
          </cell>
          <cell r="AB10">
            <v>0</v>
          </cell>
          <cell r="AC10">
            <v>1.3752046865454544E-2</v>
          </cell>
          <cell r="AD10">
            <v>1.3752046865454544E-2</v>
          </cell>
          <cell r="AE10">
            <v>1.3752046865454544E-2</v>
          </cell>
          <cell r="AF10"/>
        </row>
        <row r="11">
          <cell r="A11" t="str">
            <v>FL</v>
          </cell>
          <cell r="B11">
            <v>0</v>
          </cell>
          <cell r="C11">
            <v>5.9603039999999975E-2</v>
          </cell>
          <cell r="D11">
            <v>6.5563343999999982E-2</v>
          </cell>
          <cell r="E11">
            <v>0.12099417119999997</v>
          </cell>
          <cell r="F11">
            <v>0.24638193791999993</v>
          </cell>
          <cell r="G11">
            <v>0.24638193791999993</v>
          </cell>
          <cell r="H11">
            <v>0.25132047551999998</v>
          </cell>
          <cell r="I11">
            <v>0.25132047551999998</v>
          </cell>
          <cell r="J11">
            <v>0.2633092012799999</v>
          </cell>
          <cell r="K11">
            <v>0.2633092012799999</v>
          </cell>
          <cell r="L11">
            <v>0.2633092012799999</v>
          </cell>
          <cell r="M11">
            <v>0.67625690460872723</v>
          </cell>
          <cell r="N11">
            <v>0.56078746110163635</v>
          </cell>
          <cell r="O11">
            <v>0.44531801759454542</v>
          </cell>
          <cell r="P11">
            <v>0.53499282319636354</v>
          </cell>
          <cell r="Q11">
            <v>0.73583000762727269</v>
          </cell>
          <cell r="R11">
            <v>0.79549383595500001</v>
          </cell>
          <cell r="S11">
            <v>1.1450250271186364</v>
          </cell>
          <cell r="T11">
            <v>0.86859933509045451</v>
          </cell>
          <cell r="U11">
            <v>0.75519269861318183</v>
          </cell>
          <cell r="V11">
            <v>0.75189793738499988</v>
          </cell>
          <cell r="W11">
            <v>0.76622298620318186</v>
          </cell>
          <cell r="X11">
            <v>1.0035412949577271</v>
          </cell>
          <cell r="Y11">
            <v>0.92107676392772719</v>
          </cell>
          <cell r="Z11">
            <v>0.68397333090545454</v>
          </cell>
          <cell r="AA11">
            <v>0.68874834717818179</v>
          </cell>
          <cell r="AB11">
            <v>0.75564632515909091</v>
          </cell>
          <cell r="AC11">
            <v>0.76233134794090895</v>
          </cell>
          <cell r="AD11">
            <v>0.91377098903045451</v>
          </cell>
          <cell r="AE11">
            <v>0.92159902457590892</v>
          </cell>
          <cell r="AF11"/>
        </row>
        <row r="12">
          <cell r="A12" t="str">
            <v>GA</v>
          </cell>
          <cell r="B12">
            <v>0</v>
          </cell>
          <cell r="C12">
            <v>0</v>
          </cell>
          <cell r="D12">
            <v>0</v>
          </cell>
          <cell r="E12">
            <v>1.0387958399999998E-2</v>
          </cell>
          <cell r="F12">
            <v>1.0387958399999998E-2</v>
          </cell>
          <cell r="G12">
            <v>1.0387958399999998E-2</v>
          </cell>
          <cell r="H12">
            <v>1.2669903359999998E-2</v>
          </cell>
          <cell r="I12">
            <v>2.3143008959999999E-2</v>
          </cell>
          <cell r="J12">
            <v>0.10078022592000001</v>
          </cell>
          <cell r="K12">
            <v>0.18708542784000001</v>
          </cell>
          <cell r="L12">
            <v>0.18708542784000001</v>
          </cell>
          <cell r="M12">
            <v>7.7561544321163634E-2</v>
          </cell>
          <cell r="N12">
            <v>9.0350947906036358E-2</v>
          </cell>
          <cell r="O12">
            <v>0.10314035149090908</v>
          </cell>
          <cell r="P12">
            <v>0.29704421229381817</v>
          </cell>
          <cell r="Q12">
            <v>0.33211670681700001</v>
          </cell>
          <cell r="R12">
            <v>0.60281237931790899</v>
          </cell>
          <cell r="S12">
            <v>0.61750032937281818</v>
          </cell>
          <cell r="T12">
            <v>0.60890530008190902</v>
          </cell>
          <cell r="U12">
            <v>0.41379813517827274</v>
          </cell>
          <cell r="V12">
            <v>0.56115513735463629</v>
          </cell>
          <cell r="W12">
            <v>0.55616524534963629</v>
          </cell>
          <cell r="X12">
            <v>0.73666086045872714</v>
          </cell>
          <cell r="Y12">
            <v>0.68995642629518172</v>
          </cell>
          <cell r="Z12">
            <v>0.66849272814927263</v>
          </cell>
          <cell r="AA12">
            <v>0.76351555197654541</v>
          </cell>
          <cell r="AB12">
            <v>0.49730839477199995</v>
          </cell>
          <cell r="AC12">
            <v>0.49730839477199995</v>
          </cell>
          <cell r="AD12">
            <v>0.85846675055972721</v>
          </cell>
          <cell r="AE12">
            <v>0.80691733937840993</v>
          </cell>
          <cell r="AF12"/>
        </row>
        <row r="13">
          <cell r="A13" t="str">
            <v>HI</v>
          </cell>
          <cell r="B13">
            <v>0</v>
          </cell>
          <cell r="C13">
            <v>0</v>
          </cell>
          <cell r="D13">
            <v>0</v>
          </cell>
          <cell r="E13">
            <v>0</v>
          </cell>
          <cell r="F13">
            <v>3.8793064320000001E-2</v>
          </cell>
          <cell r="G13">
            <v>3.8793064320000001E-2</v>
          </cell>
          <cell r="H13">
            <v>3.8793064320000001E-2</v>
          </cell>
          <cell r="I13">
            <v>3.8793064320000001E-2</v>
          </cell>
          <cell r="J13">
            <v>3.8793064320000001E-2</v>
          </cell>
          <cell r="K13">
            <v>3.8793064320000001E-2</v>
          </cell>
          <cell r="L13">
            <v>3.8793064320000001E-2</v>
          </cell>
          <cell r="M13">
            <v>5.012621082458181E-2</v>
          </cell>
          <cell r="N13">
            <v>2.5063105412290905E-2</v>
          </cell>
          <cell r="O13">
            <v>0</v>
          </cell>
          <cell r="P13">
            <v>0</v>
          </cell>
          <cell r="Q13">
            <v>0</v>
          </cell>
          <cell r="R13">
            <v>0</v>
          </cell>
          <cell r="S13">
            <v>0</v>
          </cell>
          <cell r="T13">
            <v>0</v>
          </cell>
          <cell r="U13">
            <v>1.8049561510909088E-2</v>
          </cell>
          <cell r="V13">
            <v>1.8049561510909088E-2</v>
          </cell>
          <cell r="W13">
            <v>1.8049561510909088E-2</v>
          </cell>
          <cell r="X13">
            <v>4.1781392386363636E-2</v>
          </cell>
          <cell r="Y13">
            <v>4.1781392386363636E-2</v>
          </cell>
          <cell r="Z13">
            <v>4.3715273976818181E-2</v>
          </cell>
          <cell r="AA13">
            <v>4.3715273976818181E-2</v>
          </cell>
          <cell r="AB13">
            <v>4.3715273976818181E-2</v>
          </cell>
          <cell r="AC13">
            <v>4.3715273976818181E-2</v>
          </cell>
          <cell r="AD13">
            <v>7.8190891465909088E-2</v>
          </cell>
          <cell r="AE13">
            <v>8.6427794536363636E-2</v>
          </cell>
          <cell r="AF13"/>
        </row>
        <row r="14">
          <cell r="A14" t="str">
            <v>ID</v>
          </cell>
          <cell r="B14">
            <v>0</v>
          </cell>
          <cell r="C14">
            <v>0</v>
          </cell>
          <cell r="D14">
            <v>0</v>
          </cell>
          <cell r="E14">
            <v>0</v>
          </cell>
          <cell r="F14">
            <v>0</v>
          </cell>
          <cell r="G14">
            <v>0</v>
          </cell>
          <cell r="H14">
            <v>0</v>
          </cell>
          <cell r="I14">
            <v>0</v>
          </cell>
          <cell r="J14">
            <v>0</v>
          </cell>
          <cell r="K14">
            <v>0</v>
          </cell>
          <cell r="L14">
            <v>0</v>
          </cell>
          <cell r="M14">
            <v>0</v>
          </cell>
          <cell r="N14">
            <v>0</v>
          </cell>
          <cell r="O14">
            <v>0</v>
          </cell>
          <cell r="P14">
            <v>0</v>
          </cell>
          <cell r="Q14">
            <v>4.1256140596363636E-2</v>
          </cell>
          <cell r="R14">
            <v>5.1570175745454545E-3</v>
          </cell>
          <cell r="S14">
            <v>5.1570175745454545E-3</v>
          </cell>
          <cell r="T14">
            <v>5.1570175745454545E-3</v>
          </cell>
          <cell r="U14">
            <v>5.1570175745454545E-3</v>
          </cell>
          <cell r="V14">
            <v>1.6378305815454543E-2</v>
          </cell>
          <cell r="W14">
            <v>1.6378305815454543E-2</v>
          </cell>
          <cell r="X14">
            <v>1.6378305815454543E-2</v>
          </cell>
          <cell r="Y14">
            <v>1.6378305815454543E-2</v>
          </cell>
          <cell r="Z14">
            <v>6.1669335162272715E-2</v>
          </cell>
          <cell r="AA14">
            <v>6.1669335162272715E-2</v>
          </cell>
          <cell r="AB14">
            <v>6.1669335162272715E-2</v>
          </cell>
          <cell r="AC14">
            <v>7.057474051090909E-2</v>
          </cell>
          <cell r="AD14">
            <v>5.7920947388181813E-2</v>
          </cell>
          <cell r="AE14">
            <v>5.9353452269999996E-2</v>
          </cell>
          <cell r="AF14"/>
        </row>
        <row r="15">
          <cell r="A15" t="str">
            <v>IL</v>
          </cell>
          <cell r="B15">
            <v>0</v>
          </cell>
          <cell r="C15">
            <v>0</v>
          </cell>
          <cell r="D15">
            <v>0</v>
          </cell>
          <cell r="E15">
            <v>0</v>
          </cell>
          <cell r="F15">
            <v>0</v>
          </cell>
          <cell r="G15">
            <v>6.7743112320000021E-2</v>
          </cell>
          <cell r="H15">
            <v>6.7743112320000021E-2</v>
          </cell>
          <cell r="I15">
            <v>6.7743112320000021E-2</v>
          </cell>
          <cell r="J15">
            <v>0.10946524032</v>
          </cell>
          <cell r="K15">
            <v>0.13586087231999999</v>
          </cell>
          <cell r="L15">
            <v>0.13586087231999999</v>
          </cell>
          <cell r="M15">
            <v>1.3904006983317818</v>
          </cell>
          <cell r="N15">
            <v>0.7583976895354364</v>
          </cell>
          <cell r="O15">
            <v>0.12639468073909091</v>
          </cell>
          <cell r="P15">
            <v>0.12639468073909091</v>
          </cell>
          <cell r="Q15">
            <v>0.12639468073909091</v>
          </cell>
          <cell r="R15">
            <v>0.13739631823145454</v>
          </cell>
          <cell r="S15">
            <v>0.15864514064509089</v>
          </cell>
          <cell r="T15">
            <v>8.9884906317818175E-2</v>
          </cell>
          <cell r="U15">
            <v>0.37600388137963636</v>
          </cell>
          <cell r="V15">
            <v>0.45980541696599997</v>
          </cell>
          <cell r="W15">
            <v>0.46505793486599994</v>
          </cell>
          <cell r="X15">
            <v>0.81134688998045446</v>
          </cell>
          <cell r="Y15">
            <v>0.81325689648954536</v>
          </cell>
          <cell r="Z15">
            <v>0.78112103697409085</v>
          </cell>
          <cell r="AA15">
            <v>0.78112103697409085</v>
          </cell>
          <cell r="AB15">
            <v>0.79520733497863627</v>
          </cell>
          <cell r="AC15">
            <v>0.61208546091954552</v>
          </cell>
          <cell r="AD15">
            <v>0.80941300838999986</v>
          </cell>
          <cell r="AE15">
            <v>1.4317170041331817</v>
          </cell>
          <cell r="AF15"/>
        </row>
        <row r="16">
          <cell r="A16" t="str">
            <v>IN</v>
          </cell>
          <cell r="B16">
            <v>0</v>
          </cell>
          <cell r="C16">
            <v>0</v>
          </cell>
          <cell r="D16">
            <v>0</v>
          </cell>
          <cell r="E16">
            <v>0</v>
          </cell>
          <cell r="F16">
            <v>1.9669003200000004E-2</v>
          </cell>
          <cell r="G16">
            <v>1.9669003200000004E-2</v>
          </cell>
          <cell r="H16">
            <v>1.9669003200000004E-2</v>
          </cell>
          <cell r="I16">
            <v>1.9669003200000004E-2</v>
          </cell>
          <cell r="J16">
            <v>1.9669003200000004E-2</v>
          </cell>
          <cell r="K16">
            <v>1.9669003200000004E-2</v>
          </cell>
          <cell r="L16">
            <v>1.9669003200000004E-2</v>
          </cell>
          <cell r="M16">
            <v>0.1306444452218182</v>
          </cell>
          <cell r="N16">
            <v>0.1181100275059091</v>
          </cell>
          <cell r="O16">
            <v>0.10557560978999998</v>
          </cell>
          <cell r="P16">
            <v>0.10557560978999998</v>
          </cell>
          <cell r="Q16">
            <v>7.2914498484545454E-2</v>
          </cell>
          <cell r="R16">
            <v>7.2914498484545454E-2</v>
          </cell>
          <cell r="S16">
            <v>7.2914498484545454E-2</v>
          </cell>
          <cell r="T16">
            <v>7.2914498484545454E-2</v>
          </cell>
          <cell r="U16">
            <v>4.9851169887272721E-2</v>
          </cell>
          <cell r="V16">
            <v>4.626990768272727E-2</v>
          </cell>
          <cell r="W16">
            <v>4.626990768272727E-2</v>
          </cell>
          <cell r="X16">
            <v>0.32150184564272727</v>
          </cell>
          <cell r="Y16">
            <v>0.32154959580545456</v>
          </cell>
          <cell r="Z16">
            <v>0.39014270456318179</v>
          </cell>
          <cell r="AA16">
            <v>0.27124479937227275</v>
          </cell>
          <cell r="AB16">
            <v>0.27124479937227275</v>
          </cell>
          <cell r="AC16">
            <v>0.27124479937227275</v>
          </cell>
          <cell r="AD16">
            <v>0.18684638675181817</v>
          </cell>
          <cell r="AE16">
            <v>0.34409320165181995</v>
          </cell>
          <cell r="AF16"/>
        </row>
        <row r="17">
          <cell r="A17" t="str">
            <v>IA</v>
          </cell>
          <cell r="B17">
            <v>0</v>
          </cell>
          <cell r="C17">
            <v>0</v>
          </cell>
          <cell r="D17">
            <v>0</v>
          </cell>
          <cell r="E17">
            <v>0</v>
          </cell>
          <cell r="F17">
            <v>0</v>
          </cell>
          <cell r="G17">
            <v>0</v>
          </cell>
          <cell r="H17">
            <v>0</v>
          </cell>
          <cell r="I17">
            <v>7.4929535999999995E-4</v>
          </cell>
          <cell r="J17">
            <v>7.4929535999999995E-4</v>
          </cell>
          <cell r="K17">
            <v>7.4929535999999995E-4</v>
          </cell>
          <cell r="L17">
            <v>7.4929535999999995E-4</v>
          </cell>
          <cell r="M17">
            <v>4.7753982740290905E-2</v>
          </cell>
          <cell r="N17">
            <v>2.3876991370145453E-2</v>
          </cell>
          <cell r="O17">
            <v>0</v>
          </cell>
          <cell r="P17">
            <v>0</v>
          </cell>
          <cell r="Q17">
            <v>0</v>
          </cell>
          <cell r="R17">
            <v>0</v>
          </cell>
          <cell r="S17">
            <v>1.2033041007272727E-2</v>
          </cell>
          <cell r="T17">
            <v>1.2033041007272727E-2</v>
          </cell>
          <cell r="U17">
            <v>1.2033041007272727E-2</v>
          </cell>
          <cell r="V17">
            <v>1.8956814602727273E-2</v>
          </cell>
          <cell r="W17">
            <v>1.8956814602727273E-2</v>
          </cell>
          <cell r="X17">
            <v>4.7033910286363632E-2</v>
          </cell>
          <cell r="Y17">
            <v>4.7033910286363632E-2</v>
          </cell>
          <cell r="Z17">
            <v>8.2846532331818171E-2</v>
          </cell>
          <cell r="AA17">
            <v>8.9961306578181813E-2</v>
          </cell>
          <cell r="AB17">
            <v>8.9961306578181813E-2</v>
          </cell>
          <cell r="AC17">
            <v>8.9961306578181813E-2</v>
          </cell>
          <cell r="AD17">
            <v>8.6021918153181817E-2</v>
          </cell>
          <cell r="AE17">
            <v>9.2205564226363626E-2</v>
          </cell>
          <cell r="AF17"/>
        </row>
        <row r="18">
          <cell r="A18" t="str">
            <v>KS</v>
          </cell>
          <cell r="B18">
            <v>0</v>
          </cell>
          <cell r="C18">
            <v>0</v>
          </cell>
          <cell r="D18">
            <v>0</v>
          </cell>
          <cell r="E18">
            <v>0</v>
          </cell>
          <cell r="F18">
            <v>0</v>
          </cell>
          <cell r="G18">
            <v>0</v>
          </cell>
          <cell r="H18">
            <v>0</v>
          </cell>
          <cell r="I18">
            <v>0</v>
          </cell>
          <cell r="J18">
            <v>0</v>
          </cell>
          <cell r="K18">
            <v>0</v>
          </cell>
          <cell r="L18">
            <v>0</v>
          </cell>
          <cell r="M18">
            <v>8.2512281192727271E-2</v>
          </cell>
          <cell r="N18">
            <v>6.8712484164545451E-2</v>
          </cell>
          <cell r="O18">
            <v>5.491268713636363E-2</v>
          </cell>
          <cell r="P18">
            <v>2.6787841290000003E-2</v>
          </cell>
          <cell r="Q18">
            <v>2.6787841290000003E-2</v>
          </cell>
          <cell r="R18">
            <v>3.8820882297272721E-2</v>
          </cell>
          <cell r="S18">
            <v>3.8820882297272721E-2</v>
          </cell>
          <cell r="T18">
            <v>5.2978805545909086E-2</v>
          </cell>
          <cell r="U18">
            <v>5.9353452269999996E-2</v>
          </cell>
          <cell r="V18">
            <v>6.9762987744545438E-2</v>
          </cell>
          <cell r="W18">
            <v>6.9762987744545438E-2</v>
          </cell>
          <cell r="X18">
            <v>8.0506774358181807E-2</v>
          </cell>
          <cell r="Y18">
            <v>8.0506774358181807E-2</v>
          </cell>
          <cell r="Z18">
            <v>8.2512281192727271E-2</v>
          </cell>
          <cell r="AA18">
            <v>8.2512281192727271E-2</v>
          </cell>
          <cell r="AB18">
            <v>8.2512281192727271E-2</v>
          </cell>
          <cell r="AC18">
            <v>8.2512281192727271E-2</v>
          </cell>
          <cell r="AD18">
            <v>0.16022567103136365</v>
          </cell>
          <cell r="AE18">
            <v>0.13546721165727271</v>
          </cell>
          <cell r="AF18"/>
        </row>
        <row r="19">
          <cell r="A19" t="str">
            <v>KY</v>
          </cell>
          <cell r="B19">
            <v>0</v>
          </cell>
          <cell r="C19">
            <v>0</v>
          </cell>
          <cell r="D19">
            <v>0</v>
          </cell>
          <cell r="E19">
            <v>0</v>
          </cell>
          <cell r="F19">
            <v>0.20173074623999998</v>
          </cell>
          <cell r="G19">
            <v>0.20173074623999998</v>
          </cell>
          <cell r="H19">
            <v>0.20173074623999998</v>
          </cell>
          <cell r="I19">
            <v>0.20173074623999998</v>
          </cell>
          <cell r="J19">
            <v>0.25792789824000001</v>
          </cell>
          <cell r="K19">
            <v>0.35833347647999997</v>
          </cell>
          <cell r="L19">
            <v>0.35833347647999997</v>
          </cell>
          <cell r="M19">
            <v>0</v>
          </cell>
          <cell r="N19">
            <v>2.5785087872727271E-2</v>
          </cell>
          <cell r="O19">
            <v>5.1570175745454541E-2</v>
          </cell>
          <cell r="P19">
            <v>5.1570175745454541E-2</v>
          </cell>
          <cell r="Q19">
            <v>5.1570175745454541E-2</v>
          </cell>
          <cell r="R19">
            <v>0.10829736906545455</v>
          </cell>
          <cell r="S19">
            <v>0.1113915796101818</v>
          </cell>
          <cell r="T19">
            <v>0.12428412354654544</v>
          </cell>
          <cell r="U19">
            <v>0.15270502040181819</v>
          </cell>
          <cell r="V19">
            <v>0.20308144207909087</v>
          </cell>
          <cell r="W19">
            <v>0.21064506785509088</v>
          </cell>
          <cell r="X19">
            <v>0.30313713305781814</v>
          </cell>
          <cell r="Y19">
            <v>0.29119959237600002</v>
          </cell>
          <cell r="Z19">
            <v>0.26954966859545448</v>
          </cell>
          <cell r="AA19">
            <v>0.26954966859545448</v>
          </cell>
          <cell r="AB19">
            <v>0.36056147875363637</v>
          </cell>
          <cell r="AC19">
            <v>0.36056147875363637</v>
          </cell>
          <cell r="AD19">
            <v>0.42578820103909087</v>
          </cell>
          <cell r="AE19">
            <v>0.42638507807318177</v>
          </cell>
          <cell r="AF19"/>
        </row>
        <row r="20">
          <cell r="A20" t="str">
            <v>LA</v>
          </cell>
          <cell r="B20">
            <v>0</v>
          </cell>
          <cell r="C20">
            <v>0</v>
          </cell>
          <cell r="D20">
            <v>0</v>
          </cell>
          <cell r="E20">
            <v>0</v>
          </cell>
          <cell r="F20">
            <v>8.5419671039999978E-2</v>
          </cell>
          <cell r="G20">
            <v>0.13766599295999998</v>
          </cell>
          <cell r="H20">
            <v>0.13766599295999998</v>
          </cell>
          <cell r="I20">
            <v>0.14873512895999996</v>
          </cell>
          <cell r="J20">
            <v>0.14873512895999996</v>
          </cell>
          <cell r="K20">
            <v>0.14873512895999996</v>
          </cell>
          <cell r="L20">
            <v>0.14873512895999996</v>
          </cell>
          <cell r="M20">
            <v>6.53222226109091E-2</v>
          </cell>
          <cell r="N20">
            <v>0.12293279394136364</v>
          </cell>
          <cell r="O20">
            <v>0.18054336527181816</v>
          </cell>
          <cell r="P20">
            <v>0.17435494418236364</v>
          </cell>
          <cell r="Q20">
            <v>0.2079519586772727</v>
          </cell>
          <cell r="R20">
            <v>0.1545672767481818</v>
          </cell>
          <cell r="S20">
            <v>0.15108151486909088</v>
          </cell>
          <cell r="T20">
            <v>8.4231287050909098E-2</v>
          </cell>
          <cell r="U20">
            <v>9.798333391636363E-2</v>
          </cell>
          <cell r="V20">
            <v>6.9858488070000002E-2</v>
          </cell>
          <cell r="W20">
            <v>9.0964059995454538E-2</v>
          </cell>
          <cell r="X20">
            <v>9.8078834241818166E-2</v>
          </cell>
          <cell r="Y20">
            <v>9.8078834241818166E-2</v>
          </cell>
          <cell r="Z20">
            <v>0.12608430468136364</v>
          </cell>
          <cell r="AA20">
            <v>0.12608430468136364</v>
          </cell>
          <cell r="AB20">
            <v>0.12608430468136364</v>
          </cell>
          <cell r="AC20">
            <v>0.12608430468136364</v>
          </cell>
          <cell r="AD20">
            <v>0.14733312709499999</v>
          </cell>
          <cell r="AE20">
            <v>0.17108883305181816</v>
          </cell>
          <cell r="AF20"/>
        </row>
        <row r="21">
          <cell r="A21" t="str">
            <v>ME</v>
          </cell>
          <cell r="B21">
            <v>1.7727647039999999E-2</v>
          </cell>
          <cell r="C21">
            <v>1.7727647039999999E-2</v>
          </cell>
          <cell r="D21">
            <v>1.7727647039999999E-2</v>
          </cell>
          <cell r="E21">
            <v>1.7727647039999999E-2</v>
          </cell>
          <cell r="F21">
            <v>1.7727647039999999E-2</v>
          </cell>
          <cell r="G21">
            <v>2.7945311039999997E-2</v>
          </cell>
          <cell r="H21">
            <v>2.7945311039999997E-2</v>
          </cell>
          <cell r="I21">
            <v>2.7945311039999997E-2</v>
          </cell>
          <cell r="J21">
            <v>4.1568863039999994E-2</v>
          </cell>
          <cell r="K21">
            <v>4.1568863039999994E-2</v>
          </cell>
          <cell r="L21">
            <v>4.1568863039999994E-2</v>
          </cell>
          <cell r="M21">
            <v>0</v>
          </cell>
          <cell r="N21">
            <v>3.6700775072181814E-2</v>
          </cell>
          <cell r="O21">
            <v>7.3401550144363628E-2</v>
          </cell>
          <cell r="P21">
            <v>7.3401550144363628E-2</v>
          </cell>
          <cell r="Q21">
            <v>7.3401550144363628E-2</v>
          </cell>
          <cell r="R21">
            <v>7.3401550144363628E-2</v>
          </cell>
          <cell r="S21">
            <v>7.3401550144363628E-2</v>
          </cell>
          <cell r="T21">
            <v>7.6242684826636362E-2</v>
          </cell>
          <cell r="U21">
            <v>0.14906168298572725</v>
          </cell>
          <cell r="V21">
            <v>0.11536916816536363</v>
          </cell>
          <cell r="W21">
            <v>0.12052618573990907</v>
          </cell>
          <cell r="X21">
            <v>0.11221765742536362</v>
          </cell>
          <cell r="Y21">
            <v>0.11221765742536362</v>
          </cell>
          <cell r="Z21">
            <v>0.10664998845136363</v>
          </cell>
          <cell r="AA21">
            <v>0.10664998845136363</v>
          </cell>
          <cell r="AB21">
            <v>0.10664998845136363</v>
          </cell>
          <cell r="AC21">
            <v>0.10664998845136363</v>
          </cell>
          <cell r="AD21">
            <v>0.12524867683363636</v>
          </cell>
          <cell r="AE21">
            <v>9.7267081475454528E-2</v>
          </cell>
          <cell r="AF21"/>
        </row>
        <row r="22">
          <cell r="A22" t="str">
            <v>MD</v>
          </cell>
          <cell r="B22">
            <v>2.2819449599999998E-3</v>
          </cell>
          <cell r="C22">
            <v>5.4528266879999988E-2</v>
          </cell>
          <cell r="D22">
            <v>5.4528266879999988E-2</v>
          </cell>
          <cell r="E22">
            <v>5.4528266879999988E-2</v>
          </cell>
          <cell r="F22">
            <v>8.8859617919999981E-2</v>
          </cell>
          <cell r="G22">
            <v>8.8859617919999981E-2</v>
          </cell>
          <cell r="H22">
            <v>0.16889798591999994</v>
          </cell>
          <cell r="I22">
            <v>0.16889798591999994</v>
          </cell>
          <cell r="J22">
            <v>0.25431765695999992</v>
          </cell>
          <cell r="K22">
            <v>0.25431765695999992</v>
          </cell>
          <cell r="L22">
            <v>0.25431765695999992</v>
          </cell>
          <cell r="M22">
            <v>0.17437595425396363</v>
          </cell>
          <cell r="N22">
            <v>0.16535499351152727</v>
          </cell>
          <cell r="O22">
            <v>0.15633403276909089</v>
          </cell>
          <cell r="P22">
            <v>0.20628070298181816</v>
          </cell>
          <cell r="Q22">
            <v>0.20699695542272728</v>
          </cell>
          <cell r="R22">
            <v>0.13307970352090909</v>
          </cell>
          <cell r="S22">
            <v>0.1537077738190909</v>
          </cell>
          <cell r="T22">
            <v>0.14714117144083635</v>
          </cell>
          <cell r="U22">
            <v>0.11276105427719997</v>
          </cell>
          <cell r="V22">
            <v>0.13157461839174542</v>
          </cell>
          <cell r="W22">
            <v>0.19279032700810908</v>
          </cell>
          <cell r="X22">
            <v>0.21296572576363634</v>
          </cell>
          <cell r="Y22">
            <v>0.20212643882454545</v>
          </cell>
          <cell r="Z22">
            <v>0.14165085773045452</v>
          </cell>
          <cell r="AA22">
            <v>0.13959760073318181</v>
          </cell>
          <cell r="AB22">
            <v>0.13959760073318181</v>
          </cell>
          <cell r="AC22">
            <v>0.13959760073318181</v>
          </cell>
          <cell r="AD22">
            <v>0.13866647255999998</v>
          </cell>
          <cell r="AE22">
            <v>0.12844793773636362</v>
          </cell>
          <cell r="AF22"/>
        </row>
        <row r="23">
          <cell r="A23" t="str">
            <v>MA</v>
          </cell>
          <cell r="B23">
            <v>5.2246321919999998E-2</v>
          </cell>
          <cell r="C23">
            <v>5.2246321919999998E-2</v>
          </cell>
          <cell r="D23">
            <v>8.7156673919999983E-2</v>
          </cell>
          <cell r="E23">
            <v>8.7156673919999983E-2</v>
          </cell>
          <cell r="F23">
            <v>8.7156673919999983E-2</v>
          </cell>
          <cell r="G23">
            <v>8.7156673919999983E-2</v>
          </cell>
          <cell r="H23">
            <v>0.12717585792</v>
          </cell>
          <cell r="I23">
            <v>0.14490350496000001</v>
          </cell>
          <cell r="J23">
            <v>0.18093780000000001</v>
          </cell>
          <cell r="K23">
            <v>0.18093780000000001</v>
          </cell>
          <cell r="L23">
            <v>0.187749576</v>
          </cell>
          <cell r="M23">
            <v>0.26905879692261814</v>
          </cell>
          <cell r="N23">
            <v>0.15003387629885453</v>
          </cell>
          <cell r="O23">
            <v>3.1008955675090908E-2</v>
          </cell>
          <cell r="P23">
            <v>3.9603984965999997E-2</v>
          </cell>
          <cell r="Q23">
            <v>3.9603984965999997E-2</v>
          </cell>
          <cell r="R23">
            <v>8.0907875725090908E-2</v>
          </cell>
          <cell r="S23">
            <v>8.0907875725090908E-2</v>
          </cell>
          <cell r="T23">
            <v>5.4673936322727268E-2</v>
          </cell>
          <cell r="U23">
            <v>6.1549959755454541E-2</v>
          </cell>
          <cell r="V23">
            <v>6.1549959755454541E-2</v>
          </cell>
          <cell r="W23">
            <v>4.5267154265454537E-2</v>
          </cell>
          <cell r="X23">
            <v>8.3982986204727272E-2</v>
          </cell>
          <cell r="Y23">
            <v>8.4030736367454534E-2</v>
          </cell>
          <cell r="Z23">
            <v>7.0383739860000002E-2</v>
          </cell>
          <cell r="AA23">
            <v>7.0383739860000002E-2</v>
          </cell>
          <cell r="AB23">
            <v>8.3443409365909077E-2</v>
          </cell>
          <cell r="AC23">
            <v>8.1246901880454539E-2</v>
          </cell>
          <cell r="AD23">
            <v>9.9797840099999993E-2</v>
          </cell>
          <cell r="AE23">
            <v>0.11927974629093135</v>
          </cell>
          <cell r="AF23"/>
        </row>
        <row r="24">
          <cell r="A24" t="str">
            <v>MI</v>
          </cell>
          <cell r="B24">
            <v>0</v>
          </cell>
          <cell r="C24">
            <v>0</v>
          </cell>
          <cell r="D24">
            <v>1.9072972799999999E-4</v>
          </cell>
          <cell r="E24">
            <v>1.9072972799999999E-4</v>
          </cell>
          <cell r="F24">
            <v>1.9072972799999999E-4</v>
          </cell>
          <cell r="G24">
            <v>1.9859732927999998E-2</v>
          </cell>
          <cell r="H24">
            <v>0.10527940396799998</v>
          </cell>
          <cell r="I24">
            <v>0.10527940396799998</v>
          </cell>
          <cell r="J24">
            <v>0.10527940396799998</v>
          </cell>
          <cell r="K24">
            <v>0.10527940396799998</v>
          </cell>
          <cell r="L24">
            <v>0.10527940396799998</v>
          </cell>
          <cell r="M24">
            <v>0.35851586178240002</v>
          </cell>
          <cell r="N24">
            <v>0.33372970731392726</v>
          </cell>
          <cell r="O24">
            <v>0.30894355284545449</v>
          </cell>
          <cell r="P24">
            <v>0.32088109352727273</v>
          </cell>
          <cell r="Q24">
            <v>0.2972447629772727</v>
          </cell>
          <cell r="R24">
            <v>0.2972447629772727</v>
          </cell>
          <cell r="S24">
            <v>0.30240178055181816</v>
          </cell>
          <cell r="T24">
            <v>0.24004006802999994</v>
          </cell>
          <cell r="U24">
            <v>0.30068277469363636</v>
          </cell>
          <cell r="V24">
            <v>0.42044018281363632</v>
          </cell>
          <cell r="W24">
            <v>0.37316752171363632</v>
          </cell>
          <cell r="X24">
            <v>0.59210201781818173</v>
          </cell>
          <cell r="Y24">
            <v>0.51426925257272726</v>
          </cell>
          <cell r="Z24">
            <v>0.47986526032772725</v>
          </cell>
          <cell r="AA24">
            <v>0.39362846644227273</v>
          </cell>
          <cell r="AB24">
            <v>0.39811698173863636</v>
          </cell>
          <cell r="AC24">
            <v>0.35074882031318177</v>
          </cell>
          <cell r="AD24">
            <v>0.3372593993427272</v>
          </cell>
          <cell r="AE24">
            <v>0.48403372263776179</v>
          </cell>
          <cell r="AF24"/>
        </row>
        <row r="25">
          <cell r="A25" t="str">
            <v>MN</v>
          </cell>
          <cell r="B25">
            <v>0</v>
          </cell>
          <cell r="C25">
            <v>0</v>
          </cell>
          <cell r="D25">
            <v>0</v>
          </cell>
          <cell r="E25">
            <v>0</v>
          </cell>
          <cell r="F25">
            <v>8.5419671039999978E-2</v>
          </cell>
          <cell r="G25">
            <v>0.12868448217317999</v>
          </cell>
          <cell r="H25">
            <v>0.13294184217317995</v>
          </cell>
          <cell r="I25">
            <v>0.13805067417317998</v>
          </cell>
          <cell r="J25">
            <v>0.16274336217318</v>
          </cell>
          <cell r="K25">
            <v>0.16274336217318</v>
          </cell>
          <cell r="L25">
            <v>0.16274336217318</v>
          </cell>
          <cell r="M25">
            <v>4.7032000279854547E-2</v>
          </cell>
          <cell r="N25">
            <v>8.0243193459927281E-2</v>
          </cell>
          <cell r="O25">
            <v>0.11345438664</v>
          </cell>
          <cell r="P25">
            <v>0.11345438664</v>
          </cell>
          <cell r="Q25">
            <v>0.11345438664</v>
          </cell>
          <cell r="R25">
            <v>0.12515317650818178</v>
          </cell>
          <cell r="S25">
            <v>8.9674805601818175E-2</v>
          </cell>
          <cell r="T25">
            <v>8.9674805601818175E-2</v>
          </cell>
          <cell r="U25">
            <v>9.1226685890454545E-2</v>
          </cell>
          <cell r="V25">
            <v>8.0912650741363626E-2</v>
          </cell>
          <cell r="W25">
            <v>8.0912650741363626E-2</v>
          </cell>
          <cell r="X25">
            <v>0.11744152522772724</v>
          </cell>
          <cell r="Y25">
            <v>0.11906503076045452</v>
          </cell>
          <cell r="Z25">
            <v>0.16741207052181817</v>
          </cell>
          <cell r="AA25">
            <v>0.1855571323581818</v>
          </cell>
          <cell r="AB25">
            <v>0.1855571323581818</v>
          </cell>
          <cell r="AC25">
            <v>0.15905579204454545</v>
          </cell>
          <cell r="AD25">
            <v>0.17385834249000001</v>
          </cell>
          <cell r="AE25">
            <v>0.16660031775545453</v>
          </cell>
          <cell r="AF25"/>
        </row>
        <row r="26">
          <cell r="A26" t="str">
            <v>MS</v>
          </cell>
          <cell r="B26">
            <v>0</v>
          </cell>
          <cell r="C26">
            <v>5.2246321919999998E-2</v>
          </cell>
          <cell r="D26">
            <v>5.2246321919999998E-2</v>
          </cell>
          <cell r="E26">
            <v>5.2246321919999998E-2</v>
          </cell>
          <cell r="F26">
            <v>5.2246321919999998E-2</v>
          </cell>
          <cell r="G26">
            <v>5.2246321919999998E-2</v>
          </cell>
          <cell r="H26">
            <v>5.2246321919999998E-2</v>
          </cell>
          <cell r="I26">
            <v>8.6305201919999991E-2</v>
          </cell>
          <cell r="J26">
            <v>8.6305201919999991E-2</v>
          </cell>
          <cell r="K26">
            <v>0.15442296191999996</v>
          </cell>
          <cell r="L26">
            <v>0.15442296191999996</v>
          </cell>
          <cell r="M26">
            <v>0.15471052723636364</v>
          </cell>
          <cell r="N26">
            <v>9.6216577895454541E-2</v>
          </cell>
          <cell r="O26">
            <v>3.7722628554545452E-2</v>
          </cell>
          <cell r="P26">
            <v>3.7722628554545452E-2</v>
          </cell>
          <cell r="Q26">
            <v>3.7722628554545452E-2</v>
          </cell>
          <cell r="R26">
            <v>3.7722628554545452E-2</v>
          </cell>
          <cell r="S26">
            <v>3.7722628554545452E-2</v>
          </cell>
          <cell r="T26">
            <v>3.7722628554545452E-2</v>
          </cell>
          <cell r="U26">
            <v>4.9898920049999997E-2</v>
          </cell>
          <cell r="V26">
            <v>4.9898920049999997E-2</v>
          </cell>
          <cell r="W26">
            <v>4.9898920049999997E-2</v>
          </cell>
          <cell r="X26">
            <v>0.15194101779818181</v>
          </cell>
          <cell r="Y26">
            <v>0.15194101779818181</v>
          </cell>
          <cell r="Z26">
            <v>0.18870864309818181</v>
          </cell>
          <cell r="AA26">
            <v>0.18963977127136361</v>
          </cell>
          <cell r="AB26">
            <v>0.18963977127136361</v>
          </cell>
          <cell r="AC26">
            <v>0.18963977127136361</v>
          </cell>
          <cell r="AD26">
            <v>0.15910354220727271</v>
          </cell>
          <cell r="AE26">
            <v>0.15399427479545452</v>
          </cell>
          <cell r="AF26"/>
        </row>
        <row r="27">
          <cell r="A27" t="str">
            <v>MO</v>
          </cell>
          <cell r="B27">
            <v>0.16569645120000001</v>
          </cell>
          <cell r="C27">
            <v>0.23343956351999998</v>
          </cell>
          <cell r="D27">
            <v>0.23343956351999998</v>
          </cell>
          <cell r="E27">
            <v>0.31885923455999993</v>
          </cell>
          <cell r="F27">
            <v>0.33852823775999991</v>
          </cell>
          <cell r="G27">
            <v>0.35811209375999997</v>
          </cell>
          <cell r="H27">
            <v>0.35811209375999997</v>
          </cell>
          <cell r="I27">
            <v>0.35811209375999997</v>
          </cell>
          <cell r="J27">
            <v>0.35811209375999997</v>
          </cell>
          <cell r="K27">
            <v>0.59204551103999992</v>
          </cell>
          <cell r="L27">
            <v>0.59204551103999992</v>
          </cell>
          <cell r="M27">
            <v>8.9388304625454537E-2</v>
          </cell>
          <cell r="N27">
            <v>0.1966590451922727</v>
          </cell>
          <cell r="O27">
            <v>0.30392978575909085</v>
          </cell>
          <cell r="P27">
            <v>0.30392978575909085</v>
          </cell>
          <cell r="Q27">
            <v>0.34876718856</v>
          </cell>
          <cell r="R27">
            <v>0.30392978575909085</v>
          </cell>
          <cell r="S27">
            <v>0.31252481504999996</v>
          </cell>
          <cell r="T27">
            <v>0.27450613548654546</v>
          </cell>
          <cell r="U27">
            <v>0.29503870545927269</v>
          </cell>
          <cell r="V27">
            <v>0.35439215772927268</v>
          </cell>
          <cell r="W27">
            <v>0.35439215772927268</v>
          </cell>
          <cell r="X27">
            <v>0.43815549318545444</v>
          </cell>
          <cell r="Y27">
            <v>0.43371472805181815</v>
          </cell>
          <cell r="Z27">
            <v>0.37904079172909089</v>
          </cell>
          <cell r="AA27">
            <v>0.36218498428636364</v>
          </cell>
          <cell r="AB27">
            <v>0.35824559586136356</v>
          </cell>
          <cell r="AC27">
            <v>0.35824559586136356</v>
          </cell>
          <cell r="AD27">
            <v>0.31147431146999999</v>
          </cell>
          <cell r="AE27">
            <v>0.34167628939499994</v>
          </cell>
          <cell r="AF27"/>
        </row>
        <row r="28">
          <cell r="A28" t="str">
            <v>MT</v>
          </cell>
          <cell r="B28">
            <v>0</v>
          </cell>
          <cell r="C28">
            <v>0</v>
          </cell>
          <cell r="D28">
            <v>0</v>
          </cell>
          <cell r="E28">
            <v>0</v>
          </cell>
          <cell r="F28">
            <v>8.5419671039999978E-2</v>
          </cell>
          <cell r="G28">
            <v>8.5419671039999978E-2</v>
          </cell>
          <cell r="H28">
            <v>8.5419671039999978E-2</v>
          </cell>
          <cell r="I28">
            <v>9.6659101439999964E-2</v>
          </cell>
          <cell r="J28">
            <v>9.6659101439999964E-2</v>
          </cell>
          <cell r="K28">
            <v>9.6659101439999964E-2</v>
          </cell>
          <cell r="L28">
            <v>9.6659101439999964E-2</v>
          </cell>
          <cell r="M28">
            <v>2.5338146349599997E-2</v>
          </cell>
          <cell r="N28">
            <v>2.1264102465709089E-2</v>
          </cell>
          <cell r="O28">
            <v>1.7190058581818182E-2</v>
          </cell>
          <cell r="P28">
            <v>1.7190058581818182E-2</v>
          </cell>
          <cell r="Q28">
            <v>2.0317694240454542E-2</v>
          </cell>
          <cell r="R28">
            <v>2.0317694240454542E-2</v>
          </cell>
          <cell r="S28">
            <v>2.0317694240454542E-2</v>
          </cell>
          <cell r="T28">
            <v>2.8912723531363635E-2</v>
          </cell>
          <cell r="U28">
            <v>2.0317694240454542E-2</v>
          </cell>
          <cell r="V28">
            <v>2.0317694240454542E-2</v>
          </cell>
          <cell r="W28">
            <v>2.0317694240454542E-2</v>
          </cell>
          <cell r="X28">
            <v>1.8383812649999998E-2</v>
          </cell>
          <cell r="Y28">
            <v>1.8383812649999998E-2</v>
          </cell>
          <cell r="Z28">
            <v>2.1750199122272725E-2</v>
          </cell>
          <cell r="AA28">
            <v>2.1750199122272725E-2</v>
          </cell>
          <cell r="AB28">
            <v>2.1750199122272725E-2</v>
          </cell>
          <cell r="AC28">
            <v>2.1750199122272725E-2</v>
          </cell>
          <cell r="AD28">
            <v>3.0703354633636361E-2</v>
          </cell>
          <cell r="AE28">
            <v>3.1562857562727274E-2</v>
          </cell>
          <cell r="AF28"/>
        </row>
        <row r="29">
          <cell r="A29" t="str">
            <v>NE</v>
          </cell>
          <cell r="B29">
            <v>0</v>
          </cell>
          <cell r="C29">
            <v>0</v>
          </cell>
          <cell r="D29">
            <v>0</v>
          </cell>
          <cell r="E29">
            <v>0</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2.0055068345454546E-2</v>
          </cell>
          <cell r="X29">
            <v>3.1753858213636361E-2</v>
          </cell>
          <cell r="Y29">
            <v>3.1753858213636361E-2</v>
          </cell>
          <cell r="Z29">
            <v>2.6644590801818181E-2</v>
          </cell>
          <cell r="AA29">
            <v>2.7145967510454543E-2</v>
          </cell>
          <cell r="AB29">
            <v>1.7810810697272726E-2</v>
          </cell>
          <cell r="AC29">
            <v>1.7810810697272726E-2</v>
          </cell>
          <cell r="AD29">
            <v>1.05050358E-2</v>
          </cell>
          <cell r="AE29">
            <v>2.8662512678672727E-2</v>
          </cell>
          <cell r="AF29"/>
        </row>
        <row r="30">
          <cell r="A30" t="str">
            <v>NV</v>
          </cell>
          <cell r="B30">
            <v>0</v>
          </cell>
          <cell r="C30">
            <v>0</v>
          </cell>
          <cell r="D30">
            <v>0</v>
          </cell>
          <cell r="E30">
            <v>0</v>
          </cell>
          <cell r="F30">
            <v>0</v>
          </cell>
          <cell r="G30">
            <v>0</v>
          </cell>
          <cell r="H30">
            <v>0</v>
          </cell>
          <cell r="I30">
            <v>0</v>
          </cell>
          <cell r="J30">
            <v>1.7029440000000003E-2</v>
          </cell>
          <cell r="K30">
            <v>1.7029440000000003E-2</v>
          </cell>
          <cell r="L30">
            <v>1.7029440000000003E-2</v>
          </cell>
          <cell r="M30">
            <v>0</v>
          </cell>
          <cell r="N30">
            <v>0</v>
          </cell>
          <cell r="O30">
            <v>0</v>
          </cell>
          <cell r="P30">
            <v>0</v>
          </cell>
          <cell r="Q30">
            <v>0</v>
          </cell>
          <cell r="R30">
            <v>1.7190058581818182E-2</v>
          </cell>
          <cell r="S30">
            <v>1.7190058581818182E-2</v>
          </cell>
          <cell r="T30">
            <v>1.7190058581818182E-2</v>
          </cell>
          <cell r="U30">
            <v>1.7190058581818182E-2</v>
          </cell>
          <cell r="V30">
            <v>5.1570175745454541E-2</v>
          </cell>
          <cell r="W30">
            <v>5.1570175745454541E-2</v>
          </cell>
          <cell r="X30">
            <v>4.1542641572727274E-2</v>
          </cell>
          <cell r="Y30">
            <v>1.8622563463636364E-2</v>
          </cell>
          <cell r="Z30">
            <v>1.8622563463636364E-2</v>
          </cell>
          <cell r="AA30">
            <v>1.8622563463636364E-2</v>
          </cell>
          <cell r="AB30">
            <v>1.8622563463636364E-2</v>
          </cell>
          <cell r="AC30">
            <v>5.3002680627272723E-2</v>
          </cell>
          <cell r="AD30">
            <v>5.6989819214999994E-2</v>
          </cell>
          <cell r="AE30">
            <v>5.6679443157272726E-2</v>
          </cell>
          <cell r="AF30"/>
        </row>
        <row r="31">
          <cell r="A31" t="str">
            <v>NH</v>
          </cell>
          <cell r="B31">
            <v>0</v>
          </cell>
          <cell r="C31">
            <v>0</v>
          </cell>
          <cell r="D31">
            <v>0</v>
          </cell>
          <cell r="E31">
            <v>0</v>
          </cell>
          <cell r="F31">
            <v>0</v>
          </cell>
          <cell r="G31">
            <v>2.4965159039999994E-2</v>
          </cell>
          <cell r="H31">
            <v>2.4965159039999994E-2</v>
          </cell>
          <cell r="I31">
            <v>2.4965159039999994E-2</v>
          </cell>
          <cell r="J31">
            <v>2.4965159039999994E-2</v>
          </cell>
          <cell r="K31">
            <v>2.4965159039999994E-2</v>
          </cell>
          <cell r="L31">
            <v>2.4965159039999994E-2</v>
          </cell>
          <cell r="M31">
            <v>4.1256140596363636E-2</v>
          </cell>
          <cell r="N31">
            <v>3.017810284363636E-2</v>
          </cell>
          <cell r="O31">
            <v>1.9100065090909089E-2</v>
          </cell>
          <cell r="P31">
            <v>1.9100065090909089E-2</v>
          </cell>
          <cell r="Q31">
            <v>1.9100065090909089E-2</v>
          </cell>
          <cell r="R31">
            <v>1.9100065090909089E-2</v>
          </cell>
          <cell r="S31">
            <v>1.9100065090909089E-2</v>
          </cell>
          <cell r="T31">
            <v>4.3213897268181818E-2</v>
          </cell>
          <cell r="U31">
            <v>8.5854792583636361E-2</v>
          </cell>
          <cell r="V31">
            <v>8.5854792583636361E-2</v>
          </cell>
          <cell r="W31">
            <v>8.5854792583636361E-2</v>
          </cell>
          <cell r="X31">
            <v>9.2157814063636365E-2</v>
          </cell>
          <cell r="Y31">
            <v>8.0936525822727257E-2</v>
          </cell>
          <cell r="Z31">
            <v>8.0936525822727257E-2</v>
          </cell>
          <cell r="AA31">
            <v>8.0936525822727257E-2</v>
          </cell>
          <cell r="AB31">
            <v>6.1836460731818164E-2</v>
          </cell>
          <cell r="AC31">
            <v>6.1836460731818164E-2</v>
          </cell>
          <cell r="AD31">
            <v>0.10034696697136362</v>
          </cell>
          <cell r="AE31">
            <v>9.2826316341818177E-2</v>
          </cell>
          <cell r="AF31"/>
        </row>
        <row r="32">
          <cell r="A32" t="str">
            <v>NJ</v>
          </cell>
          <cell r="B32">
            <v>6.7743112320000021E-2</v>
          </cell>
          <cell r="C32">
            <v>0.20322933695999998</v>
          </cell>
          <cell r="D32">
            <v>0.34464180671999994</v>
          </cell>
          <cell r="E32">
            <v>0.34464180671999994</v>
          </cell>
          <cell r="F32">
            <v>0.36981131903999992</v>
          </cell>
          <cell r="G32">
            <v>0.38002898303999988</v>
          </cell>
          <cell r="H32">
            <v>0.38002898303999988</v>
          </cell>
          <cell r="I32">
            <v>0.38002898303999988</v>
          </cell>
          <cell r="J32">
            <v>0.38002898303999988</v>
          </cell>
          <cell r="K32">
            <v>0.38002898303999988</v>
          </cell>
          <cell r="L32">
            <v>0.38002898303999988</v>
          </cell>
          <cell r="M32">
            <v>0.28030109523512725</v>
          </cell>
          <cell r="N32">
            <v>0.20332401290574542</v>
          </cell>
          <cell r="O32">
            <v>0.12634693057636362</v>
          </cell>
          <cell r="P32">
            <v>0.16416505945636362</v>
          </cell>
          <cell r="Q32">
            <v>0.16416505945636362</v>
          </cell>
          <cell r="R32">
            <v>0.17447909460545452</v>
          </cell>
          <cell r="S32">
            <v>0.15462935195972724</v>
          </cell>
          <cell r="T32">
            <v>0.13541946149454545</v>
          </cell>
          <cell r="U32">
            <v>0.12423446337730908</v>
          </cell>
          <cell r="V32">
            <v>0.12428221354003637</v>
          </cell>
          <cell r="W32">
            <v>0.15639897299039998</v>
          </cell>
          <cell r="X32">
            <v>0.19633720909549091</v>
          </cell>
          <cell r="Y32">
            <v>0.18324124946590906</v>
          </cell>
          <cell r="Z32">
            <v>0.14208060919499998</v>
          </cell>
          <cell r="AA32">
            <v>0.14208060919499998</v>
          </cell>
          <cell r="AB32">
            <v>0.14208060919499998</v>
          </cell>
          <cell r="AC32">
            <v>0.14208060919499998</v>
          </cell>
          <cell r="AD32">
            <v>0.11753702555318182</v>
          </cell>
          <cell r="AE32">
            <v>0.11951865730636363</v>
          </cell>
          <cell r="AF32"/>
        </row>
        <row r="33">
          <cell r="A33" t="str">
            <v>NM</v>
          </cell>
          <cell r="B33">
            <v>0</v>
          </cell>
          <cell r="C33">
            <v>0</v>
          </cell>
          <cell r="D33">
            <v>0</v>
          </cell>
          <cell r="E33">
            <v>0</v>
          </cell>
          <cell r="F33">
            <v>0</v>
          </cell>
          <cell r="G33">
            <v>0</v>
          </cell>
          <cell r="H33">
            <v>0</v>
          </cell>
          <cell r="I33">
            <v>0</v>
          </cell>
          <cell r="J33">
            <v>0</v>
          </cell>
          <cell r="K33">
            <v>0</v>
          </cell>
          <cell r="L33">
            <v>0</v>
          </cell>
          <cell r="M33">
            <v>2.1487573227272724E-2</v>
          </cell>
          <cell r="N33">
            <v>1.0743786613636362E-2</v>
          </cell>
          <cell r="O33">
            <v>0</v>
          </cell>
          <cell r="P33">
            <v>0</v>
          </cell>
          <cell r="Q33">
            <v>0</v>
          </cell>
          <cell r="R33">
            <v>1.5518802886363635E-2</v>
          </cell>
          <cell r="S33">
            <v>1.5518802886363635E-2</v>
          </cell>
          <cell r="T33">
            <v>1.5518802886363635E-2</v>
          </cell>
          <cell r="U33">
            <v>1.5518802886363635E-2</v>
          </cell>
          <cell r="V33">
            <v>2.2442576481818178E-2</v>
          </cell>
          <cell r="W33">
            <v>2.2442576481818178E-2</v>
          </cell>
          <cell r="X33">
            <v>2.0771320786363637E-2</v>
          </cell>
          <cell r="Y33">
            <v>1.4802550445454544E-2</v>
          </cell>
          <cell r="Z33">
            <v>2.4591333804545455E-2</v>
          </cell>
          <cell r="AA33">
            <v>2.4591333804545455E-2</v>
          </cell>
          <cell r="AB33">
            <v>2.4591333804545455E-2</v>
          </cell>
          <cell r="AC33">
            <v>2.4591333804545455E-2</v>
          </cell>
          <cell r="AD33">
            <v>2.1392072901818177E-2</v>
          </cell>
          <cell r="AE33">
            <v>1.6760307117272725E-2</v>
          </cell>
          <cell r="AF33"/>
        </row>
        <row r="34">
          <cell r="A34" t="str">
            <v>NY</v>
          </cell>
          <cell r="B34">
            <v>1.7727647039999999E-2</v>
          </cell>
          <cell r="C34">
            <v>1.7727647039999999E-2</v>
          </cell>
          <cell r="D34">
            <v>1.7727647039999999E-2</v>
          </cell>
          <cell r="E34">
            <v>0.10505461535999999</v>
          </cell>
          <cell r="F34">
            <v>0.13228468992</v>
          </cell>
          <cell r="G34">
            <v>0.27969152256000002</v>
          </cell>
          <cell r="H34">
            <v>0.27969152256000002</v>
          </cell>
          <cell r="I34">
            <v>0.33163131456</v>
          </cell>
          <cell r="J34">
            <v>0.33163131456</v>
          </cell>
          <cell r="K34">
            <v>0.33163131456</v>
          </cell>
          <cell r="L34">
            <v>0.33163131456</v>
          </cell>
          <cell r="M34">
            <v>0.5551013717240727</v>
          </cell>
          <cell r="N34">
            <v>0.34816123899499091</v>
          </cell>
          <cell r="O34">
            <v>0.14122110626590909</v>
          </cell>
          <cell r="P34">
            <v>0.15841116484772727</v>
          </cell>
          <cell r="Q34">
            <v>0.16867744983409091</v>
          </cell>
          <cell r="R34">
            <v>0.37684905925990908</v>
          </cell>
          <cell r="S34">
            <v>0.37995281983718182</v>
          </cell>
          <cell r="T34">
            <v>0.31837420998409088</v>
          </cell>
          <cell r="U34">
            <v>0.32493985735909087</v>
          </cell>
          <cell r="V34">
            <v>0.19083352533954542</v>
          </cell>
          <cell r="W34">
            <v>0.19083352533954542</v>
          </cell>
          <cell r="X34">
            <v>0.41938967923363635</v>
          </cell>
          <cell r="Y34">
            <v>0.41938967923363635</v>
          </cell>
          <cell r="Z34">
            <v>0.25968925999227271</v>
          </cell>
          <cell r="AA34">
            <v>0.25968925999227271</v>
          </cell>
          <cell r="AB34">
            <v>0.25968925999227271</v>
          </cell>
          <cell r="AC34">
            <v>0.25968925999227271</v>
          </cell>
          <cell r="AD34">
            <v>0.24407495678045452</v>
          </cell>
          <cell r="AE34">
            <v>0.30388919812077275</v>
          </cell>
          <cell r="AF34"/>
        </row>
        <row r="35">
          <cell r="A35" t="str">
            <v>NC</v>
          </cell>
          <cell r="B35">
            <v>0</v>
          </cell>
          <cell r="C35">
            <v>0</v>
          </cell>
          <cell r="D35">
            <v>0</v>
          </cell>
          <cell r="E35">
            <v>0</v>
          </cell>
          <cell r="F35">
            <v>0</v>
          </cell>
          <cell r="G35">
            <v>1.9669003200000004E-2</v>
          </cell>
          <cell r="H35">
            <v>1.9669003200000004E-2</v>
          </cell>
          <cell r="I35">
            <v>1.9669003200000004E-2</v>
          </cell>
          <cell r="J35">
            <v>4.6916107199999994E-2</v>
          </cell>
          <cell r="K35">
            <v>5.7968213759999984E-2</v>
          </cell>
          <cell r="L35">
            <v>5.7968213759999984E-2</v>
          </cell>
          <cell r="M35">
            <v>0.32104153407403635</v>
          </cell>
          <cell r="N35">
            <v>0.2670012424107</v>
          </cell>
          <cell r="O35">
            <v>0.21296095074736363</v>
          </cell>
          <cell r="P35">
            <v>0.40720861272190906</v>
          </cell>
          <cell r="Q35">
            <v>0.40666426086681812</v>
          </cell>
          <cell r="R35">
            <v>0.39397226761390908</v>
          </cell>
          <cell r="S35">
            <v>0.38256952875463635</v>
          </cell>
          <cell r="T35">
            <v>0.34732990866190905</v>
          </cell>
          <cell r="U35">
            <v>0.36564687108409089</v>
          </cell>
          <cell r="V35">
            <v>0.38768357118272723</v>
          </cell>
          <cell r="W35">
            <v>0.29378765119581812</v>
          </cell>
          <cell r="X35">
            <v>0.34784083540309091</v>
          </cell>
          <cell r="Y35">
            <v>0.31720433099727269</v>
          </cell>
          <cell r="Z35">
            <v>0.52732892207863646</v>
          </cell>
          <cell r="AA35">
            <v>0.42588370136454545</v>
          </cell>
          <cell r="AB35">
            <v>0.42588370136454545</v>
          </cell>
          <cell r="AC35">
            <v>0.42588370136454545</v>
          </cell>
          <cell r="AD35">
            <v>0.41862567662999994</v>
          </cell>
          <cell r="AE35">
            <v>0.43010959076590904</v>
          </cell>
          <cell r="AF35"/>
        </row>
        <row r="36">
          <cell r="A36" t="str">
            <v>ND</v>
          </cell>
          <cell r="B36">
            <v>0</v>
          </cell>
          <cell r="C36">
            <v>0</v>
          </cell>
          <cell r="D36">
            <v>0</v>
          </cell>
          <cell r="E36">
            <v>0</v>
          </cell>
          <cell r="F36">
            <v>0</v>
          </cell>
          <cell r="G36">
            <v>0</v>
          </cell>
          <cell r="H36">
            <v>0</v>
          </cell>
          <cell r="I36">
            <v>0</v>
          </cell>
          <cell r="J36">
            <v>0</v>
          </cell>
          <cell r="K36">
            <v>0</v>
          </cell>
          <cell r="L36">
            <v>0</v>
          </cell>
          <cell r="M36">
            <v>0</v>
          </cell>
          <cell r="N36">
            <v>6.8760234327272718E-3</v>
          </cell>
          <cell r="O36">
            <v>1.3752046865454544E-2</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row>
        <row r="37">
          <cell r="A37" t="str">
            <v>OH</v>
          </cell>
          <cell r="B37">
            <v>0</v>
          </cell>
          <cell r="C37">
            <v>3.8963358719999987E-2</v>
          </cell>
          <cell r="D37">
            <v>6.9446056320000005E-2</v>
          </cell>
          <cell r="E37">
            <v>6.9446056320000005E-2</v>
          </cell>
          <cell r="F37">
            <v>0.14893948223999995</v>
          </cell>
          <cell r="G37">
            <v>0.40705470431999996</v>
          </cell>
          <cell r="H37">
            <v>0.60502194431999989</v>
          </cell>
          <cell r="I37">
            <v>0.61183372031999994</v>
          </cell>
          <cell r="J37">
            <v>0.73853275391999995</v>
          </cell>
          <cell r="K37">
            <v>0.87527915712000026</v>
          </cell>
          <cell r="L37">
            <v>0.88038798912000016</v>
          </cell>
          <cell r="M37">
            <v>5.7517936014763633E-2</v>
          </cell>
          <cell r="N37">
            <v>8.5581661652836358E-2</v>
          </cell>
          <cell r="O37">
            <v>0.11364538729090908</v>
          </cell>
          <cell r="P37">
            <v>0.17190058581818179</v>
          </cell>
          <cell r="Q37">
            <v>0.22764890080227271</v>
          </cell>
          <cell r="R37">
            <v>0.23452492423499999</v>
          </cell>
          <cell r="S37">
            <v>0.24827697110045452</v>
          </cell>
          <cell r="T37">
            <v>0.15201264304227272</v>
          </cell>
          <cell r="U37">
            <v>0.54690648879681814</v>
          </cell>
          <cell r="V37">
            <v>0.38746869545045448</v>
          </cell>
          <cell r="W37">
            <v>0.44581939430318179</v>
          </cell>
          <cell r="X37">
            <v>0.81616965641590911</v>
          </cell>
          <cell r="Y37">
            <v>0.75242318917499984</v>
          </cell>
          <cell r="Z37">
            <v>0.85532478985227256</v>
          </cell>
          <cell r="AA37">
            <v>0.78560955227045448</v>
          </cell>
          <cell r="AB37">
            <v>0.69815512923545453</v>
          </cell>
          <cell r="AC37">
            <v>0.67857756251727264</v>
          </cell>
          <cell r="AD37">
            <v>0.80246535971318178</v>
          </cell>
          <cell r="AE37">
            <v>0.66266078212739454</v>
          </cell>
          <cell r="AF37"/>
        </row>
        <row r="38">
          <cell r="A38" t="str">
            <v>OK</v>
          </cell>
          <cell r="B38">
            <v>0</v>
          </cell>
          <cell r="C38">
            <v>0</v>
          </cell>
          <cell r="D38">
            <v>0</v>
          </cell>
          <cell r="E38">
            <v>0</v>
          </cell>
          <cell r="F38">
            <v>0</v>
          </cell>
          <cell r="G38">
            <v>4.0870655999999998E-2</v>
          </cell>
          <cell r="H38">
            <v>7.1217118079999989E-2</v>
          </cell>
          <cell r="I38">
            <v>7.1217118079999989E-2</v>
          </cell>
          <cell r="J38">
            <v>0.15663678911999998</v>
          </cell>
          <cell r="K38">
            <v>0.15663678911999998</v>
          </cell>
          <cell r="L38">
            <v>0.15663678911999998</v>
          </cell>
          <cell r="M38">
            <v>0</v>
          </cell>
          <cell r="N38">
            <v>2.1487573227272724E-2</v>
          </cell>
          <cell r="O38">
            <v>4.2975146454545449E-2</v>
          </cell>
          <cell r="P38">
            <v>4.2975146454545449E-2</v>
          </cell>
          <cell r="Q38">
            <v>4.2975146454545449E-2</v>
          </cell>
          <cell r="R38">
            <v>0.10027534172727272</v>
          </cell>
          <cell r="S38">
            <v>0.1088703710181818</v>
          </cell>
          <cell r="T38">
            <v>0.1088703710181818</v>
          </cell>
          <cell r="U38">
            <v>0.19482066392727271</v>
          </cell>
          <cell r="V38">
            <v>0.2244257648181818</v>
          </cell>
          <cell r="W38">
            <v>0.23473979996727276</v>
          </cell>
          <cell r="X38">
            <v>0.27838344869999992</v>
          </cell>
          <cell r="Y38">
            <v>0.23302079410909088</v>
          </cell>
          <cell r="Z38">
            <v>0.26995554497863633</v>
          </cell>
          <cell r="AA38">
            <v>0.26995554497863633</v>
          </cell>
          <cell r="AB38">
            <v>0.26995554497863633</v>
          </cell>
          <cell r="AC38">
            <v>0.29788939017409088</v>
          </cell>
          <cell r="AD38">
            <v>0.26539540443818177</v>
          </cell>
          <cell r="AE38">
            <v>0.24572233739454544</v>
          </cell>
          <cell r="AF38"/>
        </row>
        <row r="39">
          <cell r="A39" t="str">
            <v>OR</v>
          </cell>
          <cell r="B39">
            <v>0</v>
          </cell>
          <cell r="C39">
            <v>0</v>
          </cell>
          <cell r="D39">
            <v>0</v>
          </cell>
          <cell r="E39">
            <v>0</v>
          </cell>
          <cell r="F39">
            <v>0</v>
          </cell>
          <cell r="G39">
            <v>0</v>
          </cell>
          <cell r="H39">
            <v>0</v>
          </cell>
          <cell r="I39">
            <v>3.4910351999999992E-2</v>
          </cell>
          <cell r="J39">
            <v>3.4910351999999992E-2</v>
          </cell>
          <cell r="K39">
            <v>3.4910351999999992E-2</v>
          </cell>
          <cell r="L39">
            <v>3.4910351999999992E-2</v>
          </cell>
          <cell r="M39">
            <v>0</v>
          </cell>
          <cell r="N39">
            <v>0</v>
          </cell>
          <cell r="O39">
            <v>0</v>
          </cell>
          <cell r="P39">
            <v>0</v>
          </cell>
          <cell r="Q39">
            <v>3.9537134738181816E-2</v>
          </cell>
          <cell r="R39">
            <v>3.9537134738181816E-2</v>
          </cell>
          <cell r="S39">
            <v>5.1570175745454545E-3</v>
          </cell>
          <cell r="T39">
            <v>1.3752046865454544E-2</v>
          </cell>
          <cell r="U39">
            <v>1.1698789868181817E-2</v>
          </cell>
          <cell r="V39">
            <v>1.1698789868181817E-2</v>
          </cell>
          <cell r="W39">
            <v>1.1698789868181817E-2</v>
          </cell>
          <cell r="X39">
            <v>1.2176291495454544E-2</v>
          </cell>
          <cell r="Y39">
            <v>1.2176291495454544E-2</v>
          </cell>
          <cell r="Z39">
            <v>1.7500434639545454E-2</v>
          </cell>
          <cell r="AA39">
            <v>1.7500434639545454E-2</v>
          </cell>
          <cell r="AB39">
            <v>1.7500434639545454E-2</v>
          </cell>
          <cell r="AC39">
            <v>2.9223099589090907E-2</v>
          </cell>
          <cell r="AD39">
            <v>3.7579378066363633E-2</v>
          </cell>
          <cell r="AE39">
            <v>8.5324273115059621E-2</v>
          </cell>
          <cell r="AF39"/>
        </row>
        <row r="40">
          <cell r="A40" t="str">
            <v>PA</v>
          </cell>
          <cell r="B40">
            <v>0</v>
          </cell>
          <cell r="C40">
            <v>0</v>
          </cell>
          <cell r="D40">
            <v>0</v>
          </cell>
          <cell r="E40">
            <v>5.9603040000000005E-3</v>
          </cell>
          <cell r="F40">
            <v>5.9603040000000005E-3</v>
          </cell>
          <cell r="G40">
            <v>4.1534804160000008E-2</v>
          </cell>
          <cell r="H40">
            <v>4.1534804160000008E-2</v>
          </cell>
          <cell r="I40">
            <v>6.1970132159999997E-2</v>
          </cell>
          <cell r="J40">
            <v>0.11161094976000001</v>
          </cell>
          <cell r="K40">
            <v>0.12310582176000003</v>
          </cell>
          <cell r="L40">
            <v>0.12310582176000003</v>
          </cell>
          <cell r="M40">
            <v>0.53956155876610912</v>
          </cell>
          <cell r="N40">
            <v>0.60522567254214543</v>
          </cell>
          <cell r="O40">
            <v>0.67088978631818175</v>
          </cell>
          <cell r="P40">
            <v>0.61015157932909092</v>
          </cell>
          <cell r="Q40">
            <v>0.69667487419090901</v>
          </cell>
          <cell r="R40">
            <v>1.1687807330754545</v>
          </cell>
          <cell r="S40">
            <v>1.7530278491249998</v>
          </cell>
          <cell r="T40">
            <v>1.441410287166818</v>
          </cell>
          <cell r="U40">
            <v>1.3624697181460907</v>
          </cell>
          <cell r="V40">
            <v>1.116962256483818</v>
          </cell>
          <cell r="W40">
            <v>1.2222370402486364</v>
          </cell>
          <cell r="X40">
            <v>1.2074344898031817</v>
          </cell>
          <cell r="Y40">
            <v>1.0658552573168181</v>
          </cell>
          <cell r="Z40">
            <v>0.90830359539818173</v>
          </cell>
          <cell r="AA40">
            <v>0.90830359539818173</v>
          </cell>
          <cell r="AB40">
            <v>0.96369378416181806</v>
          </cell>
          <cell r="AC40">
            <v>0.97871121033954522</v>
          </cell>
          <cell r="AD40">
            <v>1.2958677911740908</v>
          </cell>
          <cell r="AE40">
            <v>1.4098951797668182</v>
          </cell>
          <cell r="AF40"/>
        </row>
        <row r="41">
          <cell r="A41" t="str">
            <v>RI</v>
          </cell>
          <cell r="B41">
            <v>0</v>
          </cell>
          <cell r="C41">
            <v>0</v>
          </cell>
          <cell r="D41">
            <v>0</v>
          </cell>
          <cell r="E41">
            <v>0</v>
          </cell>
          <cell r="F41">
            <v>2.7230074559999994E-2</v>
          </cell>
          <cell r="G41">
            <v>2.7230074559999994E-2</v>
          </cell>
          <cell r="H41">
            <v>2.7230074559999994E-2</v>
          </cell>
          <cell r="I41">
            <v>2.7230074559999994E-2</v>
          </cell>
          <cell r="J41">
            <v>2.7230074559999994E-2</v>
          </cell>
          <cell r="K41">
            <v>2.7230074559999994E-2</v>
          </cell>
          <cell r="L41">
            <v>2.7230074559999994E-2</v>
          </cell>
          <cell r="M41">
            <v>0.19940467954909089</v>
          </cell>
          <cell r="N41">
            <v>0.16614669120954545</v>
          </cell>
          <cell r="O41">
            <v>0.13288870286999999</v>
          </cell>
          <cell r="P41">
            <v>0.13288870286999999</v>
          </cell>
          <cell r="Q41">
            <v>0.13288870286999999</v>
          </cell>
          <cell r="R41">
            <v>0.13288870286999999</v>
          </cell>
          <cell r="S41">
            <v>0.13288870286999999</v>
          </cell>
          <cell r="T41">
            <v>0.13288870286999999</v>
          </cell>
          <cell r="U41">
            <v>0.13288870286999999</v>
          </cell>
          <cell r="V41">
            <v>0.13288870286999999</v>
          </cell>
          <cell r="W41">
            <v>0.13288870286999999</v>
          </cell>
          <cell r="X41">
            <v>0.13288870286999999</v>
          </cell>
          <cell r="Y41">
            <v>0.13298420319545456</v>
          </cell>
          <cell r="Z41">
            <v>0</v>
          </cell>
          <cell r="AA41">
            <v>0</v>
          </cell>
          <cell r="AB41">
            <v>0</v>
          </cell>
          <cell r="AC41">
            <v>0</v>
          </cell>
          <cell r="AD41">
            <v>0</v>
          </cell>
          <cell r="AE41">
            <v>0</v>
          </cell>
          <cell r="AF41"/>
        </row>
        <row r="42">
          <cell r="A42" t="str">
            <v>SC</v>
          </cell>
          <cell r="B42">
            <v>0</v>
          </cell>
          <cell r="C42">
            <v>0</v>
          </cell>
          <cell r="D42">
            <v>0</v>
          </cell>
          <cell r="E42">
            <v>0</v>
          </cell>
          <cell r="F42">
            <v>0</v>
          </cell>
          <cell r="G42">
            <v>0</v>
          </cell>
          <cell r="H42">
            <v>0</v>
          </cell>
          <cell r="I42">
            <v>0</v>
          </cell>
          <cell r="J42">
            <v>0</v>
          </cell>
          <cell r="K42">
            <v>1.7761705919999999E-2</v>
          </cell>
          <cell r="L42">
            <v>1.7761705919999999E-2</v>
          </cell>
          <cell r="M42">
            <v>3.7818128879999996E-2</v>
          </cell>
          <cell r="N42">
            <v>3.4552017749454544E-2</v>
          </cell>
          <cell r="O42">
            <v>3.1285906618909086E-2</v>
          </cell>
          <cell r="P42">
            <v>0.11641107671607273</v>
          </cell>
          <cell r="Q42">
            <v>0.11641107671607273</v>
          </cell>
          <cell r="R42">
            <v>7.8592947836072721E-2</v>
          </cell>
          <cell r="S42">
            <v>0.11641107671607273</v>
          </cell>
          <cell r="T42">
            <v>0.11916148608916363</v>
          </cell>
          <cell r="U42">
            <v>9.1713737550272734E-2</v>
          </cell>
          <cell r="V42">
            <v>0.11129130426845452</v>
          </cell>
          <cell r="W42">
            <v>0.11129130426845452</v>
          </cell>
          <cell r="X42">
            <v>0.19090992559990907</v>
          </cell>
          <cell r="Y42">
            <v>0.19090992559990907</v>
          </cell>
          <cell r="Z42">
            <v>0.22096865303672725</v>
          </cell>
          <cell r="AA42">
            <v>0.17727725414127271</v>
          </cell>
          <cell r="AB42">
            <v>0.17727725414127271</v>
          </cell>
          <cell r="AC42">
            <v>0.17727725414127271</v>
          </cell>
          <cell r="AD42">
            <v>0.1955894415471818</v>
          </cell>
          <cell r="AE42">
            <v>0.22404853853263634</v>
          </cell>
          <cell r="AF42"/>
        </row>
        <row r="43">
          <cell r="A43" t="str">
            <v>SD</v>
          </cell>
          <cell r="B43">
            <v>0</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3.4881493872272719E-2</v>
          </cell>
          <cell r="AA43">
            <v>3.4881493872272719E-2</v>
          </cell>
          <cell r="AB43">
            <v>3.4881493872272719E-2</v>
          </cell>
          <cell r="AC43">
            <v>2.912759926363636E-2</v>
          </cell>
          <cell r="AD43">
            <v>2.912759926363636E-2</v>
          </cell>
          <cell r="AE43">
            <v>3.0965980528636361E-2</v>
          </cell>
          <cell r="AF43"/>
        </row>
        <row r="44">
          <cell r="A44" t="str">
            <v>TN</v>
          </cell>
          <cell r="B44">
            <v>0</v>
          </cell>
          <cell r="C44">
            <v>5.2246321919999998E-2</v>
          </cell>
          <cell r="D44">
            <v>5.2246321919999998E-2</v>
          </cell>
          <cell r="E44">
            <v>5.2246321919999998E-2</v>
          </cell>
          <cell r="F44">
            <v>0.13003680383999999</v>
          </cell>
          <cell r="G44">
            <v>0.21545647488</v>
          </cell>
          <cell r="H44">
            <v>0.21545647488</v>
          </cell>
          <cell r="I44">
            <v>0.21545647488</v>
          </cell>
          <cell r="J44">
            <v>0.21545647488</v>
          </cell>
          <cell r="K44">
            <v>0.21545647488</v>
          </cell>
          <cell r="L44">
            <v>0.21545647488</v>
          </cell>
          <cell r="M44">
            <v>0.13030064405018182</v>
          </cell>
          <cell r="N44">
            <v>0.2319893905941818</v>
          </cell>
          <cell r="O44">
            <v>0.33367813713818179</v>
          </cell>
          <cell r="P44">
            <v>0.43015734092863633</v>
          </cell>
          <cell r="Q44">
            <v>0.52646941914954537</v>
          </cell>
          <cell r="R44">
            <v>0.41530704032045451</v>
          </cell>
          <cell r="S44">
            <v>0.41874505203681817</v>
          </cell>
          <cell r="T44">
            <v>0.44094887770499996</v>
          </cell>
          <cell r="U44">
            <v>0.42385431944863633</v>
          </cell>
          <cell r="V44">
            <v>0.47026747761954546</v>
          </cell>
          <cell r="W44">
            <v>0.41134377681409084</v>
          </cell>
          <cell r="X44">
            <v>0.35299307796136364</v>
          </cell>
          <cell r="Y44">
            <v>0.35299307796136364</v>
          </cell>
          <cell r="Z44">
            <v>0.35528508577227275</v>
          </cell>
          <cell r="AA44">
            <v>0.23925219034499998</v>
          </cell>
          <cell r="AB44">
            <v>0.23925219034499998</v>
          </cell>
          <cell r="AC44">
            <v>0.23925219034499998</v>
          </cell>
          <cell r="AD44">
            <v>0.1512963906013636</v>
          </cell>
          <cell r="AE44">
            <v>0.31795636473611993</v>
          </cell>
          <cell r="AF44"/>
        </row>
        <row r="45">
          <cell r="A45" t="str">
            <v>TX</v>
          </cell>
          <cell r="B45">
            <v>0</v>
          </cell>
          <cell r="C45">
            <v>5.2246321919999998E-2</v>
          </cell>
          <cell r="D45">
            <v>5.2246321919999998E-2</v>
          </cell>
          <cell r="E45">
            <v>5.2246321919999998E-2</v>
          </cell>
          <cell r="F45">
            <v>0.19125764063999998</v>
          </cell>
          <cell r="G45">
            <v>0.27350983583999994</v>
          </cell>
          <cell r="H45">
            <v>0.53892210164921983</v>
          </cell>
          <cell r="I45">
            <v>0.55084270964921977</v>
          </cell>
          <cell r="J45">
            <v>0.57807278420921981</v>
          </cell>
          <cell r="K45">
            <v>0.68108386676921984</v>
          </cell>
          <cell r="L45">
            <v>0.68108386676921984</v>
          </cell>
          <cell r="M45">
            <v>0.2654145045032727</v>
          </cell>
          <cell r="N45">
            <v>0.19874572730345452</v>
          </cell>
          <cell r="O45">
            <v>0.13207695010363635</v>
          </cell>
          <cell r="P45">
            <v>0.13732946800363635</v>
          </cell>
          <cell r="Q45">
            <v>0.2679977883068182</v>
          </cell>
          <cell r="R45">
            <v>0.39501322116136361</v>
          </cell>
          <cell r="S45">
            <v>0.3761041567213636</v>
          </cell>
          <cell r="T45">
            <v>0.20181606276681818</v>
          </cell>
          <cell r="U45">
            <v>0.2196268734640909</v>
          </cell>
          <cell r="V45">
            <v>0.39415371823227269</v>
          </cell>
          <cell r="W45">
            <v>0.36149260692681817</v>
          </cell>
          <cell r="X45">
            <v>1.0265091232295454</v>
          </cell>
          <cell r="Y45">
            <v>0.99924378031227257</v>
          </cell>
          <cell r="Z45">
            <v>0.93208317643636351</v>
          </cell>
          <cell r="AA45">
            <v>0.93470943538636375</v>
          </cell>
          <cell r="AB45">
            <v>0.93470943538636375</v>
          </cell>
          <cell r="AC45">
            <v>1.1765878846813635</v>
          </cell>
          <cell r="AD45">
            <v>1.16290746306</v>
          </cell>
          <cell r="AE45">
            <v>1.4414819124109088</v>
          </cell>
          <cell r="AF45"/>
        </row>
        <row r="46">
          <cell r="A46" t="str">
            <v>UT</v>
          </cell>
          <cell r="B46">
            <v>0</v>
          </cell>
          <cell r="C46">
            <v>0</v>
          </cell>
          <cell r="D46">
            <v>0</v>
          </cell>
          <cell r="E46">
            <v>0</v>
          </cell>
          <cell r="F46">
            <v>0</v>
          </cell>
          <cell r="G46">
            <v>0</v>
          </cell>
          <cell r="H46">
            <v>0</v>
          </cell>
          <cell r="I46">
            <v>0</v>
          </cell>
          <cell r="J46">
            <v>0</v>
          </cell>
          <cell r="K46">
            <v>0</v>
          </cell>
          <cell r="L46">
            <v>0</v>
          </cell>
          <cell r="M46">
            <v>0</v>
          </cell>
          <cell r="N46">
            <v>1.2033041007272727E-2</v>
          </cell>
          <cell r="O46">
            <v>2.4066082014545454E-2</v>
          </cell>
          <cell r="P46">
            <v>4.1256140596363636E-2</v>
          </cell>
          <cell r="Q46">
            <v>7.5636257759999992E-2</v>
          </cell>
          <cell r="R46">
            <v>7.5636257759999992E-2</v>
          </cell>
          <cell r="S46">
            <v>8.2321280541818184E-2</v>
          </cell>
          <cell r="T46">
            <v>4.1256140596363636E-2</v>
          </cell>
          <cell r="U46">
            <v>2.4066082014545454E-2</v>
          </cell>
          <cell r="V46">
            <v>2.4066082014545454E-2</v>
          </cell>
          <cell r="W46">
            <v>2.4066082014545454E-2</v>
          </cell>
          <cell r="X46">
            <v>4.4121150359999993E-2</v>
          </cell>
          <cell r="Y46">
            <v>4.4121150359999993E-2</v>
          </cell>
          <cell r="Z46">
            <v>2.3493080061818179E-2</v>
          </cell>
          <cell r="AA46">
            <v>2.3493080061818179E-2</v>
          </cell>
          <cell r="AB46">
            <v>2.3493080061818179E-2</v>
          </cell>
          <cell r="AC46">
            <v>2.3493080061818179E-2</v>
          </cell>
          <cell r="AD46">
            <v>5.7252445109999994E-2</v>
          </cell>
          <cell r="AE46">
            <v>9.7935583753636354E-2</v>
          </cell>
          <cell r="AF46"/>
        </row>
        <row r="47">
          <cell r="A47" t="str">
            <v>VT</v>
          </cell>
          <cell r="B47">
            <v>5.2246321919999998E-2</v>
          </cell>
          <cell r="C47">
            <v>5.2246321919999998E-2</v>
          </cell>
          <cell r="D47">
            <v>5.2246321919999998E-2</v>
          </cell>
          <cell r="E47">
            <v>5.2246321919999998E-2</v>
          </cell>
          <cell r="F47">
            <v>0.10449264384</v>
          </cell>
          <cell r="G47">
            <v>0.10449264384</v>
          </cell>
          <cell r="H47">
            <v>0.10449264384</v>
          </cell>
          <cell r="I47">
            <v>0.10449264384</v>
          </cell>
          <cell r="J47">
            <v>0.10449264384</v>
          </cell>
          <cell r="K47">
            <v>0.10449264384</v>
          </cell>
          <cell r="L47">
            <v>0.10449264384</v>
          </cell>
          <cell r="M47">
            <v>0</v>
          </cell>
          <cell r="N47">
            <v>0</v>
          </cell>
          <cell r="O47">
            <v>0</v>
          </cell>
          <cell r="P47">
            <v>0</v>
          </cell>
          <cell r="Q47">
            <v>0</v>
          </cell>
          <cell r="R47">
            <v>0</v>
          </cell>
          <cell r="S47">
            <v>0</v>
          </cell>
          <cell r="T47">
            <v>0</v>
          </cell>
          <cell r="U47">
            <v>1.4325048818181817E-2</v>
          </cell>
          <cell r="V47">
            <v>1.4325048818181817E-2</v>
          </cell>
          <cell r="W47">
            <v>1.4325048818181817E-2</v>
          </cell>
          <cell r="X47">
            <v>1.4325048818181817E-2</v>
          </cell>
          <cell r="Y47">
            <v>1.4325048818181817E-2</v>
          </cell>
          <cell r="Z47">
            <v>3.5096369604545458E-2</v>
          </cell>
          <cell r="AA47">
            <v>3.5096369604545458E-2</v>
          </cell>
          <cell r="AB47">
            <v>3.5096369604545458E-2</v>
          </cell>
          <cell r="AC47">
            <v>3.5096369604545458E-2</v>
          </cell>
          <cell r="AD47">
            <v>0</v>
          </cell>
          <cell r="AE47">
            <v>0</v>
          </cell>
          <cell r="AF47"/>
        </row>
        <row r="48">
          <cell r="A48" t="str">
            <v>VA</v>
          </cell>
          <cell r="B48">
            <v>2.1627388799999998E-2</v>
          </cell>
          <cell r="C48">
            <v>2.1627388799999998E-2</v>
          </cell>
          <cell r="D48">
            <v>2.1627388799999998E-2</v>
          </cell>
          <cell r="E48">
            <v>2.1627388799999998E-2</v>
          </cell>
          <cell r="F48">
            <v>2.1627388799999998E-2</v>
          </cell>
          <cell r="G48">
            <v>2.1627388799999998E-2</v>
          </cell>
          <cell r="H48">
            <v>3.2185641599999995E-2</v>
          </cell>
          <cell r="I48">
            <v>7.2034531199999988E-2</v>
          </cell>
          <cell r="J48">
            <v>7.4588947199999991E-2</v>
          </cell>
          <cell r="K48">
            <v>7.9697779199999985E-2</v>
          </cell>
          <cell r="L48">
            <v>9.7578691199999998E-2</v>
          </cell>
          <cell r="M48">
            <v>0.10114630469541817</v>
          </cell>
          <cell r="N48">
            <v>0.13630856952452725</v>
          </cell>
          <cell r="O48">
            <v>0.17147083435363633</v>
          </cell>
          <cell r="P48">
            <v>0.24023106868090907</v>
          </cell>
          <cell r="Q48">
            <v>0.26168044177799993</v>
          </cell>
          <cell r="R48">
            <v>0.24402243160145454</v>
          </cell>
          <cell r="S48">
            <v>0.35630789425789089</v>
          </cell>
          <cell r="T48">
            <v>0.33458157021698176</v>
          </cell>
          <cell r="U48">
            <v>0.41183178347716359</v>
          </cell>
          <cell r="V48">
            <v>0.21036907191452725</v>
          </cell>
          <cell r="W48">
            <v>0.28946721647225454</v>
          </cell>
          <cell r="X48">
            <v>0.37909809192436361</v>
          </cell>
          <cell r="Y48">
            <v>0.30809359994890906</v>
          </cell>
          <cell r="Z48">
            <v>0.26461230176945455</v>
          </cell>
          <cell r="AA48">
            <v>0.24147734792809084</v>
          </cell>
          <cell r="AB48">
            <v>0.2414725729118182</v>
          </cell>
          <cell r="AC48">
            <v>0.3761041567213636</v>
          </cell>
          <cell r="AD48">
            <v>0.3753640291990909</v>
          </cell>
          <cell r="AE48">
            <v>0.50033814259704534</v>
          </cell>
          <cell r="AF48"/>
        </row>
        <row r="49">
          <cell r="A49" t="str">
            <v>WA</v>
          </cell>
          <cell r="B49">
            <v>3.8793064320000001E-2</v>
          </cell>
          <cell r="C49">
            <v>0.10210852223999997</v>
          </cell>
          <cell r="D49">
            <v>0.15435484415999995</v>
          </cell>
          <cell r="E49">
            <v>0.17479017215999998</v>
          </cell>
          <cell r="F49">
            <v>0.20203727615999992</v>
          </cell>
          <cell r="G49">
            <v>0.21251038175999998</v>
          </cell>
          <cell r="H49">
            <v>0.21251038175999998</v>
          </cell>
          <cell r="I49">
            <v>0.21251038175999998</v>
          </cell>
          <cell r="J49">
            <v>0.21251038175999998</v>
          </cell>
          <cell r="K49">
            <v>0.21251038175999998</v>
          </cell>
          <cell r="L49">
            <v>0.21251038175999998</v>
          </cell>
          <cell r="M49">
            <v>0.17602619987781815</v>
          </cell>
          <cell r="N49">
            <v>0.34777398517527269</v>
          </cell>
          <cell r="O49">
            <v>0.5195217704727273</v>
          </cell>
          <cell r="P49">
            <v>0.5195217704727273</v>
          </cell>
          <cell r="Q49">
            <v>0.53499282319636354</v>
          </cell>
          <cell r="R49">
            <v>0.53499282319636354</v>
          </cell>
          <cell r="S49">
            <v>0.53499282319636354</v>
          </cell>
          <cell r="T49">
            <v>0.53499282319636354</v>
          </cell>
          <cell r="U49">
            <v>0.57080544524181809</v>
          </cell>
          <cell r="V49">
            <v>0.1803046144581818</v>
          </cell>
          <cell r="W49">
            <v>0.1803046144581818</v>
          </cell>
          <cell r="X49">
            <v>0.30903905317090907</v>
          </cell>
          <cell r="Y49">
            <v>0.34150916382545449</v>
          </cell>
          <cell r="Z49">
            <v>0.40523175598499994</v>
          </cell>
          <cell r="AA49">
            <v>0.3519903245440909</v>
          </cell>
          <cell r="AB49">
            <v>0.3519903245440909</v>
          </cell>
          <cell r="AC49">
            <v>0.3519903245440909</v>
          </cell>
          <cell r="AD49">
            <v>0.40914726932863638</v>
          </cell>
          <cell r="AE49">
            <v>0.40616288415818175</v>
          </cell>
          <cell r="AF49"/>
        </row>
        <row r="50">
          <cell r="A50" t="str">
            <v>WV</v>
          </cell>
          <cell r="B50">
            <v>0</v>
          </cell>
          <cell r="C50">
            <v>0</v>
          </cell>
          <cell r="D50">
            <v>0</v>
          </cell>
          <cell r="E50">
            <v>0</v>
          </cell>
          <cell r="F50">
            <v>0</v>
          </cell>
          <cell r="G50">
            <v>0</v>
          </cell>
          <cell r="H50">
            <v>0</v>
          </cell>
          <cell r="I50">
            <v>0</v>
          </cell>
          <cell r="J50">
            <v>0</v>
          </cell>
          <cell r="K50">
            <v>0</v>
          </cell>
          <cell r="L50">
            <v>0</v>
          </cell>
          <cell r="M50">
            <v>0</v>
          </cell>
          <cell r="N50">
            <v>2.7360843242727265E-2</v>
          </cell>
          <cell r="O50">
            <v>5.4721686485454529E-2</v>
          </cell>
          <cell r="P50">
            <v>5.4721686485454529E-2</v>
          </cell>
          <cell r="Q50">
            <v>5.4721686485454529E-2</v>
          </cell>
          <cell r="R50">
            <v>6.7017353387727269E-2</v>
          </cell>
          <cell r="S50">
            <v>6.7017353387727269E-2</v>
          </cell>
          <cell r="T50">
            <v>6.7017353387727269E-2</v>
          </cell>
          <cell r="U50">
            <v>6.7017353387727269E-2</v>
          </cell>
          <cell r="V50">
            <v>7.5612382678636361E-2</v>
          </cell>
          <cell r="W50">
            <v>8.2488406111363627E-2</v>
          </cell>
          <cell r="X50">
            <v>0.12235979198863636</v>
          </cell>
          <cell r="Y50">
            <v>0.12235979198863636</v>
          </cell>
          <cell r="Z50">
            <v>0.19484453900863635</v>
          </cell>
          <cell r="AA50">
            <v>0.19484453900863635</v>
          </cell>
          <cell r="AB50">
            <v>0.19484453900863635</v>
          </cell>
          <cell r="AC50">
            <v>0.16951307768181817</v>
          </cell>
          <cell r="AD50">
            <v>0.20176831260409092</v>
          </cell>
          <cell r="AE50">
            <v>0.16387855847999999</v>
          </cell>
          <cell r="AF50"/>
        </row>
        <row r="51">
          <cell r="A51" t="str">
            <v>WI</v>
          </cell>
          <cell r="B51">
            <v>8.770161600000001E-2</v>
          </cell>
          <cell r="C51">
            <v>8.770161600000001E-2</v>
          </cell>
          <cell r="D51">
            <v>0.11835460800000001</v>
          </cell>
          <cell r="E51">
            <v>0.15241348800000001</v>
          </cell>
          <cell r="F51">
            <v>0.16239273983999999</v>
          </cell>
          <cell r="G51">
            <v>0.19730309184</v>
          </cell>
          <cell r="H51">
            <v>0.20837222784000001</v>
          </cell>
          <cell r="I51">
            <v>0.22267695743999999</v>
          </cell>
          <cell r="J51">
            <v>0.26525055744000009</v>
          </cell>
          <cell r="K51">
            <v>0.26525055744000009</v>
          </cell>
          <cell r="L51">
            <v>0.26525055744000009</v>
          </cell>
          <cell r="M51">
            <v>2.7504093730909085E-3</v>
          </cell>
          <cell r="N51">
            <v>0.13109090924331818</v>
          </cell>
          <cell r="O51">
            <v>0.25943140911354545</v>
          </cell>
          <cell r="P51">
            <v>0.222496658244</v>
          </cell>
          <cell r="Q51">
            <v>0.27853624922072723</v>
          </cell>
          <cell r="R51">
            <v>0.33096592789527274</v>
          </cell>
          <cell r="S51">
            <v>0.33234113258181819</v>
          </cell>
          <cell r="T51">
            <v>0.30064457456345456</v>
          </cell>
          <cell r="U51">
            <v>0.40823524122054539</v>
          </cell>
          <cell r="V51">
            <v>0.26075886363736361</v>
          </cell>
          <cell r="W51">
            <v>0.21658996311463632</v>
          </cell>
          <cell r="X51">
            <v>0.27682679339509092</v>
          </cell>
          <cell r="Y51">
            <v>0.20680117975554543</v>
          </cell>
          <cell r="Z51">
            <v>0.21150934580045452</v>
          </cell>
          <cell r="AA51">
            <v>0.21150934580045452</v>
          </cell>
          <cell r="AB51">
            <v>0.21150934580045452</v>
          </cell>
          <cell r="AC51">
            <v>0.20816683440954545</v>
          </cell>
          <cell r="AD51">
            <v>0.18644051036863635</v>
          </cell>
          <cell r="AE51">
            <v>0.16346716836165301</v>
          </cell>
          <cell r="AF51"/>
        </row>
        <row r="52">
          <cell r="A52" t="str">
            <v>WY</v>
          </cell>
          <cell r="B52">
            <v>0</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3.0289519890000002E-2</v>
          </cell>
          <cell r="AF52"/>
        </row>
      </sheetData>
      <sheetData sheetId="25"/>
      <sheetData sheetId="26">
        <row r="1">
          <cell r="A1" t="str">
            <v>CT</v>
          </cell>
        </row>
        <row r="2">
          <cell r="A2" t="str">
            <v>XX</v>
          </cell>
          <cell r="B2" t="str">
            <v>Select a State. . .</v>
          </cell>
        </row>
        <row r="3">
          <cell r="A3" t="str">
            <v>AL</v>
          </cell>
          <cell r="B3" t="str">
            <v>Alabama</v>
          </cell>
        </row>
        <row r="4">
          <cell r="A4" t="str">
            <v>AK</v>
          </cell>
          <cell r="B4" t="str">
            <v>Alaska</v>
          </cell>
        </row>
        <row r="5">
          <cell r="A5" t="str">
            <v>AZ</v>
          </cell>
          <cell r="B5" t="str">
            <v>Arizona</v>
          </cell>
        </row>
        <row r="6">
          <cell r="A6" t="str">
            <v>AR</v>
          </cell>
          <cell r="B6" t="str">
            <v>Arkansas</v>
          </cell>
        </row>
        <row r="7">
          <cell r="A7" t="str">
            <v>CA</v>
          </cell>
          <cell r="B7" t="str">
            <v>California</v>
          </cell>
        </row>
        <row r="8">
          <cell r="A8" t="str">
            <v>CO</v>
          </cell>
          <cell r="B8" t="str">
            <v>Colorado</v>
          </cell>
        </row>
        <row r="9">
          <cell r="A9" t="str">
            <v>CT</v>
          </cell>
          <cell r="B9" t="str">
            <v>Connecticut</v>
          </cell>
        </row>
        <row r="10">
          <cell r="A10" t="str">
            <v>DE</v>
          </cell>
          <cell r="B10" t="str">
            <v>Delaware</v>
          </cell>
          <cell r="K10">
            <v>9.9999999999999978E-2</v>
          </cell>
        </row>
        <row r="11">
          <cell r="A11" t="str">
            <v>FL</v>
          </cell>
          <cell r="B11" t="str">
            <v>Florida</v>
          </cell>
          <cell r="K11">
            <v>0.27272727272727271</v>
          </cell>
        </row>
        <row r="12">
          <cell r="A12" t="str">
            <v>GA</v>
          </cell>
          <cell r="B12" t="str">
            <v>Georgia</v>
          </cell>
          <cell r="K12">
            <v>25</v>
          </cell>
        </row>
        <row r="13">
          <cell r="A13" t="str">
            <v>HI</v>
          </cell>
          <cell r="B13" t="str">
            <v>Hawaii</v>
          </cell>
          <cell r="K13">
            <v>0.90717999999999999</v>
          </cell>
        </row>
        <row r="14">
          <cell r="A14" t="str">
            <v>ID</v>
          </cell>
          <cell r="B14" t="str">
            <v>Idaho</v>
          </cell>
        </row>
        <row r="15">
          <cell r="A15" t="str">
            <v>IL</v>
          </cell>
          <cell r="B15" t="str">
            <v>Illinois</v>
          </cell>
        </row>
        <row r="16">
          <cell r="A16" t="str">
            <v>IN</v>
          </cell>
          <cell r="B16" t="str">
            <v>Indiana</v>
          </cell>
        </row>
        <row r="17">
          <cell r="A17" t="str">
            <v>IA</v>
          </cell>
          <cell r="B17" t="str">
            <v>Iowa</v>
          </cell>
        </row>
        <row r="18">
          <cell r="A18" t="str">
            <v>KS</v>
          </cell>
          <cell r="B18" t="str">
            <v>Kansas</v>
          </cell>
        </row>
        <row r="19">
          <cell r="A19" t="str">
            <v>KY</v>
          </cell>
          <cell r="B19" t="str">
            <v>Kentucky</v>
          </cell>
        </row>
        <row r="20">
          <cell r="A20" t="str">
            <v>LA</v>
          </cell>
          <cell r="B20" t="str">
            <v>Louisiana</v>
          </cell>
        </row>
        <row r="21">
          <cell r="A21" t="str">
            <v>ME</v>
          </cell>
          <cell r="B21" t="str">
            <v>Maine</v>
          </cell>
        </row>
        <row r="22">
          <cell r="A22" t="str">
            <v>MD</v>
          </cell>
          <cell r="B22" t="str">
            <v>Maryland</v>
          </cell>
        </row>
        <row r="23">
          <cell r="A23" t="str">
            <v>MA</v>
          </cell>
          <cell r="B23" t="str">
            <v>Massachusetts</v>
          </cell>
        </row>
        <row r="24">
          <cell r="A24" t="str">
            <v>MI</v>
          </cell>
          <cell r="B24" t="str">
            <v>Michigan</v>
          </cell>
        </row>
        <row r="25">
          <cell r="A25" t="str">
            <v>MN</v>
          </cell>
          <cell r="B25" t="str">
            <v>Minnesota</v>
          </cell>
        </row>
        <row r="26">
          <cell r="A26" t="str">
            <v>MS</v>
          </cell>
          <cell r="B26" t="str">
            <v>Mississippi</v>
          </cell>
        </row>
        <row r="27">
          <cell r="A27" t="str">
            <v>MO</v>
          </cell>
          <cell r="B27" t="str">
            <v>Missouri</v>
          </cell>
        </row>
        <row r="28">
          <cell r="A28" t="str">
            <v>MT</v>
          </cell>
          <cell r="B28" t="str">
            <v>Montana</v>
          </cell>
        </row>
        <row r="29">
          <cell r="A29" t="str">
            <v>NE</v>
          </cell>
          <cell r="B29" t="str">
            <v>Nebraska</v>
          </cell>
        </row>
        <row r="30">
          <cell r="A30" t="str">
            <v>NV</v>
          </cell>
          <cell r="B30" t="str">
            <v>Nevada</v>
          </cell>
        </row>
        <row r="31">
          <cell r="A31" t="str">
            <v>NH</v>
          </cell>
          <cell r="B31" t="str">
            <v>New Hampshire</v>
          </cell>
        </row>
        <row r="32">
          <cell r="A32" t="str">
            <v>NJ</v>
          </cell>
          <cell r="B32" t="str">
            <v>New Jersey</v>
          </cell>
        </row>
        <row r="33">
          <cell r="A33" t="str">
            <v>NM</v>
          </cell>
          <cell r="B33" t="str">
            <v>New Mexico</v>
          </cell>
        </row>
        <row r="34">
          <cell r="A34" t="str">
            <v>NY</v>
          </cell>
          <cell r="B34" t="str">
            <v>New York</v>
          </cell>
        </row>
        <row r="35">
          <cell r="A35" t="str">
            <v>NC</v>
          </cell>
          <cell r="B35" t="str">
            <v>North Carolina</v>
          </cell>
        </row>
        <row r="36">
          <cell r="A36" t="str">
            <v>ND</v>
          </cell>
          <cell r="B36" t="str">
            <v>North Dakota</v>
          </cell>
        </row>
        <row r="37">
          <cell r="A37" t="str">
            <v>OH</v>
          </cell>
          <cell r="B37" t="str">
            <v>Ohio</v>
          </cell>
        </row>
        <row r="38">
          <cell r="A38" t="str">
            <v>OK</v>
          </cell>
          <cell r="B38" t="str">
            <v>Oklahoma</v>
          </cell>
        </row>
        <row r="39">
          <cell r="A39" t="str">
            <v>OR</v>
          </cell>
          <cell r="B39" t="str">
            <v>Oregon</v>
          </cell>
        </row>
        <row r="40">
          <cell r="A40" t="str">
            <v>PA</v>
          </cell>
          <cell r="B40" t="str">
            <v>Pennsylvania</v>
          </cell>
        </row>
        <row r="41">
          <cell r="A41" t="str">
            <v>RI</v>
          </cell>
          <cell r="B41" t="str">
            <v>Rhode Island</v>
          </cell>
        </row>
        <row r="42">
          <cell r="A42" t="str">
            <v>SC</v>
          </cell>
          <cell r="B42" t="str">
            <v>South Carolina</v>
          </cell>
        </row>
        <row r="43">
          <cell r="A43" t="str">
            <v>SD</v>
          </cell>
          <cell r="B43" t="str">
            <v>South Dakota</v>
          </cell>
        </row>
        <row r="44">
          <cell r="A44" t="str">
            <v>TN</v>
          </cell>
          <cell r="B44" t="str">
            <v>Tennessee</v>
          </cell>
        </row>
        <row r="45">
          <cell r="A45" t="str">
            <v>TX</v>
          </cell>
          <cell r="B45" t="str">
            <v>Texas</v>
          </cell>
        </row>
        <row r="46">
          <cell r="A46" t="str">
            <v>UT</v>
          </cell>
          <cell r="B46" t="str">
            <v>Utah</v>
          </cell>
        </row>
        <row r="47">
          <cell r="A47" t="str">
            <v>VT</v>
          </cell>
          <cell r="B47" t="str">
            <v>Vermont</v>
          </cell>
          <cell r="K47">
            <v>0.04</v>
          </cell>
        </row>
        <row r="48">
          <cell r="A48" t="str">
            <v>VA</v>
          </cell>
          <cell r="B48" t="str">
            <v>Virginia</v>
          </cell>
        </row>
        <row r="49">
          <cell r="A49" t="str">
            <v>WA</v>
          </cell>
          <cell r="B49" t="str">
            <v>Washington</v>
          </cell>
        </row>
        <row r="50">
          <cell r="A50" t="str">
            <v>WV</v>
          </cell>
          <cell r="B50" t="str">
            <v>West Virginia</v>
          </cell>
          <cell r="K50">
            <v>100</v>
          </cell>
        </row>
        <row r="51">
          <cell r="A51" t="str">
            <v>WI</v>
          </cell>
          <cell r="B51" t="str">
            <v>Wisconsin</v>
          </cell>
        </row>
        <row r="52">
          <cell r="A52" t="str">
            <v>WY</v>
          </cell>
          <cell r="B52" t="str">
            <v>Wyoming</v>
          </cell>
        </row>
        <row r="59">
          <cell r="J59">
            <v>2.8320000000000001E-2</v>
          </cell>
        </row>
        <row r="60">
          <cell r="J60">
            <v>19.260000000000002</v>
          </cell>
        </row>
        <row r="61">
          <cell r="J61">
            <v>1000000</v>
          </cell>
        </row>
      </sheetData>
      <sheetData sheetId="27"/>
      <sheetData sheetId="28"/>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Natural Gas - Production"/>
      <sheetName val="Natural Gas - Transmission"/>
      <sheetName val="Natural Gas - Distribution"/>
      <sheetName val="Natural Gas - Venting_Flaring"/>
      <sheetName val="Petroleum Systems"/>
      <sheetName val="Summary"/>
      <sheetName val="Tracker"/>
      <sheetName val="Uncertainty"/>
      <sheetName val="Gas Data Sources"/>
      <sheetName val="Oil Data Sources"/>
      <sheetName val="Emission Factors"/>
      <sheetName val="Production Data"/>
      <sheetName val="Number of Wells"/>
      <sheetName val="Data"/>
      <sheetName val="ListData"/>
      <sheetName val="Not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ONE Data"/>
      <sheetName val="EIA Form 923"/>
      <sheetName val="EIA Form 923 2019"/>
      <sheetName val="GWPs &amp; Fuel EFs"/>
      <sheetName val="GIS"/>
      <sheetName val="GIS Heat Input"/>
      <sheetName val="Generation CO2e"/>
      <sheetName val="GIS CO2e"/>
      <sheetName val="Sheet2"/>
      <sheetName val="CT annual emiss"/>
      <sheetName val="CT Summary"/>
      <sheetName val="New Proposal"/>
      <sheetName val="Sheet1"/>
      <sheetName val="State &amp; Province Summary"/>
    </sheetNames>
    <sheetDataSet>
      <sheetData sheetId="0"/>
      <sheetData sheetId="1"/>
      <sheetData sheetId="2"/>
      <sheetData sheetId="3"/>
      <sheetData sheetId="4">
        <row r="68">
          <cell r="S68">
            <v>0</v>
          </cell>
          <cell r="V68">
            <v>0</v>
          </cell>
          <cell r="Y68">
            <v>0</v>
          </cell>
          <cell r="AB68">
            <v>0</v>
          </cell>
          <cell r="AE68">
            <v>0</v>
          </cell>
          <cell r="AH68">
            <v>0</v>
          </cell>
        </row>
        <row r="69">
          <cell r="S69">
            <v>269159</v>
          </cell>
          <cell r="V69">
            <v>0</v>
          </cell>
          <cell r="Y69">
            <v>0</v>
          </cell>
          <cell r="AB69">
            <v>0</v>
          </cell>
          <cell r="AE69">
            <v>0</v>
          </cell>
          <cell r="AH69">
            <v>0</v>
          </cell>
        </row>
        <row r="70">
          <cell r="S70">
            <v>0</v>
          </cell>
          <cell r="V70">
            <v>0</v>
          </cell>
          <cell r="Y70">
            <v>0</v>
          </cell>
          <cell r="AB70">
            <v>0</v>
          </cell>
          <cell r="AE70">
            <v>0</v>
          </cell>
          <cell r="AH70">
            <v>0</v>
          </cell>
        </row>
        <row r="71">
          <cell r="S71">
            <v>0</v>
          </cell>
          <cell r="V71">
            <v>0</v>
          </cell>
          <cell r="Y71">
            <v>0</v>
          </cell>
          <cell r="AB71">
            <v>0</v>
          </cell>
          <cell r="AE71">
            <v>0</v>
          </cell>
          <cell r="AH71">
            <v>0</v>
          </cell>
        </row>
        <row r="72">
          <cell r="S72">
            <v>6163</v>
          </cell>
          <cell r="V72">
            <v>0</v>
          </cell>
          <cell r="Y72">
            <v>0</v>
          </cell>
          <cell r="AB72">
            <v>0</v>
          </cell>
          <cell r="AE72">
            <v>0</v>
          </cell>
          <cell r="AH72">
            <v>0</v>
          </cell>
        </row>
        <row r="73">
          <cell r="S73">
            <v>0</v>
          </cell>
          <cell r="V73">
            <v>0</v>
          </cell>
          <cell r="Y73">
            <v>0</v>
          </cell>
          <cell r="AB73">
            <v>0</v>
          </cell>
          <cell r="AE73">
            <v>0</v>
          </cell>
          <cell r="AH73">
            <v>0</v>
          </cell>
        </row>
        <row r="74">
          <cell r="S74">
            <v>333380</v>
          </cell>
          <cell r="V74">
            <v>0</v>
          </cell>
          <cell r="Y74">
            <v>0</v>
          </cell>
          <cell r="AB74">
            <v>0</v>
          </cell>
          <cell r="AE74">
            <v>0</v>
          </cell>
          <cell r="AH74">
            <v>0</v>
          </cell>
        </row>
        <row r="75">
          <cell r="S75">
            <v>185541</v>
          </cell>
          <cell r="V75">
            <v>140357</v>
          </cell>
          <cell r="Y75">
            <v>102645</v>
          </cell>
          <cell r="AB75">
            <v>0</v>
          </cell>
          <cell r="AE75">
            <v>2584</v>
          </cell>
          <cell r="AH75">
            <v>29353</v>
          </cell>
        </row>
        <row r="76">
          <cell r="S76">
            <v>0</v>
          </cell>
          <cell r="V76">
            <v>0</v>
          </cell>
          <cell r="Y76">
            <v>0</v>
          </cell>
          <cell r="AB76">
            <v>0</v>
          </cell>
          <cell r="AE76">
            <v>0</v>
          </cell>
          <cell r="AH76">
            <v>0</v>
          </cell>
        </row>
        <row r="77">
          <cell r="S77">
            <v>0</v>
          </cell>
          <cell r="V77">
            <v>0</v>
          </cell>
          <cell r="Y77">
            <v>0</v>
          </cell>
          <cell r="AB77">
            <v>0</v>
          </cell>
          <cell r="AE77">
            <v>0</v>
          </cell>
          <cell r="AH77">
            <v>0</v>
          </cell>
        </row>
        <row r="78">
          <cell r="S78">
            <v>7077</v>
          </cell>
          <cell r="V78">
            <v>0</v>
          </cell>
          <cell r="Y78">
            <v>0</v>
          </cell>
          <cell r="AB78">
            <v>0</v>
          </cell>
          <cell r="AE78">
            <v>0</v>
          </cell>
          <cell r="AH78">
            <v>0</v>
          </cell>
        </row>
        <row r="79">
          <cell r="S79">
            <v>0</v>
          </cell>
          <cell r="V79">
            <v>0</v>
          </cell>
          <cell r="Y79">
            <v>0</v>
          </cell>
          <cell r="AB79">
            <v>0</v>
          </cell>
          <cell r="AE79">
            <v>0</v>
          </cell>
          <cell r="AH79">
            <v>0</v>
          </cell>
        </row>
        <row r="80">
          <cell r="S80">
            <v>131419</v>
          </cell>
          <cell r="V80">
            <v>0</v>
          </cell>
          <cell r="Y80">
            <v>0</v>
          </cell>
          <cell r="AB80">
            <v>0</v>
          </cell>
          <cell r="AE80">
            <v>0</v>
          </cell>
          <cell r="AH80">
            <v>0</v>
          </cell>
        </row>
        <row r="81">
          <cell r="S81">
            <v>4201895</v>
          </cell>
          <cell r="V81">
            <v>455649</v>
          </cell>
          <cell r="Y81">
            <v>0</v>
          </cell>
          <cell r="AB81">
            <v>0</v>
          </cell>
          <cell r="AE81">
            <v>0</v>
          </cell>
          <cell r="AH81">
            <v>164286</v>
          </cell>
        </row>
        <row r="82">
          <cell r="S82">
            <v>0</v>
          </cell>
          <cell r="V82">
            <v>0</v>
          </cell>
          <cell r="Y82">
            <v>0</v>
          </cell>
          <cell r="AB82">
            <v>0</v>
          </cell>
          <cell r="AE82">
            <v>0</v>
          </cell>
          <cell r="AH82">
            <v>0</v>
          </cell>
        </row>
        <row r="83">
          <cell r="S83">
            <v>528158</v>
          </cell>
          <cell r="V83">
            <v>11845</v>
          </cell>
          <cell r="Y83">
            <v>0</v>
          </cell>
          <cell r="AB83">
            <v>0</v>
          </cell>
          <cell r="AE83">
            <v>1891</v>
          </cell>
          <cell r="AH83">
            <v>0</v>
          </cell>
        </row>
        <row r="84">
          <cell r="S84">
            <v>1061430</v>
          </cell>
          <cell r="V84">
            <v>0</v>
          </cell>
          <cell r="Y84">
            <v>0</v>
          </cell>
          <cell r="AB84">
            <v>0</v>
          </cell>
          <cell r="AE84">
            <v>0</v>
          </cell>
          <cell r="AH84">
            <v>0</v>
          </cell>
        </row>
        <row r="85">
          <cell r="S85">
            <v>12218</v>
          </cell>
          <cell r="V85">
            <v>0</v>
          </cell>
          <cell r="Y85">
            <v>0</v>
          </cell>
          <cell r="AB85">
            <v>0</v>
          </cell>
          <cell r="AE85">
            <v>0</v>
          </cell>
          <cell r="AH85">
            <v>0</v>
          </cell>
        </row>
        <row r="86">
          <cell r="S86">
            <v>0</v>
          </cell>
          <cell r="V86">
            <v>0</v>
          </cell>
          <cell r="Y86">
            <v>0</v>
          </cell>
          <cell r="AB86">
            <v>0</v>
          </cell>
          <cell r="AE86">
            <v>0</v>
          </cell>
          <cell r="AH86">
            <v>0</v>
          </cell>
        </row>
        <row r="93">
          <cell r="S93">
            <v>0</v>
          </cell>
          <cell r="V93">
            <v>7264</v>
          </cell>
          <cell r="Y93">
            <v>0</v>
          </cell>
          <cell r="AB93">
            <v>0</v>
          </cell>
          <cell r="AE93">
            <v>0</v>
          </cell>
          <cell r="AH93">
            <v>0</v>
          </cell>
        </row>
        <row r="94">
          <cell r="S94">
            <v>0</v>
          </cell>
          <cell r="V94">
            <v>1215</v>
          </cell>
          <cell r="Y94">
            <v>0</v>
          </cell>
          <cell r="AB94">
            <v>0</v>
          </cell>
          <cell r="AE94">
            <v>0</v>
          </cell>
          <cell r="AH94">
            <v>0</v>
          </cell>
        </row>
        <row r="95">
          <cell r="S95">
            <v>0</v>
          </cell>
          <cell r="V95">
            <v>0</v>
          </cell>
          <cell r="Y95">
            <v>0</v>
          </cell>
          <cell r="AB95">
            <v>0</v>
          </cell>
          <cell r="AE95">
            <v>0</v>
          </cell>
          <cell r="AH95">
            <v>0</v>
          </cell>
        </row>
        <row r="96">
          <cell r="S96">
            <v>0</v>
          </cell>
          <cell r="V96">
            <v>0</v>
          </cell>
          <cell r="Y96">
            <v>0</v>
          </cell>
          <cell r="AB96">
            <v>0</v>
          </cell>
          <cell r="AE96">
            <v>0</v>
          </cell>
          <cell r="AH96">
            <v>0</v>
          </cell>
        </row>
        <row r="97">
          <cell r="S97">
            <v>0</v>
          </cell>
          <cell r="V97">
            <v>40034</v>
          </cell>
          <cell r="Y97">
            <v>0</v>
          </cell>
          <cell r="AB97">
            <v>0</v>
          </cell>
          <cell r="AE97">
            <v>0</v>
          </cell>
          <cell r="AH97">
            <v>0</v>
          </cell>
        </row>
        <row r="98">
          <cell r="S98">
            <v>0</v>
          </cell>
          <cell r="V98">
            <v>37966</v>
          </cell>
          <cell r="Y98">
            <v>0</v>
          </cell>
          <cell r="AB98">
            <v>0</v>
          </cell>
          <cell r="AE98">
            <v>0</v>
          </cell>
          <cell r="AH98">
            <v>0</v>
          </cell>
        </row>
        <row r="99">
          <cell r="S99">
            <v>56182</v>
          </cell>
          <cell r="V99">
            <v>37966</v>
          </cell>
          <cell r="Y99">
            <v>0</v>
          </cell>
          <cell r="AB99">
            <v>0</v>
          </cell>
          <cell r="AE99">
            <v>0</v>
          </cell>
          <cell r="AH99">
            <v>0</v>
          </cell>
        </row>
        <row r="100">
          <cell r="S100">
            <v>56182</v>
          </cell>
          <cell r="V100">
            <v>184288</v>
          </cell>
          <cell r="Y100">
            <v>79957</v>
          </cell>
          <cell r="AB100">
            <v>5597</v>
          </cell>
          <cell r="AE100">
            <v>4364</v>
          </cell>
          <cell r="AH100">
            <v>236375</v>
          </cell>
        </row>
        <row r="101">
          <cell r="S101">
            <v>0</v>
          </cell>
          <cell r="V101">
            <v>0</v>
          </cell>
          <cell r="Y101">
            <v>0</v>
          </cell>
          <cell r="AB101">
            <v>0</v>
          </cell>
          <cell r="AE101">
            <v>0</v>
          </cell>
          <cell r="AH101">
            <v>0</v>
          </cell>
        </row>
        <row r="102">
          <cell r="S102">
            <v>0</v>
          </cell>
          <cell r="V102">
            <v>0</v>
          </cell>
          <cell r="Y102">
            <v>0</v>
          </cell>
          <cell r="AB102">
            <v>0</v>
          </cell>
          <cell r="AE102">
            <v>0</v>
          </cell>
          <cell r="AH102">
            <v>0</v>
          </cell>
        </row>
        <row r="103">
          <cell r="S103">
            <v>35279</v>
          </cell>
          <cell r="V103">
            <v>27795</v>
          </cell>
          <cell r="Y103">
            <v>0</v>
          </cell>
          <cell r="AB103">
            <v>64794</v>
          </cell>
          <cell r="AE103">
            <v>0</v>
          </cell>
          <cell r="AH103">
            <v>0</v>
          </cell>
        </row>
        <row r="104">
          <cell r="S104">
            <v>0</v>
          </cell>
          <cell r="V104">
            <v>377661</v>
          </cell>
          <cell r="Y104">
            <v>0</v>
          </cell>
          <cell r="AB104">
            <v>0</v>
          </cell>
          <cell r="AE104">
            <v>0</v>
          </cell>
          <cell r="AH104">
            <v>0</v>
          </cell>
        </row>
        <row r="105">
          <cell r="S105">
            <v>0</v>
          </cell>
          <cell r="V105">
            <v>1085323</v>
          </cell>
          <cell r="Y105">
            <v>0</v>
          </cell>
          <cell r="AB105">
            <v>0</v>
          </cell>
          <cell r="AE105">
            <v>0</v>
          </cell>
          <cell r="AH105">
            <v>0</v>
          </cell>
        </row>
        <row r="106">
          <cell r="S106">
            <v>0</v>
          </cell>
          <cell r="V106">
            <v>0</v>
          </cell>
          <cell r="Y106">
            <v>0</v>
          </cell>
          <cell r="AB106">
            <v>0</v>
          </cell>
          <cell r="AE106">
            <v>0</v>
          </cell>
          <cell r="AH106">
            <v>0</v>
          </cell>
        </row>
        <row r="107">
          <cell r="S107">
            <v>0</v>
          </cell>
          <cell r="V107">
            <v>0</v>
          </cell>
          <cell r="Y107">
            <v>0</v>
          </cell>
          <cell r="AB107">
            <v>0</v>
          </cell>
          <cell r="AE107">
            <v>0</v>
          </cell>
          <cell r="AH107">
            <v>0</v>
          </cell>
        </row>
        <row r="108">
          <cell r="S108">
            <v>2174</v>
          </cell>
          <cell r="V108">
            <v>1605561</v>
          </cell>
          <cell r="Y108">
            <v>0</v>
          </cell>
          <cell r="AB108">
            <v>667</v>
          </cell>
          <cell r="AE108">
            <v>41906</v>
          </cell>
          <cell r="AH108">
            <v>0</v>
          </cell>
        </row>
        <row r="109">
          <cell r="S109">
            <v>0</v>
          </cell>
          <cell r="V109">
            <v>474570</v>
          </cell>
          <cell r="Y109">
            <v>0</v>
          </cell>
          <cell r="AB109">
            <v>0</v>
          </cell>
          <cell r="AE109">
            <v>0</v>
          </cell>
          <cell r="AH109">
            <v>0</v>
          </cell>
        </row>
        <row r="110">
          <cell r="S110">
            <v>7498</v>
          </cell>
          <cell r="V110">
            <v>49101</v>
          </cell>
          <cell r="Y110">
            <v>0</v>
          </cell>
          <cell r="AB110">
            <v>1263</v>
          </cell>
          <cell r="AE110">
            <v>8737</v>
          </cell>
          <cell r="AH110">
            <v>0</v>
          </cell>
        </row>
        <row r="111">
          <cell r="S111">
            <v>6038</v>
          </cell>
          <cell r="V111">
            <v>4100</v>
          </cell>
          <cell r="Y111">
            <v>0</v>
          </cell>
          <cell r="AB111">
            <v>85620</v>
          </cell>
          <cell r="AE111">
            <v>0</v>
          </cell>
          <cell r="AH111">
            <v>0</v>
          </cell>
        </row>
        <row r="118">
          <cell r="S118">
            <v>0</v>
          </cell>
          <cell r="V118">
            <v>0</v>
          </cell>
          <cell r="Y118">
            <v>233</v>
          </cell>
          <cell r="AB118">
            <v>0</v>
          </cell>
          <cell r="AH118">
            <v>0</v>
          </cell>
          <cell r="AK118">
            <v>0</v>
          </cell>
        </row>
        <row r="119">
          <cell r="S119">
            <v>857789</v>
          </cell>
          <cell r="V119">
            <v>118</v>
          </cell>
          <cell r="Y119">
            <v>772867</v>
          </cell>
          <cell r="AB119">
            <v>322</v>
          </cell>
          <cell r="AH119">
            <v>0</v>
          </cell>
          <cell r="AK119">
            <v>0</v>
          </cell>
        </row>
        <row r="120">
          <cell r="S120">
            <v>0</v>
          </cell>
          <cell r="V120">
            <v>0</v>
          </cell>
          <cell r="Y120">
            <v>58505</v>
          </cell>
          <cell r="AB120">
            <v>0</v>
          </cell>
          <cell r="AH120">
            <v>0</v>
          </cell>
          <cell r="AK120">
            <v>0</v>
          </cell>
        </row>
        <row r="121">
          <cell r="S121">
            <v>0</v>
          </cell>
          <cell r="V121">
            <v>0</v>
          </cell>
          <cell r="Y121">
            <v>0</v>
          </cell>
          <cell r="AB121">
            <v>0</v>
          </cell>
          <cell r="AH121">
            <v>0</v>
          </cell>
          <cell r="AK121">
            <v>0</v>
          </cell>
        </row>
        <row r="122">
          <cell r="S122">
            <v>0</v>
          </cell>
          <cell r="V122">
            <v>5415</v>
          </cell>
          <cell r="Y122">
            <v>0</v>
          </cell>
          <cell r="AB122">
            <v>0</v>
          </cell>
          <cell r="AH122">
            <v>0</v>
          </cell>
          <cell r="AK122">
            <v>0</v>
          </cell>
        </row>
        <row r="123">
          <cell r="S123">
            <v>0</v>
          </cell>
          <cell r="V123">
            <v>0</v>
          </cell>
          <cell r="Y123">
            <v>0</v>
          </cell>
          <cell r="AB123">
            <v>0</v>
          </cell>
          <cell r="AH123">
            <v>0</v>
          </cell>
          <cell r="AK123">
            <v>0</v>
          </cell>
        </row>
        <row r="124">
          <cell r="S124">
            <v>27842</v>
          </cell>
          <cell r="V124">
            <v>0</v>
          </cell>
          <cell r="Y124">
            <v>0</v>
          </cell>
          <cell r="AB124">
            <v>0</v>
          </cell>
          <cell r="AH124">
            <v>0</v>
          </cell>
          <cell r="AK124">
            <v>0</v>
          </cell>
        </row>
        <row r="125">
          <cell r="S125">
            <v>0</v>
          </cell>
          <cell r="V125">
            <v>135297</v>
          </cell>
          <cell r="Y125">
            <v>1962375</v>
          </cell>
          <cell r="AB125">
            <v>234579</v>
          </cell>
          <cell r="AH125">
            <v>115511</v>
          </cell>
          <cell r="AK125">
            <v>0</v>
          </cell>
        </row>
        <row r="126">
          <cell r="S126">
            <v>0</v>
          </cell>
          <cell r="V126">
            <v>167502</v>
          </cell>
          <cell r="Y126">
            <v>0</v>
          </cell>
          <cell r="AB126">
            <v>0</v>
          </cell>
          <cell r="AH126">
            <v>0</v>
          </cell>
          <cell r="AK126">
            <v>0</v>
          </cell>
        </row>
        <row r="127">
          <cell r="S127">
            <v>0</v>
          </cell>
          <cell r="V127">
            <v>0</v>
          </cell>
          <cell r="Y127">
            <v>0</v>
          </cell>
          <cell r="AB127">
            <v>0</v>
          </cell>
          <cell r="AH127">
            <v>0</v>
          </cell>
          <cell r="AK127">
            <v>0</v>
          </cell>
        </row>
        <row r="128">
          <cell r="S128">
            <v>27842</v>
          </cell>
          <cell r="V128">
            <v>1485</v>
          </cell>
          <cell r="Y128">
            <v>0</v>
          </cell>
          <cell r="AB128">
            <v>0</v>
          </cell>
          <cell r="AH128">
            <v>0</v>
          </cell>
          <cell r="AK128">
            <v>0</v>
          </cell>
        </row>
        <row r="129">
          <cell r="S129">
            <v>0</v>
          </cell>
          <cell r="V129">
            <v>0</v>
          </cell>
          <cell r="Y129">
            <v>16101</v>
          </cell>
          <cell r="AB129">
            <v>0</v>
          </cell>
          <cell r="AH129">
            <v>0</v>
          </cell>
          <cell r="AK129">
            <v>0</v>
          </cell>
        </row>
        <row r="130">
          <cell r="S130">
            <v>17107</v>
          </cell>
          <cell r="V130">
            <v>0</v>
          </cell>
          <cell r="Y130">
            <v>0</v>
          </cell>
          <cell r="AB130">
            <v>0</v>
          </cell>
          <cell r="AH130">
            <v>0</v>
          </cell>
          <cell r="AK130">
            <v>0</v>
          </cell>
        </row>
        <row r="131">
          <cell r="S131">
            <v>0</v>
          </cell>
          <cell r="V131">
            <v>0</v>
          </cell>
          <cell r="Y131">
            <v>0</v>
          </cell>
          <cell r="AB131">
            <v>0</v>
          </cell>
          <cell r="AH131">
            <v>0</v>
          </cell>
          <cell r="AK131">
            <v>0</v>
          </cell>
        </row>
        <row r="132">
          <cell r="S132">
            <v>0</v>
          </cell>
          <cell r="V132">
            <v>0</v>
          </cell>
          <cell r="Y132">
            <v>2810</v>
          </cell>
          <cell r="AB132">
            <v>0</v>
          </cell>
          <cell r="AH132">
            <v>0</v>
          </cell>
          <cell r="AK132">
            <v>0</v>
          </cell>
        </row>
        <row r="133">
          <cell r="S133">
            <v>0</v>
          </cell>
          <cell r="V133">
            <v>15454</v>
          </cell>
          <cell r="Y133">
            <v>32</v>
          </cell>
          <cell r="AB133">
            <v>0</v>
          </cell>
          <cell r="AH133">
            <v>0</v>
          </cell>
          <cell r="AK133">
            <v>0</v>
          </cell>
        </row>
        <row r="134">
          <cell r="S134">
            <v>15726</v>
          </cell>
          <cell r="V134">
            <v>0</v>
          </cell>
          <cell r="Y134">
            <v>215755</v>
          </cell>
          <cell r="AB134">
            <v>0</v>
          </cell>
          <cell r="AH134">
            <v>0</v>
          </cell>
          <cell r="AK134">
            <v>0</v>
          </cell>
        </row>
        <row r="135">
          <cell r="S135">
            <v>0</v>
          </cell>
          <cell r="V135">
            <v>753852</v>
          </cell>
          <cell r="Y135">
            <v>1280</v>
          </cell>
          <cell r="AB135">
            <v>230406</v>
          </cell>
          <cell r="AH135">
            <v>0</v>
          </cell>
          <cell r="AK135">
            <v>6546</v>
          </cell>
        </row>
        <row r="136">
          <cell r="S136">
            <v>393209</v>
          </cell>
          <cell r="V136">
            <v>0</v>
          </cell>
          <cell r="Y136">
            <v>35527</v>
          </cell>
          <cell r="AB136">
            <v>0</v>
          </cell>
          <cell r="AH136">
            <v>0</v>
          </cell>
          <cell r="AK136">
            <v>436127</v>
          </cell>
        </row>
        <row r="143">
          <cell r="S143">
            <v>0</v>
          </cell>
          <cell r="V143">
            <v>0</v>
          </cell>
          <cell r="Y143">
            <v>0</v>
          </cell>
          <cell r="AB143">
            <v>325908</v>
          </cell>
          <cell r="AE143">
            <v>0</v>
          </cell>
          <cell r="AH143">
            <v>0</v>
          </cell>
        </row>
        <row r="144">
          <cell r="S144">
            <v>301588</v>
          </cell>
          <cell r="V144">
            <v>0</v>
          </cell>
          <cell r="Y144">
            <v>140</v>
          </cell>
          <cell r="AB144">
            <v>0</v>
          </cell>
          <cell r="AE144">
            <v>9929</v>
          </cell>
          <cell r="AH144">
            <v>0</v>
          </cell>
        </row>
        <row r="145">
          <cell r="S145">
            <v>0</v>
          </cell>
          <cell r="V145">
            <v>0</v>
          </cell>
          <cell r="Y145">
            <v>0</v>
          </cell>
          <cell r="AB145">
            <v>0</v>
          </cell>
          <cell r="AE145">
            <v>0</v>
          </cell>
          <cell r="AH145">
            <v>0</v>
          </cell>
        </row>
        <row r="146">
          <cell r="S146">
            <v>0</v>
          </cell>
          <cell r="V146">
            <v>0</v>
          </cell>
          <cell r="Y146">
            <v>0</v>
          </cell>
          <cell r="AB146">
            <v>0</v>
          </cell>
          <cell r="AE146">
            <v>0</v>
          </cell>
          <cell r="AH146">
            <v>0</v>
          </cell>
        </row>
        <row r="147">
          <cell r="S147">
            <v>0</v>
          </cell>
          <cell r="V147">
            <v>0</v>
          </cell>
          <cell r="Y147">
            <v>0</v>
          </cell>
          <cell r="AB147">
            <v>0</v>
          </cell>
          <cell r="AE147">
            <v>0</v>
          </cell>
          <cell r="AH147">
            <v>0</v>
          </cell>
        </row>
        <row r="148">
          <cell r="S148">
            <v>0</v>
          </cell>
          <cell r="V148">
            <v>0</v>
          </cell>
          <cell r="Y148">
            <v>0</v>
          </cell>
          <cell r="AB148">
            <v>0</v>
          </cell>
          <cell r="AE148">
            <v>0</v>
          </cell>
          <cell r="AH148">
            <v>0</v>
          </cell>
        </row>
        <row r="149">
          <cell r="S149">
            <v>147013</v>
          </cell>
          <cell r="V149">
            <v>0</v>
          </cell>
          <cell r="Y149">
            <v>0</v>
          </cell>
          <cell r="AB149">
            <v>0</v>
          </cell>
          <cell r="AE149">
            <v>0</v>
          </cell>
          <cell r="AH149">
            <v>0</v>
          </cell>
        </row>
        <row r="150">
          <cell r="S150">
            <v>147013</v>
          </cell>
          <cell r="V150">
            <v>77936</v>
          </cell>
          <cell r="Y150">
            <v>583970</v>
          </cell>
          <cell r="AB150">
            <v>81397</v>
          </cell>
          <cell r="AE150">
            <v>51892</v>
          </cell>
          <cell r="AH150">
            <v>224642</v>
          </cell>
        </row>
        <row r="151">
          <cell r="S151">
            <v>0</v>
          </cell>
          <cell r="V151">
            <v>191070</v>
          </cell>
          <cell r="Y151">
            <v>0</v>
          </cell>
          <cell r="AB151">
            <v>0</v>
          </cell>
          <cell r="AE151">
            <v>0</v>
          </cell>
          <cell r="AH151">
            <v>0</v>
          </cell>
        </row>
        <row r="152">
          <cell r="S152">
            <v>0</v>
          </cell>
          <cell r="V152">
            <v>0</v>
          </cell>
          <cell r="Y152">
            <v>0</v>
          </cell>
          <cell r="AB152">
            <v>0</v>
          </cell>
          <cell r="AE152">
            <v>0</v>
          </cell>
          <cell r="AH152">
            <v>0</v>
          </cell>
        </row>
        <row r="153">
          <cell r="S153">
            <v>25057</v>
          </cell>
          <cell r="V153">
            <v>0</v>
          </cell>
          <cell r="Y153">
            <v>0</v>
          </cell>
          <cell r="AB153">
            <v>60172</v>
          </cell>
          <cell r="AE153">
            <v>0</v>
          </cell>
          <cell r="AH153">
            <v>0</v>
          </cell>
        </row>
        <row r="154">
          <cell r="S154">
            <v>0</v>
          </cell>
          <cell r="V154">
            <v>0</v>
          </cell>
          <cell r="Y154">
            <v>0</v>
          </cell>
          <cell r="AB154">
            <v>0</v>
          </cell>
          <cell r="AE154">
            <v>0</v>
          </cell>
          <cell r="AH154">
            <v>0</v>
          </cell>
        </row>
        <row r="155">
          <cell r="S155">
            <v>0</v>
          </cell>
          <cell r="V155">
            <v>0</v>
          </cell>
          <cell r="Y155">
            <v>0</v>
          </cell>
          <cell r="AB155">
            <v>0</v>
          </cell>
          <cell r="AE155">
            <v>0</v>
          </cell>
          <cell r="AH155">
            <v>0</v>
          </cell>
        </row>
        <row r="156">
          <cell r="S156">
            <v>0</v>
          </cell>
          <cell r="V156">
            <v>1288661</v>
          </cell>
          <cell r="Y156">
            <v>0</v>
          </cell>
          <cell r="AB156">
            <v>36278</v>
          </cell>
          <cell r="AE156">
            <v>0</v>
          </cell>
          <cell r="AH156">
            <v>1344458</v>
          </cell>
        </row>
        <row r="157">
          <cell r="S157">
            <v>0</v>
          </cell>
          <cell r="V157">
            <v>0</v>
          </cell>
          <cell r="Y157">
            <v>0</v>
          </cell>
          <cell r="AB157">
            <v>0</v>
          </cell>
          <cell r="AE157">
            <v>0</v>
          </cell>
          <cell r="AH157">
            <v>0</v>
          </cell>
        </row>
        <row r="158">
          <cell r="S158">
            <v>420</v>
          </cell>
          <cell r="V158">
            <v>19164</v>
          </cell>
          <cell r="Y158">
            <v>0</v>
          </cell>
          <cell r="AB158">
            <v>150</v>
          </cell>
          <cell r="AE158">
            <v>0</v>
          </cell>
          <cell r="AH158">
            <v>0</v>
          </cell>
        </row>
        <row r="159">
          <cell r="S159">
            <v>0</v>
          </cell>
          <cell r="V159">
            <v>0</v>
          </cell>
          <cell r="Y159">
            <v>0</v>
          </cell>
          <cell r="AB159">
            <v>20982</v>
          </cell>
          <cell r="AE159">
            <v>0</v>
          </cell>
          <cell r="AH159">
            <v>0</v>
          </cell>
        </row>
        <row r="160">
          <cell r="S160">
            <v>41538</v>
          </cell>
          <cell r="V160">
            <v>71345</v>
          </cell>
          <cell r="Y160">
            <v>69640</v>
          </cell>
          <cell r="AB160">
            <v>79918</v>
          </cell>
          <cell r="AE160">
            <v>24082</v>
          </cell>
          <cell r="AH160">
            <v>0</v>
          </cell>
        </row>
        <row r="161">
          <cell r="S161">
            <v>228105</v>
          </cell>
          <cell r="V161">
            <v>0</v>
          </cell>
          <cell r="Y161">
            <v>0</v>
          </cell>
          <cell r="AB161">
            <v>260500</v>
          </cell>
          <cell r="AE161">
            <v>4721</v>
          </cell>
          <cell r="AH161">
            <v>0</v>
          </cell>
        </row>
        <row r="168">
          <cell r="S168">
            <v>0</v>
          </cell>
          <cell r="V168">
            <v>0</v>
          </cell>
          <cell r="Y168">
            <v>0</v>
          </cell>
          <cell r="AB168">
            <v>0</v>
          </cell>
          <cell r="AE168">
            <v>0</v>
          </cell>
          <cell r="AH168">
            <v>0</v>
          </cell>
        </row>
        <row r="169">
          <cell r="S169">
            <v>0</v>
          </cell>
          <cell r="V169">
            <v>0</v>
          </cell>
          <cell r="Y169">
            <v>0</v>
          </cell>
          <cell r="AB169">
            <v>0</v>
          </cell>
          <cell r="AE169">
            <v>0</v>
          </cell>
          <cell r="AH169">
            <v>0</v>
          </cell>
        </row>
        <row r="170">
          <cell r="S170">
            <v>0</v>
          </cell>
          <cell r="V170">
            <v>0</v>
          </cell>
          <cell r="Y170">
            <v>0</v>
          </cell>
          <cell r="AB170">
            <v>0</v>
          </cell>
          <cell r="AE170">
            <v>0</v>
          </cell>
          <cell r="AH170">
            <v>0</v>
          </cell>
        </row>
        <row r="171">
          <cell r="S171">
            <v>0</v>
          </cell>
          <cell r="V171">
            <v>0</v>
          </cell>
          <cell r="Y171">
            <v>0</v>
          </cell>
          <cell r="AB171">
            <v>0</v>
          </cell>
          <cell r="AE171">
            <v>0</v>
          </cell>
          <cell r="AH171">
            <v>0</v>
          </cell>
        </row>
        <row r="172">
          <cell r="S172">
            <v>0</v>
          </cell>
          <cell r="V172">
            <v>0</v>
          </cell>
          <cell r="Y172">
            <v>0</v>
          </cell>
          <cell r="AB172">
            <v>0</v>
          </cell>
          <cell r="AE172">
            <v>0</v>
          </cell>
          <cell r="AH172">
            <v>0</v>
          </cell>
        </row>
        <row r="173">
          <cell r="S173">
            <v>0</v>
          </cell>
          <cell r="V173">
            <v>0</v>
          </cell>
          <cell r="Y173">
            <v>0</v>
          </cell>
          <cell r="AB173">
            <v>0</v>
          </cell>
          <cell r="AE173">
            <v>0</v>
          </cell>
          <cell r="AH173">
            <v>0</v>
          </cell>
        </row>
        <row r="174">
          <cell r="S174">
            <v>4753</v>
          </cell>
          <cell r="V174">
            <v>0</v>
          </cell>
          <cell r="Y174">
            <v>0</v>
          </cell>
          <cell r="AB174">
            <v>0</v>
          </cell>
          <cell r="AE174">
            <v>0</v>
          </cell>
          <cell r="AH174">
            <v>0</v>
          </cell>
        </row>
        <row r="175">
          <cell r="S175">
            <v>4753</v>
          </cell>
          <cell r="V175">
            <v>4364</v>
          </cell>
          <cell r="Y175">
            <v>1250</v>
          </cell>
          <cell r="AB175">
            <v>0</v>
          </cell>
          <cell r="AE175">
            <v>3693</v>
          </cell>
          <cell r="AH175">
            <v>0</v>
          </cell>
        </row>
        <row r="176">
          <cell r="S176">
            <v>0</v>
          </cell>
          <cell r="V176">
            <v>0</v>
          </cell>
          <cell r="Y176">
            <v>0</v>
          </cell>
          <cell r="AB176">
            <v>0</v>
          </cell>
          <cell r="AE176">
            <v>0</v>
          </cell>
          <cell r="AH176">
            <v>0</v>
          </cell>
        </row>
        <row r="177">
          <cell r="S177">
            <v>0</v>
          </cell>
          <cell r="V177">
            <v>0</v>
          </cell>
          <cell r="Y177">
            <v>0</v>
          </cell>
          <cell r="AB177">
            <v>0</v>
          </cell>
          <cell r="AE177">
            <v>208264</v>
          </cell>
          <cell r="AH177">
            <v>0</v>
          </cell>
        </row>
        <row r="178">
          <cell r="S178">
            <v>0</v>
          </cell>
          <cell r="V178">
            <v>0</v>
          </cell>
          <cell r="Y178">
            <v>0</v>
          </cell>
          <cell r="AB178">
            <v>0</v>
          </cell>
          <cell r="AE178">
            <v>0</v>
          </cell>
          <cell r="AH178">
            <v>0</v>
          </cell>
        </row>
        <row r="179">
          <cell r="S179">
            <v>0</v>
          </cell>
          <cell r="V179">
            <v>0</v>
          </cell>
          <cell r="Y179">
            <v>0</v>
          </cell>
          <cell r="AB179">
            <v>0</v>
          </cell>
          <cell r="AE179">
            <v>0</v>
          </cell>
          <cell r="AH179">
            <v>0</v>
          </cell>
        </row>
        <row r="180">
          <cell r="S180">
            <v>0</v>
          </cell>
          <cell r="V180">
            <v>0</v>
          </cell>
          <cell r="Y180">
            <v>0</v>
          </cell>
          <cell r="AB180">
            <v>0</v>
          </cell>
          <cell r="AE180">
            <v>0</v>
          </cell>
          <cell r="AH180">
            <v>0</v>
          </cell>
        </row>
        <row r="181">
          <cell r="S181">
            <v>0</v>
          </cell>
          <cell r="V181">
            <v>0</v>
          </cell>
          <cell r="Y181">
            <v>0</v>
          </cell>
          <cell r="AB181">
            <v>0</v>
          </cell>
          <cell r="AE181">
            <v>0</v>
          </cell>
          <cell r="AH181">
            <v>0</v>
          </cell>
        </row>
        <row r="182">
          <cell r="S182">
            <v>0</v>
          </cell>
          <cell r="V182">
            <v>0</v>
          </cell>
          <cell r="Y182">
            <v>0</v>
          </cell>
          <cell r="AB182">
            <v>0</v>
          </cell>
          <cell r="AE182">
            <v>0</v>
          </cell>
          <cell r="AH182">
            <v>0</v>
          </cell>
        </row>
        <row r="183">
          <cell r="S183">
            <v>4950</v>
          </cell>
          <cell r="V183">
            <v>41906</v>
          </cell>
          <cell r="Y183">
            <v>0</v>
          </cell>
          <cell r="AB183">
            <v>0</v>
          </cell>
          <cell r="AE183">
            <v>137650</v>
          </cell>
          <cell r="AH183">
            <v>0</v>
          </cell>
        </row>
        <row r="184">
          <cell r="S184">
            <v>0</v>
          </cell>
          <cell r="V184">
            <v>0</v>
          </cell>
          <cell r="Y184">
            <v>0</v>
          </cell>
          <cell r="AB184">
            <v>0</v>
          </cell>
          <cell r="AE184">
            <v>0</v>
          </cell>
          <cell r="AH184">
            <v>0</v>
          </cell>
        </row>
        <row r="185">
          <cell r="S185">
            <v>9447</v>
          </cell>
          <cell r="V185">
            <v>8737</v>
          </cell>
          <cell r="Y185">
            <v>0</v>
          </cell>
          <cell r="AB185">
            <v>0</v>
          </cell>
          <cell r="AE185">
            <v>168722</v>
          </cell>
          <cell r="AH185">
            <v>0</v>
          </cell>
        </row>
        <row r="186">
          <cell r="S186">
            <v>0</v>
          </cell>
          <cell r="V186">
            <v>0</v>
          </cell>
          <cell r="Y186">
            <v>0</v>
          </cell>
          <cell r="AB186">
            <v>0</v>
          </cell>
          <cell r="AE186">
            <v>0</v>
          </cell>
          <cell r="AH186">
            <v>0</v>
          </cell>
        </row>
        <row r="193">
          <cell r="S193">
            <v>0</v>
          </cell>
          <cell r="V193">
            <v>0</v>
          </cell>
          <cell r="Y193">
            <v>0</v>
          </cell>
          <cell r="AB193">
            <v>0</v>
          </cell>
          <cell r="AE193">
            <v>0</v>
          </cell>
          <cell r="AH193">
            <v>0</v>
          </cell>
        </row>
        <row r="194">
          <cell r="S194">
            <v>227248</v>
          </cell>
          <cell r="V194">
            <v>0</v>
          </cell>
          <cell r="Y194">
            <v>0</v>
          </cell>
          <cell r="AB194">
            <v>0</v>
          </cell>
          <cell r="AE194">
            <v>1141</v>
          </cell>
          <cell r="AH194">
            <v>512</v>
          </cell>
        </row>
        <row r="195">
          <cell r="S195">
            <v>0</v>
          </cell>
          <cell r="V195">
            <v>0</v>
          </cell>
          <cell r="Y195">
            <v>0</v>
          </cell>
          <cell r="AB195">
            <v>0</v>
          </cell>
          <cell r="AE195">
            <v>0</v>
          </cell>
          <cell r="AH195">
            <v>0</v>
          </cell>
        </row>
        <row r="196">
          <cell r="S196">
            <v>0</v>
          </cell>
          <cell r="V196">
            <v>180</v>
          </cell>
          <cell r="Y196">
            <v>0</v>
          </cell>
          <cell r="AB196">
            <v>0</v>
          </cell>
          <cell r="AE196">
            <v>0</v>
          </cell>
          <cell r="AH196">
            <v>0</v>
          </cell>
        </row>
        <row r="197">
          <cell r="S197">
            <v>5283</v>
          </cell>
          <cell r="V197">
            <v>0</v>
          </cell>
          <cell r="Y197">
            <v>0</v>
          </cell>
          <cell r="AB197">
            <v>8086</v>
          </cell>
          <cell r="AE197">
            <v>0</v>
          </cell>
          <cell r="AH197">
            <v>7916</v>
          </cell>
        </row>
        <row r="198">
          <cell r="S198">
            <v>0</v>
          </cell>
          <cell r="V198">
            <v>0</v>
          </cell>
          <cell r="Y198">
            <v>0</v>
          </cell>
          <cell r="AB198">
            <v>0</v>
          </cell>
          <cell r="AE198">
            <v>0</v>
          </cell>
          <cell r="AH198">
            <v>0</v>
          </cell>
        </row>
        <row r="199">
          <cell r="S199">
            <v>28941</v>
          </cell>
          <cell r="V199">
            <v>362</v>
          </cell>
          <cell r="Y199">
            <v>0</v>
          </cell>
          <cell r="AB199">
            <v>0</v>
          </cell>
          <cell r="AE199">
            <v>0</v>
          </cell>
          <cell r="AH199">
            <v>0</v>
          </cell>
        </row>
        <row r="200">
          <cell r="S200">
            <v>28941</v>
          </cell>
          <cell r="V200">
            <v>272289</v>
          </cell>
          <cell r="Y200">
            <v>325236</v>
          </cell>
          <cell r="AB200">
            <v>19037</v>
          </cell>
          <cell r="AE200">
            <v>19009</v>
          </cell>
          <cell r="AH200">
            <v>560008</v>
          </cell>
        </row>
        <row r="201">
          <cell r="S201">
            <v>0</v>
          </cell>
          <cell r="V201">
            <v>0</v>
          </cell>
          <cell r="Y201">
            <v>0</v>
          </cell>
          <cell r="AB201">
            <v>0</v>
          </cell>
          <cell r="AE201">
            <v>0</v>
          </cell>
          <cell r="AH201">
            <v>0</v>
          </cell>
        </row>
        <row r="202">
          <cell r="S202">
            <v>0</v>
          </cell>
          <cell r="V202">
            <v>0</v>
          </cell>
          <cell r="Y202">
            <v>0</v>
          </cell>
          <cell r="AB202">
            <v>0</v>
          </cell>
          <cell r="AE202">
            <v>0</v>
          </cell>
          <cell r="AH202">
            <v>0</v>
          </cell>
        </row>
        <row r="203">
          <cell r="S203">
            <v>11833</v>
          </cell>
          <cell r="V203">
            <v>20649</v>
          </cell>
          <cell r="Y203">
            <v>0</v>
          </cell>
          <cell r="AB203">
            <v>29214</v>
          </cell>
          <cell r="AE203">
            <v>0</v>
          </cell>
          <cell r="AH203">
            <v>2711</v>
          </cell>
        </row>
        <row r="204">
          <cell r="S204">
            <v>0</v>
          </cell>
          <cell r="V204">
            <v>0</v>
          </cell>
          <cell r="Y204">
            <v>0</v>
          </cell>
          <cell r="AB204">
            <v>0</v>
          </cell>
          <cell r="AE204">
            <v>0</v>
          </cell>
          <cell r="AH204">
            <v>0</v>
          </cell>
        </row>
        <row r="205">
          <cell r="S205">
            <v>0</v>
          </cell>
          <cell r="V205">
            <v>0</v>
          </cell>
          <cell r="Y205">
            <v>0</v>
          </cell>
          <cell r="AB205">
            <v>0</v>
          </cell>
          <cell r="AE205">
            <v>0</v>
          </cell>
          <cell r="AH205">
            <v>0</v>
          </cell>
        </row>
        <row r="206">
          <cell r="S206">
            <v>0</v>
          </cell>
          <cell r="V206">
            <v>0</v>
          </cell>
          <cell r="Y206">
            <v>0</v>
          </cell>
          <cell r="AB206">
            <v>0</v>
          </cell>
          <cell r="AE206">
            <v>0</v>
          </cell>
          <cell r="AH206">
            <v>0</v>
          </cell>
        </row>
        <row r="207">
          <cell r="S207">
            <v>0</v>
          </cell>
          <cell r="V207">
            <v>0</v>
          </cell>
          <cell r="Y207">
            <v>0</v>
          </cell>
          <cell r="AB207">
            <v>0</v>
          </cell>
          <cell r="AE207">
            <v>0</v>
          </cell>
          <cell r="AH207">
            <v>0</v>
          </cell>
        </row>
        <row r="208">
          <cell r="S208">
            <v>50343</v>
          </cell>
          <cell r="V208">
            <v>127972</v>
          </cell>
          <cell r="Y208">
            <v>0</v>
          </cell>
          <cell r="AB208">
            <v>0</v>
          </cell>
          <cell r="AE208">
            <v>20359</v>
          </cell>
          <cell r="AH208">
            <v>99998</v>
          </cell>
        </row>
        <row r="209">
          <cell r="S209">
            <v>0</v>
          </cell>
          <cell r="V209">
            <v>0</v>
          </cell>
          <cell r="Y209">
            <v>0</v>
          </cell>
          <cell r="AB209">
            <v>0</v>
          </cell>
          <cell r="AE209">
            <v>0</v>
          </cell>
          <cell r="AH209">
            <v>0</v>
          </cell>
        </row>
        <row r="210">
          <cell r="S210">
            <v>84898</v>
          </cell>
          <cell r="V210">
            <v>97470</v>
          </cell>
          <cell r="Y210">
            <v>0</v>
          </cell>
          <cell r="AB210">
            <v>0</v>
          </cell>
          <cell r="AE210">
            <v>7208</v>
          </cell>
          <cell r="AH210">
            <v>0</v>
          </cell>
        </row>
        <row r="211">
          <cell r="S211">
            <v>29632</v>
          </cell>
          <cell r="V211">
            <v>0</v>
          </cell>
          <cell r="Y211">
            <v>0</v>
          </cell>
          <cell r="AB211">
            <v>101179</v>
          </cell>
          <cell r="AE211">
            <v>0</v>
          </cell>
          <cell r="AH211">
            <v>0</v>
          </cell>
        </row>
        <row r="218">
          <cell r="V218">
            <v>0</v>
          </cell>
          <cell r="Y218">
            <v>0</v>
          </cell>
          <cell r="AB218">
            <v>0</v>
          </cell>
          <cell r="AE218">
            <v>0</v>
          </cell>
          <cell r="AH218">
            <v>0</v>
          </cell>
        </row>
        <row r="219">
          <cell r="V219">
            <v>0</v>
          </cell>
          <cell r="Y219">
            <v>0</v>
          </cell>
          <cell r="AB219">
            <v>0</v>
          </cell>
          <cell r="AE219">
            <v>0</v>
          </cell>
          <cell r="AH219">
            <v>0</v>
          </cell>
        </row>
        <row r="220">
          <cell r="V220">
            <v>0</v>
          </cell>
          <cell r="Y220">
            <v>0</v>
          </cell>
          <cell r="AB220">
            <v>0</v>
          </cell>
          <cell r="AE220">
            <v>0</v>
          </cell>
          <cell r="AH220">
            <v>0</v>
          </cell>
        </row>
        <row r="221">
          <cell r="V221">
            <v>0</v>
          </cell>
          <cell r="Y221">
            <v>0</v>
          </cell>
          <cell r="AB221">
            <v>0</v>
          </cell>
          <cell r="AE221">
            <v>0</v>
          </cell>
          <cell r="AH221">
            <v>0</v>
          </cell>
        </row>
        <row r="222">
          <cell r="V222">
            <v>0</v>
          </cell>
          <cell r="Y222">
            <v>0</v>
          </cell>
          <cell r="AB222">
            <v>0</v>
          </cell>
          <cell r="AE222">
            <v>0</v>
          </cell>
          <cell r="AH222">
            <v>0</v>
          </cell>
        </row>
        <row r="223">
          <cell r="V223">
            <v>0</v>
          </cell>
          <cell r="Y223">
            <v>0</v>
          </cell>
          <cell r="AB223">
            <v>0</v>
          </cell>
          <cell r="AE223">
            <v>0</v>
          </cell>
          <cell r="AH223">
            <v>0</v>
          </cell>
        </row>
        <row r="224">
          <cell r="V224">
            <v>0</v>
          </cell>
          <cell r="Y224">
            <v>0</v>
          </cell>
          <cell r="AB224">
            <v>0</v>
          </cell>
          <cell r="AE224">
            <v>0</v>
          </cell>
          <cell r="AH224">
            <v>0</v>
          </cell>
        </row>
        <row r="225">
          <cell r="V225">
            <v>181841</v>
          </cell>
          <cell r="Y225">
            <v>0</v>
          </cell>
          <cell r="AB225">
            <v>0</v>
          </cell>
          <cell r="AE225">
            <v>8618</v>
          </cell>
          <cell r="AH225">
            <v>0</v>
          </cell>
        </row>
        <row r="226">
          <cell r="V226">
            <v>0</v>
          </cell>
          <cell r="Y226">
            <v>0</v>
          </cell>
          <cell r="AB226">
            <v>0</v>
          </cell>
          <cell r="AE226">
            <v>0</v>
          </cell>
          <cell r="AH226">
            <v>0</v>
          </cell>
        </row>
        <row r="227">
          <cell r="V227">
            <v>0</v>
          </cell>
          <cell r="Y227">
            <v>0</v>
          </cell>
          <cell r="AB227">
            <v>0</v>
          </cell>
          <cell r="AE227">
            <v>0</v>
          </cell>
          <cell r="AH227">
            <v>0</v>
          </cell>
        </row>
        <row r="228">
          <cell r="V228">
            <v>55096</v>
          </cell>
          <cell r="Y228">
            <v>0</v>
          </cell>
          <cell r="AB228">
            <v>175570</v>
          </cell>
          <cell r="AE228">
            <v>6717</v>
          </cell>
          <cell r="AH228">
            <v>0</v>
          </cell>
        </row>
        <row r="229">
          <cell r="V229">
            <v>0</v>
          </cell>
          <cell r="Y229">
            <v>0</v>
          </cell>
          <cell r="AB229">
            <v>0</v>
          </cell>
          <cell r="AE229">
            <v>0</v>
          </cell>
          <cell r="AH229">
            <v>0</v>
          </cell>
        </row>
        <row r="230">
          <cell r="V230">
            <v>0</v>
          </cell>
          <cell r="Y230">
            <v>0</v>
          </cell>
          <cell r="AB230">
            <v>0</v>
          </cell>
          <cell r="AE230">
            <v>0</v>
          </cell>
          <cell r="AH230">
            <v>0</v>
          </cell>
        </row>
        <row r="231">
          <cell r="V231">
            <v>0</v>
          </cell>
          <cell r="Y231">
            <v>0</v>
          </cell>
          <cell r="AB231">
            <v>0</v>
          </cell>
          <cell r="AE231">
            <v>0</v>
          </cell>
          <cell r="AH231">
            <v>0</v>
          </cell>
        </row>
        <row r="232">
          <cell r="V232">
            <v>0</v>
          </cell>
          <cell r="Y232">
            <v>0</v>
          </cell>
          <cell r="AB232">
            <v>0</v>
          </cell>
          <cell r="AE232">
            <v>0</v>
          </cell>
          <cell r="AH232">
            <v>0</v>
          </cell>
        </row>
        <row r="233">
          <cell r="V233">
            <v>0</v>
          </cell>
          <cell r="Y233">
            <v>0</v>
          </cell>
          <cell r="AB233">
            <v>0</v>
          </cell>
          <cell r="AE233">
            <v>0</v>
          </cell>
          <cell r="AH233">
            <v>0</v>
          </cell>
        </row>
        <row r="234">
          <cell r="V234">
            <v>0</v>
          </cell>
          <cell r="Y234">
            <v>0</v>
          </cell>
          <cell r="AB234">
            <v>0</v>
          </cell>
          <cell r="AE234">
            <v>0</v>
          </cell>
          <cell r="AH234">
            <v>0</v>
          </cell>
        </row>
        <row r="235">
          <cell r="V235">
            <v>546620</v>
          </cell>
          <cell r="Y235">
            <v>0</v>
          </cell>
          <cell r="AB235">
            <v>71150</v>
          </cell>
          <cell r="AE235">
            <v>216359</v>
          </cell>
          <cell r="AH235">
            <v>0</v>
          </cell>
        </row>
        <row r="236">
          <cell r="V236">
            <v>0</v>
          </cell>
          <cell r="Y236">
            <v>0</v>
          </cell>
          <cell r="AB236">
            <v>0</v>
          </cell>
          <cell r="AE236">
            <v>0</v>
          </cell>
          <cell r="AH236">
            <v>0</v>
          </cell>
        </row>
        <row r="243">
          <cell r="S243">
            <v>0</v>
          </cell>
          <cell r="T243">
            <v>0</v>
          </cell>
          <cell r="X243">
            <v>0</v>
          </cell>
          <cell r="AB243">
            <v>0</v>
          </cell>
          <cell r="AE243">
            <v>0</v>
          </cell>
          <cell r="AH243">
            <v>0</v>
          </cell>
        </row>
        <row r="244">
          <cell r="S244">
            <v>0</v>
          </cell>
          <cell r="T244">
            <v>0</v>
          </cell>
          <cell r="X244">
            <v>0</v>
          </cell>
          <cell r="AB244">
            <v>0</v>
          </cell>
          <cell r="AE244">
            <v>0</v>
          </cell>
          <cell r="AH244">
            <v>0</v>
          </cell>
        </row>
        <row r="245">
          <cell r="S245">
            <v>0</v>
          </cell>
          <cell r="T245">
            <v>0</v>
          </cell>
          <cell r="X245">
            <v>0</v>
          </cell>
          <cell r="AB245">
            <v>0</v>
          </cell>
          <cell r="AE245">
            <v>0</v>
          </cell>
          <cell r="AH245">
            <v>0</v>
          </cell>
        </row>
        <row r="246">
          <cell r="S246">
            <v>0</v>
          </cell>
          <cell r="T246">
            <v>0</v>
          </cell>
          <cell r="X246">
            <v>0</v>
          </cell>
          <cell r="AB246">
            <v>0</v>
          </cell>
          <cell r="AE246">
            <v>0</v>
          </cell>
          <cell r="AH246">
            <v>0</v>
          </cell>
        </row>
        <row r="247">
          <cell r="S247">
            <v>0</v>
          </cell>
          <cell r="T247">
            <v>0</v>
          </cell>
          <cell r="X247">
            <v>0</v>
          </cell>
          <cell r="AB247">
            <v>0</v>
          </cell>
          <cell r="AE247">
            <v>0</v>
          </cell>
          <cell r="AH247">
            <v>0</v>
          </cell>
        </row>
        <row r="248">
          <cell r="S248">
            <v>0</v>
          </cell>
          <cell r="T248">
            <v>0</v>
          </cell>
          <cell r="X248">
            <v>0</v>
          </cell>
          <cell r="AB248">
            <v>0</v>
          </cell>
          <cell r="AE248">
            <v>0</v>
          </cell>
          <cell r="AH248">
            <v>0</v>
          </cell>
        </row>
        <row r="249">
          <cell r="S249">
            <v>0</v>
          </cell>
          <cell r="T249">
            <v>0</v>
          </cell>
          <cell r="X249">
            <v>0</v>
          </cell>
          <cell r="AB249">
            <v>0</v>
          </cell>
          <cell r="AE249">
            <v>0</v>
          </cell>
          <cell r="AH249">
            <v>0</v>
          </cell>
        </row>
        <row r="250">
          <cell r="S250">
            <v>0</v>
          </cell>
          <cell r="T250">
            <v>0</v>
          </cell>
          <cell r="X250">
            <v>0</v>
          </cell>
          <cell r="AB250">
            <v>0</v>
          </cell>
          <cell r="AE250">
            <v>0</v>
          </cell>
          <cell r="AH250">
            <v>0</v>
          </cell>
        </row>
        <row r="251">
          <cell r="S251">
            <v>0</v>
          </cell>
          <cell r="T251">
            <v>0</v>
          </cell>
          <cell r="X251">
            <v>0</v>
          </cell>
          <cell r="AB251">
            <v>0</v>
          </cell>
          <cell r="AE251">
            <v>0</v>
          </cell>
          <cell r="AH251">
            <v>0</v>
          </cell>
        </row>
        <row r="252">
          <cell r="S252">
            <v>0</v>
          </cell>
          <cell r="T252">
            <v>0</v>
          </cell>
          <cell r="X252">
            <v>0</v>
          </cell>
          <cell r="AB252">
            <v>0</v>
          </cell>
          <cell r="AE252">
            <v>0</v>
          </cell>
          <cell r="AH252">
            <v>0</v>
          </cell>
        </row>
        <row r="253">
          <cell r="S253">
            <v>0</v>
          </cell>
          <cell r="T253">
            <v>0</v>
          </cell>
          <cell r="X253">
            <v>0</v>
          </cell>
          <cell r="AB253">
            <v>0</v>
          </cell>
          <cell r="AE253">
            <v>0</v>
          </cell>
          <cell r="AH253">
            <v>0</v>
          </cell>
        </row>
        <row r="254">
          <cell r="S254">
            <v>0</v>
          </cell>
          <cell r="T254">
            <v>0</v>
          </cell>
          <cell r="X254">
            <v>0</v>
          </cell>
          <cell r="AB254">
            <v>0</v>
          </cell>
          <cell r="AE254">
            <v>0</v>
          </cell>
          <cell r="AH254">
            <v>0</v>
          </cell>
        </row>
        <row r="255">
          <cell r="S255">
            <v>0</v>
          </cell>
          <cell r="T255">
            <v>0</v>
          </cell>
          <cell r="X255">
            <v>0</v>
          </cell>
          <cell r="AB255">
            <v>0</v>
          </cell>
          <cell r="AE255">
            <v>0</v>
          </cell>
          <cell r="AH255">
            <v>0</v>
          </cell>
        </row>
        <row r="256">
          <cell r="S256">
            <v>0</v>
          </cell>
          <cell r="T256">
            <v>0</v>
          </cell>
          <cell r="X256">
            <v>0</v>
          </cell>
          <cell r="AB256">
            <v>0</v>
          </cell>
          <cell r="AE256">
            <v>0</v>
          </cell>
          <cell r="AH256">
            <v>0</v>
          </cell>
        </row>
        <row r="257">
          <cell r="S257">
            <v>0</v>
          </cell>
          <cell r="T257">
            <v>0</v>
          </cell>
          <cell r="X257">
            <v>0</v>
          </cell>
          <cell r="AB257">
            <v>0</v>
          </cell>
          <cell r="AE257">
            <v>0</v>
          </cell>
          <cell r="AH257">
            <v>0</v>
          </cell>
        </row>
        <row r="258">
          <cell r="S258">
            <v>0</v>
          </cell>
          <cell r="T258">
            <v>0</v>
          </cell>
          <cell r="X258">
            <v>0</v>
          </cell>
          <cell r="AB258">
            <v>0</v>
          </cell>
          <cell r="AE258">
            <v>0</v>
          </cell>
          <cell r="AH258">
            <v>0</v>
          </cell>
        </row>
        <row r="259">
          <cell r="S259">
            <v>0</v>
          </cell>
          <cell r="T259">
            <v>0</v>
          </cell>
          <cell r="X259">
            <v>0</v>
          </cell>
          <cell r="AB259">
            <v>0</v>
          </cell>
          <cell r="AE259">
            <v>0</v>
          </cell>
          <cell r="AH259">
            <v>0</v>
          </cell>
        </row>
        <row r="260">
          <cell r="S260">
            <v>18729</v>
          </cell>
          <cell r="T260">
            <v>18729</v>
          </cell>
          <cell r="X260">
            <v>0</v>
          </cell>
          <cell r="AB260">
            <v>0</v>
          </cell>
          <cell r="AE260">
            <v>0</v>
          </cell>
          <cell r="AH260">
            <v>0</v>
          </cell>
        </row>
        <row r="261">
          <cell r="S261">
            <v>0</v>
          </cell>
          <cell r="T261">
            <v>0</v>
          </cell>
          <cell r="X261">
            <v>0</v>
          </cell>
          <cell r="AB261">
            <v>0</v>
          </cell>
          <cell r="AE261">
            <v>0</v>
          </cell>
          <cell r="AH261">
            <v>0</v>
          </cell>
        </row>
        <row r="269">
          <cell r="AB269">
            <v>0</v>
          </cell>
          <cell r="AE269">
            <v>0</v>
          </cell>
          <cell r="AH269">
            <v>0</v>
          </cell>
        </row>
        <row r="270">
          <cell r="S270">
            <v>0</v>
          </cell>
          <cell r="V270">
            <v>0</v>
          </cell>
          <cell r="Y270">
            <v>0</v>
          </cell>
          <cell r="AB270">
            <v>0</v>
          </cell>
          <cell r="AE270">
            <v>0</v>
          </cell>
          <cell r="AH270">
            <v>0</v>
          </cell>
        </row>
        <row r="271">
          <cell r="S271">
            <v>0</v>
          </cell>
          <cell r="V271">
            <v>0</v>
          </cell>
          <cell r="Y271">
            <v>53923</v>
          </cell>
          <cell r="AB271">
            <v>0</v>
          </cell>
          <cell r="AE271">
            <v>0</v>
          </cell>
          <cell r="AH271">
            <v>0</v>
          </cell>
        </row>
        <row r="272">
          <cell r="S272">
            <v>0</v>
          </cell>
          <cell r="V272">
            <v>0</v>
          </cell>
          <cell r="Y272">
            <v>0</v>
          </cell>
          <cell r="AB272">
            <v>0</v>
          </cell>
          <cell r="AE272">
            <v>0</v>
          </cell>
          <cell r="AH272">
            <v>0</v>
          </cell>
        </row>
        <row r="273">
          <cell r="S273">
            <v>0</v>
          </cell>
          <cell r="V273">
            <v>0</v>
          </cell>
          <cell r="Y273">
            <v>0</v>
          </cell>
          <cell r="AB273">
            <v>0</v>
          </cell>
          <cell r="AE273">
            <v>0</v>
          </cell>
          <cell r="AH273">
            <v>0</v>
          </cell>
        </row>
        <row r="274">
          <cell r="S274">
            <v>0</v>
          </cell>
          <cell r="V274">
            <v>0</v>
          </cell>
          <cell r="Y274">
            <v>0</v>
          </cell>
          <cell r="AB274">
            <v>0</v>
          </cell>
          <cell r="AE274">
            <v>0</v>
          </cell>
          <cell r="AH274">
            <v>0</v>
          </cell>
        </row>
        <row r="275">
          <cell r="S275">
            <v>0</v>
          </cell>
          <cell r="V275">
            <v>0</v>
          </cell>
          <cell r="Y275">
            <v>0</v>
          </cell>
          <cell r="AB275">
            <v>0</v>
          </cell>
          <cell r="AE275">
            <v>0</v>
          </cell>
          <cell r="AH275">
            <v>0</v>
          </cell>
        </row>
        <row r="276">
          <cell r="S276">
            <v>0</v>
          </cell>
          <cell r="V276">
            <v>0</v>
          </cell>
          <cell r="Y276">
            <v>0</v>
          </cell>
          <cell r="AB276">
            <v>0</v>
          </cell>
          <cell r="AE276">
            <v>0</v>
          </cell>
          <cell r="AH276">
            <v>0</v>
          </cell>
        </row>
        <row r="277">
          <cell r="S277">
            <v>0</v>
          </cell>
          <cell r="V277">
            <v>0</v>
          </cell>
          <cell r="Y277">
            <v>384413</v>
          </cell>
          <cell r="AB277">
            <v>58000</v>
          </cell>
          <cell r="AE277">
            <v>211971</v>
          </cell>
          <cell r="AH277">
            <v>0</v>
          </cell>
        </row>
        <row r="278">
          <cell r="S278">
            <v>0</v>
          </cell>
          <cell r="V278">
            <v>0</v>
          </cell>
          <cell r="Y278">
            <v>0</v>
          </cell>
          <cell r="AB278">
            <v>0</v>
          </cell>
          <cell r="AE278">
            <v>0</v>
          </cell>
          <cell r="AH278">
            <v>0</v>
          </cell>
        </row>
        <row r="279">
          <cell r="S279">
            <v>0</v>
          </cell>
          <cell r="V279">
            <v>0</v>
          </cell>
          <cell r="Y279">
            <v>0</v>
          </cell>
          <cell r="AB279">
            <v>0</v>
          </cell>
          <cell r="AE279">
            <v>0</v>
          </cell>
          <cell r="AH279">
            <v>0</v>
          </cell>
        </row>
        <row r="280">
          <cell r="S280">
            <v>25511</v>
          </cell>
          <cell r="V280">
            <v>9765</v>
          </cell>
          <cell r="Y280">
            <v>0</v>
          </cell>
          <cell r="AB280">
            <v>0</v>
          </cell>
          <cell r="AE280">
            <v>0</v>
          </cell>
          <cell r="AH280">
            <v>0</v>
          </cell>
        </row>
        <row r="281">
          <cell r="S281">
            <v>0</v>
          </cell>
          <cell r="V281">
            <v>0</v>
          </cell>
          <cell r="Y281">
            <v>0</v>
          </cell>
          <cell r="AB281">
            <v>0</v>
          </cell>
          <cell r="AE281">
            <v>0</v>
          </cell>
          <cell r="AH281">
            <v>0</v>
          </cell>
        </row>
        <row r="282">
          <cell r="S282">
            <v>0</v>
          </cell>
          <cell r="V282">
            <v>0</v>
          </cell>
          <cell r="Y282">
            <v>0</v>
          </cell>
          <cell r="AB282">
            <v>0</v>
          </cell>
          <cell r="AE282">
            <v>0</v>
          </cell>
          <cell r="AH282">
            <v>0</v>
          </cell>
        </row>
        <row r="283">
          <cell r="S283">
            <v>0</v>
          </cell>
          <cell r="V283">
            <v>0</v>
          </cell>
          <cell r="Y283">
            <v>0</v>
          </cell>
          <cell r="AB283">
            <v>0</v>
          </cell>
          <cell r="AE283">
            <v>0</v>
          </cell>
          <cell r="AH283">
            <v>0</v>
          </cell>
        </row>
        <row r="284">
          <cell r="S284">
            <v>0</v>
          </cell>
          <cell r="V284">
            <v>0</v>
          </cell>
          <cell r="Y284">
            <v>0</v>
          </cell>
          <cell r="AB284">
            <v>0</v>
          </cell>
          <cell r="AE284">
            <v>0</v>
          </cell>
          <cell r="AH284">
            <v>0</v>
          </cell>
        </row>
        <row r="285">
          <cell r="S285">
            <v>0</v>
          </cell>
          <cell r="V285">
            <v>0</v>
          </cell>
          <cell r="Y285">
            <v>0</v>
          </cell>
          <cell r="AB285">
            <v>0</v>
          </cell>
          <cell r="AE285">
            <v>0</v>
          </cell>
          <cell r="AH285">
            <v>0</v>
          </cell>
        </row>
        <row r="286">
          <cell r="S286">
            <v>0</v>
          </cell>
          <cell r="V286">
            <v>0</v>
          </cell>
          <cell r="Y286">
            <v>0</v>
          </cell>
          <cell r="AB286">
            <v>0</v>
          </cell>
          <cell r="AE286">
            <v>0</v>
          </cell>
          <cell r="AH286">
            <v>0</v>
          </cell>
        </row>
        <row r="287">
          <cell r="S287">
            <v>177117</v>
          </cell>
          <cell r="V287">
            <v>137982</v>
          </cell>
          <cell r="Y287">
            <v>0</v>
          </cell>
          <cell r="AB287">
            <v>0</v>
          </cell>
          <cell r="AE287">
            <v>0</v>
          </cell>
          <cell r="AH287">
            <v>0</v>
          </cell>
        </row>
        <row r="288">
          <cell r="S288">
            <v>0</v>
          </cell>
          <cell r="V288">
            <v>0</v>
          </cell>
          <cell r="Y288">
            <v>0</v>
          </cell>
        </row>
      </sheetData>
      <sheetData sheetId="5"/>
      <sheetData sheetId="6"/>
      <sheetData sheetId="7"/>
      <sheetData sheetId="8"/>
      <sheetData sheetId="9"/>
      <sheetData sheetId="10"/>
      <sheetData sheetId="11"/>
      <sheetData sheetId="12"/>
      <sheetData sheetId="1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x for Txt"/>
      <sheetName val="1990-2017 Total"/>
      <sheetName val="1990-2017 Sector"/>
      <sheetName val="Summary"/>
      <sheetName val="Summary by Gas"/>
      <sheetName val="Process"/>
      <sheetName val="CO2_FFC"/>
      <sheetName val="Stationary"/>
      <sheetName val="Mobile"/>
      <sheetName val="NatGas Systems"/>
      <sheetName val="Indust. Proc."/>
      <sheetName val="Agriculture"/>
      <sheetName val="Solid Waste"/>
      <sheetName val="Wastewater"/>
      <sheetName val="ElecImport"/>
      <sheetName val="EIA Adjust"/>
      <sheetName val="Biogenic Graphs"/>
      <sheetName val="Biogenic Summary"/>
      <sheetName val="Biogenic Calcs"/>
      <sheetName val="Carbon Sequestration Forests"/>
    </sheetNames>
    <sheetDataSet>
      <sheetData sheetId="0"/>
      <sheetData sheetId="1" refreshError="1"/>
      <sheetData sheetId="2"/>
      <sheetData sheetId="3"/>
      <sheetData sheetId="4"/>
      <sheetData sheetId="5"/>
      <sheetData sheetId="6"/>
      <sheetData sheetId="7"/>
      <sheetData sheetId="8"/>
      <sheetData sheetId="9">
        <row r="51">
          <cell r="C51">
            <v>1990</v>
          </cell>
          <cell r="D51">
            <v>1991</v>
          </cell>
          <cell r="E51">
            <v>1992</v>
          </cell>
          <cell r="F51">
            <v>1993</v>
          </cell>
          <cell r="G51">
            <v>1994</v>
          </cell>
          <cell r="H51">
            <v>1995</v>
          </cell>
          <cell r="I51">
            <v>1996</v>
          </cell>
          <cell r="J51">
            <v>1997</v>
          </cell>
          <cell r="K51">
            <v>1998</v>
          </cell>
          <cell r="L51">
            <v>1999</v>
          </cell>
          <cell r="M51">
            <v>2000</v>
          </cell>
          <cell r="N51">
            <v>2001</v>
          </cell>
          <cell r="O51">
            <v>2002</v>
          </cell>
          <cell r="P51">
            <v>2003</v>
          </cell>
          <cell r="Q51">
            <v>2004</v>
          </cell>
          <cell r="R51">
            <v>2005</v>
          </cell>
          <cell r="S51">
            <v>2006</v>
          </cell>
          <cell r="T51">
            <v>2007</v>
          </cell>
          <cell r="U51">
            <v>2008</v>
          </cell>
          <cell r="V51">
            <v>2009</v>
          </cell>
          <cell r="W51">
            <v>2010</v>
          </cell>
          <cell r="X51">
            <v>2011</v>
          </cell>
          <cell r="Y51">
            <v>2012</v>
          </cell>
          <cell r="Z51">
            <v>2013</v>
          </cell>
          <cell r="AA51">
            <v>2014</v>
          </cell>
          <cell r="AB51">
            <v>2015</v>
          </cell>
          <cell r="AC51">
            <v>2016</v>
          </cell>
          <cell r="AD51">
            <v>2017</v>
          </cell>
          <cell r="AE51">
            <v>2018</v>
          </cell>
        </row>
        <row r="53">
          <cell r="B53" t="str">
            <v>Steel, Cathodically Unprotected and Uncoated</v>
          </cell>
          <cell r="C53">
            <v>2784</v>
          </cell>
          <cell r="D53">
            <v>2737</v>
          </cell>
          <cell r="E53">
            <v>2648</v>
          </cell>
          <cell r="F53">
            <v>2588</v>
          </cell>
          <cell r="G53">
            <v>2529</v>
          </cell>
          <cell r="H53">
            <v>2481</v>
          </cell>
          <cell r="I53">
            <v>2436</v>
          </cell>
          <cell r="J53">
            <v>2393.5</v>
          </cell>
          <cell r="K53">
            <v>2349</v>
          </cell>
          <cell r="L53">
            <v>2329</v>
          </cell>
          <cell r="M53">
            <v>2603.5</v>
          </cell>
          <cell r="N53">
            <v>2398</v>
          </cell>
          <cell r="O53">
            <v>2421</v>
          </cell>
          <cell r="P53">
            <v>2329</v>
          </cell>
          <cell r="Q53">
            <v>2271.9870000000001</v>
          </cell>
          <cell r="R53">
            <v>2174.9859999999999</v>
          </cell>
          <cell r="S53">
            <v>2125.0189999999998</v>
          </cell>
          <cell r="T53">
            <v>2054.0549999999998</v>
          </cell>
          <cell r="U53">
            <v>1988.9559999999999</v>
          </cell>
          <cell r="V53">
            <v>1913.8189999999997</v>
          </cell>
          <cell r="W53">
            <v>1839.1949999999997</v>
          </cell>
          <cell r="X53">
            <v>1746.3110000000001</v>
          </cell>
          <cell r="Y53">
            <v>1622.2090000000001</v>
          </cell>
          <cell r="Z53">
            <v>1538.5670000000002</v>
          </cell>
          <cell r="AA53">
            <v>1487.05</v>
          </cell>
          <cell r="AB53">
            <v>1417.8520000000003</v>
          </cell>
          <cell r="AC53">
            <v>1317.1020000000001</v>
          </cell>
          <cell r="AD53">
            <v>1206.0239999999999</v>
          </cell>
          <cell r="AE53">
            <v>1145.8670000000002</v>
          </cell>
        </row>
        <row r="54">
          <cell r="B54" t="str">
            <v>Steel, Cathodically Unprotected and Coated</v>
          </cell>
          <cell r="C54">
            <v>2888</v>
          </cell>
          <cell r="D54">
            <v>2806</v>
          </cell>
          <cell r="E54">
            <v>2754</v>
          </cell>
          <cell r="F54">
            <v>2669</v>
          </cell>
          <cell r="G54">
            <v>2580</v>
          </cell>
          <cell r="H54">
            <v>2512</v>
          </cell>
          <cell r="I54">
            <v>2351</v>
          </cell>
          <cell r="J54">
            <v>2312.5</v>
          </cell>
          <cell r="K54">
            <v>2252.5</v>
          </cell>
          <cell r="L54">
            <v>2173</v>
          </cell>
          <cell r="M54">
            <v>2118</v>
          </cell>
          <cell r="N54">
            <v>1637</v>
          </cell>
          <cell r="O54">
            <v>1425</v>
          </cell>
          <cell r="P54">
            <v>1256.3333333333333</v>
          </cell>
          <cell r="Q54">
            <v>1233.9366666666667</v>
          </cell>
          <cell r="R54">
            <v>1015.2810000000001</v>
          </cell>
          <cell r="S54">
            <v>1510.3520000000001</v>
          </cell>
          <cell r="T54">
            <v>1410.135</v>
          </cell>
          <cell r="U54">
            <v>1376.232</v>
          </cell>
          <cell r="V54">
            <v>1318.5780000000002</v>
          </cell>
          <cell r="W54">
            <v>1241.2710000000002</v>
          </cell>
          <cell r="X54">
            <v>1160.97</v>
          </cell>
          <cell r="Y54">
            <v>1162.8399999999999</v>
          </cell>
          <cell r="Z54">
            <v>1149.636</v>
          </cell>
          <cell r="AA54">
            <v>1116.9070000000002</v>
          </cell>
          <cell r="AB54">
            <v>1113.386</v>
          </cell>
          <cell r="AC54">
            <v>1091.992</v>
          </cell>
          <cell r="AD54">
            <v>1045.3530000000001</v>
          </cell>
          <cell r="AE54">
            <v>1011.107</v>
          </cell>
        </row>
        <row r="55">
          <cell r="B55" t="str">
            <v>Steel, Cathodically Protected and Uncoated</v>
          </cell>
          <cell r="C55">
            <v>53</v>
          </cell>
          <cell r="D55">
            <v>52</v>
          </cell>
          <cell r="E55">
            <v>52</v>
          </cell>
          <cell r="F55">
            <v>52</v>
          </cell>
          <cell r="G55">
            <v>50</v>
          </cell>
          <cell r="H55">
            <v>50</v>
          </cell>
          <cell r="I55">
            <v>50</v>
          </cell>
          <cell r="J55">
            <v>50</v>
          </cell>
          <cell r="K55">
            <v>50</v>
          </cell>
          <cell r="L55">
            <v>48</v>
          </cell>
          <cell r="M55">
            <v>48</v>
          </cell>
          <cell r="N55">
            <v>225</v>
          </cell>
          <cell r="O55">
            <v>255</v>
          </cell>
          <cell r="P55">
            <v>235</v>
          </cell>
          <cell r="Q55">
            <v>240.79999999999998</v>
          </cell>
          <cell r="R55">
            <v>242.47</v>
          </cell>
          <cell r="S55">
            <v>198.40800000000002</v>
          </cell>
          <cell r="T55">
            <v>198.09100000000001</v>
          </cell>
          <cell r="U55">
            <v>191.47200000000001</v>
          </cell>
          <cell r="V55">
            <v>188.91399999999999</v>
          </cell>
          <cell r="W55">
            <v>165.92699999999999</v>
          </cell>
          <cell r="X55">
            <v>155.69699999999997</v>
          </cell>
          <cell r="Y55">
            <v>157.58000000000001</v>
          </cell>
          <cell r="Z55">
            <v>159.25200000000001</v>
          </cell>
          <cell r="AA55">
            <v>151.28700000000001</v>
          </cell>
          <cell r="AB55">
            <v>148.55199999999999</v>
          </cell>
          <cell r="AC55">
            <v>144.97399999999999</v>
          </cell>
          <cell r="AD55">
            <v>143.11500000000001</v>
          </cell>
          <cell r="AE55">
            <v>142.08099999999999</v>
          </cell>
        </row>
        <row r="56">
          <cell r="B56" t="str">
            <v>Steel, Cathodically Protected and Coated</v>
          </cell>
          <cell r="C56">
            <v>4345</v>
          </cell>
          <cell r="D56">
            <v>4335</v>
          </cell>
          <cell r="E56">
            <v>4531.5</v>
          </cell>
          <cell r="F56">
            <v>4641</v>
          </cell>
          <cell r="G56">
            <v>4737</v>
          </cell>
          <cell r="H56">
            <v>4816</v>
          </cell>
          <cell r="I56">
            <v>4984</v>
          </cell>
          <cell r="J56">
            <v>5031.5</v>
          </cell>
          <cell r="K56">
            <v>5104.5</v>
          </cell>
          <cell r="L56">
            <v>5174</v>
          </cell>
          <cell r="M56">
            <v>4911</v>
          </cell>
          <cell r="N56">
            <v>5391</v>
          </cell>
          <cell r="O56">
            <v>5495</v>
          </cell>
          <cell r="P56">
            <v>5717.9666666666672</v>
          </cell>
          <cell r="Q56">
            <v>5764.333333333333</v>
          </cell>
          <cell r="R56">
            <v>5982.8640000000005</v>
          </cell>
          <cell r="S56">
            <v>5429.8910000000005</v>
          </cell>
          <cell r="T56">
            <v>5530.1380000000008</v>
          </cell>
          <cell r="U56">
            <v>5569.3809999999994</v>
          </cell>
          <cell r="V56">
            <v>5635.1399999999985</v>
          </cell>
          <cell r="W56">
            <v>5743.9079999999994</v>
          </cell>
          <cell r="X56">
            <v>5791.3860000000004</v>
          </cell>
          <cell r="Y56">
            <v>5767.6239999999998</v>
          </cell>
          <cell r="Z56">
            <v>5745.0240000000003</v>
          </cell>
          <cell r="AA56">
            <v>5845.0329999999994</v>
          </cell>
          <cell r="AB56">
            <v>5790.0969999999979</v>
          </cell>
          <cell r="AC56">
            <v>5781.018</v>
          </cell>
          <cell r="AD56">
            <v>5755.134</v>
          </cell>
          <cell r="AE56">
            <v>5746.6629999999986</v>
          </cell>
        </row>
        <row r="57">
          <cell r="B57" t="str">
            <v>Plastic</v>
          </cell>
          <cell r="C57">
            <v>2392</v>
          </cell>
          <cell r="D57">
            <v>2654</v>
          </cell>
          <cell r="E57">
            <v>2946</v>
          </cell>
          <cell r="F57">
            <v>3291</v>
          </cell>
          <cell r="G57">
            <v>3558</v>
          </cell>
          <cell r="H57">
            <v>3886</v>
          </cell>
          <cell r="I57">
            <v>4173</v>
          </cell>
          <cell r="J57">
            <v>4485</v>
          </cell>
          <cell r="K57">
            <v>4790.5</v>
          </cell>
          <cell r="L57">
            <v>5084</v>
          </cell>
          <cell r="M57">
            <v>5458</v>
          </cell>
          <cell r="N57">
            <v>5874</v>
          </cell>
          <cell r="O57">
            <v>6138</v>
          </cell>
          <cell r="P57">
            <v>6421.7333333333336</v>
          </cell>
          <cell r="Q57">
            <v>6803.3786666666674</v>
          </cell>
          <cell r="R57">
            <v>7241.8329999999996</v>
          </cell>
          <cell r="S57">
            <v>7282.4510000000009</v>
          </cell>
          <cell r="T57">
            <v>7523.9110000000001</v>
          </cell>
          <cell r="U57">
            <v>7752.192</v>
          </cell>
          <cell r="V57">
            <v>7943.8769999999995</v>
          </cell>
          <cell r="W57">
            <v>8150.4049999999997</v>
          </cell>
          <cell r="X57">
            <v>8434.4189999999981</v>
          </cell>
          <cell r="Y57">
            <v>8780.8809999999994</v>
          </cell>
          <cell r="Z57">
            <v>9097.1120000000028</v>
          </cell>
          <cell r="AA57">
            <v>9490.3840000000018</v>
          </cell>
          <cell r="AB57">
            <v>9788.7090000000007</v>
          </cell>
          <cell r="AC57">
            <v>10099.989000000001</v>
          </cell>
          <cell r="AD57">
            <v>10467.602999999999</v>
          </cell>
          <cell r="AE57">
            <v>10741.089</v>
          </cell>
        </row>
        <row r="58">
          <cell r="B58" t="str">
            <v>Cast or Wrought Iron</v>
          </cell>
          <cell r="C58">
            <v>5155</v>
          </cell>
          <cell r="D58">
            <v>5099</v>
          </cell>
          <cell r="E58">
            <v>5017</v>
          </cell>
          <cell r="F58">
            <v>4820</v>
          </cell>
          <cell r="G58">
            <v>4903</v>
          </cell>
          <cell r="H58">
            <v>4867</v>
          </cell>
          <cell r="I58">
            <v>4798</v>
          </cell>
          <cell r="J58">
            <v>4755</v>
          </cell>
          <cell r="K58">
            <v>4715.5</v>
          </cell>
          <cell r="L58">
            <v>4685</v>
          </cell>
          <cell r="M58">
            <v>4574.5</v>
          </cell>
          <cell r="N58">
            <v>4501</v>
          </cell>
          <cell r="O58">
            <v>4440</v>
          </cell>
          <cell r="P58">
            <v>4405</v>
          </cell>
          <cell r="Q58">
            <v>4351.7439999999997</v>
          </cell>
          <cell r="R58">
            <v>4292.402</v>
          </cell>
          <cell r="S58">
            <v>4228.4610000000002</v>
          </cell>
          <cell r="T58">
            <v>4184.7259999999997</v>
          </cell>
          <cell r="U58">
            <v>4140.4629999999997</v>
          </cell>
          <cell r="V58">
            <v>4066.4039999999995</v>
          </cell>
          <cell r="W58">
            <v>3990.1370000000006</v>
          </cell>
          <cell r="X58">
            <v>3901.2620000000006</v>
          </cell>
          <cell r="Y58">
            <v>3791.5729999999999</v>
          </cell>
          <cell r="Z58">
            <v>3691.1470000000008</v>
          </cell>
          <cell r="AA58">
            <v>3433.2250000000004</v>
          </cell>
          <cell r="AB58">
            <v>3315.1860000000001</v>
          </cell>
          <cell r="AC58">
            <v>3193.5120000000002</v>
          </cell>
          <cell r="AD58">
            <v>3049.1059999999998</v>
          </cell>
          <cell r="AE58">
            <v>2925.4759999999997</v>
          </cell>
        </row>
        <row r="59">
          <cell r="B59" t="str">
            <v>Ductile Iron</v>
          </cell>
          <cell r="C59">
            <v>13</v>
          </cell>
          <cell r="D59">
            <v>13</v>
          </cell>
          <cell r="E59">
            <v>13</v>
          </cell>
          <cell r="F59">
            <v>13</v>
          </cell>
          <cell r="G59">
            <v>13</v>
          </cell>
          <cell r="H59">
            <v>13</v>
          </cell>
          <cell r="I59">
            <v>13</v>
          </cell>
          <cell r="J59">
            <v>13</v>
          </cell>
          <cell r="K59">
            <v>13</v>
          </cell>
          <cell r="L59">
            <v>13</v>
          </cell>
          <cell r="M59">
            <v>13</v>
          </cell>
          <cell r="N59">
            <v>3</v>
          </cell>
          <cell r="O59">
            <v>3</v>
          </cell>
          <cell r="P59">
            <v>3</v>
          </cell>
          <cell r="Q59">
            <v>3</v>
          </cell>
          <cell r="R59">
            <v>3</v>
          </cell>
          <cell r="S59">
            <v>2</v>
          </cell>
          <cell r="T59">
            <v>1.9</v>
          </cell>
          <cell r="U59">
            <v>1.92</v>
          </cell>
          <cell r="V59">
            <v>1.92</v>
          </cell>
          <cell r="W59">
            <v>1.9</v>
          </cell>
          <cell r="X59">
            <v>1.89</v>
          </cell>
          <cell r="Y59">
            <v>1.89</v>
          </cell>
          <cell r="Z59">
            <v>1.1000000000000001</v>
          </cell>
          <cell r="AA59">
            <v>1.54</v>
          </cell>
          <cell r="AB59">
            <v>1.8</v>
          </cell>
          <cell r="AC59">
            <v>1.8</v>
          </cell>
          <cell r="AD59">
            <v>1.37</v>
          </cell>
          <cell r="AE59">
            <v>1.36</v>
          </cell>
        </row>
        <row r="60">
          <cell r="B60" t="str">
            <v>Copper</v>
          </cell>
          <cell r="C60">
            <v>0</v>
          </cell>
          <cell r="D60">
            <v>0</v>
          </cell>
          <cell r="E60">
            <v>0</v>
          </cell>
          <cell r="F60">
            <v>0</v>
          </cell>
          <cell r="G60">
            <v>0</v>
          </cell>
          <cell r="H60">
            <v>0</v>
          </cell>
          <cell r="I60">
            <v>0</v>
          </cell>
          <cell r="J60">
            <v>0</v>
          </cell>
          <cell r="K60">
            <v>0</v>
          </cell>
          <cell r="L60">
            <v>0</v>
          </cell>
          <cell r="M60">
            <v>0</v>
          </cell>
          <cell r="N60">
            <v>0</v>
          </cell>
          <cell r="O60">
            <v>2</v>
          </cell>
          <cell r="P60">
            <v>0</v>
          </cell>
          <cell r="Q60">
            <v>0</v>
          </cell>
          <cell r="R60">
            <v>0</v>
          </cell>
          <cell r="S60">
            <v>5.8999999999999997E-2</v>
          </cell>
          <cell r="T60">
            <v>5.8999999999999997E-2</v>
          </cell>
          <cell r="U60">
            <v>4.2999999999999997E-2</v>
          </cell>
          <cell r="V60">
            <v>4.2999999999999997E-2</v>
          </cell>
          <cell r="W60">
            <v>6.5000000000000002E-2</v>
          </cell>
          <cell r="X60">
            <v>6.5000000000000002E-2</v>
          </cell>
          <cell r="Y60">
            <v>6.5000000000000002E-2</v>
          </cell>
          <cell r="Z60">
            <v>3.9E-2</v>
          </cell>
          <cell r="AA60">
            <v>0.06</v>
          </cell>
          <cell r="AB60">
            <v>0.06</v>
          </cell>
          <cell r="AC60">
            <v>0.06</v>
          </cell>
          <cell r="AD60">
            <v>0.06</v>
          </cell>
          <cell r="AE60">
            <v>2.8000000000000001E-2</v>
          </cell>
        </row>
        <row r="61">
          <cell r="B61" t="str">
            <v>Other</v>
          </cell>
          <cell r="C61">
            <v>0</v>
          </cell>
          <cell r="D61">
            <v>0</v>
          </cell>
          <cell r="E61">
            <v>0</v>
          </cell>
          <cell r="F61">
            <v>0</v>
          </cell>
          <cell r="G61">
            <v>0</v>
          </cell>
          <cell r="H61">
            <v>0</v>
          </cell>
          <cell r="I61">
            <v>0</v>
          </cell>
          <cell r="J61">
            <v>4</v>
          </cell>
          <cell r="K61">
            <v>3</v>
          </cell>
          <cell r="L61">
            <v>0</v>
          </cell>
          <cell r="M61">
            <v>0</v>
          </cell>
          <cell r="N61">
            <v>9</v>
          </cell>
          <cell r="O61">
            <v>55</v>
          </cell>
          <cell r="P61">
            <v>9.1333300000000008</v>
          </cell>
          <cell r="Q61">
            <v>17.187670000000001</v>
          </cell>
          <cell r="R61">
            <v>1.532</v>
          </cell>
          <cell r="S61">
            <v>0.128</v>
          </cell>
          <cell r="T61">
            <v>0</v>
          </cell>
          <cell r="U61">
            <v>2.2000000000000002</v>
          </cell>
          <cell r="V61">
            <v>0</v>
          </cell>
          <cell r="W61">
            <v>0</v>
          </cell>
          <cell r="X61">
            <v>0</v>
          </cell>
          <cell r="Y61">
            <v>0</v>
          </cell>
          <cell r="Z61">
            <v>0.64</v>
          </cell>
          <cell r="AA61">
            <v>0.8</v>
          </cell>
          <cell r="AB61">
            <v>0.8</v>
          </cell>
          <cell r="AC61">
            <v>0.8</v>
          </cell>
          <cell r="AD61">
            <v>0.80100000000000005</v>
          </cell>
          <cell r="AE61">
            <v>0.80100000000000005</v>
          </cell>
        </row>
        <row r="62">
          <cell r="B62" t="str">
            <v>Total</v>
          </cell>
          <cell r="C62">
            <v>17630</v>
          </cell>
          <cell r="D62">
            <v>17696</v>
          </cell>
          <cell r="E62">
            <v>17961.5</v>
          </cell>
          <cell r="F62">
            <v>18074</v>
          </cell>
          <cell r="G62">
            <v>18370</v>
          </cell>
          <cell r="H62">
            <v>18625</v>
          </cell>
          <cell r="I62">
            <v>18805</v>
          </cell>
          <cell r="J62">
            <v>19044.5</v>
          </cell>
          <cell r="K62">
            <v>19278</v>
          </cell>
          <cell r="L62">
            <v>19506</v>
          </cell>
          <cell r="M62">
            <v>19726</v>
          </cell>
          <cell r="N62">
            <v>20038</v>
          </cell>
          <cell r="O62">
            <v>20234</v>
          </cell>
          <cell r="P62">
            <v>20377.166663333333</v>
          </cell>
          <cell r="Q62">
            <v>20686.367336666666</v>
          </cell>
          <cell r="R62">
            <v>20954.368000000002</v>
          </cell>
          <cell r="S62">
            <v>20776.769</v>
          </cell>
          <cell r="T62">
            <v>20903.015000000003</v>
          </cell>
          <cell r="U62">
            <v>21022.859</v>
          </cell>
          <cell r="V62">
            <v>21068.694999999996</v>
          </cell>
          <cell r="W62">
            <v>21132.808000000001</v>
          </cell>
          <cell r="X62">
            <v>21191.999999999996</v>
          </cell>
          <cell r="Y62">
            <v>21284.661999999997</v>
          </cell>
          <cell r="Z62">
            <v>21382.517000000003</v>
          </cell>
          <cell r="AA62">
            <v>21526.286</v>
          </cell>
          <cell r="AB62">
            <v>21576.441999999999</v>
          </cell>
          <cell r="AC62">
            <v>21631.246999999999</v>
          </cell>
          <cell r="AD62">
            <v>21668.565999999999</v>
          </cell>
          <cell r="AE62">
            <v>21714.471999999998</v>
          </cell>
        </row>
        <row r="65">
          <cell r="B65" t="str">
            <v>Steel, Cathodically Unprotected and Uncoated</v>
          </cell>
          <cell r="C65">
            <v>475349</v>
          </cell>
          <cell r="D65">
            <v>467092</v>
          </cell>
          <cell r="E65">
            <v>453146</v>
          </cell>
          <cell r="F65">
            <v>443269</v>
          </cell>
          <cell r="G65">
            <v>427591</v>
          </cell>
          <cell r="H65">
            <v>428012</v>
          </cell>
          <cell r="I65">
            <v>415460</v>
          </cell>
          <cell r="J65">
            <v>409520</v>
          </cell>
          <cell r="K65">
            <v>403511</v>
          </cell>
          <cell r="L65">
            <v>398751</v>
          </cell>
          <cell r="M65">
            <v>316403</v>
          </cell>
          <cell r="N65">
            <v>309921</v>
          </cell>
          <cell r="O65">
            <v>306301</v>
          </cell>
          <cell r="P65">
            <v>299705</v>
          </cell>
          <cell r="Q65">
            <v>220649</v>
          </cell>
          <cell r="R65">
            <v>217206</v>
          </cell>
          <cell r="S65">
            <v>225174</v>
          </cell>
          <cell r="T65">
            <v>220927</v>
          </cell>
          <cell r="U65">
            <v>215059</v>
          </cell>
          <cell r="V65">
            <v>207260</v>
          </cell>
          <cell r="W65">
            <v>200732</v>
          </cell>
          <cell r="X65">
            <v>200899</v>
          </cell>
          <cell r="Y65">
            <v>192355</v>
          </cell>
          <cell r="Z65">
            <v>188544</v>
          </cell>
          <cell r="AA65">
            <v>180608</v>
          </cell>
          <cell r="AB65">
            <v>172605</v>
          </cell>
          <cell r="AC65">
            <v>164402</v>
          </cell>
          <cell r="AD65">
            <v>155001</v>
          </cell>
          <cell r="AE65">
            <v>147064</v>
          </cell>
        </row>
        <row r="66">
          <cell r="B66" t="str">
            <v>Steel, Cathodically Unprotected and Coated</v>
          </cell>
          <cell r="C66">
            <v>99773</v>
          </cell>
          <cell r="D66">
            <v>99898</v>
          </cell>
          <cell r="E66">
            <v>96050</v>
          </cell>
          <cell r="F66">
            <v>94795</v>
          </cell>
          <cell r="G66">
            <v>92515</v>
          </cell>
          <cell r="H66">
            <v>91539</v>
          </cell>
          <cell r="I66">
            <v>90313</v>
          </cell>
          <cell r="J66">
            <v>87179.5</v>
          </cell>
          <cell r="K66">
            <v>85152</v>
          </cell>
          <cell r="L66">
            <v>80506</v>
          </cell>
          <cell r="M66">
            <v>77326</v>
          </cell>
          <cell r="N66">
            <v>77050</v>
          </cell>
          <cell r="O66">
            <v>74877</v>
          </cell>
          <cell r="P66">
            <v>73794</v>
          </cell>
          <cell r="Q66">
            <v>72602</v>
          </cell>
          <cell r="R66">
            <v>74057</v>
          </cell>
          <cell r="S66">
            <v>72459</v>
          </cell>
          <cell r="T66">
            <v>71295</v>
          </cell>
          <cell r="U66">
            <v>70001</v>
          </cell>
          <cell r="V66">
            <v>66838</v>
          </cell>
          <cell r="W66">
            <v>66115</v>
          </cell>
          <cell r="X66">
            <v>58460</v>
          </cell>
          <cell r="Y66">
            <v>56086</v>
          </cell>
          <cell r="Z66">
            <v>55966</v>
          </cell>
          <cell r="AA66">
            <v>54117</v>
          </cell>
          <cell r="AB66">
            <v>51749</v>
          </cell>
          <cell r="AC66">
            <v>48989</v>
          </cell>
          <cell r="AD66">
            <v>44009</v>
          </cell>
          <cell r="AE66">
            <v>42471</v>
          </cell>
        </row>
        <row r="67">
          <cell r="B67" t="str">
            <v>Steel, Cathodically Protected and Uncoated</v>
          </cell>
          <cell r="C67">
            <v>467</v>
          </cell>
          <cell r="D67">
            <v>463</v>
          </cell>
          <cell r="E67">
            <v>463</v>
          </cell>
          <cell r="F67">
            <v>457</v>
          </cell>
          <cell r="G67">
            <v>449</v>
          </cell>
          <cell r="H67">
            <v>449</v>
          </cell>
          <cell r="I67">
            <v>449</v>
          </cell>
          <cell r="J67">
            <v>449</v>
          </cell>
          <cell r="K67">
            <v>449</v>
          </cell>
          <cell r="L67">
            <v>449</v>
          </cell>
          <cell r="M67">
            <v>449</v>
          </cell>
          <cell r="N67">
            <v>449</v>
          </cell>
          <cell r="O67">
            <v>449</v>
          </cell>
          <cell r="P67">
            <v>449</v>
          </cell>
          <cell r="Q67">
            <v>0</v>
          </cell>
          <cell r="R67">
            <v>0</v>
          </cell>
          <cell r="S67">
            <v>0</v>
          </cell>
          <cell r="T67">
            <v>0</v>
          </cell>
          <cell r="U67">
            <v>0</v>
          </cell>
          <cell r="V67">
            <v>0</v>
          </cell>
          <cell r="W67">
            <v>45</v>
          </cell>
          <cell r="X67">
            <v>332</v>
          </cell>
          <cell r="Y67">
            <v>333</v>
          </cell>
          <cell r="Z67">
            <v>68</v>
          </cell>
          <cell r="AA67">
            <v>61</v>
          </cell>
          <cell r="AB67">
            <v>16</v>
          </cell>
          <cell r="AC67">
            <v>11</v>
          </cell>
          <cell r="AD67">
            <v>11</v>
          </cell>
          <cell r="AE67">
            <v>11</v>
          </cell>
        </row>
        <row r="68">
          <cell r="B68" t="str">
            <v>Steel, Cathodically Protected and Coated</v>
          </cell>
          <cell r="C68">
            <v>150054</v>
          </cell>
          <cell r="D68">
            <v>152153</v>
          </cell>
          <cell r="E68">
            <v>154005</v>
          </cell>
          <cell r="F68">
            <v>153943</v>
          </cell>
          <cell r="G68">
            <v>158080</v>
          </cell>
          <cell r="H68">
            <v>157721</v>
          </cell>
          <cell r="I68">
            <v>151173</v>
          </cell>
          <cell r="J68">
            <v>151111.5</v>
          </cell>
          <cell r="K68">
            <v>151112.5</v>
          </cell>
          <cell r="L68">
            <v>153785</v>
          </cell>
          <cell r="M68">
            <v>220002</v>
          </cell>
          <cell r="N68">
            <v>220002</v>
          </cell>
          <cell r="O68">
            <v>219167</v>
          </cell>
          <cell r="P68">
            <v>218028</v>
          </cell>
          <cell r="Q68">
            <v>162241</v>
          </cell>
          <cell r="R68">
            <v>171863</v>
          </cell>
          <cell r="S68">
            <v>178153</v>
          </cell>
          <cell r="T68">
            <v>177883</v>
          </cell>
          <cell r="U68">
            <v>176657</v>
          </cell>
          <cell r="V68">
            <v>175219</v>
          </cell>
          <cell r="W68">
            <v>167169</v>
          </cell>
          <cell r="X68">
            <v>164179</v>
          </cell>
          <cell r="Y68">
            <v>161970</v>
          </cell>
          <cell r="Z68">
            <v>158060</v>
          </cell>
          <cell r="AA68">
            <v>155703</v>
          </cell>
          <cell r="AB68">
            <v>153922</v>
          </cell>
          <cell r="AC68">
            <v>151873</v>
          </cell>
          <cell r="AD68">
            <v>149751</v>
          </cell>
          <cell r="AE68">
            <v>146738</v>
          </cell>
        </row>
        <row r="69">
          <cell r="B69" t="str">
            <v>Plastic</v>
          </cell>
          <cell r="C69">
            <v>236420</v>
          </cell>
          <cell r="D69">
            <v>251027</v>
          </cell>
          <cell r="E69">
            <v>276126</v>
          </cell>
          <cell r="F69">
            <v>300166</v>
          </cell>
          <cell r="G69">
            <v>328250</v>
          </cell>
          <cell r="H69">
            <v>346910</v>
          </cell>
          <cell r="I69">
            <v>375837</v>
          </cell>
          <cell r="J69">
            <v>401255.5</v>
          </cell>
          <cell r="K69">
            <v>429103</v>
          </cell>
          <cell r="L69">
            <v>449591</v>
          </cell>
          <cell r="M69">
            <v>477157</v>
          </cell>
          <cell r="N69">
            <v>498936</v>
          </cell>
          <cell r="O69">
            <v>522779</v>
          </cell>
          <cell r="P69">
            <v>544690.66666666663</v>
          </cell>
          <cell r="Q69">
            <v>540562.33333333337</v>
          </cell>
          <cell r="R69">
            <v>574564.5</v>
          </cell>
          <cell r="S69">
            <v>607804</v>
          </cell>
          <cell r="T69">
            <v>627558</v>
          </cell>
          <cell r="U69">
            <v>647922</v>
          </cell>
          <cell r="V69">
            <v>669488</v>
          </cell>
          <cell r="W69">
            <v>692751</v>
          </cell>
          <cell r="X69">
            <v>711267</v>
          </cell>
          <cell r="Y69">
            <v>741775</v>
          </cell>
          <cell r="Z69">
            <v>771079</v>
          </cell>
          <cell r="AA69">
            <v>796643</v>
          </cell>
          <cell r="AB69">
            <v>821281</v>
          </cell>
          <cell r="AC69">
            <v>843550</v>
          </cell>
          <cell r="AD69">
            <v>874717</v>
          </cell>
          <cell r="AE69">
            <v>896013</v>
          </cell>
        </row>
        <row r="70">
          <cell r="B70" t="str">
            <v>Cast or Wrought Iron</v>
          </cell>
          <cell r="C70">
            <v>7414</v>
          </cell>
          <cell r="D70">
            <v>7297</v>
          </cell>
          <cell r="E70">
            <v>7239</v>
          </cell>
          <cell r="F70">
            <v>6593</v>
          </cell>
          <cell r="G70">
            <v>6504</v>
          </cell>
          <cell r="H70">
            <v>6348</v>
          </cell>
          <cell r="I70">
            <v>6164</v>
          </cell>
          <cell r="J70">
            <v>6161.5</v>
          </cell>
          <cell r="K70">
            <v>6163</v>
          </cell>
          <cell r="L70">
            <v>6161</v>
          </cell>
          <cell r="M70">
            <v>4235</v>
          </cell>
          <cell r="N70">
            <v>4214</v>
          </cell>
          <cell r="O70">
            <v>4155</v>
          </cell>
          <cell r="P70">
            <v>4095</v>
          </cell>
          <cell r="Q70">
            <v>2098</v>
          </cell>
          <cell r="R70">
            <v>2080</v>
          </cell>
          <cell r="S70">
            <v>2057</v>
          </cell>
          <cell r="T70">
            <v>2015</v>
          </cell>
          <cell r="U70">
            <v>1993</v>
          </cell>
          <cell r="V70">
            <v>1914</v>
          </cell>
          <cell r="W70">
            <v>1827</v>
          </cell>
          <cell r="X70">
            <v>1742</v>
          </cell>
          <cell r="Y70">
            <v>1638</v>
          </cell>
          <cell r="Z70">
            <v>1583</v>
          </cell>
          <cell r="AA70">
            <v>1539</v>
          </cell>
          <cell r="AB70">
            <v>1492</v>
          </cell>
          <cell r="AC70">
            <v>1444</v>
          </cell>
          <cell r="AD70">
            <v>1397</v>
          </cell>
          <cell r="AE70">
            <v>1373</v>
          </cell>
        </row>
        <row r="71">
          <cell r="B71" t="str">
            <v>Ductile Iron</v>
          </cell>
          <cell r="C71">
            <v>1323</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B72" t="str">
            <v>Copper</v>
          </cell>
          <cell r="C72">
            <v>14098</v>
          </cell>
          <cell r="D72">
            <v>15205</v>
          </cell>
          <cell r="E72">
            <v>19894</v>
          </cell>
          <cell r="F72">
            <v>14792</v>
          </cell>
          <cell r="G72">
            <v>14660</v>
          </cell>
          <cell r="H72">
            <v>14481</v>
          </cell>
          <cell r="I72">
            <v>14382</v>
          </cell>
          <cell r="J72">
            <v>14281</v>
          </cell>
          <cell r="K72">
            <v>14180.5</v>
          </cell>
          <cell r="L72">
            <v>14120</v>
          </cell>
          <cell r="M72">
            <v>16082</v>
          </cell>
          <cell r="N72">
            <v>16024</v>
          </cell>
          <cell r="O72">
            <v>15909</v>
          </cell>
          <cell r="P72">
            <v>15775</v>
          </cell>
          <cell r="Q72">
            <v>12448</v>
          </cell>
          <cell r="R72">
            <v>12280</v>
          </cell>
          <cell r="S72">
            <v>12286</v>
          </cell>
          <cell r="T72">
            <v>12199</v>
          </cell>
          <cell r="U72">
            <v>12109</v>
          </cell>
          <cell r="V72">
            <v>11878</v>
          </cell>
          <cell r="W72">
            <v>11675</v>
          </cell>
          <cell r="X72">
            <v>11426</v>
          </cell>
          <cell r="Y72">
            <v>11191</v>
          </cell>
          <cell r="Z72">
            <v>10903</v>
          </cell>
          <cell r="AA72">
            <v>10735</v>
          </cell>
          <cell r="AB72">
            <v>10537</v>
          </cell>
          <cell r="AC72">
            <v>10337</v>
          </cell>
          <cell r="AD72">
            <v>9968</v>
          </cell>
          <cell r="AE72">
            <v>9751</v>
          </cell>
        </row>
        <row r="73">
          <cell r="B73" t="str">
            <v>Other</v>
          </cell>
          <cell r="C73">
            <v>0</v>
          </cell>
          <cell r="D73">
            <v>0</v>
          </cell>
          <cell r="E73">
            <v>0</v>
          </cell>
          <cell r="F73">
            <v>0</v>
          </cell>
          <cell r="G73">
            <v>0</v>
          </cell>
          <cell r="H73">
            <v>0</v>
          </cell>
          <cell r="I73">
            <v>0</v>
          </cell>
          <cell r="J73">
            <v>0</v>
          </cell>
          <cell r="K73">
            <v>0</v>
          </cell>
          <cell r="L73">
            <v>0</v>
          </cell>
          <cell r="M73">
            <v>79449</v>
          </cell>
          <cell r="N73">
            <v>77088</v>
          </cell>
          <cell r="O73">
            <v>90048</v>
          </cell>
          <cell r="P73">
            <v>89911</v>
          </cell>
          <cell r="Q73">
            <v>244773</v>
          </cell>
          <cell r="R73">
            <v>172327</v>
          </cell>
          <cell r="S73">
            <v>124524</v>
          </cell>
          <cell r="T73">
            <v>118486</v>
          </cell>
          <cell r="U73">
            <v>116845</v>
          </cell>
          <cell r="V73">
            <v>112735</v>
          </cell>
          <cell r="W73">
            <v>105536</v>
          </cell>
          <cell r="X73">
            <v>103713</v>
          </cell>
          <cell r="Y73">
            <v>100348</v>
          </cell>
          <cell r="Z73">
            <v>95366</v>
          </cell>
          <cell r="AA73">
            <v>95690</v>
          </cell>
          <cell r="AB73">
            <v>97872</v>
          </cell>
          <cell r="AC73">
            <v>102975</v>
          </cell>
          <cell r="AD73">
            <v>101824</v>
          </cell>
          <cell r="AE73">
            <v>105361</v>
          </cell>
        </row>
        <row r="74">
          <cell r="B74" t="str">
            <v>Total</v>
          </cell>
          <cell r="C74">
            <v>984898</v>
          </cell>
          <cell r="D74">
            <v>993135</v>
          </cell>
          <cell r="E74">
            <v>1006923</v>
          </cell>
          <cell r="F74">
            <v>1014015</v>
          </cell>
          <cell r="G74">
            <v>1028049</v>
          </cell>
          <cell r="H74">
            <v>1045460</v>
          </cell>
          <cell r="I74">
            <v>1053778</v>
          </cell>
          <cell r="J74">
            <v>1069958</v>
          </cell>
          <cell r="K74">
            <v>1089671</v>
          </cell>
          <cell r="L74">
            <v>1103363</v>
          </cell>
          <cell r="M74">
            <v>1191103</v>
          </cell>
          <cell r="N74">
            <v>1203684</v>
          </cell>
          <cell r="O74">
            <v>1233685</v>
          </cell>
          <cell r="P74">
            <v>1246447.6666666665</v>
          </cell>
          <cell r="Q74">
            <v>1255373.3333333335</v>
          </cell>
          <cell r="R74">
            <v>1224377.5</v>
          </cell>
          <cell r="S74">
            <v>1222457</v>
          </cell>
          <cell r="T74">
            <v>1230363</v>
          </cell>
          <cell r="U74">
            <v>1240586</v>
          </cell>
          <cell r="V74">
            <v>1245332</v>
          </cell>
          <cell r="W74">
            <v>1245850</v>
          </cell>
          <cell r="X74">
            <v>1252018</v>
          </cell>
          <cell r="Y74">
            <v>1265696</v>
          </cell>
          <cell r="Z74">
            <v>1281569</v>
          </cell>
          <cell r="AA74">
            <v>1295096</v>
          </cell>
          <cell r="AB74">
            <v>1309474</v>
          </cell>
          <cell r="AC74">
            <v>1323581</v>
          </cell>
          <cell r="AD74">
            <v>1336678</v>
          </cell>
          <cell r="AE74">
            <v>1348782</v>
          </cell>
        </row>
      </sheetData>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eia.gov/dnav/ng/ng_cons_num_dcu_nus_a.ht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www.eia.gov/electricity/state/connecticu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6FC1C-AE98-4FA5-8C31-0AEB43C0175A}">
  <dimension ref="A1:A19"/>
  <sheetViews>
    <sheetView topLeftCell="A13" workbookViewId="0"/>
  </sheetViews>
  <sheetFormatPr defaultRowHeight="15" x14ac:dyDescent="0.25"/>
  <cols>
    <col min="1" max="1" width="143.140625" style="3" customWidth="1"/>
  </cols>
  <sheetData>
    <row r="1" spans="1:1" ht="15.75" x14ac:dyDescent="0.25">
      <c r="A1" s="1" t="s">
        <v>0</v>
      </c>
    </row>
    <row r="2" spans="1:1" ht="75" x14ac:dyDescent="0.25">
      <c r="A2" s="2" t="s">
        <v>1</v>
      </c>
    </row>
    <row r="3" spans="1:1" ht="105" x14ac:dyDescent="0.25">
      <c r="A3" s="2" t="s">
        <v>2</v>
      </c>
    </row>
    <row r="4" spans="1:1" ht="45" x14ac:dyDescent="0.25">
      <c r="A4" s="2" t="s">
        <v>3</v>
      </c>
    </row>
    <row r="5" spans="1:1" ht="33" x14ac:dyDescent="0.25">
      <c r="A5" s="2" t="s">
        <v>4</v>
      </c>
    </row>
    <row r="6" spans="1:1" x14ac:dyDescent="0.25">
      <c r="A6" s="2"/>
    </row>
    <row r="7" spans="1:1" ht="15.75" x14ac:dyDescent="0.25">
      <c r="A7" s="1" t="s">
        <v>5</v>
      </c>
    </row>
    <row r="8" spans="1:1" x14ac:dyDescent="0.25">
      <c r="A8" s="3" t="s">
        <v>6</v>
      </c>
    </row>
    <row r="9" spans="1:1" x14ac:dyDescent="0.25">
      <c r="A9" s="3" t="s">
        <v>7</v>
      </c>
    </row>
    <row r="10" spans="1:1" x14ac:dyDescent="0.25">
      <c r="A10" s="3" t="s">
        <v>8</v>
      </c>
    </row>
    <row r="11" spans="1:1" x14ac:dyDescent="0.25">
      <c r="A11" s="3" t="s">
        <v>9</v>
      </c>
    </row>
    <row r="13" spans="1:1" ht="15.75" x14ac:dyDescent="0.25">
      <c r="A13" s="1" t="s">
        <v>10</v>
      </c>
    </row>
    <row r="14" spans="1:1" ht="60" x14ac:dyDescent="0.25">
      <c r="A14" s="3" t="s">
        <v>11</v>
      </c>
    </row>
    <row r="15" spans="1:1" x14ac:dyDescent="0.25">
      <c r="A15" s="3" t="s">
        <v>12</v>
      </c>
    </row>
    <row r="19" customFormat="1" x14ac:dyDescent="0.2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D7A17-7719-4E84-9119-8C87F7E2F5C5}">
  <dimension ref="B1:BE445"/>
  <sheetViews>
    <sheetView topLeftCell="R4" workbookViewId="0">
      <selection activeCell="AC14" sqref="AC14"/>
    </sheetView>
  </sheetViews>
  <sheetFormatPr defaultRowHeight="15" x14ac:dyDescent="0.25"/>
  <cols>
    <col min="1" max="1" width="0.85546875" customWidth="1"/>
    <col min="2" max="2" width="19.5703125" customWidth="1"/>
    <col min="3" max="4" width="11.5703125" customWidth="1"/>
    <col min="5" max="9" width="11.5703125" bestFit="1" customWidth="1"/>
    <col min="10" max="13" width="10.85546875" customWidth="1"/>
    <col min="14" max="33" width="11.5703125" customWidth="1"/>
  </cols>
  <sheetData>
    <row r="1" spans="2:33" s="235" customFormat="1" ht="39.75" customHeight="1" x14ac:dyDescent="0.2">
      <c r="B1" s="234" t="s">
        <v>271</v>
      </c>
    </row>
    <row r="2" spans="2:33" s="237" customFormat="1" ht="12.75" x14ac:dyDescent="0.25">
      <c r="B2" s="236"/>
      <c r="C2" s="236"/>
      <c r="D2" s="236"/>
      <c r="E2" s="236"/>
      <c r="F2" s="236"/>
      <c r="G2" s="236"/>
      <c r="H2" s="236"/>
      <c r="I2" s="236"/>
      <c r="J2" s="236"/>
      <c r="K2" s="236"/>
      <c r="L2" s="236"/>
      <c r="M2" s="236"/>
      <c r="N2" s="236"/>
    </row>
    <row r="3" spans="2:33" s="237" customFormat="1" ht="12.75" x14ac:dyDescent="0.25">
      <c r="B3" s="421">
        <v>0</v>
      </c>
      <c r="C3" s="421"/>
      <c r="D3" s="421"/>
      <c r="E3" s="421"/>
      <c r="F3" s="421"/>
      <c r="G3" s="421"/>
      <c r="H3" s="421"/>
      <c r="I3" s="421"/>
      <c r="J3" s="421"/>
      <c r="K3" s="421"/>
      <c r="L3" s="421"/>
      <c r="M3" s="421"/>
      <c r="N3" s="421"/>
    </row>
    <row r="5" spans="2:33" ht="16.5" x14ac:dyDescent="0.35">
      <c r="B5" s="238" t="s">
        <v>272</v>
      </c>
      <c r="C5" s="181"/>
      <c r="D5" s="181"/>
      <c r="E5" s="181"/>
      <c r="F5" s="181"/>
      <c r="G5" s="181"/>
      <c r="H5" s="181"/>
      <c r="I5" s="181"/>
      <c r="J5" s="181"/>
      <c r="K5" s="239"/>
      <c r="L5" s="181"/>
      <c r="M5" s="181"/>
      <c r="N5" s="181"/>
      <c r="O5" s="181"/>
      <c r="P5" s="181"/>
      <c r="Q5" s="181"/>
      <c r="R5" s="181"/>
      <c r="AB5" s="233"/>
      <c r="AC5" s="233"/>
      <c r="AD5" s="233"/>
      <c r="AE5" s="233"/>
      <c r="AF5" s="233"/>
    </row>
    <row r="6" spans="2:33" ht="15.75" x14ac:dyDescent="0.3">
      <c r="B6" s="240" t="s">
        <v>273</v>
      </c>
      <c r="C6" s="240">
        <v>1990</v>
      </c>
      <c r="D6" s="240">
        <v>1991</v>
      </c>
      <c r="E6" s="240">
        <v>1992</v>
      </c>
      <c r="F6" s="240">
        <v>1993</v>
      </c>
      <c r="G6" s="240">
        <v>1994</v>
      </c>
      <c r="H6" s="240">
        <v>1995</v>
      </c>
      <c r="I6" s="240">
        <v>1996</v>
      </c>
      <c r="J6" s="240">
        <v>1997</v>
      </c>
      <c r="K6" s="240">
        <v>1998</v>
      </c>
      <c r="L6" s="240">
        <v>1999</v>
      </c>
      <c r="M6" s="240">
        <v>2000</v>
      </c>
      <c r="N6" s="240">
        <v>2001</v>
      </c>
      <c r="O6" s="240">
        <v>2002</v>
      </c>
      <c r="P6" s="240">
        <v>2003</v>
      </c>
      <c r="Q6" s="240">
        <v>2004</v>
      </c>
      <c r="R6" s="240">
        <v>2005</v>
      </c>
      <c r="S6" s="240">
        <v>2006</v>
      </c>
      <c r="T6" s="240">
        <v>2007</v>
      </c>
      <c r="U6" s="240">
        <v>2008</v>
      </c>
      <c r="V6" s="240">
        <v>2009</v>
      </c>
      <c r="W6" s="240">
        <v>2010</v>
      </c>
      <c r="X6" s="240">
        <v>2011</v>
      </c>
      <c r="Y6" s="240">
        <v>2012</v>
      </c>
      <c r="Z6" s="240">
        <v>2013</v>
      </c>
      <c r="AA6" s="240">
        <v>2014</v>
      </c>
      <c r="AB6" s="240">
        <v>2015</v>
      </c>
      <c r="AC6" s="240">
        <v>2016</v>
      </c>
      <c r="AD6" s="240">
        <v>2017</v>
      </c>
      <c r="AE6" s="240">
        <v>2018</v>
      </c>
      <c r="AF6" s="240">
        <v>2019</v>
      </c>
      <c r="AG6" s="240">
        <v>2020</v>
      </c>
    </row>
    <row r="7" spans="2:33" ht="15.75" x14ac:dyDescent="0.3">
      <c r="B7" s="168" t="s">
        <v>274</v>
      </c>
      <c r="C7" s="241">
        <v>529601.22564072395</v>
      </c>
      <c r="D7" s="241">
        <v>554660.77504440688</v>
      </c>
      <c r="E7" s="241">
        <v>564658.47307621757</v>
      </c>
      <c r="F7" s="241">
        <v>587775.22136621608</v>
      </c>
      <c r="G7" s="241">
        <v>593461.12265276571</v>
      </c>
      <c r="H7" s="241">
        <v>614096.59339619486</v>
      </c>
      <c r="I7" s="241">
        <v>612629.43014260277</v>
      </c>
      <c r="J7" s="241">
        <v>612160.55085302261</v>
      </c>
      <c r="K7" s="241">
        <v>615923.88476681535</v>
      </c>
      <c r="L7" s="241">
        <v>576854.23307046702</v>
      </c>
      <c r="M7" s="241">
        <v>561773.13376475777</v>
      </c>
      <c r="N7" s="241">
        <v>518140.86965473444</v>
      </c>
      <c r="O7" s="241">
        <v>488141.11266968399</v>
      </c>
      <c r="P7" s="241">
        <v>460959.30726388877</v>
      </c>
      <c r="Q7" s="241">
        <v>417739.76103385247</v>
      </c>
      <c r="R7" s="241">
        <v>380589.59300092404</v>
      </c>
      <c r="S7" s="241">
        <v>342621.17747782468</v>
      </c>
      <c r="T7" s="241">
        <v>316720.79985739873</v>
      </c>
      <c r="U7" s="241">
        <v>289800.5400125623</v>
      </c>
      <c r="V7" s="241">
        <v>250799.15624301045</v>
      </c>
      <c r="W7" s="241">
        <v>234305.7167570384</v>
      </c>
      <c r="X7" s="241">
        <v>220244.37226969766</v>
      </c>
      <c r="Y7" s="241">
        <v>191754.21153204096</v>
      </c>
      <c r="Z7" s="241">
        <v>165898.08717026052</v>
      </c>
      <c r="AA7" s="241">
        <v>144184.77237901959</v>
      </c>
      <c r="AB7" s="241">
        <v>125044.10772375057</v>
      </c>
      <c r="AC7" s="241">
        <v>111284.88032843889</v>
      </c>
      <c r="AD7" s="241">
        <v>94656.231837614876</v>
      </c>
      <c r="AE7" s="241">
        <v>77977.964576860133</v>
      </c>
      <c r="AF7" s="241">
        <v>84313.853739211074</v>
      </c>
      <c r="AG7" s="241">
        <v>64660.810204041329</v>
      </c>
    </row>
    <row r="8" spans="2:33" x14ac:dyDescent="0.25">
      <c r="B8" s="189" t="s">
        <v>275</v>
      </c>
      <c r="C8" s="242">
        <v>339603.75501359458</v>
      </c>
      <c r="D8" s="242">
        <v>332377.71576402156</v>
      </c>
      <c r="E8" s="242">
        <v>326538.84187646298</v>
      </c>
      <c r="F8" s="242">
        <v>330493.18353273516</v>
      </c>
      <c r="G8" s="242">
        <v>331342.72401823831</v>
      </c>
      <c r="H8" s="242">
        <v>339705.19793261203</v>
      </c>
      <c r="I8" s="242">
        <v>335367.6916316282</v>
      </c>
      <c r="J8" s="242">
        <v>329741.88805934094</v>
      </c>
      <c r="K8" s="242">
        <v>329061.48535654834</v>
      </c>
      <c r="L8" s="242">
        <v>300711.06044337357</v>
      </c>
      <c r="M8" s="242">
        <v>290326.2168979164</v>
      </c>
      <c r="N8" s="242">
        <v>268180.16237362818</v>
      </c>
      <c r="O8" s="242">
        <v>250457.48656707231</v>
      </c>
      <c r="P8" s="242">
        <v>232013.27185957716</v>
      </c>
      <c r="Q8" s="242">
        <v>214961.75431521772</v>
      </c>
      <c r="R8" s="242">
        <v>197115.20937291282</v>
      </c>
      <c r="S8" s="242">
        <v>177300.56547631943</v>
      </c>
      <c r="T8" s="242">
        <v>162924.82675772908</v>
      </c>
      <c r="U8" s="242">
        <v>147912.96732048888</v>
      </c>
      <c r="V8" s="242">
        <v>173466.05124843254</v>
      </c>
      <c r="W8" s="242">
        <v>161603.3154372446</v>
      </c>
      <c r="X8" s="242">
        <v>154201.07747656954</v>
      </c>
      <c r="Y8" s="242">
        <v>135186.36706555387</v>
      </c>
      <c r="Z8" s="242">
        <v>117347.28964608484</v>
      </c>
      <c r="AA8" s="242">
        <v>100633.83716546827</v>
      </c>
      <c r="AB8" s="242">
        <v>88930.935945687466</v>
      </c>
      <c r="AC8" s="242">
        <v>76461.945451352178</v>
      </c>
      <c r="AD8" s="242">
        <v>65162.547628099957</v>
      </c>
      <c r="AE8" s="242">
        <v>55331.185946278434</v>
      </c>
      <c r="AF8" s="242">
        <v>56561.438824664649</v>
      </c>
      <c r="AG8" s="242">
        <v>40188.399654393252</v>
      </c>
    </row>
    <row r="9" spans="2:33" x14ac:dyDescent="0.25">
      <c r="B9" s="189" t="s">
        <v>276</v>
      </c>
      <c r="C9" s="242">
        <v>178958.86194460746</v>
      </c>
      <c r="D9" s="242">
        <v>209950.04109741785</v>
      </c>
      <c r="E9" s="242">
        <v>226237.14116179099</v>
      </c>
      <c r="F9" s="242">
        <v>245170.86089105566</v>
      </c>
      <c r="G9" s="242">
        <v>249904.39832510141</v>
      </c>
      <c r="H9" s="242">
        <v>261708.00998710198</v>
      </c>
      <c r="I9" s="242">
        <v>264310.17847763607</v>
      </c>
      <c r="J9" s="242">
        <v>269009.90989192558</v>
      </c>
      <c r="K9" s="242">
        <v>272510.32020312804</v>
      </c>
      <c r="L9" s="242">
        <v>261406.51621920054</v>
      </c>
      <c r="M9" s="242">
        <v>256517.32616524666</v>
      </c>
      <c r="N9" s="242">
        <v>235797.42385585225</v>
      </c>
      <c r="O9" s="242">
        <v>222790.93797252083</v>
      </c>
      <c r="P9" s="242">
        <v>213726.43316729317</v>
      </c>
      <c r="Q9" s="242">
        <v>188298.17615690234</v>
      </c>
      <c r="R9" s="242">
        <v>170274.87834076333</v>
      </c>
      <c r="S9" s="242">
        <v>161400.33576388474</v>
      </c>
      <c r="T9" s="242">
        <v>150125.10809801647</v>
      </c>
      <c r="U9" s="242">
        <v>138434.37139827016</v>
      </c>
      <c r="V9" s="242">
        <v>72575.342754205951</v>
      </c>
      <c r="W9" s="242">
        <v>68689.863863532722</v>
      </c>
      <c r="X9" s="242">
        <v>62581.393394184575</v>
      </c>
      <c r="Y9" s="242">
        <v>53434.796838161492</v>
      </c>
      <c r="Z9" s="242">
        <v>45854.228783531238</v>
      </c>
      <c r="AA9" s="242">
        <v>41250.772372663385</v>
      </c>
      <c r="AB9" s="242">
        <v>34214.901114637723</v>
      </c>
      <c r="AC9" s="242">
        <v>29730.560841419272</v>
      </c>
      <c r="AD9" s="242">
        <v>25057.504959306338</v>
      </c>
      <c r="AE9" s="242">
        <v>18886.600504595706</v>
      </c>
      <c r="AF9" s="242">
        <v>23984.850750189918</v>
      </c>
      <c r="AG9" s="242">
        <v>21537.684107492074</v>
      </c>
    </row>
    <row r="10" spans="2:33" x14ac:dyDescent="0.25">
      <c r="B10" s="189" t="s">
        <v>277</v>
      </c>
      <c r="C10" s="242">
        <v>10522.788704426146</v>
      </c>
      <c r="D10" s="242">
        <v>11810.824730633653</v>
      </c>
      <c r="E10" s="242">
        <v>11363.610792233609</v>
      </c>
      <c r="F10" s="242">
        <v>11581.384214184547</v>
      </c>
      <c r="G10" s="242">
        <v>11682.378562679978</v>
      </c>
      <c r="H10" s="242">
        <v>12138.557605480939</v>
      </c>
      <c r="I10" s="242">
        <v>12450.609379921078</v>
      </c>
      <c r="J10" s="242">
        <v>12934.546577312643</v>
      </c>
      <c r="K10" s="242">
        <v>13883.734360610357</v>
      </c>
      <c r="L10" s="242">
        <v>14233.474611018468</v>
      </c>
      <c r="M10" s="242">
        <v>14441.654221133744</v>
      </c>
      <c r="N10" s="242">
        <v>13731.025393254527</v>
      </c>
      <c r="O10" s="242">
        <v>14473.603047494864</v>
      </c>
      <c r="P10" s="242">
        <v>14809.248777284763</v>
      </c>
      <c r="Q10" s="242">
        <v>14060.768334699853</v>
      </c>
      <c r="R10" s="242">
        <v>12781.160269066251</v>
      </c>
      <c r="S10" s="242">
        <v>3586.1632304581594</v>
      </c>
      <c r="T10" s="242">
        <v>3391.7510122848539</v>
      </c>
      <c r="U10" s="242">
        <v>3215.4914961560062</v>
      </c>
      <c r="V10" s="242">
        <v>4440.8506425866881</v>
      </c>
      <c r="W10" s="242">
        <v>3757.2740566910238</v>
      </c>
      <c r="X10" s="242">
        <v>3225.2352190758193</v>
      </c>
      <c r="Y10" s="242">
        <v>2895.9939520045687</v>
      </c>
      <c r="Z10" s="242">
        <v>2500.5651036130871</v>
      </c>
      <c r="AA10" s="242">
        <v>2133.5442516048297</v>
      </c>
      <c r="AB10" s="242">
        <v>1756.7407074634766</v>
      </c>
      <c r="AC10" s="242">
        <v>4966.5930322458908</v>
      </c>
      <c r="AD10" s="242">
        <v>4325.6264367060166</v>
      </c>
      <c r="AE10" s="242">
        <v>3666.3176974946673</v>
      </c>
      <c r="AF10" s="242">
        <v>3639.4281044838963</v>
      </c>
      <c r="AG10" s="242">
        <v>2837.5131860306628</v>
      </c>
    </row>
    <row r="11" spans="2:33" x14ac:dyDescent="0.25">
      <c r="B11" s="189" t="s">
        <v>278</v>
      </c>
      <c r="C11" s="242">
        <v>515.81997809579707</v>
      </c>
      <c r="D11" s="242">
        <v>522.19345233375975</v>
      </c>
      <c r="E11" s="242">
        <v>518.87924573001919</v>
      </c>
      <c r="F11" s="242">
        <v>529.7927282407453</v>
      </c>
      <c r="G11" s="242">
        <v>531.621746745976</v>
      </c>
      <c r="H11" s="242">
        <v>544.82787099979475</v>
      </c>
      <c r="I11" s="242">
        <v>500.9506534174335</v>
      </c>
      <c r="J11" s="242">
        <v>474.20632444331773</v>
      </c>
      <c r="K11" s="242">
        <v>468.34484652864126</v>
      </c>
      <c r="L11" s="242">
        <v>503.18179687455284</v>
      </c>
      <c r="M11" s="242">
        <v>487.93648046095967</v>
      </c>
      <c r="N11" s="242">
        <v>432.25803199943851</v>
      </c>
      <c r="O11" s="242">
        <v>419.08508259594771</v>
      </c>
      <c r="P11" s="242">
        <v>410.35345973368879</v>
      </c>
      <c r="Q11" s="242">
        <v>419.06222703253195</v>
      </c>
      <c r="R11" s="242">
        <v>418.34501818158481</v>
      </c>
      <c r="S11" s="242">
        <v>334.11300716235962</v>
      </c>
      <c r="T11" s="242">
        <v>279.11398936823224</v>
      </c>
      <c r="U11" s="242">
        <v>237.70979764724373</v>
      </c>
      <c r="V11" s="242">
        <v>316.91159778523189</v>
      </c>
      <c r="W11" s="242">
        <v>255.26339957006533</v>
      </c>
      <c r="X11" s="242">
        <v>236.66617986776808</v>
      </c>
      <c r="Y11" s="242">
        <v>237.05367632105512</v>
      </c>
      <c r="Z11" s="242">
        <v>196.00363703136844</v>
      </c>
      <c r="AA11" s="242">
        <v>166.6185892831256</v>
      </c>
      <c r="AB11" s="242">
        <v>141.52995596192216</v>
      </c>
      <c r="AC11" s="242">
        <v>125.78100342155155</v>
      </c>
      <c r="AD11" s="242">
        <v>110.55281350255221</v>
      </c>
      <c r="AE11" s="242">
        <v>93.860428491318274</v>
      </c>
      <c r="AF11" s="242">
        <v>128.13605987261511</v>
      </c>
      <c r="AG11" s="242">
        <v>97.213256125339015</v>
      </c>
    </row>
    <row r="12" spans="2:33" ht="15.75" x14ac:dyDescent="0.3">
      <c r="B12" s="168" t="s">
        <v>279</v>
      </c>
      <c r="C12" s="241">
        <v>2344.3073895994607</v>
      </c>
      <c r="D12" s="241">
        <v>2362.8029285323505</v>
      </c>
      <c r="E12" s="241">
        <v>2360.0640923013607</v>
      </c>
      <c r="F12" s="241">
        <v>2461.7236043871535</v>
      </c>
      <c r="G12" s="241">
        <v>2613.7275266739721</v>
      </c>
      <c r="H12" s="241">
        <v>2748.9530529348058</v>
      </c>
      <c r="I12" s="241">
        <v>2771.3632336191158</v>
      </c>
      <c r="J12" s="241">
        <v>2907.0307401936834</v>
      </c>
      <c r="K12" s="241">
        <v>3016.6159404043783</v>
      </c>
      <c r="L12" s="241">
        <v>3152.8389022963315</v>
      </c>
      <c r="M12" s="241">
        <v>3224.5529610327103</v>
      </c>
      <c r="N12" s="241">
        <v>3517.012106701256</v>
      </c>
      <c r="O12" s="241">
        <v>3557.2156983428526</v>
      </c>
      <c r="P12" s="241">
        <v>3552.1866096422523</v>
      </c>
      <c r="Q12" s="241">
        <v>3642.9471036615214</v>
      </c>
      <c r="R12" s="241">
        <v>3574.3042457175347</v>
      </c>
      <c r="S12" s="241">
        <v>3919.4457772415949</v>
      </c>
      <c r="T12" s="241">
        <v>7814.5167175478309</v>
      </c>
      <c r="U12" s="241">
        <v>10090.055294758711</v>
      </c>
      <c r="V12" s="241">
        <v>13891.133028075541</v>
      </c>
      <c r="W12" s="241">
        <v>15470.796697971762</v>
      </c>
      <c r="X12" s="241">
        <v>16745.377350377632</v>
      </c>
      <c r="Y12" s="241">
        <v>19806.425032936957</v>
      </c>
      <c r="Z12" s="241">
        <v>22485.436610847013</v>
      </c>
      <c r="AA12" s="241">
        <v>25828.384407666301</v>
      </c>
      <c r="AB12" s="241">
        <v>28047.977396390845</v>
      </c>
      <c r="AC12" s="241">
        <v>27134.692031505107</v>
      </c>
      <c r="AD12" s="241">
        <v>29141.896161951747</v>
      </c>
      <c r="AE12" s="241">
        <v>32075.195853468354</v>
      </c>
      <c r="AF12" s="241">
        <v>32559.629437500189</v>
      </c>
      <c r="AG12" s="241">
        <v>32111.063120289542</v>
      </c>
    </row>
    <row r="13" spans="2:33" x14ac:dyDescent="0.25">
      <c r="B13" s="189" t="s">
        <v>275</v>
      </c>
      <c r="C13" s="242">
        <v>58.60795698337261</v>
      </c>
      <c r="D13" s="242">
        <v>52.469643884638373</v>
      </c>
      <c r="E13" s="242">
        <v>49.44454325808038</v>
      </c>
      <c r="F13" s="242">
        <v>48.224008663432414</v>
      </c>
      <c r="G13" s="242">
        <v>45.332173348401767</v>
      </c>
      <c r="H13" s="242">
        <v>43.210881746095282</v>
      </c>
      <c r="I13" s="242">
        <v>40.636662802964416</v>
      </c>
      <c r="J13" s="242">
        <v>39.67333364551579</v>
      </c>
      <c r="K13" s="242">
        <v>37.739072677894548</v>
      </c>
      <c r="L13" s="242">
        <v>38.845806572897011</v>
      </c>
      <c r="M13" s="242">
        <v>37.564936919147101</v>
      </c>
      <c r="N13" s="242">
        <v>33.019836167758378</v>
      </c>
      <c r="O13" s="242">
        <v>33.064247034314349</v>
      </c>
      <c r="P13" s="242">
        <v>32.727646881513557</v>
      </c>
      <c r="Q13" s="242">
        <v>32.805992817387676</v>
      </c>
      <c r="R13" s="242">
        <v>32.545153571837886</v>
      </c>
      <c r="S13" s="242">
        <v>29.722851381897854</v>
      </c>
      <c r="T13" s="242">
        <v>32.945537598299268</v>
      </c>
      <c r="U13" s="242">
        <v>37.17603479815196</v>
      </c>
      <c r="V13" s="242">
        <v>110.71945975600137</v>
      </c>
      <c r="W13" s="242">
        <v>204.4537432954163</v>
      </c>
      <c r="X13" s="242">
        <v>300.07831683466799</v>
      </c>
      <c r="Y13" s="242">
        <v>396.64402086468709</v>
      </c>
      <c r="Z13" s="242">
        <v>461.32429421287827</v>
      </c>
      <c r="AA13" s="242">
        <v>514.03292744982741</v>
      </c>
      <c r="AB13" s="242">
        <v>568.82636732879655</v>
      </c>
      <c r="AC13" s="242">
        <v>557.21948441810412</v>
      </c>
      <c r="AD13" s="242">
        <v>582.85464439152634</v>
      </c>
      <c r="AE13" s="242">
        <v>599.0535969180786</v>
      </c>
      <c r="AF13" s="242">
        <v>587.60050129299429</v>
      </c>
      <c r="AG13" s="242">
        <v>484.91906897129599</v>
      </c>
    </row>
    <row r="14" spans="2:33" x14ac:dyDescent="0.25">
      <c r="B14" s="189" t="s">
        <v>276</v>
      </c>
      <c r="C14" s="242">
        <v>95.316649544063679</v>
      </c>
      <c r="D14" s="242">
        <v>104.11011416309739</v>
      </c>
      <c r="E14" s="242">
        <v>110.23276125511246</v>
      </c>
      <c r="F14" s="242">
        <v>118.64317876930463</v>
      </c>
      <c r="G14" s="242">
        <v>119.19444006726373</v>
      </c>
      <c r="H14" s="242">
        <v>123.76756505055319</v>
      </c>
      <c r="I14" s="242">
        <v>125.34111684956032</v>
      </c>
      <c r="J14" s="242">
        <v>130.29795777311725</v>
      </c>
      <c r="K14" s="242">
        <v>132.51589371298988</v>
      </c>
      <c r="L14" s="242">
        <v>135.66314005632694</v>
      </c>
      <c r="M14" s="242">
        <v>140.63377197442151</v>
      </c>
      <c r="N14" s="242">
        <v>138.76307443028264</v>
      </c>
      <c r="O14" s="242">
        <v>140.76285151437722</v>
      </c>
      <c r="P14" s="242">
        <v>144.60038895683721</v>
      </c>
      <c r="Q14" s="242">
        <v>144.15965073930485</v>
      </c>
      <c r="R14" s="242">
        <v>146.13108433892768</v>
      </c>
      <c r="S14" s="242">
        <v>167.32424237648465</v>
      </c>
      <c r="T14" s="242">
        <v>545.0958996366395</v>
      </c>
      <c r="U14" s="242">
        <v>855.60971407631814</v>
      </c>
      <c r="V14" s="242">
        <v>536.23179168276681</v>
      </c>
      <c r="W14" s="242">
        <v>606.67297020823173</v>
      </c>
      <c r="X14" s="242">
        <v>686.38873256056945</v>
      </c>
      <c r="Y14" s="242">
        <v>818.99383695805432</v>
      </c>
      <c r="Z14" s="242">
        <v>936.77999241841917</v>
      </c>
      <c r="AA14" s="242">
        <v>1118.9435298603496</v>
      </c>
      <c r="AB14" s="242">
        <v>1214.9538193198832</v>
      </c>
      <c r="AC14" s="242">
        <v>1261.4937054229085</v>
      </c>
      <c r="AD14" s="242">
        <v>1357.5140203111266</v>
      </c>
      <c r="AE14" s="242">
        <v>1414.7758413878571</v>
      </c>
      <c r="AF14" s="242">
        <v>1286.1531887858359</v>
      </c>
      <c r="AG14" s="242">
        <v>1321.6847863879998</v>
      </c>
    </row>
    <row r="15" spans="2:33" x14ac:dyDescent="0.25">
      <c r="B15" s="189" t="s">
        <v>277</v>
      </c>
      <c r="C15" s="242">
        <v>2011.9034033853466</v>
      </c>
      <c r="D15" s="242">
        <v>2027.1593552161708</v>
      </c>
      <c r="E15" s="242">
        <v>2027.6552494226016</v>
      </c>
      <c r="F15" s="242">
        <v>2111.9597072377419</v>
      </c>
      <c r="G15" s="242">
        <v>2262.161142514005</v>
      </c>
      <c r="H15" s="242">
        <v>2393.3942205023764</v>
      </c>
      <c r="I15" s="242">
        <v>2416.5477861974746</v>
      </c>
      <c r="J15" s="242">
        <v>2543.2949543583914</v>
      </c>
      <c r="K15" s="242">
        <v>2647.6333472428787</v>
      </c>
      <c r="L15" s="242">
        <v>2762.2591571145113</v>
      </c>
      <c r="M15" s="242">
        <v>2832.0202304013119</v>
      </c>
      <c r="N15" s="242">
        <v>3150.167287946801</v>
      </c>
      <c r="O15" s="242">
        <v>3198.8365668295805</v>
      </c>
      <c r="P15" s="242">
        <v>3193.4287869907489</v>
      </c>
      <c r="Q15" s="242">
        <v>3290.8059007953402</v>
      </c>
      <c r="R15" s="242">
        <v>3217.1312205637996</v>
      </c>
      <c r="S15" s="242">
        <v>3550.5710994100109</v>
      </c>
      <c r="T15" s="242">
        <v>6629.1244135093029</v>
      </c>
      <c r="U15" s="242">
        <v>8366.3686710381025</v>
      </c>
      <c r="V15" s="242">
        <v>12303.314466103902</v>
      </c>
      <c r="W15" s="242">
        <v>13659.953727722068</v>
      </c>
      <c r="X15" s="242">
        <v>14583.917718525243</v>
      </c>
      <c r="Y15" s="242">
        <v>17208.577558910878</v>
      </c>
      <c r="Z15" s="242">
        <v>19556.395722774723</v>
      </c>
      <c r="AA15" s="242">
        <v>22424.858293398811</v>
      </c>
      <c r="AB15" s="242">
        <v>24346.055233315859</v>
      </c>
      <c r="AC15" s="242">
        <v>23305.284038009882</v>
      </c>
      <c r="AD15" s="242">
        <v>24975.196903916712</v>
      </c>
      <c r="AE15" s="242">
        <v>27581.580709266382</v>
      </c>
      <c r="AF15" s="242">
        <v>27861.428668860794</v>
      </c>
      <c r="AG15" s="242">
        <v>28009.151400337436</v>
      </c>
    </row>
    <row r="16" spans="2:33" ht="15.75" x14ac:dyDescent="0.3">
      <c r="B16" s="168" t="s">
        <v>404</v>
      </c>
      <c r="C16" s="241">
        <v>178.47937968667807</v>
      </c>
      <c r="D16" s="241">
        <v>179.0638152684437</v>
      </c>
      <c r="E16" s="241">
        <v>172.73153836556577</v>
      </c>
      <c r="F16" s="241">
        <v>182.89670971667445</v>
      </c>
      <c r="G16" s="241">
        <v>187.03977074430171</v>
      </c>
      <c r="H16" s="241">
        <v>188.58038563578123</v>
      </c>
      <c r="I16" s="241">
        <v>188.83766776911671</v>
      </c>
      <c r="J16" s="241">
        <v>193.76449441665872</v>
      </c>
      <c r="K16" s="241">
        <v>198.72762677061513</v>
      </c>
      <c r="L16" s="241">
        <v>216.07079855259653</v>
      </c>
      <c r="M16" s="241">
        <v>214.33402173782966</v>
      </c>
      <c r="N16" s="241">
        <v>195.0619081564142</v>
      </c>
      <c r="O16" s="241">
        <v>184.55203296458072</v>
      </c>
      <c r="P16" s="241">
        <v>181.42978681315302</v>
      </c>
      <c r="Q16" s="241">
        <v>175.1755593094889</v>
      </c>
      <c r="R16" s="241">
        <v>178.49678724296976</v>
      </c>
      <c r="S16" s="241">
        <v>171.82758407320102</v>
      </c>
      <c r="T16" s="241">
        <v>607.35086680358779</v>
      </c>
      <c r="U16" s="241">
        <v>830.90087484613844</v>
      </c>
      <c r="V16" s="241">
        <v>940.8673105328694</v>
      </c>
      <c r="W16" s="241">
        <v>999.71625674604604</v>
      </c>
      <c r="X16" s="241">
        <v>1174.9925824571494</v>
      </c>
      <c r="Y16" s="241">
        <v>1382.2096162033372</v>
      </c>
      <c r="Z16" s="241">
        <v>1530.9366014409929</v>
      </c>
      <c r="AA16" s="241">
        <v>1770.5496569573115</v>
      </c>
      <c r="AB16" s="241">
        <v>1918.141976426303</v>
      </c>
      <c r="AC16" s="241">
        <v>2010.6948036542117</v>
      </c>
      <c r="AD16" s="241">
        <v>2226.3305933323841</v>
      </c>
      <c r="AE16" s="241">
        <v>2479.7857058960326</v>
      </c>
      <c r="AF16" s="241">
        <v>2824.4470785605627</v>
      </c>
      <c r="AG16" s="241">
        <v>2295.3078645928058</v>
      </c>
    </row>
    <row r="17" spans="2:57" x14ac:dyDescent="0.25">
      <c r="B17" s="189" t="s">
        <v>280</v>
      </c>
      <c r="C17" s="242">
        <v>58977.077718533365</v>
      </c>
      <c r="D17" s="242">
        <v>56347.21830605642</v>
      </c>
      <c r="E17" s="242">
        <v>58659.133816109315</v>
      </c>
      <c r="F17" s="242">
        <v>58180.720697580662</v>
      </c>
      <c r="G17" s="242">
        <v>56026.720428612593</v>
      </c>
      <c r="H17" s="242">
        <v>54210.455411455085</v>
      </c>
      <c r="I17" s="242">
        <v>60433.46292479676</v>
      </c>
      <c r="J17" s="242">
        <v>60119.46633241111</v>
      </c>
      <c r="K17" s="242">
        <v>43057.893810726709</v>
      </c>
      <c r="L17" s="242">
        <v>61700.153455783657</v>
      </c>
      <c r="M17" s="242">
        <v>69076.283861667427</v>
      </c>
      <c r="N17" s="242">
        <v>76247.036665897802</v>
      </c>
      <c r="O17" s="242">
        <v>67645.144918839404</v>
      </c>
      <c r="P17" s="242">
        <v>74669.606998464878</v>
      </c>
      <c r="Q17" s="242">
        <v>82389.869567995382</v>
      </c>
      <c r="R17" s="242">
        <v>78487.356423916455</v>
      </c>
      <c r="S17" s="242">
        <v>86754.476641431567</v>
      </c>
      <c r="T17" s="242">
        <v>75178.260797926996</v>
      </c>
      <c r="U17" s="242">
        <v>66268.945422348726</v>
      </c>
      <c r="V17" s="242">
        <v>63162.383464897161</v>
      </c>
      <c r="W17" s="242">
        <v>78701.317101037435</v>
      </c>
      <c r="X17" s="242">
        <v>77856.049486266158</v>
      </c>
      <c r="Y17" s="242">
        <v>77262.872341154187</v>
      </c>
      <c r="Z17" s="242">
        <v>73895.483202254851</v>
      </c>
      <c r="AA17" s="242">
        <v>72138.397927931073</v>
      </c>
      <c r="AB17" s="242">
        <v>45531.290365197434</v>
      </c>
      <c r="AC17" s="242">
        <v>46638.668828980175</v>
      </c>
      <c r="AD17" s="242">
        <v>49859.056060915907</v>
      </c>
      <c r="AE17" s="242">
        <v>51256.62145431379</v>
      </c>
      <c r="AF17" s="242">
        <v>49678.467793178905</v>
      </c>
      <c r="AG17" s="242">
        <v>44013.427731158015</v>
      </c>
    </row>
    <row r="18" spans="2:57" x14ac:dyDescent="0.25">
      <c r="B18" s="189" t="s">
        <v>281</v>
      </c>
      <c r="C18" s="242">
        <v>2119.4426624954508</v>
      </c>
      <c r="D18" s="242">
        <v>2659.5580468809667</v>
      </c>
      <c r="E18" s="242">
        <v>1853.0358012476834</v>
      </c>
      <c r="F18" s="242">
        <v>1557.1394487150192</v>
      </c>
      <c r="G18" s="242">
        <v>1495.910792645326</v>
      </c>
      <c r="H18" s="242">
        <v>1616.7776406757732</v>
      </c>
      <c r="I18" s="242">
        <v>1740.3789138261195</v>
      </c>
      <c r="J18" s="242">
        <v>1674.4264812460553</v>
      </c>
      <c r="K18" s="242">
        <v>1512.5130785781271</v>
      </c>
      <c r="L18" s="242">
        <v>1672.3242824926276</v>
      </c>
      <c r="M18" s="242">
        <v>1768.6757736070856</v>
      </c>
      <c r="N18" s="242">
        <v>1264.9155675807299</v>
      </c>
      <c r="O18" s="242">
        <v>1248.8651580777448</v>
      </c>
      <c r="P18" s="242">
        <v>1303.697521410875</v>
      </c>
      <c r="Q18" s="242">
        <v>1519.0764612872547</v>
      </c>
      <c r="R18" s="242">
        <v>1822.6784538643956</v>
      </c>
      <c r="S18" s="242">
        <v>1732.8812083645992</v>
      </c>
      <c r="T18" s="242">
        <v>1836.6455129382182</v>
      </c>
      <c r="U18" s="242">
        <v>1773.867430620915</v>
      </c>
      <c r="V18" s="242">
        <v>1819.9771170286504</v>
      </c>
      <c r="W18" s="242">
        <v>2232.1810606156728</v>
      </c>
      <c r="X18" s="242">
        <v>2271.1860624949331</v>
      </c>
      <c r="Y18" s="242">
        <v>1941.853626173325</v>
      </c>
      <c r="Z18" s="242">
        <v>1742.6212141366095</v>
      </c>
      <c r="AA18" s="242">
        <v>1726.2409382975691</v>
      </c>
      <c r="AB18" s="242">
        <v>2435.9094970340025</v>
      </c>
      <c r="AC18" s="242">
        <v>2715.1126073773908</v>
      </c>
      <c r="AD18" s="242">
        <v>2744.0897141338019</v>
      </c>
      <c r="AE18" s="242">
        <v>2376.3263073215662</v>
      </c>
      <c r="AF18" s="242">
        <v>2397.3205731989315</v>
      </c>
      <c r="AG18" s="242">
        <v>2638.791678580963</v>
      </c>
    </row>
    <row r="19" spans="2:57" x14ac:dyDescent="0.25">
      <c r="B19" s="189" t="s">
        <v>282</v>
      </c>
      <c r="C19" s="242">
        <v>682.97304075</v>
      </c>
      <c r="D19" s="242">
        <v>876.38704725000002</v>
      </c>
      <c r="E19" s="242">
        <v>981.91493400000013</v>
      </c>
      <c r="F19" s="242">
        <v>214.92835649999998</v>
      </c>
      <c r="G19" s="242">
        <v>588.30990075000011</v>
      </c>
      <c r="H19" s="242">
        <v>672.96886800000004</v>
      </c>
      <c r="I19" s="242">
        <v>668.55842625000014</v>
      </c>
      <c r="J19" s="242">
        <v>894.99696000000006</v>
      </c>
      <c r="K19" s="242">
        <v>740.84664224999995</v>
      </c>
      <c r="L19" s="242">
        <v>769.03044074999991</v>
      </c>
      <c r="M19" s="242">
        <v>1106.4830204999998</v>
      </c>
      <c r="N19" s="242">
        <v>595.19449274999988</v>
      </c>
      <c r="O19" s="242">
        <v>512.36424524999995</v>
      </c>
      <c r="P19" s="242">
        <v>361.33350825000002</v>
      </c>
      <c r="Q19" s="242">
        <v>343.04631074999998</v>
      </c>
      <c r="R19" s="242">
        <v>400.91991224999992</v>
      </c>
      <c r="S19" s="242">
        <v>364.13037374999999</v>
      </c>
      <c r="T19" s="242">
        <v>462.988812</v>
      </c>
      <c r="U19" s="242">
        <v>294.42387974999997</v>
      </c>
      <c r="V19" s="242">
        <v>252.14818200000002</v>
      </c>
      <c r="W19" s="242">
        <v>211.05577350000002</v>
      </c>
      <c r="X19" s="242">
        <v>219.55394174999998</v>
      </c>
      <c r="Y19" s="242">
        <v>510.96581249999991</v>
      </c>
      <c r="Z19" s="242">
        <v>552.05822100000012</v>
      </c>
      <c r="AA19" s="242">
        <v>566.36526374999994</v>
      </c>
      <c r="AB19" s="242">
        <v>563.35325475000002</v>
      </c>
      <c r="AC19" s="242">
        <v>546.14177475000008</v>
      </c>
      <c r="AD19" s="242">
        <v>495.1527652499999</v>
      </c>
      <c r="AE19" s="242">
        <v>482.24415524999989</v>
      </c>
      <c r="AF19" s="242">
        <v>557.11409325</v>
      </c>
      <c r="AG19" s="242">
        <v>562.70782425000004</v>
      </c>
    </row>
    <row r="20" spans="2:57" x14ac:dyDescent="0.25">
      <c r="B20" s="189" t="s">
        <v>283</v>
      </c>
      <c r="C20" s="242">
        <v>982.86866712248673</v>
      </c>
      <c r="D20" s="242">
        <v>1342.5332248292254</v>
      </c>
      <c r="E20" s="242">
        <v>2395.695625935266</v>
      </c>
      <c r="F20" s="242">
        <v>2523.7477049418103</v>
      </c>
      <c r="G20" s="242">
        <v>2052.2722236668633</v>
      </c>
      <c r="H20" s="242">
        <v>2330.8045089224283</v>
      </c>
      <c r="I20" s="242">
        <v>1391.1308628278571</v>
      </c>
      <c r="J20" s="242">
        <v>1544.5179874165824</v>
      </c>
      <c r="K20" s="242">
        <v>1543.3807815761675</v>
      </c>
      <c r="L20" s="242">
        <v>2639.4884515598596</v>
      </c>
      <c r="M20" s="242">
        <v>2785.2017032660333</v>
      </c>
      <c r="N20" s="242">
        <v>3302.9968366037333</v>
      </c>
      <c r="O20" s="242">
        <v>3926.6908209126959</v>
      </c>
      <c r="P20" s="242">
        <v>3962.915790007793</v>
      </c>
      <c r="Q20" s="242">
        <v>3816.1308715895707</v>
      </c>
      <c r="R20" s="242">
        <v>2886.627768732792</v>
      </c>
      <c r="S20" s="242">
        <v>4021.8367128438249</v>
      </c>
      <c r="T20" s="242">
        <v>2093.3173238706509</v>
      </c>
      <c r="U20" s="242">
        <v>1509.3580535476945</v>
      </c>
      <c r="V20" s="242">
        <v>1268.8317459310638</v>
      </c>
      <c r="W20" s="242">
        <v>2297.2120928703657</v>
      </c>
      <c r="X20" s="242">
        <v>2431.9420892728626</v>
      </c>
      <c r="Y20" s="242">
        <v>2583.8440601914444</v>
      </c>
      <c r="Z20" s="242">
        <v>2299.6993575115307</v>
      </c>
      <c r="AA20" s="242">
        <v>2268.5230470084912</v>
      </c>
      <c r="AB20" s="242">
        <v>917.39215574068464</v>
      </c>
      <c r="AC20" s="242">
        <v>1046.5639681537764</v>
      </c>
      <c r="AD20" s="242">
        <v>1311.5708100565341</v>
      </c>
      <c r="AE20" s="242">
        <v>1274.2301162038329</v>
      </c>
      <c r="AF20" s="242">
        <v>1097.2625456225628</v>
      </c>
      <c r="AG20" s="242">
        <v>1144.4300047640543</v>
      </c>
    </row>
    <row r="21" spans="2:57" x14ac:dyDescent="0.25">
      <c r="B21" s="189" t="s">
        <v>284</v>
      </c>
      <c r="C21" s="242">
        <v>24437.376948340803</v>
      </c>
      <c r="D21" s="242">
        <v>21876.081701575629</v>
      </c>
      <c r="E21" s="242">
        <v>22826.306973071762</v>
      </c>
      <c r="F21" s="242">
        <v>22467.491021012858</v>
      </c>
      <c r="G21" s="242">
        <v>18572.767475237673</v>
      </c>
      <c r="H21" s="242">
        <v>16221.049492800345</v>
      </c>
      <c r="I21" s="242">
        <v>22286.178762560459</v>
      </c>
      <c r="J21" s="242">
        <v>22350.98640450319</v>
      </c>
      <c r="K21" s="242">
        <v>20853.549171884148</v>
      </c>
      <c r="L21" s="242">
        <v>15297.775540770834</v>
      </c>
      <c r="M21" s="242">
        <v>19646.875272748508</v>
      </c>
      <c r="N21" s="242">
        <v>31074.977594897697</v>
      </c>
      <c r="O21" s="242">
        <v>22090.276778672345</v>
      </c>
      <c r="P21" s="242">
        <v>28258.444273211819</v>
      </c>
      <c r="Q21" s="242">
        <v>33111.973960666059</v>
      </c>
      <c r="R21" s="242">
        <v>27881.97145874436</v>
      </c>
      <c r="S21" s="242">
        <v>31824.837763490654</v>
      </c>
      <c r="T21" s="242">
        <v>28606.662081088645</v>
      </c>
      <c r="U21" s="242">
        <v>20271.868628545868</v>
      </c>
      <c r="V21" s="242">
        <v>19223.30343904917</v>
      </c>
      <c r="W21" s="242">
        <v>23422.579732616268</v>
      </c>
      <c r="X21" s="242">
        <v>23596.698351421688</v>
      </c>
      <c r="Y21" s="242">
        <v>22797.735732890993</v>
      </c>
      <c r="Z21" s="242">
        <v>24783.862050272615</v>
      </c>
      <c r="AA21" s="242">
        <v>21587.155833608835</v>
      </c>
      <c r="AB21" s="242">
        <v>7117.3773564638523</v>
      </c>
      <c r="AC21" s="242">
        <v>7355.1479552708815</v>
      </c>
      <c r="AD21" s="242">
        <v>7969.2890433640641</v>
      </c>
      <c r="AE21" s="242">
        <v>8122.7079173174434</v>
      </c>
      <c r="AF21" s="242">
        <v>8345.8792412354724</v>
      </c>
      <c r="AG21" s="242">
        <v>7728.5903507412677</v>
      </c>
    </row>
    <row r="22" spans="2:57" x14ac:dyDescent="0.25">
      <c r="B22" s="189" t="s">
        <v>285</v>
      </c>
      <c r="C22" s="242">
        <v>10275.213834690319</v>
      </c>
      <c r="D22" s="242">
        <v>9300.1802058758421</v>
      </c>
      <c r="E22" s="242">
        <v>9490.4119511258396</v>
      </c>
      <c r="F22" s="242">
        <v>9586.3025189383989</v>
      </c>
      <c r="G22" s="242">
        <v>10132.699531625842</v>
      </c>
      <c r="H22" s="242">
        <v>10393.29212028248</v>
      </c>
      <c r="I22" s="242">
        <v>11284.153788657361</v>
      </c>
      <c r="J22" s="242">
        <v>9763.9324039694402</v>
      </c>
      <c r="K22" s="242">
        <v>9384.1311386265625</v>
      </c>
      <c r="L22" s="242">
        <v>10183.271713000961</v>
      </c>
      <c r="M22" s="242">
        <v>10743.9055944384</v>
      </c>
      <c r="N22" s="242">
        <v>10180.659435939839</v>
      </c>
      <c r="O22" s="242">
        <v>9331.5079626265615</v>
      </c>
      <c r="P22" s="242">
        <v>8894.7497336576016</v>
      </c>
      <c r="Q22" s="242">
        <v>10120.272571595518</v>
      </c>
      <c r="R22" s="242">
        <v>11560.913927599362</v>
      </c>
      <c r="S22" s="242">
        <v>10180.133838722561</v>
      </c>
      <c r="T22" s="242">
        <v>9391.986969441281</v>
      </c>
      <c r="U22" s="242">
        <v>8550.9260295654403</v>
      </c>
      <c r="V22" s="242">
        <v>6892.4208180979203</v>
      </c>
      <c r="W22" s="242">
        <v>8584.2674567526392</v>
      </c>
      <c r="X22" s="242">
        <v>8770.1856823462404</v>
      </c>
      <c r="Y22" s="242">
        <v>9232.5096666585596</v>
      </c>
      <c r="Z22" s="242">
        <v>6811.3192152832007</v>
      </c>
      <c r="AA22" s="242">
        <v>7429.181845313281</v>
      </c>
      <c r="AB22" s="242">
        <v>6528.7240761881603</v>
      </c>
      <c r="AC22" s="242">
        <v>6854.6870376256002</v>
      </c>
      <c r="AD22" s="242">
        <v>8842.7682643443186</v>
      </c>
      <c r="AE22" s="242">
        <v>10268.7933616256</v>
      </c>
      <c r="AF22" s="242">
        <v>8183.7311014694415</v>
      </c>
      <c r="AG22" s="242">
        <v>4411.0434963443204</v>
      </c>
    </row>
    <row r="23" spans="2:57" ht="15.75" x14ac:dyDescent="0.3">
      <c r="B23" s="168" t="s">
        <v>286</v>
      </c>
      <c r="C23" s="241">
        <v>20479.202565134306</v>
      </c>
      <c r="D23" s="241">
        <v>20292.478079644749</v>
      </c>
      <c r="E23" s="241">
        <v>21111.768530728761</v>
      </c>
      <c r="F23" s="241">
        <v>21831.111647472579</v>
      </c>
      <c r="G23" s="241">
        <v>23184.760504686881</v>
      </c>
      <c r="H23" s="241">
        <v>22975.562780774057</v>
      </c>
      <c r="I23" s="241">
        <v>23063.062170674963</v>
      </c>
      <c r="J23" s="241">
        <v>23890.606095275845</v>
      </c>
      <c r="K23" s="241">
        <v>9023.4729978117084</v>
      </c>
      <c r="L23" s="241">
        <v>31138.263027209381</v>
      </c>
      <c r="M23" s="241">
        <v>33025.142497107394</v>
      </c>
      <c r="N23" s="241">
        <v>29828.292738125805</v>
      </c>
      <c r="O23" s="241">
        <v>30535.439953300061</v>
      </c>
      <c r="P23" s="241">
        <v>31888.46617192679</v>
      </c>
      <c r="Q23" s="241">
        <v>33479.369392106986</v>
      </c>
      <c r="R23" s="241">
        <v>33934.24490272555</v>
      </c>
      <c r="S23" s="241">
        <v>38630.656744259933</v>
      </c>
      <c r="T23" s="241">
        <v>32786.660098588211</v>
      </c>
      <c r="U23" s="241">
        <v>33868.501400318812</v>
      </c>
      <c r="V23" s="241">
        <v>33705.70216279036</v>
      </c>
      <c r="W23" s="241">
        <v>41954.020984682495</v>
      </c>
      <c r="X23" s="241">
        <v>40566.483358980433</v>
      </c>
      <c r="Y23" s="241">
        <v>40195.963442739871</v>
      </c>
      <c r="Z23" s="241">
        <v>37705.923144050903</v>
      </c>
      <c r="AA23" s="241">
        <v>38560.930999952892</v>
      </c>
      <c r="AB23" s="241">
        <v>27968.534025020737</v>
      </c>
      <c r="AC23" s="241">
        <v>28121.015485802531</v>
      </c>
      <c r="AD23" s="241">
        <v>28496.185463767182</v>
      </c>
      <c r="AE23" s="241">
        <v>28732.319596595349</v>
      </c>
      <c r="AF23" s="241">
        <v>29097.160238402495</v>
      </c>
      <c r="AG23" s="241">
        <v>27527.864376477406</v>
      </c>
    </row>
    <row r="24" spans="2:57" x14ac:dyDescent="0.25">
      <c r="B24" s="189" t="s">
        <v>287</v>
      </c>
      <c r="C24" s="242">
        <v>7.5194305003905644</v>
      </c>
      <c r="D24" s="242">
        <v>8.0574001451761141</v>
      </c>
      <c r="E24" s="242">
        <v>7.7788110640293908</v>
      </c>
      <c r="F24" s="242">
        <v>10.01639164389514</v>
      </c>
      <c r="G24" s="242">
        <v>9.8525449084732699</v>
      </c>
      <c r="H24" s="242">
        <v>9.9765880312535238</v>
      </c>
      <c r="I24" s="242">
        <v>12.38395884112715</v>
      </c>
      <c r="J24" s="242">
        <v>17.18993946063042</v>
      </c>
      <c r="K24" s="242">
        <v>26.99175642391852</v>
      </c>
      <c r="L24" s="242">
        <v>44.569037293993809</v>
      </c>
      <c r="M24" s="242">
        <v>73.945345868682054</v>
      </c>
      <c r="N24" s="242">
        <v>116.34456696622597</v>
      </c>
      <c r="O24" s="242">
        <v>181.77449693883486</v>
      </c>
      <c r="P24" s="242">
        <v>191.91046386389201</v>
      </c>
      <c r="Q24" s="242">
        <v>267.88496554458652</v>
      </c>
      <c r="R24" s="242">
        <v>274.60570957995924</v>
      </c>
      <c r="S24" s="242">
        <v>274.09062604953004</v>
      </c>
      <c r="T24" s="242">
        <v>265.66775073309043</v>
      </c>
      <c r="U24" s="242">
        <v>248.18423747585859</v>
      </c>
      <c r="V24" s="242">
        <v>248.42130960214135</v>
      </c>
      <c r="W24" s="242">
        <v>242.61241096935464</v>
      </c>
      <c r="X24" s="242">
        <v>296.65505424677775</v>
      </c>
      <c r="Y24" s="242">
        <v>292.78873373391406</v>
      </c>
      <c r="Z24" s="242">
        <v>303.04605229641948</v>
      </c>
      <c r="AA24" s="242">
        <v>303.30733985780051</v>
      </c>
      <c r="AB24" s="242">
        <v>339.51056768915601</v>
      </c>
      <c r="AC24" s="242">
        <v>316.9816621637703</v>
      </c>
      <c r="AD24" s="242">
        <v>349.26012158723637</v>
      </c>
      <c r="AE24" s="242">
        <v>354.45944557316346</v>
      </c>
      <c r="AF24" s="242">
        <v>370.22408950472476</v>
      </c>
      <c r="AG24" s="242">
        <v>342.50796866470756</v>
      </c>
    </row>
    <row r="25" spans="2:57" x14ac:dyDescent="0.25">
      <c r="B25" s="189" t="s">
        <v>288</v>
      </c>
      <c r="C25" s="242">
        <v>1.2766400628659049</v>
      </c>
      <c r="D25" s="242">
        <v>1.3124624229191229</v>
      </c>
      <c r="E25" s="242">
        <v>1.1784260767004118</v>
      </c>
      <c r="F25" s="242">
        <v>1.5383236340559046</v>
      </c>
      <c r="G25" s="242">
        <v>1.4865025338299758</v>
      </c>
      <c r="H25" s="242">
        <v>1.4559023009985261</v>
      </c>
      <c r="I25" s="242">
        <v>1.6447757086601804</v>
      </c>
      <c r="J25" s="242">
        <v>1.9577419230297086</v>
      </c>
      <c r="K25" s="242">
        <v>2.4973460836259802</v>
      </c>
      <c r="L25" s="242">
        <v>3.2646019339065533</v>
      </c>
      <c r="M25" s="242">
        <v>5.0482079126031021</v>
      </c>
      <c r="N25" s="242">
        <v>7.1919068733745091</v>
      </c>
      <c r="O25" s="242">
        <v>10.845146585784297</v>
      </c>
      <c r="P25" s="242">
        <v>11.297933320743827</v>
      </c>
      <c r="Q25" s="242">
        <v>10.550128934358479</v>
      </c>
      <c r="R25" s="242">
        <v>9.372531459176157</v>
      </c>
      <c r="S25" s="242">
        <v>7.3367824141131743</v>
      </c>
      <c r="T25" s="242">
        <v>6.1123990164219304</v>
      </c>
      <c r="U25" s="242">
        <v>3.9506212212282907</v>
      </c>
      <c r="V25" s="242">
        <v>3.7623385113389385</v>
      </c>
      <c r="W25" s="242">
        <v>3.775636013461702</v>
      </c>
      <c r="X25" s="242">
        <v>4.7208922310221046</v>
      </c>
      <c r="Y25" s="242">
        <v>5.1477031257275607</v>
      </c>
      <c r="Z25" s="242">
        <v>5.8254668306635926</v>
      </c>
      <c r="AA25" s="242">
        <v>5.6885451156236044</v>
      </c>
      <c r="AB25" s="242">
        <v>5.5574393475490735</v>
      </c>
      <c r="AC25" s="242">
        <v>6.4472049616739016</v>
      </c>
      <c r="AD25" s="242">
        <v>7.508022879328629</v>
      </c>
      <c r="AE25" s="242">
        <v>7.5120405477895451</v>
      </c>
      <c r="AF25" s="242">
        <v>8.6397112815658197</v>
      </c>
      <c r="AG25" s="242">
        <v>7.6122442162964461</v>
      </c>
    </row>
    <row r="26" spans="2:57" x14ac:dyDescent="0.25">
      <c r="B26" s="189" t="s">
        <v>289</v>
      </c>
      <c r="C26" s="242">
        <v>5.4291926515189672</v>
      </c>
      <c r="D26" s="242">
        <v>5.5294438348059032</v>
      </c>
      <c r="E26" s="242">
        <v>4.9160912886973041</v>
      </c>
      <c r="F26" s="242">
        <v>6.3585250318788509</v>
      </c>
      <c r="G26" s="242">
        <v>6.0725835576466043</v>
      </c>
      <c r="H26" s="242">
        <v>5.7968962183211596</v>
      </c>
      <c r="I26" s="242">
        <v>6.1112527654888975</v>
      </c>
      <c r="J26" s="242">
        <v>6.3449003466573304</v>
      </c>
      <c r="K26" s="242">
        <v>6.8038810568266497</v>
      </c>
      <c r="L26" s="242">
        <v>6.5782661720304718</v>
      </c>
      <c r="M26" s="242">
        <v>7.4758960093053437</v>
      </c>
      <c r="N26" s="242">
        <v>8.6728031597621502</v>
      </c>
      <c r="O26" s="242">
        <v>11.542453260614494</v>
      </c>
      <c r="P26" s="242">
        <v>11.436364546117316</v>
      </c>
      <c r="Q26" s="242">
        <v>7.989709099507575</v>
      </c>
      <c r="R26" s="242">
        <v>7.7301564026947602</v>
      </c>
      <c r="S26" s="242">
        <v>5.1832442485583821</v>
      </c>
      <c r="T26" s="242">
        <v>4.5130983552574291</v>
      </c>
      <c r="U26" s="242">
        <v>3.8973792326706094</v>
      </c>
      <c r="V26" s="242">
        <v>3.3855438502123132</v>
      </c>
      <c r="W26" s="242">
        <v>3.1389611842490459</v>
      </c>
      <c r="X26" s="242">
        <v>4.4717804460927466</v>
      </c>
      <c r="Y26" s="242">
        <v>4.9728441395733531</v>
      </c>
      <c r="Z26" s="242">
        <v>5.488691286085456</v>
      </c>
      <c r="AA26" s="242">
        <v>6.3836638609625798</v>
      </c>
      <c r="AB26" s="242">
        <v>7.4190798682107877</v>
      </c>
      <c r="AC26" s="242">
        <v>8.3484858104047408</v>
      </c>
      <c r="AD26" s="242">
        <v>7.6432115832973277</v>
      </c>
      <c r="AE26" s="242">
        <v>8.0961626991403648</v>
      </c>
      <c r="AF26" s="242">
        <v>8.7374162730235447</v>
      </c>
      <c r="AG26" s="242">
        <v>8.1687029288600836</v>
      </c>
    </row>
    <row r="27" spans="2:57" ht="15.75" x14ac:dyDescent="0.3">
      <c r="B27" s="240" t="s">
        <v>290</v>
      </c>
      <c r="C27" s="243">
        <v>0.81359778600569188</v>
      </c>
      <c r="D27" s="243">
        <v>1.2154938874510866</v>
      </c>
      <c r="E27" s="243">
        <v>1.6842936986316746</v>
      </c>
      <c r="F27" s="243">
        <v>2.1195429779603847</v>
      </c>
      <c r="G27" s="243">
        <v>2.2934588169966896</v>
      </c>
      <c r="H27" s="243">
        <v>2.7237895119338384</v>
      </c>
      <c r="I27" s="243">
        <v>4.6279303669780711</v>
      </c>
      <c r="J27" s="243">
        <v>8.8872971909433822</v>
      </c>
      <c r="K27" s="243">
        <v>17.690529283465889</v>
      </c>
      <c r="L27" s="243">
        <v>34.72616918805678</v>
      </c>
      <c r="M27" s="243">
        <v>61.421241946773605</v>
      </c>
      <c r="N27" s="243">
        <v>100.47985693308931</v>
      </c>
      <c r="O27" s="243">
        <v>159.38689709243604</v>
      </c>
      <c r="P27" s="243">
        <v>169.17616599703086</v>
      </c>
      <c r="Q27" s="243">
        <v>249.34512751072046</v>
      </c>
      <c r="R27" s="243">
        <v>257.50302171808835</v>
      </c>
      <c r="S27" s="243">
        <v>261.57059938685853</v>
      </c>
      <c r="T27" s="243">
        <v>255.04225336141107</v>
      </c>
      <c r="U27" s="243">
        <v>240.3362370219597</v>
      </c>
      <c r="V27" s="243">
        <v>241.27342724059011</v>
      </c>
      <c r="W27" s="243">
        <v>235.69781377164389</v>
      </c>
      <c r="X27" s="243">
        <v>287.46238156966291</v>
      </c>
      <c r="Y27" s="243">
        <v>282.66818646861316</v>
      </c>
      <c r="Z27" s="243">
        <v>291.73189417967046</v>
      </c>
      <c r="AA27" s="243">
        <v>291.23513088121433</v>
      </c>
      <c r="AB27" s="243">
        <v>326.53404847339618</v>
      </c>
      <c r="AC27" s="243">
        <v>302.18597139169168</v>
      </c>
      <c r="AD27" s="243">
        <v>334.10888712461042</v>
      </c>
      <c r="AE27" s="243">
        <v>338.85124232623355</v>
      </c>
      <c r="AF27" s="243">
        <v>352.84696195013544</v>
      </c>
      <c r="AG27" s="243">
        <v>326.72702151955099</v>
      </c>
    </row>
    <row r="28" spans="2:57" x14ac:dyDescent="0.25">
      <c r="B28" s="181" t="s">
        <v>121</v>
      </c>
      <c r="C28" s="181">
        <v>590930.13017935713</v>
      </c>
      <c r="D28" s="181">
        <v>613378.85367914091</v>
      </c>
      <c r="E28" s="181">
        <v>625685.44979569234</v>
      </c>
      <c r="F28" s="181">
        <v>648427.68205982784</v>
      </c>
      <c r="G28" s="181">
        <v>652111.42315296072</v>
      </c>
      <c r="H28" s="181">
        <v>671065.97844861611</v>
      </c>
      <c r="I28" s="244">
        <v>675846.64025985973</v>
      </c>
      <c r="J28" s="244">
        <v>675204.23786508804</v>
      </c>
      <c r="K28" s="244">
        <v>662025.38627437036</v>
      </c>
      <c r="L28" s="181">
        <v>641751.79446584103</v>
      </c>
      <c r="M28" s="245">
        <v>634147.91593332659</v>
      </c>
      <c r="N28" s="245">
        <v>598021.26299429964</v>
      </c>
      <c r="O28" s="245">
        <v>559525.24778380501</v>
      </c>
      <c r="P28" s="245">
        <v>539373.01133585977</v>
      </c>
      <c r="Q28" s="245">
        <v>504040.46267105395</v>
      </c>
      <c r="R28" s="181">
        <v>462925.85938013799</v>
      </c>
      <c r="S28" s="181">
        <v>433569.1905225474</v>
      </c>
      <c r="T28" s="181">
        <v>399979.24512360664</v>
      </c>
      <c r="U28" s="181">
        <v>366407.72496714559</v>
      </c>
      <c r="V28" s="181">
        <v>328101.09404558531</v>
      </c>
      <c r="W28" s="181">
        <v>328720.44296701695</v>
      </c>
      <c r="X28" s="181">
        <v>315142.45416058821</v>
      </c>
      <c r="Y28" s="181">
        <v>289116.29763986607</v>
      </c>
      <c r="Z28" s="181">
        <v>262582.05303565878</v>
      </c>
      <c r="AA28" s="181">
        <v>242454.86205447477</v>
      </c>
      <c r="AB28" s="181">
        <v>198962.88605302802</v>
      </c>
      <c r="AC28" s="181">
        <v>185375.22285108795</v>
      </c>
      <c r="AD28" s="181">
        <v>174006.44418206977</v>
      </c>
      <c r="AE28" s="181">
        <v>161664.24133021542</v>
      </c>
      <c r="AF28" s="181">
        <v>166922.17505939488</v>
      </c>
      <c r="AG28" s="181">
        <v>141127.80902415357</v>
      </c>
      <c r="AI28" s="231"/>
      <c r="AJ28" s="231"/>
      <c r="AK28" s="231"/>
      <c r="AL28" s="231"/>
      <c r="AM28" s="231"/>
      <c r="AN28" s="231"/>
      <c r="AO28" s="231"/>
      <c r="AP28" s="231"/>
      <c r="AQ28" s="231"/>
      <c r="AR28" s="231"/>
      <c r="AS28" s="231"/>
      <c r="AT28" s="231"/>
      <c r="AU28" s="231"/>
      <c r="AV28" s="231"/>
      <c r="AW28" s="231"/>
      <c r="AX28" s="231"/>
      <c r="AY28" s="231"/>
      <c r="AZ28" s="231"/>
      <c r="BA28" s="231"/>
      <c r="BB28" s="231"/>
      <c r="BC28" s="231"/>
      <c r="BD28" s="231"/>
      <c r="BE28" s="231"/>
    </row>
    <row r="29" spans="2:57" s="246" customFormat="1" ht="12.75" x14ac:dyDescent="0.2">
      <c r="B29" s="246" t="s">
        <v>291</v>
      </c>
      <c r="AI29" s="247"/>
      <c r="AJ29" s="247"/>
      <c r="AK29" s="247"/>
      <c r="AL29" s="247"/>
      <c r="AM29" s="247"/>
      <c r="AN29" s="247"/>
      <c r="AO29" s="247"/>
      <c r="AP29" s="247"/>
      <c r="AQ29" s="247"/>
      <c r="AR29" s="247"/>
      <c r="AS29" s="247"/>
      <c r="AT29" s="247"/>
      <c r="AU29" s="247"/>
      <c r="AV29" s="247"/>
      <c r="AW29" s="247"/>
      <c r="AX29" s="247"/>
      <c r="AY29" s="247"/>
      <c r="AZ29" s="247"/>
      <c r="BA29" s="247"/>
      <c r="BB29" s="247"/>
      <c r="BC29" s="247"/>
      <c r="BD29" s="247"/>
      <c r="BE29" s="247"/>
    </row>
    <row r="30" spans="2:57" ht="16.5" hidden="1" x14ac:dyDescent="0.35">
      <c r="B30" s="238"/>
      <c r="C30" s="248">
        <v>1</v>
      </c>
      <c r="D30" s="248">
        <v>2</v>
      </c>
      <c r="E30" s="248">
        <v>3</v>
      </c>
      <c r="F30" s="248">
        <v>4</v>
      </c>
      <c r="G30" s="248">
        <v>5</v>
      </c>
      <c r="H30" s="248">
        <v>6</v>
      </c>
      <c r="I30" s="248">
        <v>7</v>
      </c>
      <c r="J30" s="248">
        <v>8</v>
      </c>
      <c r="K30" s="249">
        <v>9</v>
      </c>
      <c r="L30" s="248">
        <v>10</v>
      </c>
      <c r="M30" s="248">
        <v>11</v>
      </c>
      <c r="N30" s="248">
        <v>12</v>
      </c>
      <c r="O30" s="248">
        <v>13</v>
      </c>
      <c r="P30" s="248">
        <v>14</v>
      </c>
      <c r="Q30" s="248">
        <v>15</v>
      </c>
      <c r="R30" s="248">
        <v>16</v>
      </c>
      <c r="S30" s="248">
        <v>17</v>
      </c>
      <c r="T30" s="248">
        <v>18</v>
      </c>
      <c r="U30" s="248">
        <v>19</v>
      </c>
      <c r="V30" s="248">
        <v>20</v>
      </c>
      <c r="W30" s="248">
        <v>21</v>
      </c>
      <c r="X30" s="248">
        <v>22</v>
      </c>
      <c r="Y30" s="248">
        <v>23</v>
      </c>
      <c r="Z30" s="248">
        <v>24</v>
      </c>
      <c r="AA30" s="248">
        <v>25</v>
      </c>
      <c r="AB30" s="248">
        <v>26</v>
      </c>
      <c r="AC30" s="248">
        <v>27</v>
      </c>
      <c r="AD30" s="248">
        <v>28</v>
      </c>
      <c r="AE30" s="248">
        <v>29</v>
      </c>
      <c r="AF30" s="248">
        <v>30</v>
      </c>
      <c r="AG30" s="248">
        <v>31</v>
      </c>
      <c r="AI30" s="231"/>
      <c r="AJ30" s="231"/>
      <c r="AK30" s="231"/>
      <c r="AL30" s="231"/>
      <c r="AM30" s="231"/>
      <c r="AN30" s="231"/>
      <c r="AO30" s="231"/>
      <c r="AP30" s="231"/>
      <c r="AQ30" s="231"/>
      <c r="AR30" s="231"/>
      <c r="AS30" s="231"/>
      <c r="AT30" s="231"/>
      <c r="AU30" s="231"/>
      <c r="AV30" s="231"/>
      <c r="AW30" s="231"/>
      <c r="AX30" s="231"/>
      <c r="AY30" s="231"/>
      <c r="AZ30" s="231"/>
      <c r="BA30" s="231"/>
      <c r="BB30" s="231"/>
      <c r="BC30" s="231"/>
      <c r="BD30" s="231"/>
      <c r="BE30" s="231"/>
    </row>
    <row r="31" spans="2:57" ht="15.75" hidden="1" x14ac:dyDescent="0.3">
      <c r="B31" s="240" t="s">
        <v>292</v>
      </c>
      <c r="C31" s="240"/>
      <c r="D31" s="240"/>
      <c r="E31" s="240"/>
      <c r="F31" s="240"/>
      <c r="G31" s="240"/>
      <c r="H31" s="240"/>
      <c r="I31" s="240"/>
      <c r="J31" s="240"/>
      <c r="K31" s="240"/>
      <c r="L31" s="240"/>
      <c r="M31" s="240"/>
      <c r="N31" s="240"/>
      <c r="O31" s="240"/>
      <c r="P31" s="240"/>
      <c r="Q31" s="240"/>
      <c r="R31" s="240"/>
      <c r="S31" s="240"/>
      <c r="T31" s="240"/>
      <c r="U31" s="240"/>
      <c r="V31" s="240"/>
      <c r="W31" s="240"/>
      <c r="X31" s="240"/>
      <c r="Y31" s="240"/>
      <c r="Z31" s="240"/>
      <c r="AA31" s="240"/>
      <c r="AB31" s="240"/>
      <c r="AC31" s="240"/>
      <c r="AD31" s="240"/>
      <c r="AE31" s="240"/>
      <c r="AF31" s="240"/>
      <c r="AG31" s="240"/>
      <c r="AI31" s="231"/>
      <c r="AJ31" s="231"/>
      <c r="AK31" s="231"/>
      <c r="AL31" s="231"/>
      <c r="AM31" s="231"/>
      <c r="AN31" s="231"/>
      <c r="AO31" s="231"/>
      <c r="AP31" s="231"/>
      <c r="AQ31" s="231"/>
      <c r="AR31" s="231"/>
      <c r="AS31" s="231"/>
      <c r="AT31" s="231"/>
      <c r="AU31" s="231"/>
      <c r="AV31" s="231"/>
      <c r="AW31" s="231"/>
      <c r="AX31" s="231"/>
      <c r="AY31" s="231"/>
      <c r="AZ31" s="231"/>
      <c r="BA31" s="231"/>
      <c r="BB31" s="231"/>
      <c r="BC31" s="231"/>
      <c r="BD31" s="231"/>
      <c r="BE31" s="231"/>
    </row>
    <row r="32" spans="2:57" ht="15.75" hidden="1" x14ac:dyDescent="0.3">
      <c r="B32" s="168" t="s">
        <v>273</v>
      </c>
      <c r="C32" s="241">
        <v>1990</v>
      </c>
      <c r="D32" s="241">
        <v>1991</v>
      </c>
      <c r="E32" s="241">
        <v>1992</v>
      </c>
      <c r="F32" s="241">
        <v>1993</v>
      </c>
      <c r="G32" s="241">
        <v>1994</v>
      </c>
      <c r="H32" s="241">
        <v>1995</v>
      </c>
      <c r="I32" s="241">
        <v>1996</v>
      </c>
      <c r="J32" s="241">
        <v>1997</v>
      </c>
      <c r="K32" s="241">
        <v>1998</v>
      </c>
      <c r="L32" s="241">
        <v>1999</v>
      </c>
      <c r="M32" s="241">
        <v>2000</v>
      </c>
      <c r="N32" s="241">
        <v>2001</v>
      </c>
      <c r="O32" s="241">
        <v>2002</v>
      </c>
      <c r="P32" s="241">
        <v>2003</v>
      </c>
      <c r="Q32" s="241">
        <v>2004</v>
      </c>
      <c r="R32" s="241">
        <v>2005</v>
      </c>
      <c r="S32" s="241">
        <v>2006</v>
      </c>
      <c r="T32" s="241">
        <v>2007</v>
      </c>
      <c r="U32" s="241">
        <v>2008</v>
      </c>
      <c r="V32" s="241">
        <v>2009</v>
      </c>
      <c r="W32" s="241">
        <v>2010</v>
      </c>
      <c r="X32" s="241">
        <v>2011</v>
      </c>
      <c r="Y32" s="241">
        <v>2012</v>
      </c>
      <c r="Z32" s="241">
        <v>2013</v>
      </c>
      <c r="AA32" s="241">
        <v>2014</v>
      </c>
      <c r="AB32" s="241">
        <v>2015</v>
      </c>
      <c r="AC32" s="241">
        <v>2016</v>
      </c>
      <c r="AD32" s="241">
        <v>2017</v>
      </c>
      <c r="AE32" s="241">
        <v>2018</v>
      </c>
      <c r="AF32" s="241">
        <v>2019</v>
      </c>
      <c r="AG32" s="241">
        <v>2020</v>
      </c>
      <c r="AI32" s="231"/>
      <c r="AJ32" s="231"/>
      <c r="AK32" s="231"/>
      <c r="AL32" s="231"/>
      <c r="AM32" s="231"/>
      <c r="AN32" s="231"/>
      <c r="AO32" s="231"/>
      <c r="AP32" s="231"/>
      <c r="AQ32" s="231"/>
      <c r="AR32" s="231"/>
      <c r="AS32" s="231"/>
      <c r="AT32" s="231"/>
      <c r="AU32" s="231"/>
      <c r="AV32" s="231"/>
      <c r="AW32" s="231"/>
      <c r="AX32" s="231"/>
      <c r="AY32" s="231"/>
      <c r="AZ32" s="231"/>
      <c r="BA32" s="231"/>
      <c r="BB32" s="231"/>
      <c r="BC32" s="231"/>
      <c r="BD32" s="231"/>
      <c r="BE32" s="231"/>
    </row>
    <row r="33" spans="2:57" hidden="1" x14ac:dyDescent="0.25">
      <c r="B33" s="189" t="s">
        <v>274</v>
      </c>
      <c r="C33" s="242">
        <v>144436.69790201561</v>
      </c>
      <c r="D33" s="242">
        <v>151271.1204666564</v>
      </c>
      <c r="E33" s="242">
        <v>153997.76538442296</v>
      </c>
      <c r="F33" s="242">
        <v>160302.33309987711</v>
      </c>
      <c r="G33" s="242">
        <v>161853.03345075427</v>
      </c>
      <c r="H33" s="242">
        <v>167480.88910805312</v>
      </c>
      <c r="I33" s="242">
        <v>167080.75367525528</v>
      </c>
      <c r="J33" s="242">
        <v>166952.87750536978</v>
      </c>
      <c r="K33" s="242">
        <v>167979.24130004054</v>
      </c>
      <c r="L33" s="242">
        <v>157323.88174649098</v>
      </c>
      <c r="M33" s="242">
        <v>153210.85466311575</v>
      </c>
      <c r="N33" s="242">
        <v>141311.14626947301</v>
      </c>
      <c r="O33" s="242">
        <v>133129.39436445927</v>
      </c>
      <c r="P33" s="242">
        <v>125716.17470833329</v>
      </c>
      <c r="Q33" s="242">
        <v>113929.02573650521</v>
      </c>
      <c r="R33" s="242">
        <v>103797.16172752473</v>
      </c>
      <c r="S33" s="242">
        <v>93442.139312133993</v>
      </c>
      <c r="T33" s="242">
        <v>86378.399961108735</v>
      </c>
      <c r="U33" s="242">
        <v>79036.510912516984</v>
      </c>
      <c r="V33" s="242">
        <v>68399.76988445739</v>
      </c>
      <c r="W33" s="242">
        <v>63901.559115555923</v>
      </c>
      <c r="X33" s="242">
        <v>60066.646982644816</v>
      </c>
      <c r="Y33" s="242">
        <v>52296.603145102075</v>
      </c>
      <c r="Z33" s="242">
        <v>45244.932864616501</v>
      </c>
      <c r="AA33" s="242">
        <v>39323.11973973261</v>
      </c>
      <c r="AB33" s="242">
        <v>34102.93847011379</v>
      </c>
      <c r="AC33" s="242">
        <v>30350.421907756059</v>
      </c>
      <c r="AD33" s="242">
        <v>25815.335955713144</v>
      </c>
      <c r="AE33" s="242">
        <v>21266.717611870943</v>
      </c>
      <c r="AF33" s="242">
        <v>22994.687383421202</v>
      </c>
      <c r="AG33" s="242">
        <v>17634.766419283998</v>
      </c>
      <c r="AI33" s="231"/>
      <c r="AJ33" s="231"/>
      <c r="AK33" s="231"/>
      <c r="AL33" s="231"/>
      <c r="AM33" s="231"/>
      <c r="AN33" s="231"/>
      <c r="AO33" s="231"/>
      <c r="AP33" s="231"/>
      <c r="AQ33" s="231"/>
      <c r="AR33" s="231"/>
      <c r="AS33" s="231"/>
      <c r="AT33" s="231"/>
      <c r="AU33" s="231"/>
      <c r="AV33" s="231"/>
      <c r="AW33" s="231"/>
      <c r="AX33" s="231"/>
      <c r="AY33" s="231"/>
      <c r="AZ33" s="231"/>
      <c r="BA33" s="231"/>
      <c r="BB33" s="231"/>
      <c r="BC33" s="231"/>
      <c r="BD33" s="231"/>
      <c r="BE33" s="231"/>
    </row>
    <row r="34" spans="2:57" hidden="1" x14ac:dyDescent="0.25">
      <c r="B34" s="189" t="s">
        <v>275</v>
      </c>
      <c r="C34" s="242">
        <v>92619.205912798512</v>
      </c>
      <c r="D34" s="242">
        <v>90648.467935642242</v>
      </c>
      <c r="E34" s="242">
        <v>89056.0477844899</v>
      </c>
      <c r="F34" s="242">
        <v>90134.504599836859</v>
      </c>
      <c r="G34" s="242">
        <v>90366.197459519535</v>
      </c>
      <c r="H34" s="242">
        <v>92646.872163439635</v>
      </c>
      <c r="I34" s="242">
        <v>91463.915899534957</v>
      </c>
      <c r="J34" s="242">
        <v>89929.605834365706</v>
      </c>
      <c r="K34" s="242">
        <v>89744.041460876804</v>
      </c>
      <c r="L34" s="242">
        <v>82012.107393647326</v>
      </c>
      <c r="M34" s="242">
        <v>79179.877335795376</v>
      </c>
      <c r="N34" s="242">
        <v>73140.044283716765</v>
      </c>
      <c r="O34" s="242">
        <v>68306.58724556517</v>
      </c>
      <c r="P34" s="242">
        <v>63276.346870793765</v>
      </c>
      <c r="Q34" s="242">
        <v>58625.932995059375</v>
      </c>
      <c r="R34" s="242">
        <v>53758.693465339857</v>
      </c>
      <c r="S34" s="242">
        <v>48354.699675359843</v>
      </c>
      <c r="T34" s="242">
        <v>44434.043661198841</v>
      </c>
      <c r="U34" s="242">
        <v>40339.900178315147</v>
      </c>
      <c r="V34" s="242">
        <v>47308.923067754324</v>
      </c>
      <c r="W34" s="242">
        <v>44073.631482884892</v>
      </c>
      <c r="X34" s="242">
        <v>42054.839311791686</v>
      </c>
      <c r="Y34" s="242">
        <v>36869.009199696506</v>
      </c>
      <c r="Z34" s="242">
        <v>32003.806267114047</v>
      </c>
      <c r="AA34" s="242">
        <v>27445.591954218617</v>
      </c>
      <c r="AB34" s="242">
        <v>24253.891621551124</v>
      </c>
      <c r="AC34" s="242">
        <v>20853.257850368773</v>
      </c>
      <c r="AD34" s="242">
        <v>17771.603898572714</v>
      </c>
      <c r="AE34" s="242">
        <v>15090.323439894117</v>
      </c>
      <c r="AF34" s="242">
        <v>15425.846952181266</v>
      </c>
      <c r="AG34" s="242">
        <v>10960.472633016341</v>
      </c>
      <c r="AI34" s="231"/>
      <c r="AJ34" s="231"/>
      <c r="AK34" s="231"/>
      <c r="AL34" s="231"/>
      <c r="AM34" s="231"/>
      <c r="AN34" s="231"/>
      <c r="AO34" s="231"/>
      <c r="AP34" s="231"/>
      <c r="AQ34" s="231"/>
      <c r="AR34" s="231"/>
      <c r="AS34" s="231"/>
      <c r="AT34" s="231"/>
      <c r="AU34" s="231"/>
      <c r="AV34" s="231"/>
      <c r="AW34" s="231"/>
      <c r="AX34" s="231"/>
      <c r="AY34" s="231"/>
      <c r="AZ34" s="231"/>
      <c r="BA34" s="231"/>
      <c r="BB34" s="231"/>
      <c r="BC34" s="231"/>
      <c r="BD34" s="231"/>
      <c r="BE34" s="231"/>
    </row>
    <row r="35" spans="2:57" hidden="1" x14ac:dyDescent="0.25">
      <c r="B35" s="189" t="s">
        <v>276</v>
      </c>
      <c r="C35" s="242">
        <v>48806.962348529305</v>
      </c>
      <c r="D35" s="242">
        <v>57259.102117477589</v>
      </c>
      <c r="E35" s="242">
        <v>61701.038498670263</v>
      </c>
      <c r="F35" s="242">
        <v>66864.780243015179</v>
      </c>
      <c r="G35" s="242">
        <v>68155.744997754926</v>
      </c>
      <c r="H35" s="242">
        <v>71374.91181466417</v>
      </c>
      <c r="I35" s="242">
        <v>72084.594130264377</v>
      </c>
      <c r="J35" s="242">
        <v>73366.33906143425</v>
      </c>
      <c r="K35" s="242">
        <v>74320.996419034913</v>
      </c>
      <c r="L35" s="242">
        <v>71292.686241600139</v>
      </c>
      <c r="M35" s="242">
        <v>69959.270772339994</v>
      </c>
      <c r="N35" s="242">
        <v>64308.388324323336</v>
      </c>
      <c r="O35" s="242">
        <v>60761.164901596581</v>
      </c>
      <c r="P35" s="242">
        <v>58289.027227443585</v>
      </c>
      <c r="Q35" s="242">
        <v>51354.048042791539</v>
      </c>
      <c r="R35" s="242">
        <v>46438.603183844541</v>
      </c>
      <c r="S35" s="242">
        <v>44018.273390150382</v>
      </c>
      <c r="T35" s="242">
        <v>40943.211299459035</v>
      </c>
      <c r="U35" s="242">
        <v>37754.828563164585</v>
      </c>
      <c r="V35" s="242">
        <v>19793.27529660162</v>
      </c>
      <c r="W35" s="242">
        <v>18733.599235508922</v>
      </c>
      <c r="X35" s="242">
        <v>17067.652743868519</v>
      </c>
      <c r="Y35" s="242">
        <v>14573.126410407678</v>
      </c>
      <c r="Z35" s="242">
        <v>12505.698759144881</v>
      </c>
      <c r="AA35" s="242">
        <v>11250.210647090013</v>
      </c>
      <c r="AB35" s="242">
        <v>9331.3366676284695</v>
      </c>
      <c r="AC35" s="242">
        <v>8108.3347749325285</v>
      </c>
      <c r="AD35" s="242">
        <v>6833.8649889017279</v>
      </c>
      <c r="AE35" s="242">
        <v>5150.8910467079195</v>
      </c>
      <c r="AF35" s="242">
        <v>6541.3229318699769</v>
      </c>
      <c r="AG35" s="242">
        <v>5873.9138474978381</v>
      </c>
      <c r="AI35" s="231"/>
      <c r="AJ35" s="231"/>
      <c r="AK35" s="231"/>
      <c r="AL35" s="231"/>
      <c r="AM35" s="231"/>
      <c r="AN35" s="231"/>
      <c r="AO35" s="231"/>
      <c r="AP35" s="231"/>
      <c r="AQ35" s="231"/>
      <c r="AR35" s="231"/>
      <c r="AS35" s="231"/>
      <c r="AT35" s="231"/>
      <c r="AU35" s="231"/>
      <c r="AV35" s="231"/>
      <c r="AW35" s="231"/>
      <c r="AX35" s="231"/>
      <c r="AY35" s="231"/>
      <c r="AZ35" s="231"/>
      <c r="BA35" s="231"/>
      <c r="BB35" s="231"/>
      <c r="BC35" s="231"/>
      <c r="BD35" s="231"/>
      <c r="BE35" s="231"/>
    </row>
    <row r="36" spans="2:57" hidden="1" x14ac:dyDescent="0.25">
      <c r="B36" s="189" t="s">
        <v>277</v>
      </c>
      <c r="C36" s="242">
        <v>2869.8514648434943</v>
      </c>
      <c r="D36" s="242">
        <v>3221.1340174455413</v>
      </c>
      <c r="E36" s="242">
        <v>3099.1665797000751</v>
      </c>
      <c r="F36" s="242">
        <v>3158.5593311412399</v>
      </c>
      <c r="G36" s="242">
        <v>3186.1032443672666</v>
      </c>
      <c r="H36" s="242">
        <v>3310.5157105857106</v>
      </c>
      <c r="I36" s="242">
        <v>3395.6207399784753</v>
      </c>
      <c r="J36" s="242">
        <v>3527.6036119943569</v>
      </c>
      <c r="K36" s="242">
        <v>3786.4730074391878</v>
      </c>
      <c r="L36" s="242">
        <v>3881.8567120959456</v>
      </c>
      <c r="M36" s="242">
        <v>3938.6329694001115</v>
      </c>
      <c r="N36" s="242">
        <v>3744.8251072512344</v>
      </c>
      <c r="O36" s="242">
        <v>3947.3462856804172</v>
      </c>
      <c r="P36" s="242">
        <v>4038.8860301685718</v>
      </c>
      <c r="Q36" s="242">
        <v>3834.7550003726869</v>
      </c>
      <c r="R36" s="242">
        <v>3485.7709824726135</v>
      </c>
      <c r="S36" s="242">
        <v>978.04451739767978</v>
      </c>
      <c r="T36" s="242">
        <v>925.02300335041468</v>
      </c>
      <c r="U36" s="242">
        <v>876.95222622436529</v>
      </c>
      <c r="V36" s="242">
        <v>1211.1410843418239</v>
      </c>
      <c r="W36" s="242">
        <v>1024.7111063702791</v>
      </c>
      <c r="X36" s="242">
        <v>879.60960520249614</v>
      </c>
      <c r="Y36" s="242">
        <v>789.81653236488228</v>
      </c>
      <c r="Z36" s="242">
        <v>681.97230098538739</v>
      </c>
      <c r="AA36" s="242">
        <v>581.87570498313528</v>
      </c>
      <c r="AB36" s="242">
        <v>479.11110203549362</v>
      </c>
      <c r="AC36" s="242">
        <v>1354.5253724306974</v>
      </c>
      <c r="AD36" s="242">
        <v>1179.7163009198227</v>
      </c>
      <c r="AE36" s="242">
        <v>999.90482658945461</v>
      </c>
      <c r="AF36" s="242">
        <v>992.57130122288072</v>
      </c>
      <c r="AG36" s="242">
        <v>773.86723255381708</v>
      </c>
      <c r="AI36" s="231"/>
      <c r="AJ36" s="231"/>
      <c r="AK36" s="231"/>
      <c r="AL36" s="231"/>
      <c r="AM36" s="231"/>
      <c r="AN36" s="231"/>
      <c r="AO36" s="231"/>
      <c r="AP36" s="231"/>
      <c r="AQ36" s="231"/>
      <c r="AR36" s="231"/>
      <c r="AS36" s="231"/>
      <c r="AT36" s="231"/>
      <c r="AU36" s="231"/>
      <c r="AV36" s="231"/>
      <c r="AW36" s="231"/>
      <c r="AX36" s="231"/>
      <c r="AY36" s="231"/>
      <c r="AZ36" s="231"/>
      <c r="BA36" s="231"/>
      <c r="BB36" s="231"/>
      <c r="BC36" s="231"/>
      <c r="BD36" s="231"/>
      <c r="BE36" s="231"/>
    </row>
    <row r="37" spans="2:57" ht="15.75" hidden="1" x14ac:dyDescent="0.3">
      <c r="B37" s="168" t="s">
        <v>278</v>
      </c>
      <c r="C37" s="241">
        <v>140.67817584430827</v>
      </c>
      <c r="D37" s="241">
        <v>142.41639609102538</v>
      </c>
      <c r="E37" s="241">
        <v>141.5125215627325</v>
      </c>
      <c r="F37" s="241">
        <v>144.48892588383961</v>
      </c>
      <c r="G37" s="241">
        <v>144.98774911253889</v>
      </c>
      <c r="H37" s="241">
        <v>148.58941936358039</v>
      </c>
      <c r="I37" s="241">
        <v>136.62290547748185</v>
      </c>
      <c r="J37" s="241">
        <v>129.32899757545027</v>
      </c>
      <c r="K37" s="241">
        <v>127.73041268962942</v>
      </c>
      <c r="L37" s="241">
        <v>137.23139914760532</v>
      </c>
      <c r="M37" s="241">
        <v>133.07358558026172</v>
      </c>
      <c r="N37" s="241">
        <v>117.88855418166504</v>
      </c>
      <c r="O37" s="241">
        <v>114.29593161707665</v>
      </c>
      <c r="P37" s="241">
        <v>111.91457992736966</v>
      </c>
      <c r="Q37" s="241">
        <v>114.28969828159961</v>
      </c>
      <c r="R37" s="241">
        <v>114.09409586770494</v>
      </c>
      <c r="S37" s="241">
        <v>91.121729226098068</v>
      </c>
      <c r="T37" s="241">
        <v>76.121997100426967</v>
      </c>
      <c r="U37" s="241">
        <v>64.829944812884648</v>
      </c>
      <c r="V37" s="241">
        <v>86.430435759608699</v>
      </c>
      <c r="W37" s="241">
        <v>69.617290791835998</v>
      </c>
      <c r="X37" s="241">
        <v>64.545321782118563</v>
      </c>
      <c r="Y37" s="241">
        <v>64.651002633015025</v>
      </c>
      <c r="Z37" s="241">
        <v>53.455537372191387</v>
      </c>
      <c r="AA37" s="241">
        <v>45.441433440852435</v>
      </c>
      <c r="AB37" s="241">
        <v>38.59907889870604</v>
      </c>
      <c r="AC37" s="241">
        <v>34.303910024059512</v>
      </c>
      <c r="AD37" s="241">
        <v>30.150767318877875</v>
      </c>
      <c r="AE37" s="241">
        <v>25.598298679450437</v>
      </c>
      <c r="AF37" s="241">
        <v>34.946198147076842</v>
      </c>
      <c r="AG37" s="241">
        <v>26.512706216001547</v>
      </c>
      <c r="AI37" s="231"/>
      <c r="AJ37" s="231"/>
      <c r="AK37" s="231"/>
      <c r="AL37" s="231"/>
      <c r="AM37" s="231"/>
      <c r="AN37" s="231"/>
      <c r="AO37" s="231"/>
      <c r="AP37" s="231"/>
      <c r="AQ37" s="231"/>
      <c r="AR37" s="231"/>
      <c r="AS37" s="231"/>
      <c r="AT37" s="231"/>
      <c r="AU37" s="231"/>
      <c r="AV37" s="231"/>
      <c r="AW37" s="231"/>
      <c r="AX37" s="231"/>
      <c r="AY37" s="231"/>
      <c r="AZ37" s="231"/>
      <c r="BA37" s="231"/>
      <c r="BB37" s="231"/>
      <c r="BC37" s="231"/>
      <c r="BD37" s="231"/>
      <c r="BE37" s="231"/>
    </row>
    <row r="38" spans="2:57" hidden="1" x14ac:dyDescent="0.25">
      <c r="B38" s="189" t="s">
        <v>279</v>
      </c>
      <c r="C38" s="242">
        <v>639.3565607998529</v>
      </c>
      <c r="D38" s="242">
        <v>644.40079869064095</v>
      </c>
      <c r="E38" s="242">
        <v>643.65384335491649</v>
      </c>
      <c r="F38" s="242">
        <v>671.37916483285994</v>
      </c>
      <c r="G38" s="242">
        <v>712.83478000199227</v>
      </c>
      <c r="H38" s="242">
        <v>749.71446898221973</v>
      </c>
      <c r="I38" s="242">
        <v>755.82633644157704</v>
      </c>
      <c r="J38" s="242">
        <v>792.82656550736817</v>
      </c>
      <c r="K38" s="242">
        <v>822.71343829210309</v>
      </c>
      <c r="L38" s="242">
        <v>859.86515517172677</v>
      </c>
      <c r="M38" s="242">
        <v>879.42353482710269</v>
      </c>
      <c r="N38" s="242">
        <v>959.18512000943338</v>
      </c>
      <c r="O38" s="242">
        <v>970.149735911687</v>
      </c>
      <c r="P38" s="242">
        <v>968.77816626606875</v>
      </c>
      <c r="Q38" s="242">
        <v>993.53102827132398</v>
      </c>
      <c r="R38" s="242">
        <v>974.81024883205487</v>
      </c>
      <c r="S38" s="242">
        <v>1068.9397574295258</v>
      </c>
      <c r="T38" s="242">
        <v>2131.2318320584991</v>
      </c>
      <c r="U38" s="242">
        <v>2751.8332622069211</v>
      </c>
      <c r="V38" s="242">
        <v>3788.4908258387836</v>
      </c>
      <c r="W38" s="242">
        <v>4219.308190355935</v>
      </c>
      <c r="X38" s="242">
        <v>4566.9210955575354</v>
      </c>
      <c r="Y38" s="242">
        <v>5401.7522817100789</v>
      </c>
      <c r="Z38" s="242">
        <v>6132.3918029582755</v>
      </c>
      <c r="AA38" s="242">
        <v>7044.1048384544447</v>
      </c>
      <c r="AB38" s="242">
        <v>7649.4483808338664</v>
      </c>
      <c r="AC38" s="242">
        <v>7400.3705540468463</v>
      </c>
      <c r="AD38" s="242">
        <v>7947.7898623504761</v>
      </c>
      <c r="AE38" s="242">
        <v>8747.7806873095506</v>
      </c>
      <c r="AF38" s="242">
        <v>8879.898937500051</v>
      </c>
      <c r="AG38" s="242">
        <v>8757.5626691698744</v>
      </c>
      <c r="AI38" s="231"/>
      <c r="AJ38" s="231"/>
      <c r="AK38" s="231"/>
      <c r="AL38" s="231"/>
      <c r="AM38" s="231"/>
      <c r="AN38" s="231"/>
      <c r="AO38" s="231"/>
      <c r="AP38" s="231"/>
      <c r="AQ38" s="231"/>
      <c r="AR38" s="231"/>
      <c r="AS38" s="231"/>
      <c r="AT38" s="231"/>
      <c r="AU38" s="231"/>
      <c r="AV38" s="231"/>
      <c r="AW38" s="231"/>
      <c r="AX38" s="231"/>
      <c r="AY38" s="231"/>
      <c r="AZ38" s="231"/>
      <c r="BA38" s="231"/>
      <c r="BB38" s="231"/>
      <c r="BC38" s="231"/>
      <c r="BD38" s="231"/>
      <c r="BE38" s="231"/>
    </row>
    <row r="39" spans="2:57" hidden="1" x14ac:dyDescent="0.25">
      <c r="B39" s="189" t="s">
        <v>275</v>
      </c>
      <c r="C39" s="242">
        <v>15.983988268192528</v>
      </c>
      <c r="D39" s="242">
        <v>14.309902877628646</v>
      </c>
      <c r="E39" s="242">
        <v>13.484875434021921</v>
      </c>
      <c r="F39" s="242">
        <v>13.152002362754294</v>
      </c>
      <c r="G39" s="242">
        <v>12.363320004109571</v>
      </c>
      <c r="H39" s="242">
        <v>11.784785930753257</v>
      </c>
      <c r="I39" s="242">
        <v>11.082726218990295</v>
      </c>
      <c r="J39" s="242">
        <v>10.82000008514067</v>
      </c>
      <c r="K39" s="242">
        <v>10.292474366698512</v>
      </c>
      <c r="L39" s="242">
        <v>10.594310883517366</v>
      </c>
      <c r="M39" s="242">
        <v>10.244982796131026</v>
      </c>
      <c r="N39" s="242">
        <v>9.0054098639341031</v>
      </c>
      <c r="O39" s="242">
        <v>9.0175219184493667</v>
      </c>
      <c r="P39" s="242">
        <v>8.9257218767764233</v>
      </c>
      <c r="Q39" s="242">
        <v>8.9470889501966386</v>
      </c>
      <c r="R39" s="242">
        <v>8.8759509741376039</v>
      </c>
      <c r="S39" s="242">
        <v>8.1062321950630505</v>
      </c>
      <c r="T39" s="242">
        <v>8.985146617717982</v>
      </c>
      <c r="U39" s="242">
        <v>10.13891858131417</v>
      </c>
      <c r="V39" s="242">
        <v>30.196216297091279</v>
      </c>
      <c r="W39" s="242">
        <v>55.760111807840808</v>
      </c>
      <c r="X39" s="242">
        <v>81.839540954909452</v>
      </c>
      <c r="Y39" s="242">
        <v>108.17564205400556</v>
      </c>
      <c r="Z39" s="242">
        <v>125.81571660351224</v>
      </c>
      <c r="AA39" s="242">
        <v>140.19079839540746</v>
      </c>
      <c r="AB39" s="242">
        <v>155.1344638169445</v>
      </c>
      <c r="AC39" s="242">
        <v>151.96895029584655</v>
      </c>
      <c r="AD39" s="242">
        <v>158.96035756132534</v>
      </c>
      <c r="AE39" s="242">
        <v>163.37825370493053</v>
      </c>
      <c r="AF39" s="242">
        <v>160.25468217081661</v>
      </c>
      <c r="AG39" s="242">
        <v>132.2506551739898</v>
      </c>
      <c r="AI39" s="231"/>
      <c r="AJ39" s="231"/>
      <c r="AK39" s="231"/>
      <c r="AL39" s="231"/>
      <c r="AM39" s="231"/>
      <c r="AN39" s="231"/>
      <c r="AO39" s="231"/>
      <c r="AP39" s="231"/>
      <c r="AQ39" s="231"/>
      <c r="AR39" s="231"/>
      <c r="AS39" s="231"/>
      <c r="AT39" s="231"/>
      <c r="AU39" s="231"/>
      <c r="AV39" s="231"/>
      <c r="AW39" s="231"/>
      <c r="AX39" s="231"/>
      <c r="AY39" s="231"/>
      <c r="AZ39" s="231"/>
      <c r="BA39" s="231"/>
      <c r="BB39" s="231"/>
      <c r="BC39" s="231"/>
      <c r="BD39" s="231"/>
      <c r="BE39" s="231"/>
    </row>
    <row r="40" spans="2:57" hidden="1" x14ac:dyDescent="0.25">
      <c r="B40" s="189" t="s">
        <v>276</v>
      </c>
      <c r="C40" s="242">
        <v>25.99544987565373</v>
      </c>
      <c r="D40" s="242">
        <v>28.393667499026559</v>
      </c>
      <c r="E40" s="242">
        <v>30.063480342303396</v>
      </c>
      <c r="F40" s="242">
        <v>32.357230573446714</v>
      </c>
      <c r="G40" s="242">
        <v>32.507574563799196</v>
      </c>
      <c r="H40" s="242">
        <v>33.754790468332686</v>
      </c>
      <c r="I40" s="242">
        <v>34.183940958970993</v>
      </c>
      <c r="J40" s="242">
        <v>35.535806665395612</v>
      </c>
      <c r="K40" s="242">
        <v>36.140698285360877</v>
      </c>
      <c r="L40" s="242">
        <v>36.99903819718007</v>
      </c>
      <c r="M40" s="242">
        <v>38.354665083933135</v>
      </c>
      <c r="N40" s="242">
        <v>37.844474844622539</v>
      </c>
      <c r="O40" s="242">
        <v>38.389868594830148</v>
      </c>
      <c r="P40" s="242">
        <v>39.436469715501055</v>
      </c>
      <c r="Q40" s="242">
        <v>39.316268383446776</v>
      </c>
      <c r="R40" s="242">
        <v>39.853932092434817</v>
      </c>
      <c r="S40" s="242">
        <v>45.633884284495807</v>
      </c>
      <c r="T40" s="242">
        <v>148.66251808271986</v>
      </c>
      <c r="U40" s="242">
        <v>233.34810383899585</v>
      </c>
      <c r="V40" s="242">
        <v>146.24503409530001</v>
      </c>
      <c r="W40" s="242">
        <v>165.456264602245</v>
      </c>
      <c r="X40" s="242">
        <v>187.19692706197347</v>
      </c>
      <c r="Y40" s="242">
        <v>223.36195553401481</v>
      </c>
      <c r="Z40" s="242">
        <v>255.48545247775067</v>
      </c>
      <c r="AA40" s="242">
        <v>305.16641723464079</v>
      </c>
      <c r="AB40" s="242">
        <v>331.3510416326954</v>
      </c>
      <c r="AC40" s="242">
        <v>344.04373784261139</v>
      </c>
      <c r="AD40" s="242">
        <v>370.23109644848904</v>
      </c>
      <c r="AE40" s="242">
        <v>385.8479567421428</v>
      </c>
      <c r="AF40" s="242">
        <v>350.76905148704611</v>
      </c>
      <c r="AG40" s="242">
        <v>360.4594871967272</v>
      </c>
      <c r="AI40" s="231"/>
      <c r="AJ40" s="231"/>
      <c r="AK40" s="231"/>
      <c r="AL40" s="231"/>
      <c r="AM40" s="231"/>
      <c r="AN40" s="231"/>
      <c r="AO40" s="231"/>
      <c r="AP40" s="231"/>
      <c r="AQ40" s="231"/>
      <c r="AR40" s="231"/>
      <c r="AS40" s="231"/>
      <c r="AT40" s="231"/>
      <c r="AU40" s="231"/>
      <c r="AV40" s="231"/>
      <c r="AW40" s="231"/>
      <c r="AX40" s="231"/>
      <c r="AY40" s="231"/>
      <c r="AZ40" s="231"/>
      <c r="BA40" s="231"/>
      <c r="BB40" s="231"/>
      <c r="BC40" s="231"/>
      <c r="BD40" s="231"/>
      <c r="BE40" s="231"/>
    </row>
    <row r="41" spans="2:57" ht="15.75" hidden="1" x14ac:dyDescent="0.3">
      <c r="B41" s="168" t="s">
        <v>277</v>
      </c>
      <c r="C41" s="241">
        <v>548.70092819600359</v>
      </c>
      <c r="D41" s="241">
        <v>552.8616423316829</v>
      </c>
      <c r="E41" s="241">
        <v>552.99688620616405</v>
      </c>
      <c r="F41" s="241">
        <v>575.98901106483868</v>
      </c>
      <c r="G41" s="241">
        <v>616.9530388674558</v>
      </c>
      <c r="H41" s="241">
        <v>652.74387831882984</v>
      </c>
      <c r="I41" s="241">
        <v>659.05848714476576</v>
      </c>
      <c r="J41" s="241">
        <v>693.62589664319762</v>
      </c>
      <c r="K41" s="241">
        <v>722.08182197533051</v>
      </c>
      <c r="L41" s="241">
        <v>753.34340648577574</v>
      </c>
      <c r="M41" s="241">
        <v>772.36915374581224</v>
      </c>
      <c r="N41" s="241">
        <v>859.13653307640016</v>
      </c>
      <c r="O41" s="241">
        <v>872.40997277170368</v>
      </c>
      <c r="P41" s="241">
        <v>870.93512372474959</v>
      </c>
      <c r="Q41" s="241">
        <v>897.49251839872909</v>
      </c>
      <c r="R41" s="241">
        <v>877.39942379012712</v>
      </c>
      <c r="S41" s="241">
        <v>968.33757256636659</v>
      </c>
      <c r="T41" s="241">
        <v>1807.9430218661735</v>
      </c>
      <c r="U41" s="241">
        <v>2281.7369102831185</v>
      </c>
      <c r="V41" s="241">
        <v>3355.4493998465186</v>
      </c>
      <c r="W41" s="241">
        <v>3725.441925742382</v>
      </c>
      <c r="X41" s="241">
        <v>3977.4321050523386</v>
      </c>
      <c r="Y41" s="241">
        <v>4693.2484251575115</v>
      </c>
      <c r="Z41" s="241">
        <v>5333.5624698476513</v>
      </c>
      <c r="AA41" s="241">
        <v>6115.8704436542212</v>
      </c>
      <c r="AB41" s="241">
        <v>6639.8332454497795</v>
      </c>
      <c r="AC41" s="241">
        <v>6355.9865558208767</v>
      </c>
      <c r="AD41" s="241">
        <v>6811.4173374318298</v>
      </c>
      <c r="AE41" s="241">
        <v>7522.2492843453765</v>
      </c>
      <c r="AF41" s="241">
        <v>7598.5714551438523</v>
      </c>
      <c r="AG41" s="241">
        <v>7638.8594728193002</v>
      </c>
      <c r="AI41" s="231"/>
      <c r="AJ41" s="231"/>
      <c r="AK41" s="231"/>
      <c r="AL41" s="231"/>
      <c r="AM41" s="231"/>
      <c r="AN41" s="231"/>
      <c r="AO41" s="231"/>
      <c r="AP41" s="231"/>
      <c r="AQ41" s="231"/>
      <c r="AR41" s="231"/>
      <c r="AS41" s="231"/>
      <c r="AT41" s="231"/>
      <c r="AU41" s="231"/>
      <c r="AV41" s="231"/>
      <c r="AW41" s="231"/>
      <c r="AX41" s="231"/>
      <c r="AY41" s="231"/>
      <c r="AZ41" s="231"/>
      <c r="BA41" s="231"/>
      <c r="BB41" s="231"/>
      <c r="BC41" s="231"/>
      <c r="BD41" s="231"/>
      <c r="BE41" s="231"/>
    </row>
    <row r="42" spans="2:57" hidden="1" x14ac:dyDescent="0.25">
      <c r="B42" s="189" t="s">
        <v>404</v>
      </c>
      <c r="C42" s="242">
        <v>48.67619446000311</v>
      </c>
      <c r="D42" s="242">
        <v>48.835585982302824</v>
      </c>
      <c r="E42" s="242">
        <v>47.108601372427025</v>
      </c>
      <c r="F42" s="242">
        <v>49.880920831820298</v>
      </c>
      <c r="G42" s="242">
        <v>51.010846566627734</v>
      </c>
      <c r="H42" s="242">
        <v>51.431014264303968</v>
      </c>
      <c r="I42" s="242">
        <v>51.501182118850011</v>
      </c>
      <c r="J42" s="242">
        <v>52.844862113634193</v>
      </c>
      <c r="K42" s="242">
        <v>54.19844366471321</v>
      </c>
      <c r="L42" s="242">
        <v>58.928399605253595</v>
      </c>
      <c r="M42" s="242">
        <v>58.454733201226269</v>
      </c>
      <c r="N42" s="242">
        <v>53.198702224476598</v>
      </c>
      <c r="O42" s="242">
        <v>50.33237262670383</v>
      </c>
      <c r="P42" s="242">
        <v>49.480850949041731</v>
      </c>
      <c r="Q42" s="242">
        <v>47.775152538951517</v>
      </c>
      <c r="R42" s="242">
        <v>48.680941975355388</v>
      </c>
      <c r="S42" s="242">
        <v>46.862068383600274</v>
      </c>
      <c r="T42" s="242">
        <v>165.64114549188756</v>
      </c>
      <c r="U42" s="242">
        <v>226.60932950349229</v>
      </c>
      <c r="V42" s="242">
        <v>256.60017559987347</v>
      </c>
      <c r="W42" s="242">
        <v>272.64988820346707</v>
      </c>
      <c r="X42" s="242">
        <v>320.45252248831343</v>
      </c>
      <c r="Y42" s="242">
        <v>376.96625896454645</v>
      </c>
      <c r="Z42" s="242">
        <v>417.52816402936168</v>
      </c>
      <c r="AA42" s="242">
        <v>482.87717917017585</v>
      </c>
      <c r="AB42" s="242">
        <v>523.12962993444626</v>
      </c>
      <c r="AC42" s="242">
        <v>548.37131008751226</v>
      </c>
      <c r="AD42" s="242">
        <v>607.181070908832</v>
      </c>
      <c r="AE42" s="242">
        <v>676.30519251709973</v>
      </c>
      <c r="AF42" s="242">
        <v>770.3037486983352</v>
      </c>
      <c r="AG42" s="242">
        <v>625.99305397985609</v>
      </c>
      <c r="AI42" s="231"/>
      <c r="AJ42" s="231"/>
      <c r="AK42" s="231"/>
      <c r="AL42" s="231"/>
      <c r="AM42" s="231"/>
      <c r="AN42" s="231"/>
      <c r="AO42" s="231"/>
      <c r="AP42" s="231"/>
      <c r="AQ42" s="231"/>
      <c r="AR42" s="231"/>
      <c r="AS42" s="231"/>
      <c r="AT42" s="231"/>
      <c r="AU42" s="231"/>
      <c r="AV42" s="231"/>
      <c r="AW42" s="231"/>
      <c r="AX42" s="231"/>
      <c r="AY42" s="231"/>
      <c r="AZ42" s="231"/>
      <c r="BA42" s="231"/>
      <c r="BB42" s="231"/>
      <c r="BC42" s="231"/>
      <c r="BD42" s="231"/>
      <c r="BE42" s="231"/>
    </row>
    <row r="43" spans="2:57" hidden="1" x14ac:dyDescent="0.25">
      <c r="B43" s="189" t="s">
        <v>280</v>
      </c>
      <c r="C43" s="242">
        <v>16084.657559600008</v>
      </c>
      <c r="D43" s="242">
        <v>15367.423174379022</v>
      </c>
      <c r="E43" s="242">
        <v>15997.94558621163</v>
      </c>
      <c r="F43" s="242">
        <v>15867.469281158361</v>
      </c>
      <c r="G43" s="242">
        <v>15280.014662348887</v>
      </c>
      <c r="H43" s="242">
        <v>14784.669657669567</v>
      </c>
      <c r="I43" s="242">
        <v>16481.85352494457</v>
      </c>
      <c r="J43" s="242">
        <v>16396.218090657574</v>
      </c>
      <c r="K43" s="242">
        <v>11743.061948380011</v>
      </c>
      <c r="L43" s="242">
        <v>16827.314578850088</v>
      </c>
      <c r="M43" s="242">
        <v>18838.986507727477</v>
      </c>
      <c r="N43" s="242">
        <v>20794.646363426673</v>
      </c>
      <c r="O43" s="242">
        <v>18448.6758869562</v>
      </c>
      <c r="P43" s="242">
        <v>20364.438272308602</v>
      </c>
      <c r="Q43" s="242">
        <v>22469.964427635103</v>
      </c>
      <c r="R43" s="242">
        <v>21405.642661068123</v>
      </c>
      <c r="S43" s="242">
        <v>23660.311811299518</v>
      </c>
      <c r="T43" s="242">
        <v>20503.162035798268</v>
      </c>
      <c r="U43" s="242">
        <v>18073.348751549653</v>
      </c>
      <c r="V43" s="242">
        <v>17226.104581335589</v>
      </c>
      <c r="W43" s="242">
        <v>21463.995573010208</v>
      </c>
      <c r="X43" s="242">
        <v>21233.468041708951</v>
      </c>
      <c r="Y43" s="242">
        <v>21071.692456678415</v>
      </c>
      <c r="Z43" s="242">
        <v>20153.313600614958</v>
      </c>
      <c r="AA43" s="242">
        <v>19674.108525799384</v>
      </c>
      <c r="AB43" s="242">
        <v>12417.624645053846</v>
      </c>
      <c r="AC43" s="242">
        <v>12719.636953358229</v>
      </c>
      <c r="AD43" s="242">
        <v>13597.924380249791</v>
      </c>
      <c r="AE43" s="242">
        <v>13979.078578449215</v>
      </c>
      <c r="AF43" s="242">
        <v>13548.673034503336</v>
      </c>
      <c r="AG43" s="242">
        <v>12003.66210849764</v>
      </c>
      <c r="AI43" s="231"/>
      <c r="AJ43" s="231"/>
      <c r="AK43" s="231"/>
      <c r="AL43" s="231"/>
      <c r="AM43" s="231"/>
      <c r="AN43" s="231"/>
      <c r="AO43" s="231"/>
      <c r="AP43" s="231"/>
      <c r="AQ43" s="231"/>
      <c r="AR43" s="231"/>
      <c r="AS43" s="231"/>
      <c r="AT43" s="231"/>
      <c r="AU43" s="231"/>
      <c r="AV43" s="231"/>
      <c r="AW43" s="231"/>
      <c r="AX43" s="231"/>
      <c r="AY43" s="231"/>
      <c r="AZ43" s="231"/>
      <c r="BA43" s="231"/>
      <c r="BB43" s="231"/>
      <c r="BC43" s="231"/>
      <c r="BD43" s="231"/>
      <c r="BE43" s="231"/>
    </row>
    <row r="44" spans="2:57" hidden="1" x14ac:dyDescent="0.25">
      <c r="B44" s="189" t="s">
        <v>281</v>
      </c>
      <c r="C44" s="242">
        <v>578.02981704421381</v>
      </c>
      <c r="D44" s="242">
        <v>725.33401278571807</v>
      </c>
      <c r="E44" s="242">
        <v>505.37340034027721</v>
      </c>
      <c r="F44" s="242">
        <v>424.67439510409611</v>
      </c>
      <c r="G44" s="242">
        <v>407.9756707214525</v>
      </c>
      <c r="H44" s="242">
        <v>440.93935654793813</v>
      </c>
      <c r="I44" s="242">
        <v>474.64879467985077</v>
      </c>
      <c r="J44" s="242">
        <v>456.66176761256054</v>
      </c>
      <c r="K44" s="242">
        <v>412.50356688494372</v>
      </c>
      <c r="L44" s="242">
        <v>456.08844067980749</v>
      </c>
      <c r="M44" s="242">
        <v>482.3661200746597</v>
      </c>
      <c r="N44" s="242">
        <v>344.97697297656265</v>
      </c>
      <c r="O44" s="242">
        <v>340.59958856665764</v>
      </c>
      <c r="P44" s="242">
        <v>355.55386947569315</v>
      </c>
      <c r="Q44" s="242">
        <v>414.29358035106941</v>
      </c>
      <c r="R44" s="242">
        <v>497.09412378119873</v>
      </c>
      <c r="S44" s="242">
        <v>472.60396591761793</v>
      </c>
      <c r="T44" s="242">
        <v>500.90332171042309</v>
      </c>
      <c r="U44" s="242">
        <v>483.78202653297677</v>
      </c>
      <c r="V44" s="242">
        <v>496.35739555326825</v>
      </c>
      <c r="W44" s="242">
        <v>608.77665289518347</v>
      </c>
      <c r="X44" s="242">
        <v>619.41438068043624</v>
      </c>
      <c r="Y44" s="242">
        <v>529.59644350181588</v>
      </c>
      <c r="Z44" s="242">
        <v>475.26033112816617</v>
      </c>
      <c r="AA44" s="242">
        <v>470.79298317206428</v>
      </c>
      <c r="AB44" s="242">
        <v>664.33895373654605</v>
      </c>
      <c r="AC44" s="242">
        <v>740.48525655747017</v>
      </c>
      <c r="AD44" s="242">
        <v>748.3881038546732</v>
      </c>
      <c r="AE44" s="242">
        <v>648.0889929058817</v>
      </c>
      <c r="AF44" s="242">
        <v>653.81470178152676</v>
      </c>
      <c r="AG44" s="242">
        <v>719.67045779480804</v>
      </c>
    </row>
    <row r="45" spans="2:57" hidden="1" x14ac:dyDescent="0.25">
      <c r="B45" s="189" t="s">
        <v>282</v>
      </c>
      <c r="C45" s="242">
        <v>186.26537474999998</v>
      </c>
      <c r="D45" s="242">
        <v>239.01464924999999</v>
      </c>
      <c r="E45" s="242">
        <v>267.794982</v>
      </c>
      <c r="F45" s="242">
        <v>58.616824499999993</v>
      </c>
      <c r="G45" s="242">
        <v>160.44815475000001</v>
      </c>
      <c r="H45" s="242">
        <v>183.53696399999998</v>
      </c>
      <c r="I45" s="242">
        <v>182.33411625000002</v>
      </c>
      <c r="J45" s="242">
        <v>244.09008</v>
      </c>
      <c r="K45" s="242">
        <v>202.04908424999996</v>
      </c>
      <c r="L45" s="242">
        <v>209.73557474999996</v>
      </c>
      <c r="M45" s="242">
        <v>301.76809649999996</v>
      </c>
      <c r="N45" s="242">
        <v>162.32577074999995</v>
      </c>
      <c r="O45" s="242">
        <v>139.73570324999997</v>
      </c>
      <c r="P45" s="242">
        <v>98.545502249999998</v>
      </c>
      <c r="Q45" s="242">
        <v>93.558084749999992</v>
      </c>
      <c r="R45" s="242">
        <v>109.34179424999998</v>
      </c>
      <c r="S45" s="242">
        <v>99.308283749999987</v>
      </c>
      <c r="T45" s="242">
        <v>126.26967599999999</v>
      </c>
      <c r="U45" s="242">
        <v>80.297421749999984</v>
      </c>
      <c r="V45" s="242">
        <v>68.767685999999998</v>
      </c>
      <c r="W45" s="242">
        <v>57.560665499999999</v>
      </c>
      <c r="X45" s="242">
        <v>59.878347749999989</v>
      </c>
      <c r="Y45" s="242">
        <v>139.35431249999996</v>
      </c>
      <c r="Z45" s="242">
        <v>150.56133300000002</v>
      </c>
      <c r="AA45" s="242">
        <v>154.46325374999998</v>
      </c>
      <c r="AB45" s="242">
        <v>153.64179675</v>
      </c>
      <c r="AC45" s="242">
        <v>148.94775675</v>
      </c>
      <c r="AD45" s="242">
        <v>135.04166324999997</v>
      </c>
      <c r="AE45" s="242">
        <v>131.52113324999996</v>
      </c>
      <c r="AF45" s="242">
        <v>151.94020724999999</v>
      </c>
      <c r="AG45" s="242">
        <v>153.46577024999999</v>
      </c>
    </row>
    <row r="46" spans="2:57" hidden="1" x14ac:dyDescent="0.25">
      <c r="B46" s="189" t="s">
        <v>283</v>
      </c>
      <c r="C46" s="242">
        <v>268.05509103340546</v>
      </c>
      <c r="D46" s="242">
        <v>366.14542495342511</v>
      </c>
      <c r="E46" s="242">
        <v>653.37153434598156</v>
      </c>
      <c r="F46" s="242">
        <v>688.29482862049372</v>
      </c>
      <c r="G46" s="242">
        <v>559.71060645459909</v>
      </c>
      <c r="H46" s="242">
        <v>635.67395697884399</v>
      </c>
      <c r="I46" s="242">
        <v>379.39932622577919</v>
      </c>
      <c r="J46" s="242">
        <v>421.23217838634059</v>
      </c>
      <c r="K46" s="242">
        <v>420.92203133895475</v>
      </c>
      <c r="L46" s="242">
        <v>719.86048678905263</v>
      </c>
      <c r="M46" s="242">
        <v>759.60046452709992</v>
      </c>
      <c r="N46" s="242">
        <v>900.81731907374535</v>
      </c>
      <c r="O46" s="242">
        <v>1070.9156784307352</v>
      </c>
      <c r="P46" s="242">
        <v>1080.7952154566708</v>
      </c>
      <c r="Q46" s="242">
        <v>1040.7629649789737</v>
      </c>
      <c r="R46" s="242">
        <v>787.26211874530679</v>
      </c>
      <c r="S46" s="242">
        <v>1096.8645580483158</v>
      </c>
      <c r="T46" s="242">
        <v>570.90472469199563</v>
      </c>
      <c r="U46" s="242">
        <v>411.64310551300753</v>
      </c>
      <c r="V46" s="242">
        <v>346.04502161756284</v>
      </c>
      <c r="W46" s="242">
        <v>626.5123889646452</v>
      </c>
      <c r="X46" s="242">
        <v>663.25693343805335</v>
      </c>
      <c r="Y46" s="242">
        <v>704.68474368857574</v>
      </c>
      <c r="Z46" s="242">
        <v>627.1907338667811</v>
      </c>
      <c r="AA46" s="242">
        <v>618.68810372958842</v>
      </c>
      <c r="AB46" s="242">
        <v>250.19786065655035</v>
      </c>
      <c r="AC46" s="242">
        <v>285.42653676921174</v>
      </c>
      <c r="AD46" s="242">
        <v>357.70113001541836</v>
      </c>
      <c r="AE46" s="242">
        <v>347.51730441922717</v>
      </c>
      <c r="AF46" s="242">
        <v>299.25342153342621</v>
      </c>
      <c r="AG46" s="242">
        <v>312.11727402656021</v>
      </c>
    </row>
    <row r="47" spans="2:57" hidden="1" x14ac:dyDescent="0.25">
      <c r="B47" s="189" t="s">
        <v>284</v>
      </c>
      <c r="C47" s="242">
        <v>6664.7391677293099</v>
      </c>
      <c r="D47" s="242">
        <v>5966.2041004297171</v>
      </c>
      <c r="E47" s="242">
        <v>6225.3564472013895</v>
      </c>
      <c r="F47" s="242">
        <v>6127.4975511853245</v>
      </c>
      <c r="G47" s="242">
        <v>5065.3002205193652</v>
      </c>
      <c r="H47" s="242">
        <v>4423.9225889455483</v>
      </c>
      <c r="I47" s="242">
        <v>6078.048753425579</v>
      </c>
      <c r="J47" s="242">
        <v>6095.7235648645055</v>
      </c>
      <c r="K47" s="242">
        <v>5687.3315923320397</v>
      </c>
      <c r="L47" s="242">
        <v>4172.1206020284089</v>
      </c>
      <c r="M47" s="242">
        <v>5358.2387107495924</v>
      </c>
      <c r="N47" s="242">
        <v>8474.9938895175528</v>
      </c>
      <c r="O47" s="242">
        <v>6024.6209396379118</v>
      </c>
      <c r="P47" s="242">
        <v>7706.8484381486769</v>
      </c>
      <c r="Q47" s="242">
        <v>9030.5383529089249</v>
      </c>
      <c r="R47" s="242">
        <v>7604.1740342030062</v>
      </c>
      <c r="S47" s="242">
        <v>8679.5012082247231</v>
      </c>
      <c r="T47" s="242">
        <v>7801.8169312059936</v>
      </c>
      <c r="U47" s="242">
        <v>5528.6914441488725</v>
      </c>
      <c r="V47" s="242">
        <v>5242.7191197406828</v>
      </c>
      <c r="W47" s="242">
        <v>6387.9762907135273</v>
      </c>
      <c r="X47" s="242">
        <v>6435.463186751369</v>
      </c>
      <c r="Y47" s="242">
        <v>6217.5642907884521</v>
      </c>
      <c r="Z47" s="242">
        <v>6759.2351046198037</v>
      </c>
      <c r="AA47" s="242">
        <v>5887.4061364387726</v>
      </c>
      <c r="AB47" s="242">
        <v>1941.1029153992322</v>
      </c>
      <c r="AC47" s="242">
        <v>2005.949442346604</v>
      </c>
      <c r="AD47" s="242">
        <v>2173.4424663720174</v>
      </c>
      <c r="AE47" s="242">
        <v>2215.2839774502118</v>
      </c>
      <c r="AF47" s="242">
        <v>2276.1488839733106</v>
      </c>
      <c r="AG47" s="242">
        <v>2107.7973683839818</v>
      </c>
    </row>
    <row r="48" spans="2:57" ht="15.75" hidden="1" x14ac:dyDescent="0.3">
      <c r="B48" s="168" t="s">
        <v>285</v>
      </c>
      <c r="C48" s="241">
        <v>2802.3310458246324</v>
      </c>
      <c r="D48" s="241">
        <v>2536.4127834206843</v>
      </c>
      <c r="E48" s="241">
        <v>2588.2941684888651</v>
      </c>
      <c r="F48" s="241">
        <v>2614.4461415286542</v>
      </c>
      <c r="G48" s="241">
        <v>2763.4635086252292</v>
      </c>
      <c r="H48" s="241">
        <v>2834.5342146224943</v>
      </c>
      <c r="I48" s="241">
        <v>3077.4964878156434</v>
      </c>
      <c r="J48" s="241">
        <v>2662.890655628029</v>
      </c>
      <c r="K48" s="241">
        <v>2559.3084923526985</v>
      </c>
      <c r="L48" s="241">
        <v>2777.2559217275343</v>
      </c>
      <c r="M48" s="241">
        <v>2930.1560712104724</v>
      </c>
      <c r="N48" s="241">
        <v>2776.5434825290467</v>
      </c>
      <c r="O48" s="241">
        <v>2544.956717079971</v>
      </c>
      <c r="P48" s="241">
        <v>2425.8408364520728</v>
      </c>
      <c r="Q48" s="241">
        <v>2760.0743377078684</v>
      </c>
      <c r="R48" s="241">
        <v>3152.9765257089166</v>
      </c>
      <c r="S48" s="241">
        <v>2776.4001378334256</v>
      </c>
      <c r="T48" s="241">
        <v>2561.4509916658035</v>
      </c>
      <c r="U48" s="241">
        <v>2332.070735336029</v>
      </c>
      <c r="V48" s="241">
        <v>1879.7511322085236</v>
      </c>
      <c r="W48" s="241">
        <v>2341.1638518416285</v>
      </c>
      <c r="X48" s="241">
        <v>2391.8688224580656</v>
      </c>
      <c r="Y48" s="241">
        <v>2517.9571818159707</v>
      </c>
      <c r="Z48" s="241">
        <v>1857.6325132590546</v>
      </c>
      <c r="AA48" s="241">
        <v>2026.1405032672583</v>
      </c>
      <c r="AB48" s="241">
        <v>1780.5611116876801</v>
      </c>
      <c r="AC48" s="241">
        <v>1869.4601011706181</v>
      </c>
      <c r="AD48" s="241">
        <v>2411.6640720939049</v>
      </c>
      <c r="AE48" s="241">
        <v>2800.5800077160725</v>
      </c>
      <c r="AF48" s="241">
        <v>2231.9266640371202</v>
      </c>
      <c r="AG48" s="241">
        <v>1203.0118626393601</v>
      </c>
    </row>
    <row r="49" spans="2:33" hidden="1" x14ac:dyDescent="0.25">
      <c r="B49" s="189" t="s">
        <v>286</v>
      </c>
      <c r="C49" s="242">
        <v>5585.2370632184466</v>
      </c>
      <c r="D49" s="242">
        <v>5534.3122035394763</v>
      </c>
      <c r="E49" s="242">
        <v>5757.7550538351161</v>
      </c>
      <c r="F49" s="242">
        <v>5953.9395402197933</v>
      </c>
      <c r="G49" s="242">
        <v>6323.1165012782394</v>
      </c>
      <c r="H49" s="242">
        <v>6266.0625765747427</v>
      </c>
      <c r="I49" s="242">
        <v>6289.9260465477164</v>
      </c>
      <c r="J49" s="242">
        <v>6515.619844166139</v>
      </c>
      <c r="K49" s="242">
        <v>2460.9471812213746</v>
      </c>
      <c r="L49" s="242">
        <v>8492.2535528752851</v>
      </c>
      <c r="M49" s="242">
        <v>9006.8570446656522</v>
      </c>
      <c r="N49" s="242">
        <v>8134.9889285797644</v>
      </c>
      <c r="O49" s="242">
        <v>8327.8472599909255</v>
      </c>
      <c r="P49" s="242">
        <v>8696.8544105254878</v>
      </c>
      <c r="Q49" s="242">
        <v>9130.737106938268</v>
      </c>
      <c r="R49" s="242">
        <v>9254.7940643796956</v>
      </c>
      <c r="S49" s="242">
        <v>10535.633657525435</v>
      </c>
      <c r="T49" s="242">
        <v>8941.8163905240563</v>
      </c>
      <c r="U49" s="242">
        <v>9236.8640182687668</v>
      </c>
      <c r="V49" s="242">
        <v>9192.4642262155521</v>
      </c>
      <c r="W49" s="242">
        <v>11442.005723095224</v>
      </c>
      <c r="X49" s="242">
        <v>11063.586370631027</v>
      </c>
      <c r="Y49" s="242">
        <v>10962.535484383601</v>
      </c>
      <c r="Z49" s="242">
        <v>10283.433584741155</v>
      </c>
      <c r="AA49" s="242">
        <v>10516.617545441697</v>
      </c>
      <c r="AB49" s="242">
        <v>7627.782006823837</v>
      </c>
      <c r="AC49" s="242">
        <v>7669.3678597643257</v>
      </c>
      <c r="AD49" s="242">
        <v>7771.6869446637766</v>
      </c>
      <c r="AE49" s="242">
        <v>7836.0871627078222</v>
      </c>
      <c r="AF49" s="242">
        <v>7935.5891559279526</v>
      </c>
      <c r="AG49" s="242">
        <v>7507.5993754029287</v>
      </c>
    </row>
    <row r="50" spans="2:33" hidden="1" x14ac:dyDescent="0.25">
      <c r="B50" s="189" t="s">
        <v>287</v>
      </c>
      <c r="C50" s="242">
        <v>2.0507537728337901</v>
      </c>
      <c r="D50" s="242">
        <v>2.1974727668662126</v>
      </c>
      <c r="E50" s="242">
        <v>2.12149392655347</v>
      </c>
      <c r="F50" s="242">
        <v>2.7317431756077655</v>
      </c>
      <c r="G50" s="242">
        <v>2.6870577023108915</v>
      </c>
      <c r="H50" s="242">
        <v>2.7208876448873247</v>
      </c>
      <c r="I50" s="242">
        <v>3.3774433203074041</v>
      </c>
      <c r="J50" s="242">
        <v>4.6881653074446596</v>
      </c>
      <c r="K50" s="242">
        <v>7.3613881156141412</v>
      </c>
      <c r="L50" s="242">
        <v>12.155191989271037</v>
      </c>
      <c r="M50" s="242">
        <v>20.166912509640557</v>
      </c>
      <c r="N50" s="242">
        <v>31.730336445334352</v>
      </c>
      <c r="O50" s="242">
        <v>49.574862801500409</v>
      </c>
      <c r="P50" s="242">
        <v>52.33921741742509</v>
      </c>
      <c r="Q50" s="242">
        <v>73.059536057614494</v>
      </c>
      <c r="R50" s="242">
        <v>74.892466249079789</v>
      </c>
      <c r="S50" s="242">
        <v>74.751988922599097</v>
      </c>
      <c r="T50" s="242">
        <v>72.454841109024656</v>
      </c>
      <c r="U50" s="242">
        <v>67.686610220688706</v>
      </c>
      <c r="V50" s="242">
        <v>67.751266255129451</v>
      </c>
      <c r="W50" s="242">
        <v>66.167021173460355</v>
      </c>
      <c r="X50" s="242">
        <v>80.905923885484839</v>
      </c>
      <c r="Y50" s="242">
        <v>79.851472836522007</v>
      </c>
      <c r="Z50" s="242">
        <v>82.648923353568946</v>
      </c>
      <c r="AA50" s="242">
        <v>82.720183597581951</v>
      </c>
      <c r="AB50" s="242">
        <v>92.593791187951638</v>
      </c>
      <c r="AC50" s="242">
        <v>86.4495442264828</v>
      </c>
      <c r="AD50" s="242">
        <v>95.252760432882638</v>
      </c>
      <c r="AE50" s="242">
        <v>96.670757883590028</v>
      </c>
      <c r="AF50" s="242">
        <v>100.9702062285613</v>
      </c>
      <c r="AG50" s="242">
        <v>93.411264181283869</v>
      </c>
    </row>
    <row r="51" spans="2:33" hidden="1" x14ac:dyDescent="0.25">
      <c r="B51" s="189" t="s">
        <v>288</v>
      </c>
      <c r="C51" s="242">
        <v>0.34817456259979224</v>
      </c>
      <c r="D51" s="242">
        <v>0.35794429715976073</v>
      </c>
      <c r="E51" s="242">
        <v>0.32138893000920321</v>
      </c>
      <c r="F51" s="242">
        <v>0.41954280928797394</v>
      </c>
      <c r="G51" s="242">
        <v>0.40540978195362976</v>
      </c>
      <c r="H51" s="242">
        <v>0.39706426390868893</v>
      </c>
      <c r="I51" s="242">
        <v>0.44857519327095824</v>
      </c>
      <c r="J51" s="242">
        <v>0.53392961537173866</v>
      </c>
      <c r="K51" s="242">
        <v>0.68109438644344911</v>
      </c>
      <c r="L51" s="242">
        <v>0.89034598197451442</v>
      </c>
      <c r="M51" s="242">
        <v>1.3767839761644822</v>
      </c>
      <c r="N51" s="242">
        <v>1.9614291472839569</v>
      </c>
      <c r="O51" s="242">
        <v>2.9577672506684447</v>
      </c>
      <c r="P51" s="242">
        <v>3.0812545420210435</v>
      </c>
      <c r="Q51" s="242">
        <v>2.8773078911886758</v>
      </c>
      <c r="R51" s="242">
        <v>2.5561449434116792</v>
      </c>
      <c r="S51" s="242">
        <v>2.000940658394502</v>
      </c>
      <c r="T51" s="242">
        <v>1.6670179135696173</v>
      </c>
      <c r="U51" s="242">
        <v>1.0774421512440793</v>
      </c>
      <c r="V51" s="242">
        <v>1.0260923212742559</v>
      </c>
      <c r="W51" s="242">
        <v>1.0297189127622823</v>
      </c>
      <c r="X51" s="242">
        <v>1.2875160630060285</v>
      </c>
      <c r="Y51" s="242">
        <v>1.4039190342893346</v>
      </c>
      <c r="Z51" s="242">
        <v>1.5887636810900707</v>
      </c>
      <c r="AA51" s="242">
        <v>1.5514213951700739</v>
      </c>
      <c r="AB51" s="242">
        <v>1.5156652766042926</v>
      </c>
      <c r="AC51" s="242">
        <v>1.758328625911064</v>
      </c>
      <c r="AD51" s="242">
        <v>2.0476426034532622</v>
      </c>
      <c r="AE51" s="242">
        <v>2.0487383312153304</v>
      </c>
      <c r="AF51" s="242">
        <v>2.3562848949724962</v>
      </c>
      <c r="AG51" s="242">
        <v>2.0760666044444851</v>
      </c>
    </row>
    <row r="52" spans="2:33" ht="15.75" hidden="1" x14ac:dyDescent="0.3">
      <c r="B52" s="250" t="s">
        <v>289</v>
      </c>
      <c r="C52" s="243">
        <v>1.4806889049597183</v>
      </c>
      <c r="D52" s="243">
        <v>1.5080301367652462</v>
      </c>
      <c r="E52" s="243">
        <v>1.3407521696447191</v>
      </c>
      <c r="F52" s="243">
        <v>1.7341431905124138</v>
      </c>
      <c r="G52" s="243">
        <v>1.6561591520854373</v>
      </c>
      <c r="H52" s="243">
        <v>1.5809716959057707</v>
      </c>
      <c r="I52" s="243">
        <v>1.6667052996787901</v>
      </c>
      <c r="J52" s="243">
        <v>1.7304273672701809</v>
      </c>
      <c r="K52" s="243">
        <v>1.8556039245890861</v>
      </c>
      <c r="L52" s="243">
        <v>1.7940725923719467</v>
      </c>
      <c r="M52" s="243">
        <v>2.0388807298105482</v>
      </c>
      <c r="N52" s="243">
        <v>2.3653099526624044</v>
      </c>
      <c r="O52" s="243">
        <v>3.1479417983494073</v>
      </c>
      <c r="P52" s="243">
        <v>3.1190085125774494</v>
      </c>
      <c r="Q52" s="243">
        <v>2.1790115725929748</v>
      </c>
      <c r="R52" s="243">
        <v>2.1082244734622071</v>
      </c>
      <c r="S52" s="243">
        <v>1.4136120677886495</v>
      </c>
      <c r="T52" s="243">
        <v>1.2308450059792988</v>
      </c>
      <c r="U52" s="243">
        <v>1.0629216089101661</v>
      </c>
      <c r="V52" s="243">
        <v>0.92333014096699439</v>
      </c>
      <c r="W52" s="243">
        <v>0.85608032297701242</v>
      </c>
      <c r="X52" s="243">
        <v>1.2195764852980218</v>
      </c>
      <c r="Y52" s="243">
        <v>1.3562302198836418</v>
      </c>
      <c r="Z52" s="243">
        <v>1.4969158052960334</v>
      </c>
      <c r="AA52" s="243">
        <v>1.7409992348079761</v>
      </c>
      <c r="AB52" s="243">
        <v>2.0233854186029419</v>
      </c>
      <c r="AC52" s="243">
        <v>2.2768597664740202</v>
      </c>
      <c r="AD52" s="243">
        <v>2.0845122499901803</v>
      </c>
      <c r="AE52" s="243">
        <v>2.2080443724928265</v>
      </c>
      <c r="AF52" s="243">
        <v>2.3829317108246029</v>
      </c>
      <c r="AG52" s="243">
        <v>2.2278280715072953</v>
      </c>
    </row>
    <row r="53" spans="2:33" hidden="1" x14ac:dyDescent="0.25">
      <c r="B53" s="181" t="s">
        <v>290</v>
      </c>
      <c r="C53" s="248">
        <v>0.22189030527427958</v>
      </c>
      <c r="D53" s="248">
        <v>0.3314983329412054</v>
      </c>
      <c r="E53" s="248">
        <v>0.45935282689954759</v>
      </c>
      <c r="F53" s="248">
        <v>0.57805717580737759</v>
      </c>
      <c r="G53" s="248">
        <v>0.62548876827182442</v>
      </c>
      <c r="H53" s="248">
        <v>0.74285168507286503</v>
      </c>
      <c r="I53" s="251">
        <v>1.2621628273576557</v>
      </c>
      <c r="J53" s="251">
        <v>2.4238083248027404</v>
      </c>
      <c r="K53" s="251">
        <v>4.824689804581606</v>
      </c>
      <c r="L53" s="248">
        <v>9.4707734149245759</v>
      </c>
      <c r="M53" s="252">
        <v>16.751247803665528</v>
      </c>
      <c r="N53" s="252">
        <v>27.40359734538799</v>
      </c>
      <c r="O53" s="252">
        <v>43.469153752482555</v>
      </c>
      <c r="P53" s="252">
        <v>46.138954362826595</v>
      </c>
      <c r="Q53" s="252">
        <v>68.003216593832846</v>
      </c>
      <c r="R53" s="248">
        <v>70.228096832205907</v>
      </c>
      <c r="S53" s="248">
        <v>71.33743619641595</v>
      </c>
      <c r="T53" s="248">
        <v>69.556978189475743</v>
      </c>
      <c r="U53" s="248">
        <v>65.546246460534462</v>
      </c>
      <c r="V53" s="248">
        <v>65.801843792888207</v>
      </c>
      <c r="W53" s="248">
        <v>64.281221937721057</v>
      </c>
      <c r="X53" s="248">
        <v>78.398831337180795</v>
      </c>
      <c r="Y53" s="248">
        <v>77.091323582349034</v>
      </c>
      <c r="Z53" s="248">
        <v>79.563243867182848</v>
      </c>
      <c r="AA53" s="248">
        <v>79.427762967603897</v>
      </c>
      <c r="AB53" s="248">
        <v>89.054740492744401</v>
      </c>
      <c r="AC53" s="248">
        <v>82.414355834097719</v>
      </c>
      <c r="AD53" s="248">
        <v>91.1206055794392</v>
      </c>
      <c r="AE53" s="248">
        <v>92.413975179881874</v>
      </c>
      <c r="AF53" s="248">
        <v>96.230989622764199</v>
      </c>
      <c r="AG53" s="248">
        <v>89.107369505332088</v>
      </c>
    </row>
    <row r="54" spans="2:33" x14ac:dyDescent="0.25">
      <c r="B54" s="248" t="s">
        <v>121</v>
      </c>
      <c r="C54" s="248">
        <v>161162.76277618832</v>
      </c>
      <c r="D54" s="248">
        <v>167285.14191249292</v>
      </c>
      <c r="E54" s="248">
        <v>170641.48630791609</v>
      </c>
      <c r="F54" s="248">
        <v>176843.91328904391</v>
      </c>
      <c r="G54" s="248">
        <v>177848.56995080746</v>
      </c>
      <c r="H54" s="248">
        <v>183017.99412234977</v>
      </c>
      <c r="I54" s="251">
        <v>184321.81097996177</v>
      </c>
      <c r="J54" s="251">
        <v>184146.61032684217</v>
      </c>
      <c r="K54" s="251">
        <v>180552.37807482824</v>
      </c>
      <c r="L54" s="248">
        <v>175023.21667250205</v>
      </c>
      <c r="M54" s="252">
        <v>172949.43161817998</v>
      </c>
      <c r="N54" s="252">
        <v>163096.70808935445</v>
      </c>
      <c r="O54" s="252">
        <v>152597.79485012864</v>
      </c>
      <c r="P54" s="252">
        <v>147101.7303643254</v>
      </c>
      <c r="Q54" s="252">
        <v>137465.58072846924</v>
      </c>
      <c r="R54" s="248">
        <v>126252.50710367398</v>
      </c>
      <c r="S54" s="248">
        <v>118246.14286978563</v>
      </c>
      <c r="T54" s="248">
        <v>109085.24867007454</v>
      </c>
      <c r="U54" s="248">
        <v>99929.379536494234</v>
      </c>
      <c r="V54" s="248">
        <v>89482.116557886897</v>
      </c>
      <c r="W54" s="248">
        <v>89651.029900095527</v>
      </c>
      <c r="X54" s="248">
        <v>85947.942043796778</v>
      </c>
      <c r="Y54" s="248">
        <v>78849.899356327092</v>
      </c>
      <c r="Z54" s="248">
        <v>71613.287191543306</v>
      </c>
      <c r="AA54" s="248">
        <v>66124.053287584029</v>
      </c>
      <c r="AB54" s="248">
        <v>54262.605287189457</v>
      </c>
      <c r="AC54" s="248">
        <v>50556.878959387621</v>
      </c>
      <c r="AD54" s="248">
        <v>47456.302958746302</v>
      </c>
      <c r="AE54" s="248">
        <v>44090.247635513297</v>
      </c>
      <c r="AF54" s="248">
        <v>45524.229561653148</v>
      </c>
      <c r="AG54" s="248">
        <v>38489.402461132791</v>
      </c>
    </row>
    <row r="55" spans="2:33" ht="16.5" x14ac:dyDescent="0.35">
      <c r="B55" s="238" t="s">
        <v>293</v>
      </c>
      <c r="C55" s="181"/>
      <c r="D55" s="181"/>
      <c r="E55" s="181"/>
      <c r="F55" s="181"/>
      <c r="G55" s="181"/>
      <c r="H55" s="181"/>
      <c r="I55" s="181"/>
      <c r="J55" s="181"/>
      <c r="K55" s="239"/>
      <c r="L55" s="181"/>
      <c r="M55" s="181"/>
      <c r="N55" s="181"/>
      <c r="O55" s="181"/>
      <c r="P55" s="181"/>
      <c r="Q55" s="181"/>
      <c r="R55" s="181"/>
      <c r="S55" s="181"/>
      <c r="T55" s="181"/>
      <c r="U55" s="181"/>
      <c r="V55" s="181"/>
      <c r="W55" s="181"/>
      <c r="X55" s="181"/>
      <c r="Y55" s="181"/>
      <c r="Z55" s="181"/>
      <c r="AA55" s="181"/>
      <c r="AB55" s="253"/>
      <c r="AC55" s="253"/>
      <c r="AD55" s="253"/>
      <c r="AE55" s="253"/>
      <c r="AF55" s="253"/>
      <c r="AG55" s="181"/>
    </row>
    <row r="56" spans="2:33" ht="15.75" x14ac:dyDescent="0.3">
      <c r="B56" s="240" t="s">
        <v>273</v>
      </c>
      <c r="C56" s="240">
        <v>1990</v>
      </c>
      <c r="D56" s="240">
        <v>1991</v>
      </c>
      <c r="E56" s="240">
        <v>1992</v>
      </c>
      <c r="F56" s="240">
        <v>1993</v>
      </c>
      <c r="G56" s="240">
        <v>1994</v>
      </c>
      <c r="H56" s="240">
        <v>1995</v>
      </c>
      <c r="I56" s="240">
        <v>1996</v>
      </c>
      <c r="J56" s="240">
        <v>1997</v>
      </c>
      <c r="K56" s="240">
        <v>1998</v>
      </c>
      <c r="L56" s="240">
        <v>1999</v>
      </c>
      <c r="M56" s="240">
        <v>2000</v>
      </c>
      <c r="N56" s="240">
        <v>2001</v>
      </c>
      <c r="O56" s="240">
        <v>2002</v>
      </c>
      <c r="P56" s="240">
        <v>2003</v>
      </c>
      <c r="Q56" s="240">
        <v>2004</v>
      </c>
      <c r="R56" s="240">
        <v>2005</v>
      </c>
      <c r="S56" s="240">
        <v>2006</v>
      </c>
      <c r="T56" s="240">
        <v>2007</v>
      </c>
      <c r="U56" s="240">
        <v>2008</v>
      </c>
      <c r="V56" s="240">
        <v>2009</v>
      </c>
      <c r="W56" s="240">
        <v>2010</v>
      </c>
      <c r="X56" s="240">
        <v>2011</v>
      </c>
      <c r="Y56" s="240">
        <v>2012</v>
      </c>
      <c r="Z56" s="240">
        <v>2013</v>
      </c>
      <c r="AA56" s="240">
        <v>2014</v>
      </c>
      <c r="AB56" s="240">
        <v>2015</v>
      </c>
      <c r="AC56" s="240">
        <v>2016</v>
      </c>
      <c r="AD56" s="240">
        <v>2017</v>
      </c>
      <c r="AE56" s="240">
        <v>2018</v>
      </c>
      <c r="AF56" s="240">
        <v>2019</v>
      </c>
      <c r="AG56" s="240">
        <v>2020</v>
      </c>
    </row>
    <row r="57" spans="2:33" ht="15.75" x14ac:dyDescent="0.3">
      <c r="B57" s="168" t="s">
        <v>274</v>
      </c>
      <c r="C57" s="241">
        <v>64809.498221119444</v>
      </c>
      <c r="D57" s="241">
        <v>63377.397310480228</v>
      </c>
      <c r="E57" s="241">
        <v>60354.781798658849</v>
      </c>
      <c r="F57" s="241">
        <v>59290.868816460425</v>
      </c>
      <c r="G57" s="241">
        <v>56797.497689271637</v>
      </c>
      <c r="H57" s="241">
        <v>55905.767992077883</v>
      </c>
      <c r="I57" s="241">
        <v>53025.39396297816</v>
      </c>
      <c r="J57" s="241">
        <v>50247.09399985183</v>
      </c>
      <c r="K57" s="241">
        <v>48146.028001727274</v>
      </c>
      <c r="L57" s="241">
        <v>41148.090557710981</v>
      </c>
      <c r="M57" s="241">
        <v>38203.282645700623</v>
      </c>
      <c r="N57" s="241">
        <v>34300.399665591402</v>
      </c>
      <c r="O57" s="241">
        <v>31135.148736439591</v>
      </c>
      <c r="P57" s="241">
        <v>28536.398364077999</v>
      </c>
      <c r="Q57" s="241">
        <v>25908.762240155298</v>
      </c>
      <c r="R57" s="241">
        <v>23664.144996182618</v>
      </c>
      <c r="S57" s="241">
        <v>21142.754728838685</v>
      </c>
      <c r="T57" s="241">
        <v>19711.857289564108</v>
      </c>
      <c r="U57" s="241">
        <v>18158.22217115392</v>
      </c>
      <c r="V57" s="241">
        <v>16465.520360904629</v>
      </c>
      <c r="W57" s="241">
        <v>15449.713851072043</v>
      </c>
      <c r="X57" s="241">
        <v>14710.42455191402</v>
      </c>
      <c r="Y57" s="241">
        <v>13118.844087378733</v>
      </c>
      <c r="Z57" s="241">
        <v>11653.132582928996</v>
      </c>
      <c r="AA57" s="241">
        <v>10499.067631289332</v>
      </c>
      <c r="AB57" s="241">
        <v>9543.0661114424056</v>
      </c>
      <c r="AC57" s="241">
        <v>9150.2741651762826</v>
      </c>
      <c r="AD57" s="241">
        <v>8336.5953455990966</v>
      </c>
      <c r="AE57" s="241">
        <v>7609.7432967218474</v>
      </c>
      <c r="AF57" s="241">
        <v>7075.9393713861991</v>
      </c>
      <c r="AG57" s="241">
        <v>0</v>
      </c>
    </row>
    <row r="58" spans="2:33" x14ac:dyDescent="0.25">
      <c r="B58" s="189" t="s">
        <v>275</v>
      </c>
      <c r="C58" s="242">
        <v>39783.726756795142</v>
      </c>
      <c r="D58" s="242">
        <v>36555.736390433311</v>
      </c>
      <c r="E58" s="242">
        <v>33945.300391572964</v>
      </c>
      <c r="F58" s="242">
        <v>32758.281692295808</v>
      </c>
      <c r="G58" s="242">
        <v>31531.377295030175</v>
      </c>
      <c r="H58" s="242">
        <v>31154.911945309577</v>
      </c>
      <c r="I58" s="242">
        <v>29710.672023376726</v>
      </c>
      <c r="J58" s="242">
        <v>28219.062547037025</v>
      </c>
      <c r="K58" s="242">
        <v>27167.877193912424</v>
      </c>
      <c r="L58" s="242">
        <v>24717.810021499175</v>
      </c>
      <c r="M58" s="242">
        <v>22787.525117039153</v>
      </c>
      <c r="N58" s="242">
        <v>20348.870749768346</v>
      </c>
      <c r="O58" s="242">
        <v>18141.173166975161</v>
      </c>
      <c r="P58" s="242">
        <v>16185.539273557102</v>
      </c>
      <c r="Q58" s="242">
        <v>14759.350883203693</v>
      </c>
      <c r="R58" s="242">
        <v>13372.518157890821</v>
      </c>
      <c r="S58" s="242">
        <v>11888.165045102272</v>
      </c>
      <c r="T58" s="242">
        <v>10892.448409110237</v>
      </c>
      <c r="U58" s="242">
        <v>9894.6982323505981</v>
      </c>
      <c r="V58" s="242">
        <v>11618.50598923178</v>
      </c>
      <c r="W58" s="242">
        <v>10864.873682769978</v>
      </c>
      <c r="X58" s="242">
        <v>10438.44306433913</v>
      </c>
      <c r="Y58" s="242">
        <v>9223.7510767327931</v>
      </c>
      <c r="Z58" s="242">
        <v>8134.6482263735707</v>
      </c>
      <c r="AA58" s="242">
        <v>7144.5334314164693</v>
      </c>
      <c r="AB58" s="242">
        <v>6531.9740813000381</v>
      </c>
      <c r="AC58" s="242">
        <v>5861.9640640804573</v>
      </c>
      <c r="AD58" s="242">
        <v>5294.2437829005303</v>
      </c>
      <c r="AE58" s="242">
        <v>4803.1517613808046</v>
      </c>
      <c r="AF58" s="242">
        <v>4430.4762401885228</v>
      </c>
      <c r="AG58" s="242">
        <v>0</v>
      </c>
    </row>
    <row r="59" spans="2:33" x14ac:dyDescent="0.25">
      <c r="B59" s="189" t="s">
        <v>276</v>
      </c>
      <c r="C59" s="242">
        <v>21342.119161839928</v>
      </c>
      <c r="D59" s="242">
        <v>23024.690698137001</v>
      </c>
      <c r="E59" s="242">
        <v>22986.811276831486</v>
      </c>
      <c r="F59" s="242">
        <v>23244.456442839644</v>
      </c>
      <c r="G59" s="242">
        <v>22108.33187610099</v>
      </c>
      <c r="H59" s="242">
        <v>21604.629338933377</v>
      </c>
      <c r="I59" s="242">
        <v>20388.508198794974</v>
      </c>
      <c r="J59" s="242">
        <v>19406.66337601277</v>
      </c>
      <c r="K59" s="242">
        <v>18567.078916378392</v>
      </c>
      <c r="L59" s="242">
        <v>14201.793664662651</v>
      </c>
      <c r="M59" s="242">
        <v>13519.437787140505</v>
      </c>
      <c r="N59" s="242">
        <v>12292.400621320494</v>
      </c>
      <c r="O59" s="242">
        <v>11444.260294511514</v>
      </c>
      <c r="P59" s="242">
        <v>10900.622659343273</v>
      </c>
      <c r="Q59" s="242">
        <v>9793.6329666538859</v>
      </c>
      <c r="R59" s="242">
        <v>9050.9124972933641</v>
      </c>
      <c r="S59" s="242">
        <v>8736.2488362785662</v>
      </c>
      <c r="T59" s="242">
        <v>8292.0294854627282</v>
      </c>
      <c r="U59" s="242">
        <v>7728.1482684918046</v>
      </c>
      <c r="V59" s="242">
        <v>4090.1441437672006</v>
      </c>
      <c r="W59" s="242">
        <v>3928.0351841610627</v>
      </c>
      <c r="X59" s="242">
        <v>3657.8798826974221</v>
      </c>
      <c r="Y59" s="242">
        <v>3246.4807472820871</v>
      </c>
      <c r="Z59" s="242">
        <v>2913.0261637160952</v>
      </c>
      <c r="AA59" s="242">
        <v>2775.3751143049544</v>
      </c>
      <c r="AB59" s="242">
        <v>2464.8842279463693</v>
      </c>
      <c r="AC59" s="242">
        <v>2309.6985568335135</v>
      </c>
      <c r="AD59" s="242">
        <v>2119.6305120380362</v>
      </c>
      <c r="AE59" s="242">
        <v>1938.8085414929174</v>
      </c>
      <c r="AF59" s="242">
        <v>1812.7977666510624</v>
      </c>
      <c r="AG59" s="242">
        <v>0</v>
      </c>
    </row>
    <row r="60" spans="2:33" x14ac:dyDescent="0.25">
      <c r="B60" s="189" t="s">
        <v>277</v>
      </c>
      <c r="C60" s="242">
        <v>3444.6158083985838</v>
      </c>
      <c r="D60" s="242">
        <v>3554.9801917036134</v>
      </c>
      <c r="E60" s="242">
        <v>3182.2159388307518</v>
      </c>
      <c r="F60" s="242">
        <v>3042.6190653958611</v>
      </c>
      <c r="G60" s="242">
        <v>2911.4293154763168</v>
      </c>
      <c r="H60" s="242">
        <v>2893.7476459637919</v>
      </c>
      <c r="I60" s="242">
        <v>2695.7681844084204</v>
      </c>
      <c r="J60" s="242">
        <v>2404.3758391519746</v>
      </c>
      <c r="K60" s="242">
        <v>2197.5177435262508</v>
      </c>
      <c r="L60" s="242">
        <v>1998.0773431648422</v>
      </c>
      <c r="M60" s="242">
        <v>1673.3884718744466</v>
      </c>
      <c r="N60" s="242">
        <v>1461.9819055378478</v>
      </c>
      <c r="O60" s="242">
        <v>1358.9480377837522</v>
      </c>
      <c r="P60" s="242">
        <v>1263.7318794042349</v>
      </c>
      <c r="Q60" s="242">
        <v>1165.5623601512902</v>
      </c>
      <c r="R60" s="242">
        <v>1051.039056023998</v>
      </c>
      <c r="S60" s="242">
        <v>291.44910122910369</v>
      </c>
      <c r="T60" s="242">
        <v>279.20065771331195</v>
      </c>
      <c r="U60" s="242">
        <v>270.43724807309314</v>
      </c>
      <c r="V60" s="242">
        <v>378.14022514252355</v>
      </c>
      <c r="W60" s="242">
        <v>324.17226733170406</v>
      </c>
      <c r="X60" s="242">
        <v>280.57727933931932</v>
      </c>
      <c r="Y60" s="242">
        <v>266.551554985677</v>
      </c>
      <c r="Z60" s="242">
        <v>246.75681114354254</v>
      </c>
      <c r="AA60" s="242">
        <v>229.39995173474802</v>
      </c>
      <c r="AB60" s="242">
        <v>206.64510969778047</v>
      </c>
      <c r="AC60" s="242">
        <v>634.0294593224686</v>
      </c>
      <c r="AD60" s="242">
        <v>578.47179228367588</v>
      </c>
      <c r="AE60" s="242">
        <v>537.36255229801782</v>
      </c>
      <c r="AF60" s="242">
        <v>510.95779554627904</v>
      </c>
      <c r="AG60" s="242">
        <v>0</v>
      </c>
    </row>
    <row r="61" spans="2:33" x14ac:dyDescent="0.25">
      <c r="B61" s="189" t="s">
        <v>278</v>
      </c>
      <c r="C61" s="242">
        <v>239.03649408579511</v>
      </c>
      <c r="D61" s="242">
        <v>241.99003020630931</v>
      </c>
      <c r="E61" s="242">
        <v>240.45419142364196</v>
      </c>
      <c r="F61" s="242">
        <v>245.51161592910793</v>
      </c>
      <c r="G61" s="242">
        <v>246.35920266415903</v>
      </c>
      <c r="H61" s="242">
        <v>252.47906187114</v>
      </c>
      <c r="I61" s="242">
        <v>230.44555639803767</v>
      </c>
      <c r="J61" s="242">
        <v>216.99223765006718</v>
      </c>
      <c r="K61" s="242">
        <v>213.55414791020064</v>
      </c>
      <c r="L61" s="242">
        <v>230.4095283843032</v>
      </c>
      <c r="M61" s="242">
        <v>222.93126964651648</v>
      </c>
      <c r="N61" s="242">
        <v>197.14638896471209</v>
      </c>
      <c r="O61" s="242">
        <v>190.76723716916155</v>
      </c>
      <c r="P61" s="242">
        <v>186.50455177338682</v>
      </c>
      <c r="Q61" s="242">
        <v>190.21603014642764</v>
      </c>
      <c r="R61" s="242">
        <v>189.67528497443388</v>
      </c>
      <c r="S61" s="242">
        <v>226.89174622874083</v>
      </c>
      <c r="T61" s="242">
        <v>248.17873727783248</v>
      </c>
      <c r="U61" s="242">
        <v>264.93842223842154</v>
      </c>
      <c r="V61" s="242">
        <v>378.73000276312598</v>
      </c>
      <c r="W61" s="242">
        <v>332.63271680929972</v>
      </c>
      <c r="X61" s="242">
        <v>333.52432553815146</v>
      </c>
      <c r="Y61" s="242">
        <v>382.06070837817595</v>
      </c>
      <c r="Z61" s="242">
        <v>358.70138169578826</v>
      </c>
      <c r="AA61" s="242">
        <v>349.75913383316123</v>
      </c>
      <c r="AB61" s="242">
        <v>339.56269249821736</v>
      </c>
      <c r="AC61" s="242">
        <v>344.58208493984455</v>
      </c>
      <c r="AD61" s="242">
        <v>344.24925837685481</v>
      </c>
      <c r="AE61" s="242">
        <v>330.42044155010603</v>
      </c>
      <c r="AF61" s="242">
        <v>321.7075690003353</v>
      </c>
      <c r="AG61" s="242">
        <v>0</v>
      </c>
    </row>
    <row r="62" spans="2:33" ht="15.75" x14ac:dyDescent="0.3">
      <c r="B62" s="168" t="s">
        <v>279</v>
      </c>
      <c r="C62" s="241">
        <v>180.17083961803709</v>
      </c>
      <c r="D62" s="241">
        <v>181.675703827814</v>
      </c>
      <c r="E62" s="241">
        <v>181.62531125441208</v>
      </c>
      <c r="F62" s="241">
        <v>189.38763393756039</v>
      </c>
      <c r="G62" s="241">
        <v>201.80667871842303</v>
      </c>
      <c r="H62" s="241">
        <v>212.78144997720594</v>
      </c>
      <c r="I62" s="241">
        <v>214.67738645397787</v>
      </c>
      <c r="J62" s="241">
        <v>225.50759614343059</v>
      </c>
      <c r="K62" s="241">
        <v>234.33073859925361</v>
      </c>
      <c r="L62" s="241">
        <v>244.76026568920463</v>
      </c>
      <c r="M62" s="241">
        <v>250.59260473749009</v>
      </c>
      <c r="N62" s="241">
        <v>275.42319027779735</v>
      </c>
      <c r="O62" s="241">
        <v>278.99417694412352</v>
      </c>
      <c r="P62" s="241">
        <v>278.58773717013884</v>
      </c>
      <c r="Q62" s="241">
        <v>286.25230605379704</v>
      </c>
      <c r="R62" s="241">
        <v>280.48098217327174</v>
      </c>
      <c r="S62" s="241">
        <v>308.43277295248248</v>
      </c>
      <c r="T62" s="241">
        <v>383.13146623320608</v>
      </c>
      <c r="U62" s="241">
        <v>434.9846215820744</v>
      </c>
      <c r="V62" s="241">
        <v>523.43403118638389</v>
      </c>
      <c r="W62" s="241">
        <v>549.46146953213815</v>
      </c>
      <c r="X62" s="241">
        <v>555.48513592188419</v>
      </c>
      <c r="Y62" s="241">
        <v>600.28818747903063</v>
      </c>
      <c r="Z62" s="241">
        <v>642.17764393810421</v>
      </c>
      <c r="AA62" s="241">
        <v>692.99195157016732</v>
      </c>
      <c r="AB62" s="241">
        <v>728.03551721817439</v>
      </c>
      <c r="AC62" s="241">
        <v>697.59665358806831</v>
      </c>
      <c r="AD62" s="241">
        <v>726.78570042262152</v>
      </c>
      <c r="AE62" s="241">
        <v>767.96274851354826</v>
      </c>
      <c r="AF62" s="241">
        <v>775.30736365448445</v>
      </c>
      <c r="AG62" s="241">
        <v>0</v>
      </c>
    </row>
    <row r="63" spans="2:33" x14ac:dyDescent="0.25">
      <c r="B63" s="189" t="s">
        <v>275</v>
      </c>
      <c r="C63" s="242">
        <v>2.1546688341614502</v>
      </c>
      <c r="D63" s="242">
        <v>1.9289986347259549</v>
      </c>
      <c r="E63" s="242">
        <v>1.8177824075655424</v>
      </c>
      <c r="F63" s="242">
        <v>1.7729078144031509</v>
      </c>
      <c r="G63" s="242">
        <v>1.6665895374113706</v>
      </c>
      <c r="H63" s="242">
        <v>1.5886029039332357</v>
      </c>
      <c r="I63" s="242">
        <v>1.4939651056201391</v>
      </c>
      <c r="J63" s="242">
        <v>1.4585495428925879</v>
      </c>
      <c r="K63" s="242">
        <v>1.3874374730630317</v>
      </c>
      <c r="L63" s="242">
        <v>1.4281283186508478</v>
      </c>
      <c r="M63" s="242">
        <v>1.3810380392633359</v>
      </c>
      <c r="N63" s="242">
        <v>1.2139400644408753</v>
      </c>
      <c r="O63" s="242">
        <v>1.2155708959889884</v>
      </c>
      <c r="P63" s="242">
        <v>1.2031967508476153</v>
      </c>
      <c r="Q63" s="242">
        <v>1.2060777406449341</v>
      </c>
      <c r="R63" s="242">
        <v>1.1964893865724513</v>
      </c>
      <c r="S63" s="242">
        <v>1.0927321620063672</v>
      </c>
      <c r="T63" s="242">
        <v>1.4977268834131559</v>
      </c>
      <c r="U63" s="242">
        <v>2.0772941774958689</v>
      </c>
      <c r="V63" s="242">
        <v>10.401099747989168</v>
      </c>
      <c r="W63" s="242">
        <v>21.782424169712414</v>
      </c>
      <c r="X63" s="242">
        <v>33.33779040409776</v>
      </c>
      <c r="Y63" s="242">
        <v>45.010296506358259</v>
      </c>
      <c r="Z63" s="242">
        <v>52.882645640843549</v>
      </c>
      <c r="AA63" s="242">
        <v>59.275708696957615</v>
      </c>
      <c r="AB63" s="242">
        <v>65.828973269946829</v>
      </c>
      <c r="AC63" s="242">
        <v>64.601476838723642</v>
      </c>
      <c r="AD63" s="242">
        <v>67.72349773671074</v>
      </c>
      <c r="AE63" s="242">
        <v>69.69316075313472</v>
      </c>
      <c r="AF63" s="242">
        <v>71.650706109926489</v>
      </c>
      <c r="AG63" s="242">
        <v>0</v>
      </c>
    </row>
    <row r="64" spans="2:33" x14ac:dyDescent="0.25">
      <c r="B64" s="189" t="s">
        <v>276</v>
      </c>
      <c r="C64" s="242">
        <v>4.8754982149103219</v>
      </c>
      <c r="D64" s="242">
        <v>5.3252770141704833</v>
      </c>
      <c r="E64" s="242">
        <v>5.6384348803340547</v>
      </c>
      <c r="F64" s="242">
        <v>6.0686477158029462</v>
      </c>
      <c r="G64" s="242">
        <v>6.0968403059420613</v>
      </c>
      <c r="H64" s="242">
        <v>6.3307495720551259</v>
      </c>
      <c r="I64" s="242">
        <v>6.4112366750619785</v>
      </c>
      <c r="J64" s="242">
        <v>6.6647698490669356</v>
      </c>
      <c r="K64" s="242">
        <v>6.7782084478595443</v>
      </c>
      <c r="L64" s="242">
        <v>6.9391591019282712</v>
      </c>
      <c r="M64" s="242">
        <v>7.1933686614092958</v>
      </c>
      <c r="N64" s="242">
        <v>7.0976402007533714</v>
      </c>
      <c r="O64" s="242">
        <v>7.1998890985912682</v>
      </c>
      <c r="P64" s="242">
        <v>7.3961633691994209</v>
      </c>
      <c r="Q64" s="242">
        <v>7.3736483848174723</v>
      </c>
      <c r="R64" s="242">
        <v>7.4745969372777443</v>
      </c>
      <c r="S64" s="242">
        <v>8.5586327608865052</v>
      </c>
      <c r="T64" s="242">
        <v>45.735564617774244</v>
      </c>
      <c r="U64" s="242">
        <v>78.400478822807827</v>
      </c>
      <c r="V64" s="242">
        <v>50.023903387819416</v>
      </c>
      <c r="W64" s="242">
        <v>57.406505860939937</v>
      </c>
      <c r="X64" s="242">
        <v>65.989508887550912</v>
      </c>
      <c r="Y64" s="242">
        <v>80.064890903837735</v>
      </c>
      <c r="Z64" s="242">
        <v>92.56711163361129</v>
      </c>
      <c r="AA64" s="242">
        <v>111.43759630513287</v>
      </c>
      <c r="AB64" s="242">
        <v>121.69106358249195</v>
      </c>
      <c r="AC64" s="242">
        <v>126.87860027515126</v>
      </c>
      <c r="AD64" s="242">
        <v>136.95693615350302</v>
      </c>
      <c r="AE64" s="242">
        <v>143.06669062275776</v>
      </c>
      <c r="AF64" s="242">
        <v>149.77618081318874</v>
      </c>
      <c r="AG64" s="242">
        <v>0</v>
      </c>
    </row>
    <row r="65" spans="2:33" x14ac:dyDescent="0.25">
      <c r="B65" s="189" t="s">
        <v>277</v>
      </c>
      <c r="C65" s="242">
        <v>173.1406725689653</v>
      </c>
      <c r="D65" s="242">
        <v>174.42142817891755</v>
      </c>
      <c r="E65" s="242">
        <v>174.16909396651249</v>
      </c>
      <c r="F65" s="242">
        <v>181.54607840735432</v>
      </c>
      <c r="G65" s="242">
        <v>194.04324887506962</v>
      </c>
      <c r="H65" s="242">
        <v>204.86209750121759</v>
      </c>
      <c r="I65" s="242">
        <v>206.77218467329575</v>
      </c>
      <c r="J65" s="242">
        <v>217.38427675147105</v>
      </c>
      <c r="K65" s="242">
        <v>226.16509267833101</v>
      </c>
      <c r="L65" s="242">
        <v>236.39297826862551</v>
      </c>
      <c r="M65" s="242">
        <v>242.01819803681744</v>
      </c>
      <c r="N65" s="242">
        <v>267.11161001260308</v>
      </c>
      <c r="O65" s="242">
        <v>270.57871694954326</v>
      </c>
      <c r="P65" s="242">
        <v>269.9883770500918</v>
      </c>
      <c r="Q65" s="242">
        <v>277.67257992833464</v>
      </c>
      <c r="R65" s="242">
        <v>271.80989584942154</v>
      </c>
      <c r="S65" s="242">
        <v>298.78140802958961</v>
      </c>
      <c r="T65" s="242">
        <v>335.89817473201867</v>
      </c>
      <c r="U65" s="242">
        <v>354.50684858177073</v>
      </c>
      <c r="V65" s="242">
        <v>463.0090280505753</v>
      </c>
      <c r="W65" s="242">
        <v>470.27253950148582</v>
      </c>
      <c r="X65" s="242">
        <v>456.15783663023552</v>
      </c>
      <c r="Y65" s="242">
        <v>475.21300006883473</v>
      </c>
      <c r="Z65" s="242">
        <v>496.72788666364931</v>
      </c>
      <c r="AA65" s="242">
        <v>522.27864656807685</v>
      </c>
      <c r="AB65" s="242">
        <v>540.51548036573558</v>
      </c>
      <c r="AC65" s="242">
        <v>506.11657647419332</v>
      </c>
      <c r="AD65" s="242">
        <v>522.10526653240765</v>
      </c>
      <c r="AE65" s="242">
        <v>555.20289713765578</v>
      </c>
      <c r="AF65" s="242">
        <v>553.8804767313693</v>
      </c>
      <c r="AG65" s="242">
        <v>0</v>
      </c>
    </row>
    <row r="66" spans="2:33" ht="15.75" x14ac:dyDescent="0.3">
      <c r="B66" s="168" t="s">
        <v>280</v>
      </c>
      <c r="C66" s="241">
        <v>7992.6753541156022</v>
      </c>
      <c r="D66" s="241">
        <v>7726.6587389927972</v>
      </c>
      <c r="E66" s="241">
        <v>7511.9791587010877</v>
      </c>
      <c r="F66" s="241">
        <v>7226.6022624465877</v>
      </c>
      <c r="G66" s="241">
        <v>7160.7928864437681</v>
      </c>
      <c r="H66" s="241">
        <v>7228.3839746226868</v>
      </c>
      <c r="I66" s="241">
        <v>7735.9322578586743</v>
      </c>
      <c r="J66" s="241">
        <v>7707.0323242129789</v>
      </c>
      <c r="K66" s="241">
        <v>5491.1524408518926</v>
      </c>
      <c r="L66" s="241">
        <v>8365.4597651438544</v>
      </c>
      <c r="M66" s="241">
        <v>9131.7761716605874</v>
      </c>
      <c r="N66" s="241">
        <v>9635.633648180421</v>
      </c>
      <c r="O66" s="241">
        <v>8797.0992233141569</v>
      </c>
      <c r="P66" s="241">
        <v>9477.4467038651055</v>
      </c>
      <c r="Q66" s="241">
        <v>10440.612792614635</v>
      </c>
      <c r="R66" s="241">
        <v>11200.688170262718</v>
      </c>
      <c r="S66" s="241">
        <v>10863.368710821504</v>
      </c>
      <c r="T66" s="241">
        <v>10436.384274431637</v>
      </c>
      <c r="U66" s="241">
        <v>9414.857504535843</v>
      </c>
      <c r="V66" s="241">
        <v>9476.2046456855423</v>
      </c>
      <c r="W66" s="241">
        <v>11271.142644493597</v>
      </c>
      <c r="X66" s="241">
        <v>11068.273478032177</v>
      </c>
      <c r="Y66" s="241">
        <v>10884.050175877368</v>
      </c>
      <c r="Z66" s="241">
        <v>10428.772819191918</v>
      </c>
      <c r="AA66" s="241">
        <v>9891.1533025462759</v>
      </c>
      <c r="AB66" s="241">
        <v>7365.5089938478623</v>
      </c>
      <c r="AC66" s="241">
        <v>7653.0579077062557</v>
      </c>
      <c r="AD66" s="241">
        <v>7931.0369451309489</v>
      </c>
      <c r="AE66" s="241">
        <v>7776.4244935436072</v>
      </c>
      <c r="AF66" s="241">
        <v>7738.1386307738821</v>
      </c>
      <c r="AG66" s="241">
        <v>0</v>
      </c>
    </row>
    <row r="67" spans="2:33" x14ac:dyDescent="0.25">
      <c r="B67" s="189" t="s">
        <v>281</v>
      </c>
      <c r="C67" s="242">
        <v>1491.2848993094838</v>
      </c>
      <c r="D67" s="242">
        <v>1919.3961352605452</v>
      </c>
      <c r="E67" s="242">
        <v>1401.1996925062547</v>
      </c>
      <c r="F67" s="242">
        <v>1196.2936052546595</v>
      </c>
      <c r="G67" s="242">
        <v>1175.1133341839404</v>
      </c>
      <c r="H67" s="242">
        <v>1312.8679333725786</v>
      </c>
      <c r="I67" s="242">
        <v>1330.6241761481167</v>
      </c>
      <c r="J67" s="242">
        <v>1311.2638918609778</v>
      </c>
      <c r="K67" s="242">
        <v>1213.9276792126827</v>
      </c>
      <c r="L67" s="242">
        <v>1354.6061557590879</v>
      </c>
      <c r="M67" s="242">
        <v>1402.7072962594432</v>
      </c>
      <c r="N67" s="242">
        <v>1021.5361990295208</v>
      </c>
      <c r="O67" s="242">
        <v>1039.3009519858326</v>
      </c>
      <c r="P67" s="242">
        <v>1081.5036329950319</v>
      </c>
      <c r="Q67" s="242">
        <v>1193.5524396563774</v>
      </c>
      <c r="R67" s="242">
        <v>1448.1311445251106</v>
      </c>
      <c r="S67" s="242">
        <v>1426.0740337105819</v>
      </c>
      <c r="T67" s="242">
        <v>1483.9218813503187</v>
      </c>
      <c r="U67" s="242">
        <v>1414.5774147799243</v>
      </c>
      <c r="V67" s="242">
        <v>1439.1162175868153</v>
      </c>
      <c r="W67" s="242">
        <v>1666.9934610669086</v>
      </c>
      <c r="X67" s="242">
        <v>1676.3021913155806</v>
      </c>
      <c r="Y67" s="242">
        <v>1533.6083444549483</v>
      </c>
      <c r="Z67" s="242">
        <v>1454.9716363391042</v>
      </c>
      <c r="AA67" s="242">
        <v>1441.2961015565643</v>
      </c>
      <c r="AB67" s="242">
        <v>2033.8199356378743</v>
      </c>
      <c r="AC67" s="242">
        <v>2266.9354196151262</v>
      </c>
      <c r="AD67" s="242">
        <v>2291.1297336308367</v>
      </c>
      <c r="AE67" s="242">
        <v>1984.0700946151369</v>
      </c>
      <c r="AF67" s="242">
        <v>2001.0639316028125</v>
      </c>
      <c r="AG67" s="242">
        <v>0</v>
      </c>
    </row>
    <row r="68" spans="2:33" x14ac:dyDescent="0.25">
      <c r="B68" s="189" t="s">
        <v>282</v>
      </c>
      <c r="C68" s="242">
        <v>141.86046875</v>
      </c>
      <c r="D68" s="242">
        <v>182.03453124999999</v>
      </c>
      <c r="E68" s="242">
        <v>203.95375000000001</v>
      </c>
      <c r="F68" s="242">
        <v>44.642812500000005</v>
      </c>
      <c r="G68" s="242">
        <v>122.19796875</v>
      </c>
      <c r="H68" s="242">
        <v>139.7825</v>
      </c>
      <c r="I68" s="242">
        <v>138.86640625000001</v>
      </c>
      <c r="J68" s="242">
        <v>185.90000000000003</v>
      </c>
      <c r="K68" s="242">
        <v>153.88140624999997</v>
      </c>
      <c r="L68" s="242">
        <v>159.73546875</v>
      </c>
      <c r="M68" s="242">
        <v>229.82781249999996</v>
      </c>
      <c r="N68" s="242">
        <v>123.62796875000001</v>
      </c>
      <c r="O68" s="242">
        <v>106.42328125</v>
      </c>
      <c r="P68" s="242">
        <v>75.052656249999998</v>
      </c>
      <c r="Q68" s="242">
        <v>71.254218749999993</v>
      </c>
      <c r="R68" s="242">
        <v>83.275156249999995</v>
      </c>
      <c r="S68" s="242">
        <v>75.633593750000003</v>
      </c>
      <c r="T68" s="242">
        <v>96.16749999999999</v>
      </c>
      <c r="U68" s="242">
        <v>61.154843749999998</v>
      </c>
      <c r="V68" s="242">
        <v>52.373750000000008</v>
      </c>
      <c r="W68" s="242">
        <v>43.838437499999991</v>
      </c>
      <c r="X68" s="242">
        <v>45.603593749999995</v>
      </c>
      <c r="Y68" s="242">
        <v>106.1328125</v>
      </c>
      <c r="Z68" s="242">
        <v>114.668125</v>
      </c>
      <c r="AA68" s="242">
        <v>117.63984374999998</v>
      </c>
      <c r="AB68" s="242">
        <v>117.01421875000001</v>
      </c>
      <c r="AC68" s="242">
        <v>113.43921875000001</v>
      </c>
      <c r="AD68" s="242">
        <v>102.84828125</v>
      </c>
      <c r="AE68" s="242">
        <v>100.16703124999999</v>
      </c>
      <c r="AF68" s="242">
        <v>115.71828124999999</v>
      </c>
      <c r="AG68" s="242">
        <v>0</v>
      </c>
    </row>
    <row r="69" spans="2:33" x14ac:dyDescent="0.25">
      <c r="B69" s="189" t="s">
        <v>283</v>
      </c>
      <c r="C69" s="242">
        <v>116.93874630038462</v>
      </c>
      <c r="D69" s="242">
        <v>152.13650342053441</v>
      </c>
      <c r="E69" s="242">
        <v>227.17001904847609</v>
      </c>
      <c r="F69" s="242">
        <v>224.85609253820164</v>
      </c>
      <c r="G69" s="242">
        <v>197.5463067716031</v>
      </c>
      <c r="H69" s="242">
        <v>218.87840572769369</v>
      </c>
      <c r="I69" s="242">
        <v>159.41554403307731</v>
      </c>
      <c r="J69" s="242">
        <v>170.2968315526779</v>
      </c>
      <c r="K69" s="242">
        <v>155.89182737768834</v>
      </c>
      <c r="L69" s="242">
        <v>310.23082683132503</v>
      </c>
      <c r="M69" s="242">
        <v>317.1092415778748</v>
      </c>
      <c r="N69" s="242">
        <v>375.51486290021853</v>
      </c>
      <c r="O69" s="242">
        <v>428.35006679890131</v>
      </c>
      <c r="P69" s="242">
        <v>441.97559405165111</v>
      </c>
      <c r="Q69" s="242">
        <v>471.54064778371287</v>
      </c>
      <c r="R69" s="242">
        <v>411.59878206571778</v>
      </c>
      <c r="S69" s="242">
        <v>499.48601002011105</v>
      </c>
      <c r="T69" s="242">
        <v>327.2387226176445</v>
      </c>
      <c r="U69" s="242">
        <v>192.74061811514795</v>
      </c>
      <c r="V69" s="242">
        <v>181.03825042069522</v>
      </c>
      <c r="W69" s="242">
        <v>380.73950509035791</v>
      </c>
      <c r="X69" s="242">
        <v>395.96551478628385</v>
      </c>
      <c r="Y69" s="242">
        <v>429.46075284701379</v>
      </c>
      <c r="Z69" s="242">
        <v>330.55827023455981</v>
      </c>
      <c r="AA69" s="242">
        <v>325.95926717658034</v>
      </c>
      <c r="AB69" s="242">
        <v>78.803303602473349</v>
      </c>
      <c r="AC69" s="242">
        <v>85.659156744830852</v>
      </c>
      <c r="AD69" s="242">
        <v>103.97351035577691</v>
      </c>
      <c r="AE69" s="242">
        <v>100.81933785143896</v>
      </c>
      <c r="AF69" s="242">
        <v>86.182690994624068</v>
      </c>
      <c r="AG69" s="242">
        <v>0</v>
      </c>
    </row>
    <row r="70" spans="2:33" x14ac:dyDescent="0.25">
      <c r="B70" s="189" t="s">
        <v>284</v>
      </c>
      <c r="C70" s="242">
        <v>2036.773575001296</v>
      </c>
      <c r="D70" s="242">
        <v>1806.3742575922729</v>
      </c>
      <c r="E70" s="242">
        <v>1881.7278367355843</v>
      </c>
      <c r="F70" s="242">
        <v>1839.9041909671535</v>
      </c>
      <c r="G70" s="242">
        <v>1527.6146839250557</v>
      </c>
      <c r="H70" s="242">
        <v>1337.6025809144703</v>
      </c>
      <c r="I70" s="242">
        <v>1838.5346240634265</v>
      </c>
      <c r="J70" s="242">
        <v>1849.7074824121221</v>
      </c>
      <c r="K70" s="242">
        <v>1700.6153572491435</v>
      </c>
      <c r="L70" s="242">
        <v>1231.1596153829853</v>
      </c>
      <c r="M70" s="242">
        <v>1584.6689813227213</v>
      </c>
      <c r="N70" s="242">
        <v>2666.0870738639701</v>
      </c>
      <c r="O70" s="242">
        <v>1901.8027795196524</v>
      </c>
      <c r="P70" s="242">
        <v>2436.2672335484158</v>
      </c>
      <c r="Q70" s="242">
        <v>2862.8703308910822</v>
      </c>
      <c r="R70" s="242">
        <v>2384.8972322152599</v>
      </c>
      <c r="S70" s="242">
        <v>2385.5413338778671</v>
      </c>
      <c r="T70" s="242">
        <v>2407.5032265687114</v>
      </c>
      <c r="U70" s="242">
        <v>1717.4491505822991</v>
      </c>
      <c r="V70" s="242">
        <v>1631.0955963743058</v>
      </c>
      <c r="W70" s="242">
        <v>2024.2899856646425</v>
      </c>
      <c r="X70" s="242">
        <v>2029.9712528722625</v>
      </c>
      <c r="Y70" s="242">
        <v>1972.3711438284292</v>
      </c>
      <c r="Z70" s="242">
        <v>2314.1479077095087</v>
      </c>
      <c r="AA70" s="242">
        <v>1899.562074683163</v>
      </c>
      <c r="AB70" s="242">
        <v>602.63388046232831</v>
      </c>
      <c r="AC70" s="242">
        <v>621.26281574594043</v>
      </c>
      <c r="AD70" s="242">
        <v>668.71857224338214</v>
      </c>
      <c r="AE70" s="242">
        <v>680.64553372134344</v>
      </c>
      <c r="AF70" s="242">
        <v>697.81527223903481</v>
      </c>
      <c r="AG70" s="242">
        <v>0</v>
      </c>
    </row>
    <row r="71" spans="2:33" x14ac:dyDescent="0.25">
      <c r="B71" s="189" t="s">
        <v>285</v>
      </c>
      <c r="C71" s="242">
        <v>1340.031146586</v>
      </c>
      <c r="D71" s="242">
        <v>823.57932763200006</v>
      </c>
      <c r="E71" s="242">
        <v>836.51925088200016</v>
      </c>
      <c r="F71" s="242">
        <v>856.68215682000016</v>
      </c>
      <c r="G71" s="242">
        <v>880.20886738200011</v>
      </c>
      <c r="H71" s="242">
        <v>986.59648085399999</v>
      </c>
      <c r="I71" s="242">
        <v>1019.9140809780001</v>
      </c>
      <c r="J71" s="242">
        <v>821.02400941200005</v>
      </c>
      <c r="K71" s="242">
        <v>992.97280588800015</v>
      </c>
      <c r="L71" s="242">
        <v>910.92937900800007</v>
      </c>
      <c r="M71" s="242">
        <v>935.4245083200002</v>
      </c>
      <c r="N71" s="242">
        <v>1224.4773928319999</v>
      </c>
      <c r="O71" s="242">
        <v>989.39327788800017</v>
      </c>
      <c r="P71" s="242">
        <v>911.94328847999998</v>
      </c>
      <c r="Q71" s="242">
        <v>1090.7874072959999</v>
      </c>
      <c r="R71" s="242">
        <v>2061.7584353280004</v>
      </c>
      <c r="S71" s="242">
        <v>1558.6277186880002</v>
      </c>
      <c r="T71" s="242">
        <v>1498.196353344</v>
      </c>
      <c r="U71" s="242">
        <v>1250.0223237120003</v>
      </c>
      <c r="V71" s="242">
        <v>1416.8327468160001</v>
      </c>
      <c r="W71" s="242">
        <v>1235.218234272</v>
      </c>
      <c r="X71" s="242">
        <v>1207.9594835519999</v>
      </c>
      <c r="Y71" s="242">
        <v>1201.5826994879999</v>
      </c>
      <c r="Z71" s="242">
        <v>938.3589153600002</v>
      </c>
      <c r="AA71" s="242">
        <v>722.72224694399995</v>
      </c>
      <c r="AB71" s="242">
        <v>624.66162556799998</v>
      </c>
      <c r="AC71" s="242">
        <v>630.53353487999993</v>
      </c>
      <c r="AD71" s="242">
        <v>770.12038953600018</v>
      </c>
      <c r="AE71" s="242">
        <v>876.11817888000007</v>
      </c>
      <c r="AF71" s="242">
        <v>746.13845491200004</v>
      </c>
      <c r="AG71" s="242">
        <v>0</v>
      </c>
    </row>
    <row r="72" spans="2:33" x14ac:dyDescent="0.25">
      <c r="B72" s="189" t="s">
        <v>286</v>
      </c>
      <c r="C72" s="242">
        <v>2865.7865181684392</v>
      </c>
      <c r="D72" s="242">
        <v>2843.1379838374451</v>
      </c>
      <c r="E72" s="242">
        <v>2961.4086095287716</v>
      </c>
      <c r="F72" s="242">
        <v>3064.223404366573</v>
      </c>
      <c r="G72" s="242">
        <v>3258.1117254311689</v>
      </c>
      <c r="H72" s="242">
        <v>3232.6560737539435</v>
      </c>
      <c r="I72" s="242">
        <v>3248.5774263860549</v>
      </c>
      <c r="J72" s="242">
        <v>3368.8401089752006</v>
      </c>
      <c r="K72" s="242">
        <v>1273.8633648743778</v>
      </c>
      <c r="L72" s="242">
        <v>4398.7983194124536</v>
      </c>
      <c r="M72" s="242">
        <v>4662.0383316805483</v>
      </c>
      <c r="N72" s="242">
        <v>4224.3901508047129</v>
      </c>
      <c r="O72" s="242">
        <v>4331.8288658717711</v>
      </c>
      <c r="P72" s="242">
        <v>4530.7042985400058</v>
      </c>
      <c r="Q72" s="242">
        <v>4750.6077482374621</v>
      </c>
      <c r="R72" s="242">
        <v>4811.0274198786292</v>
      </c>
      <c r="S72" s="242">
        <v>4918.0060207749439</v>
      </c>
      <c r="T72" s="242">
        <v>4623.3565905509622</v>
      </c>
      <c r="U72" s="242">
        <v>4778.9131535964716</v>
      </c>
      <c r="V72" s="242">
        <v>4755.7480844877273</v>
      </c>
      <c r="W72" s="242">
        <v>5920.063020899689</v>
      </c>
      <c r="X72" s="242">
        <v>5712.4714417560508</v>
      </c>
      <c r="Y72" s="242">
        <v>5640.8944227589764</v>
      </c>
      <c r="Z72" s="242">
        <v>5276.0679645487444</v>
      </c>
      <c r="AA72" s="242">
        <v>5383.973768435967</v>
      </c>
      <c r="AB72" s="242">
        <v>3908.5760298271862</v>
      </c>
      <c r="AC72" s="242">
        <v>3935.2277619703573</v>
      </c>
      <c r="AD72" s="242">
        <v>3994.2464581149534</v>
      </c>
      <c r="AE72" s="242">
        <v>4034.6043172256882</v>
      </c>
      <c r="AF72" s="242">
        <v>4091.2199997754115</v>
      </c>
      <c r="AG72" s="242">
        <v>0</v>
      </c>
    </row>
    <row r="73" spans="2:33" ht="15.75" x14ac:dyDescent="0.3">
      <c r="B73" s="168" t="s">
        <v>287</v>
      </c>
      <c r="C73" s="241">
        <v>1.3141770498243917</v>
      </c>
      <c r="D73" s="241">
        <v>1.3545214961473186</v>
      </c>
      <c r="E73" s="241">
        <v>1.246320726755654</v>
      </c>
      <c r="F73" s="241">
        <v>1.6663278524816685</v>
      </c>
      <c r="G73" s="241">
        <v>2.0080043928424276</v>
      </c>
      <c r="H73" s="241">
        <v>4.1280293647005006</v>
      </c>
      <c r="I73" s="241">
        <v>12.230803572822804</v>
      </c>
      <c r="J73" s="241">
        <v>33.815386118281928</v>
      </c>
      <c r="K73" s="241">
        <v>71.636222624447015</v>
      </c>
      <c r="L73" s="241">
        <v>138.34248412829194</v>
      </c>
      <c r="M73" s="241">
        <v>246.11626908871619</v>
      </c>
      <c r="N73" s="241">
        <v>401.79183810256922</v>
      </c>
      <c r="O73" s="241">
        <v>638.15167558707299</v>
      </c>
      <c r="P73" s="241">
        <v>674.60873558128139</v>
      </c>
      <c r="Q73" s="241">
        <v>968.93925303467483</v>
      </c>
      <c r="R73" s="241">
        <v>996.4534969758032</v>
      </c>
      <c r="S73" s="241">
        <v>1001.6916751250506</v>
      </c>
      <c r="T73" s="241">
        <v>971.67177211394437</v>
      </c>
      <c r="U73" s="241">
        <v>909.49874876488502</v>
      </c>
      <c r="V73" s="241">
        <v>914.31095236073122</v>
      </c>
      <c r="W73" s="241">
        <v>899.10671782647898</v>
      </c>
      <c r="X73" s="241">
        <v>1195.0884802693818</v>
      </c>
      <c r="Y73" s="241">
        <v>1181.5186941544071</v>
      </c>
      <c r="Z73" s="241">
        <v>1223.6729140171569</v>
      </c>
      <c r="AA73" s="241">
        <v>1226.2561530111655</v>
      </c>
      <c r="AB73" s="241">
        <v>1378.0335799831803</v>
      </c>
      <c r="AC73" s="241">
        <v>1283.7337975475996</v>
      </c>
      <c r="AD73" s="241">
        <v>1417.4459157008057</v>
      </c>
      <c r="AE73" s="241">
        <v>1442.3219822223059</v>
      </c>
      <c r="AF73" s="241">
        <v>1457.7519451624901</v>
      </c>
      <c r="AG73" s="241">
        <v>0</v>
      </c>
    </row>
    <row r="74" spans="2:33" x14ac:dyDescent="0.25">
      <c r="B74" s="189" t="s">
        <v>288</v>
      </c>
      <c r="C74" s="242">
        <v>0.21713614077361262</v>
      </c>
      <c r="D74" s="242">
        <v>0.24405517127915843</v>
      </c>
      <c r="E74" s="242">
        <v>0.24913944366127941</v>
      </c>
      <c r="F74" s="242">
        <v>0.33791327350475014</v>
      </c>
      <c r="G74" s="242">
        <v>0.36622272332565242</v>
      </c>
      <c r="H74" s="242">
        <v>0.36375678034757142</v>
      </c>
      <c r="I74" s="242">
        <v>0.43719462939896181</v>
      </c>
      <c r="J74" s="242">
        <v>0.61464561071845703</v>
      </c>
      <c r="K74" s="242">
        <v>0.93111036454647167</v>
      </c>
      <c r="L74" s="242">
        <v>1.4900716549889517</v>
      </c>
      <c r="M74" s="242">
        <v>2.4448079458747394</v>
      </c>
      <c r="N74" s="242">
        <v>3.7449905132999755</v>
      </c>
      <c r="O74" s="242">
        <v>5.7845691711091325</v>
      </c>
      <c r="P74" s="242">
        <v>6.0489981893958564</v>
      </c>
      <c r="Q74" s="242">
        <v>5.4355213194709355</v>
      </c>
      <c r="R74" s="242">
        <v>4.5949644109228007</v>
      </c>
      <c r="S74" s="242">
        <v>3.4931863827221878</v>
      </c>
      <c r="T74" s="242">
        <v>2.845235343884065</v>
      </c>
      <c r="U74" s="242">
        <v>1.6118314905194733</v>
      </c>
      <c r="V74" s="242">
        <v>1.4189930913085342</v>
      </c>
      <c r="W74" s="242">
        <v>1.3236298688041808</v>
      </c>
      <c r="X74" s="242">
        <v>1.6575106364694296</v>
      </c>
      <c r="Y74" s="242">
        <v>1.6778160976366048</v>
      </c>
      <c r="Z74" s="242">
        <v>1.839720585978772</v>
      </c>
      <c r="AA74" s="242">
        <v>1.8119277175024286</v>
      </c>
      <c r="AB74" s="242">
        <v>1.7627520981671363</v>
      </c>
      <c r="AC74" s="242">
        <v>2.0862355380982418</v>
      </c>
      <c r="AD74" s="242">
        <v>2.3281753248101476</v>
      </c>
      <c r="AE74" s="242">
        <v>2.3956087491544409</v>
      </c>
      <c r="AF74" s="242">
        <v>2.6019439798449699</v>
      </c>
      <c r="AG74" s="242">
        <v>0</v>
      </c>
    </row>
    <row r="75" spans="2:33" x14ac:dyDescent="0.25">
      <c r="B75" s="189" t="s">
        <v>289</v>
      </c>
      <c r="C75" s="242">
        <v>1.0722132591737088</v>
      </c>
      <c r="D75" s="242">
        <v>1.0734823088199112</v>
      </c>
      <c r="E75" s="242">
        <v>0.93958520220887742</v>
      </c>
      <c r="F75" s="242">
        <v>1.2005018924239157</v>
      </c>
      <c r="G75" s="242">
        <v>1.1418611641231846</v>
      </c>
      <c r="H75" s="242">
        <v>1.1457160399056689</v>
      </c>
      <c r="I75" s="242">
        <v>1.4449048326653455</v>
      </c>
      <c r="J75" s="242">
        <v>2.1643316684132543</v>
      </c>
      <c r="K75" s="242">
        <v>3.4497030010160041</v>
      </c>
      <c r="L75" s="242">
        <v>5.5537950890421088</v>
      </c>
      <c r="M75" s="242">
        <v>9.1477032457240384</v>
      </c>
      <c r="N75" s="242">
        <v>14.36848725916038</v>
      </c>
      <c r="O75" s="242">
        <v>22.412064903485298</v>
      </c>
      <c r="P75" s="242">
        <v>23.754945804417346</v>
      </c>
      <c r="Q75" s="242">
        <v>15.046428232264216</v>
      </c>
      <c r="R75" s="242">
        <v>16.307816756342554</v>
      </c>
      <c r="S75" s="242">
        <v>12.60232099464576</v>
      </c>
      <c r="T75" s="242">
        <v>12.612540422814893</v>
      </c>
      <c r="U75" s="242">
        <v>11.542516387556258</v>
      </c>
      <c r="V75" s="242">
        <v>10.154650352612606</v>
      </c>
      <c r="W75" s="242">
        <v>9.5792974736792029</v>
      </c>
      <c r="X75" s="242">
        <v>13.510469865110556</v>
      </c>
      <c r="Y75" s="242">
        <v>15.32491613407405</v>
      </c>
      <c r="Z75" s="242">
        <v>16.401694613960458</v>
      </c>
      <c r="AA75" s="242">
        <v>19.536933896251998</v>
      </c>
      <c r="AB75" s="242">
        <v>22.52464286833295</v>
      </c>
      <c r="AC75" s="242">
        <v>25.255997929680145</v>
      </c>
      <c r="AD75" s="242">
        <v>26.173757085770603</v>
      </c>
      <c r="AE75" s="242">
        <v>29.279001594795758</v>
      </c>
      <c r="AF75" s="242">
        <v>31.485207679578949</v>
      </c>
      <c r="AG75" s="242">
        <v>0</v>
      </c>
    </row>
    <row r="76" spans="2:33" x14ac:dyDescent="0.25">
      <c r="B76" s="189" t="s">
        <v>290</v>
      </c>
      <c r="C76" s="242">
        <v>2.4827649877070087E-2</v>
      </c>
      <c r="D76" s="242">
        <v>3.6984016048249121E-2</v>
      </c>
      <c r="E76" s="242">
        <v>5.759608088549701E-2</v>
      </c>
      <c r="F76" s="242">
        <v>0.12791268655300261</v>
      </c>
      <c r="G76" s="242">
        <v>0.49992050539359045</v>
      </c>
      <c r="H76" s="242">
        <v>2.6185565444472605</v>
      </c>
      <c r="I76" s="242">
        <v>10.348704110758497</v>
      </c>
      <c r="J76" s="242">
        <v>31.036408839150216</v>
      </c>
      <c r="K76" s="242">
        <v>67.255409258884541</v>
      </c>
      <c r="L76" s="242">
        <v>131.29861738426087</v>
      </c>
      <c r="M76" s="242">
        <v>234.52375789711741</v>
      </c>
      <c r="N76" s="242">
        <v>383.67836033010889</v>
      </c>
      <c r="O76" s="242">
        <v>609.95504151247849</v>
      </c>
      <c r="P76" s="242">
        <v>644.80479158746812</v>
      </c>
      <c r="Q76" s="242">
        <v>948.45730348293966</v>
      </c>
      <c r="R76" s="242">
        <v>975.55071580853792</v>
      </c>
      <c r="S76" s="242">
        <v>985.59616774768267</v>
      </c>
      <c r="T76" s="242">
        <v>956.21399634724537</v>
      </c>
      <c r="U76" s="242">
        <v>896.34440088680924</v>
      </c>
      <c r="V76" s="242">
        <v>902.73730891681009</v>
      </c>
      <c r="W76" s="242">
        <v>888.20379048399559</v>
      </c>
      <c r="X76" s="242">
        <v>1179.9204997678019</v>
      </c>
      <c r="Y76" s="242">
        <v>1164.5159619226965</v>
      </c>
      <c r="Z76" s="242">
        <v>1205.4314988172177</v>
      </c>
      <c r="AA76" s="242">
        <v>1204.907291397411</v>
      </c>
      <c r="AB76" s="242">
        <v>1353.7461850166803</v>
      </c>
      <c r="AC76" s="242">
        <v>1256.3915640798211</v>
      </c>
      <c r="AD76" s="242">
        <v>1388.9439832902251</v>
      </c>
      <c r="AE76" s="242">
        <v>1410.6473718783557</v>
      </c>
      <c r="AF76" s="242">
        <v>1423.664793503066</v>
      </c>
      <c r="AG76" s="242">
        <v>0</v>
      </c>
    </row>
    <row r="77" spans="2:33" ht="15.75" x14ac:dyDescent="0.3">
      <c r="B77" s="240" t="s">
        <v>121</v>
      </c>
      <c r="C77" s="243">
        <v>72983.658591902902</v>
      </c>
      <c r="D77" s="243">
        <v>71287.08627479698</v>
      </c>
      <c r="E77" s="243">
        <v>68049.632589341112</v>
      </c>
      <c r="F77" s="243">
        <v>66708.525040697044</v>
      </c>
      <c r="G77" s="243">
        <v>64162.105258826676</v>
      </c>
      <c r="H77" s="243">
        <v>63351.061446042477</v>
      </c>
      <c r="I77" s="243">
        <v>60988.234410863639</v>
      </c>
      <c r="J77" s="243">
        <v>58213.449306326518</v>
      </c>
      <c r="K77" s="243">
        <v>53943.147403802868</v>
      </c>
      <c r="L77" s="243">
        <v>49896.653072672336</v>
      </c>
      <c r="M77" s="243">
        <v>47831.767691187422</v>
      </c>
      <c r="N77" s="243">
        <v>44613.248342152197</v>
      </c>
      <c r="O77" s="243">
        <v>40849.39381228495</v>
      </c>
      <c r="P77" s="243">
        <v>38967.041540694518</v>
      </c>
      <c r="Q77" s="243">
        <v>37604.566591858405</v>
      </c>
      <c r="R77" s="243">
        <v>36141.767645594409</v>
      </c>
      <c r="S77" s="243">
        <v>33316.247887737722</v>
      </c>
      <c r="T77" s="243">
        <v>31503.044802342894</v>
      </c>
      <c r="U77" s="243">
        <v>28917.563046036725</v>
      </c>
      <c r="V77" s="243">
        <v>27379.469990137288</v>
      </c>
      <c r="W77" s="243">
        <v>28169.424682924258</v>
      </c>
      <c r="X77" s="243">
        <v>27529.271646137466</v>
      </c>
      <c r="Y77" s="243">
        <v>25784.701144889539</v>
      </c>
      <c r="Z77" s="243">
        <v>23947.755960076174</v>
      </c>
      <c r="AA77" s="243">
        <v>22309.469038416941</v>
      </c>
      <c r="AB77" s="243">
        <v>19014.644202491621</v>
      </c>
      <c r="AC77" s="243">
        <v>18784.662524018207</v>
      </c>
      <c r="AD77" s="243">
        <v>18411.863906853476</v>
      </c>
      <c r="AE77" s="243">
        <v>17596.452521001309</v>
      </c>
      <c r="AF77" s="243">
        <v>17047.137310977057</v>
      </c>
      <c r="AG77" s="243">
        <v>0</v>
      </c>
    </row>
    <row r="78" spans="2:33" x14ac:dyDescent="0.25">
      <c r="B78" s="181" t="s">
        <v>291</v>
      </c>
      <c r="C78" s="181"/>
      <c r="D78" s="181"/>
      <c r="E78" s="181"/>
      <c r="F78" s="181"/>
      <c r="G78" s="181"/>
      <c r="H78" s="181"/>
      <c r="I78" s="244"/>
      <c r="J78" s="244"/>
      <c r="K78" s="244"/>
      <c r="L78" s="181"/>
      <c r="M78" s="245"/>
      <c r="N78" s="245"/>
      <c r="O78" s="245"/>
      <c r="P78" s="245"/>
      <c r="Q78" s="245"/>
      <c r="R78" s="181"/>
      <c r="S78" s="181"/>
      <c r="T78" s="181"/>
      <c r="U78" s="181"/>
      <c r="V78" s="181"/>
      <c r="W78" s="181"/>
      <c r="X78" s="181"/>
      <c r="Y78" s="181"/>
      <c r="Z78" s="181"/>
      <c r="AA78" s="181"/>
      <c r="AB78" s="181"/>
      <c r="AC78" s="181"/>
      <c r="AD78" s="181"/>
      <c r="AE78" s="181"/>
      <c r="AF78" s="181"/>
      <c r="AG78" s="181"/>
    </row>
    <row r="79" spans="2:33" s="229" customFormat="1" ht="13.5" x14ac:dyDescent="0.25">
      <c r="B79" s="254"/>
      <c r="C79" s="255">
        <v>1</v>
      </c>
      <c r="D79" s="255">
        <v>2</v>
      </c>
      <c r="E79" s="255">
        <v>3</v>
      </c>
      <c r="F79" s="255">
        <v>4</v>
      </c>
      <c r="G79" s="255">
        <v>5</v>
      </c>
      <c r="H79" s="255">
        <v>6</v>
      </c>
      <c r="I79" s="255">
        <v>7</v>
      </c>
      <c r="J79" s="255">
        <v>8</v>
      </c>
      <c r="K79" s="255">
        <v>9</v>
      </c>
      <c r="L79" s="255">
        <v>10</v>
      </c>
      <c r="M79" s="255">
        <v>11</v>
      </c>
      <c r="N79" s="255">
        <v>12</v>
      </c>
      <c r="O79" s="255">
        <v>13</v>
      </c>
      <c r="P79" s="255">
        <v>14</v>
      </c>
      <c r="Q79" s="255">
        <v>15</v>
      </c>
      <c r="R79" s="255">
        <v>16</v>
      </c>
      <c r="S79" s="255">
        <v>17</v>
      </c>
      <c r="T79" s="255">
        <v>18</v>
      </c>
      <c r="U79" s="255">
        <v>19</v>
      </c>
      <c r="V79" s="255">
        <v>20</v>
      </c>
      <c r="W79" s="255">
        <v>21</v>
      </c>
      <c r="X79" s="255">
        <v>22</v>
      </c>
      <c r="Y79" s="255">
        <v>23</v>
      </c>
      <c r="Z79" s="255">
        <v>24</v>
      </c>
      <c r="AA79" s="255">
        <v>25</v>
      </c>
      <c r="AB79" s="255">
        <v>26</v>
      </c>
      <c r="AC79" s="255">
        <v>27</v>
      </c>
      <c r="AD79" s="255">
        <v>28</v>
      </c>
      <c r="AE79" s="255">
        <v>29</v>
      </c>
      <c r="AF79" s="255">
        <v>30</v>
      </c>
      <c r="AG79" s="255">
        <v>0</v>
      </c>
    </row>
    <row r="80" spans="2:33" ht="16.5" x14ac:dyDescent="0.35">
      <c r="B80" s="238" t="s">
        <v>294</v>
      </c>
      <c r="C80" s="181"/>
      <c r="D80" s="181"/>
      <c r="E80" s="181"/>
      <c r="F80" s="181"/>
      <c r="G80" s="181"/>
      <c r="H80" s="181"/>
      <c r="I80" s="181"/>
      <c r="J80" s="181"/>
      <c r="K80" s="239"/>
      <c r="L80" s="181"/>
      <c r="M80" s="245"/>
      <c r="N80" s="245"/>
      <c r="O80" s="245"/>
      <c r="P80" s="245"/>
      <c r="Q80" s="245"/>
      <c r="R80" s="181"/>
      <c r="S80" s="181"/>
      <c r="T80" s="181"/>
      <c r="U80" s="181"/>
      <c r="V80" s="181"/>
      <c r="W80" s="181"/>
      <c r="X80" s="181"/>
      <c r="Y80" s="181"/>
      <c r="Z80" s="181"/>
      <c r="AA80" s="181"/>
      <c r="AB80" s="253"/>
      <c r="AC80" s="253"/>
      <c r="AD80" s="253"/>
      <c r="AE80" s="253"/>
      <c r="AF80" s="253"/>
      <c r="AG80" s="181"/>
    </row>
    <row r="81" spans="2:33" ht="15.75" x14ac:dyDescent="0.3">
      <c r="B81" s="240" t="s">
        <v>273</v>
      </c>
      <c r="C81" s="240">
        <v>1990</v>
      </c>
      <c r="D81" s="240">
        <v>1991</v>
      </c>
      <c r="E81" s="240">
        <v>1992</v>
      </c>
      <c r="F81" s="240">
        <v>1993</v>
      </c>
      <c r="G81" s="240">
        <v>1994</v>
      </c>
      <c r="H81" s="240">
        <v>1995</v>
      </c>
      <c r="I81" s="240">
        <v>1996</v>
      </c>
      <c r="J81" s="240">
        <v>1997</v>
      </c>
      <c r="K81" s="240">
        <v>1998</v>
      </c>
      <c r="L81" s="240">
        <v>1999</v>
      </c>
      <c r="M81" s="240">
        <v>2000</v>
      </c>
      <c r="N81" s="240">
        <v>2001</v>
      </c>
      <c r="O81" s="240">
        <v>2002</v>
      </c>
      <c r="P81" s="240">
        <v>2003</v>
      </c>
      <c r="Q81" s="240">
        <v>2004</v>
      </c>
      <c r="R81" s="240">
        <v>2005</v>
      </c>
      <c r="S81" s="240">
        <v>2006</v>
      </c>
      <c r="T81" s="240">
        <v>2007</v>
      </c>
      <c r="U81" s="240">
        <v>2008</v>
      </c>
      <c r="V81" s="240">
        <v>2009</v>
      </c>
      <c r="W81" s="240">
        <v>2010</v>
      </c>
      <c r="X81" s="240">
        <v>2011</v>
      </c>
      <c r="Y81" s="240">
        <v>2012</v>
      </c>
      <c r="Z81" s="240">
        <v>2013</v>
      </c>
      <c r="AA81" s="240">
        <v>2014</v>
      </c>
      <c r="AB81" s="240">
        <v>2015</v>
      </c>
      <c r="AC81" s="240">
        <v>2016</v>
      </c>
      <c r="AD81" s="240">
        <v>2017</v>
      </c>
      <c r="AE81" s="240">
        <v>2018</v>
      </c>
      <c r="AF81" s="240">
        <v>2019</v>
      </c>
      <c r="AG81" s="240">
        <v>2020</v>
      </c>
    </row>
    <row r="82" spans="2:33" ht="15.75" x14ac:dyDescent="0.3">
      <c r="B82" s="168" t="s">
        <v>274</v>
      </c>
      <c r="C82" s="241">
        <v>464851.67516411736</v>
      </c>
      <c r="D82" s="241">
        <v>491342.83690442872</v>
      </c>
      <c r="E82" s="241">
        <v>504357.87563701847</v>
      </c>
      <c r="F82" s="241">
        <v>528516.11988628353</v>
      </c>
      <c r="G82" s="241">
        <v>536689.48621101887</v>
      </c>
      <c r="H82" s="241">
        <v>558205.19404249254</v>
      </c>
      <c r="I82" s="241">
        <v>559615.53682520636</v>
      </c>
      <c r="J82" s="241">
        <v>561935.57371283625</v>
      </c>
      <c r="K82" s="241">
        <v>567815.61876326147</v>
      </c>
      <c r="L82" s="241">
        <v>535702.90259284934</v>
      </c>
      <c r="M82" s="241">
        <v>523543.92875388445</v>
      </c>
      <c r="N82" s="241">
        <v>483783.51767049101</v>
      </c>
      <c r="O82" s="241">
        <v>456920.97747277759</v>
      </c>
      <c r="P82" s="241">
        <v>432341.78413244186</v>
      </c>
      <c r="Q82" s="241">
        <v>391667.9966960263</v>
      </c>
      <c r="R82" s="241">
        <v>356656.12590428797</v>
      </c>
      <c r="S82" s="241">
        <v>321529.05229994858</v>
      </c>
      <c r="T82" s="241">
        <v>297176.62816281331</v>
      </c>
      <c r="U82" s="241">
        <v>271899.19426921528</v>
      </c>
      <c r="V82" s="241">
        <v>234744.66257589581</v>
      </c>
      <c r="W82" s="241">
        <v>219269.25751361507</v>
      </c>
      <c r="X82" s="241">
        <v>205976.95018555495</v>
      </c>
      <c r="Y82" s="241">
        <v>179212.72636236873</v>
      </c>
      <c r="Z82" s="241">
        <v>154857.79056029211</v>
      </c>
      <c r="AA82" s="241">
        <v>134363.73779934621</v>
      </c>
      <c r="AB82" s="241">
        <v>116210.12940341652</v>
      </c>
      <c r="AC82" s="241">
        <v>103223.37713187504</v>
      </c>
      <c r="AD82" s="241">
        <v>87415.338125633585</v>
      </c>
      <c r="AE82" s="241">
        <v>71468.702756557017</v>
      </c>
      <c r="AF82" s="241">
        <v>60628.265610748073</v>
      </c>
      <c r="AG82" s="241">
        <v>0</v>
      </c>
    </row>
    <row r="83" spans="2:33" x14ac:dyDescent="0.25">
      <c r="B83" s="189" t="s">
        <v>275</v>
      </c>
      <c r="C83" s="242">
        <v>299820.21120482933</v>
      </c>
      <c r="D83" s="242">
        <v>295820.35346099513</v>
      </c>
      <c r="E83" s="242">
        <v>292589.1363850552</v>
      </c>
      <c r="F83" s="242">
        <v>297728.00544649339</v>
      </c>
      <c r="G83" s="242">
        <v>299800.76475249807</v>
      </c>
      <c r="H83" s="242">
        <v>308540.9249091036</v>
      </c>
      <c r="I83" s="242">
        <v>305648.62620877335</v>
      </c>
      <c r="J83" s="242">
        <v>301515.32009196631</v>
      </c>
      <c r="K83" s="242">
        <v>301887.3752454553</v>
      </c>
      <c r="L83" s="242">
        <v>275987.93634994532</v>
      </c>
      <c r="M83" s="242">
        <v>267534.44416397234</v>
      </c>
      <c r="N83" s="242">
        <v>247826.58299849863</v>
      </c>
      <c r="O83" s="242">
        <v>232310.2914331732</v>
      </c>
      <c r="P83" s="242">
        <v>215823.43088198791</v>
      </c>
      <c r="Q83" s="242">
        <v>200200.48418400771</v>
      </c>
      <c r="R83" s="242">
        <v>183739.97545720945</v>
      </c>
      <c r="S83" s="242">
        <v>165409.54160760634</v>
      </c>
      <c r="T83" s="242">
        <v>152030.43118614051</v>
      </c>
      <c r="U83" s="242">
        <v>138017.92273390701</v>
      </c>
      <c r="V83" s="242">
        <v>161847.09558044377</v>
      </c>
      <c r="W83" s="242">
        <v>150738.2290712728</v>
      </c>
      <c r="X83" s="242">
        <v>143762.194426742</v>
      </c>
      <c r="Y83" s="242">
        <v>125962.30038685283</v>
      </c>
      <c r="Z83" s="242">
        <v>109212.23261112988</v>
      </c>
      <c r="AA83" s="242">
        <v>93488.061833654312</v>
      </c>
      <c r="AB83" s="242">
        <v>82397.95850705386</v>
      </c>
      <c r="AC83" s="242">
        <v>70598.375158191528</v>
      </c>
      <c r="AD83" s="242">
        <v>59865.045746641721</v>
      </c>
      <c r="AE83" s="242">
        <v>50525.248719993884</v>
      </c>
      <c r="AF83" s="242">
        <v>43014.649370464802</v>
      </c>
      <c r="AG83" s="242">
        <v>0</v>
      </c>
    </row>
    <row r="84" spans="2:33" x14ac:dyDescent="0.25">
      <c r="B84" s="189" t="s">
        <v>276</v>
      </c>
      <c r="C84" s="242">
        <v>157615.4074588831</v>
      </c>
      <c r="D84" s="242">
        <v>186923.74219890265</v>
      </c>
      <c r="E84" s="242">
        <v>203248.87072383281</v>
      </c>
      <c r="F84" s="242">
        <v>221924.35712638512</v>
      </c>
      <c r="G84" s="242">
        <v>227794.30676520499</v>
      </c>
      <c r="H84" s="242">
        <v>240101.46159403518</v>
      </c>
      <c r="I84" s="242">
        <v>243919.3418992818</v>
      </c>
      <c r="J84" s="242">
        <v>249600.54132175847</v>
      </c>
      <c r="K84" s="242">
        <v>253940.25322662099</v>
      </c>
      <c r="L84" s="242">
        <v>247201.47156149111</v>
      </c>
      <c r="M84" s="242">
        <v>242995.40952201755</v>
      </c>
      <c r="N84" s="242">
        <v>223504.25061910672</v>
      </c>
      <c r="O84" s="242">
        <v>211347.5432554053</v>
      </c>
      <c r="P84" s="242">
        <v>202827.05204481803</v>
      </c>
      <c r="Q84" s="242">
        <v>178503.0662650053</v>
      </c>
      <c r="R84" s="242">
        <v>161224.21347992998</v>
      </c>
      <c r="S84" s="242">
        <v>152665.52725722862</v>
      </c>
      <c r="T84" s="242">
        <v>141833.82470763364</v>
      </c>
      <c r="U84" s="242">
        <v>130705.20445992314</v>
      </c>
      <c r="V84" s="242">
        <v>68484.500445804908</v>
      </c>
      <c r="W84" s="242">
        <v>64760.900355466467</v>
      </c>
      <c r="X84" s="242">
        <v>58922.820800097434</v>
      </c>
      <c r="Y84" s="242">
        <v>50187.222264030017</v>
      </c>
      <c r="Z84" s="242">
        <v>42940.153074523099</v>
      </c>
      <c r="AA84" s="242">
        <v>38475.883505511563</v>
      </c>
      <c r="AB84" s="242">
        <v>31750.63540342202</v>
      </c>
      <c r="AC84" s="242">
        <v>27421.865061089942</v>
      </c>
      <c r="AD84" s="242">
        <v>22940.938761521844</v>
      </c>
      <c r="AE84" s="242">
        <v>16950.069276252299</v>
      </c>
      <c r="AF84" s="242">
        <v>14004.18188679561</v>
      </c>
      <c r="AG84" s="242">
        <v>0</v>
      </c>
    </row>
    <row r="85" spans="2:33" x14ac:dyDescent="0.25">
      <c r="B85" s="189" t="s">
        <v>277</v>
      </c>
      <c r="C85" s="242">
        <v>7139.2730163949127</v>
      </c>
      <c r="D85" s="242">
        <v>8318.5378224035539</v>
      </c>
      <c r="E85" s="242">
        <v>8241.4434738240034</v>
      </c>
      <c r="F85" s="242">
        <v>8579.476201093401</v>
      </c>
      <c r="G85" s="242">
        <v>8809.1521492339962</v>
      </c>
      <c r="H85" s="242">
        <v>9270.4587302250347</v>
      </c>
      <c r="I85" s="242">
        <v>9777.0636400878102</v>
      </c>
      <c r="J85" s="242">
        <v>10562.498135989674</v>
      </c>
      <c r="K85" s="242">
        <v>11733.199594994119</v>
      </c>
      <c r="L85" s="242">
        <v>12240.722387488502</v>
      </c>
      <c r="M85" s="242">
        <v>12749.069810058963</v>
      </c>
      <c r="N85" s="242">
        <v>12217.57237092789</v>
      </c>
      <c r="O85" s="242">
        <v>13034.824895291173</v>
      </c>
      <c r="P85" s="242">
        <v>13467.452259938429</v>
      </c>
      <c r="Q85" s="242">
        <v>12735.600026297801</v>
      </c>
      <c r="R85" s="242">
        <v>11463.26721298624</v>
      </c>
      <c r="S85" s="242">
        <v>3179.973667018513</v>
      </c>
      <c r="T85" s="242">
        <v>3012.21876126494</v>
      </c>
      <c r="U85" s="242">
        <v>2855.314795770988</v>
      </c>
      <c r="V85" s="242">
        <v>3954.2343751678427</v>
      </c>
      <c r="W85" s="242">
        <v>3366.941693957323</v>
      </c>
      <c r="X85" s="242">
        <v>2887.6183293604877</v>
      </c>
      <c r="Y85" s="242">
        <v>2599.9223712322068</v>
      </c>
      <c r="Z85" s="242">
        <v>2270.3469339366152</v>
      </c>
      <c r="AA85" s="242">
        <v>1975.4779812710938</v>
      </c>
      <c r="AB85" s="242">
        <v>1649.5017738601964</v>
      </c>
      <c r="AC85" s="242">
        <v>4784.9305484164324</v>
      </c>
      <c r="AD85" s="242">
        <v>4191.4762369036634</v>
      </c>
      <c r="AE85" s="242">
        <v>3592.2289278813391</v>
      </c>
      <c r="AF85" s="242">
        <v>3218.8009211829904</v>
      </c>
      <c r="AG85" s="242">
        <v>0</v>
      </c>
    </row>
    <row r="86" spans="2:33" x14ac:dyDescent="0.25">
      <c r="B86" s="189" t="s">
        <v>278</v>
      </c>
      <c r="C86" s="242">
        <v>276.78348401000164</v>
      </c>
      <c r="D86" s="242">
        <v>280.20342212745032</v>
      </c>
      <c r="E86" s="242">
        <v>278.42505430637698</v>
      </c>
      <c r="F86" s="242">
        <v>284.28111231163706</v>
      </c>
      <c r="G86" s="242">
        <v>285.26254408181666</v>
      </c>
      <c r="H86" s="242">
        <v>292.34880912865469</v>
      </c>
      <c r="I86" s="242">
        <v>270.50507706337953</v>
      </c>
      <c r="J86" s="242">
        <v>257.21416312177166</v>
      </c>
      <c r="K86" s="242">
        <v>254.7906961911427</v>
      </c>
      <c r="L86" s="242">
        <v>272.7722939244336</v>
      </c>
      <c r="M86" s="242">
        <v>265.00525783563188</v>
      </c>
      <c r="N86" s="242">
        <v>235.1116819577318</v>
      </c>
      <c r="O86" s="242">
        <v>228.31788890794235</v>
      </c>
      <c r="P86" s="242">
        <v>223.84894569740189</v>
      </c>
      <c r="Q86" s="242">
        <v>228.84622071550959</v>
      </c>
      <c r="R86" s="242">
        <v>228.6697541622635</v>
      </c>
      <c r="S86" s="242">
        <v>274.00976809516226</v>
      </c>
      <c r="T86" s="242">
        <v>300.1535077741907</v>
      </c>
      <c r="U86" s="242">
        <v>320.7522796141505</v>
      </c>
      <c r="V86" s="242">
        <v>458.83217447930645</v>
      </c>
      <c r="W86" s="242">
        <v>403.18639291849951</v>
      </c>
      <c r="X86" s="242">
        <v>404.31662935504409</v>
      </c>
      <c r="Y86" s="242">
        <v>463.28134025364977</v>
      </c>
      <c r="Z86" s="242">
        <v>435.05794070254882</v>
      </c>
      <c r="AA86" s="242">
        <v>424.3144789092392</v>
      </c>
      <c r="AB86" s="242">
        <v>412.03371908043658</v>
      </c>
      <c r="AC86" s="242">
        <v>418.2063641771262</v>
      </c>
      <c r="AD86" s="242">
        <v>417.87738056634583</v>
      </c>
      <c r="AE86" s="242">
        <v>401.1558324294993</v>
      </c>
      <c r="AF86" s="242">
        <v>390.63343230466427</v>
      </c>
      <c r="AG86" s="242">
        <v>0</v>
      </c>
    </row>
    <row r="87" spans="2:33" ht="15.75" x14ac:dyDescent="0.3">
      <c r="B87" s="168" t="s">
        <v>279</v>
      </c>
      <c r="C87" s="241">
        <v>2090.2696100812645</v>
      </c>
      <c r="D87" s="241">
        <v>2107.0761140094296</v>
      </c>
      <c r="E87" s="241">
        <v>2107.1391921185796</v>
      </c>
      <c r="F87" s="241">
        <v>2196.7452192188775</v>
      </c>
      <c r="G87" s="241">
        <v>2334.7539171710796</v>
      </c>
      <c r="H87" s="241">
        <v>2458.4831796444078</v>
      </c>
      <c r="I87" s="241">
        <v>2478.9359944263288</v>
      </c>
      <c r="J87" s="241">
        <v>2601.8239852532579</v>
      </c>
      <c r="K87" s="241">
        <v>2700.6231901168962</v>
      </c>
      <c r="L87" s="241">
        <v>2819.4753167430404</v>
      </c>
      <c r="M87" s="241">
        <v>2886.0960995889609</v>
      </c>
      <c r="N87" s="241">
        <v>3161.5968311538213</v>
      </c>
      <c r="O87" s="241">
        <v>3202.4519881196243</v>
      </c>
      <c r="P87" s="241">
        <v>3199.1426570046792</v>
      </c>
      <c r="Q87" s="241">
        <v>3285.049844669456</v>
      </c>
      <c r="R87" s="241">
        <v>3220.8670790473552</v>
      </c>
      <c r="S87" s="241">
        <v>3540.9928983267146</v>
      </c>
      <c r="T87" s="241">
        <v>7187.1898787261844</v>
      </c>
      <c r="U87" s="241">
        <v>9117.0093089143829</v>
      </c>
      <c r="V87" s="241">
        <v>12460.314494689082</v>
      </c>
      <c r="W87" s="241">
        <v>13769.726129946454</v>
      </c>
      <c r="X87" s="241">
        <v>14681.367162514864</v>
      </c>
      <c r="Y87" s="241">
        <v>16895.44805918905</v>
      </c>
      <c r="Z87" s="241">
        <v>19048.063287394838</v>
      </c>
      <c r="AA87" s="241">
        <v>21537.144147166629</v>
      </c>
      <c r="AB87" s="241">
        <v>23843.281205082276</v>
      </c>
      <c r="AC87" s="241">
        <v>23618.488328640196</v>
      </c>
      <c r="AD87" s="241">
        <v>25494.934450796398</v>
      </c>
      <c r="AE87" s="241">
        <v>27712.56558163041</v>
      </c>
      <c r="AF87" s="241">
        <v>28633.853903663403</v>
      </c>
      <c r="AG87" s="241">
        <v>0</v>
      </c>
    </row>
    <row r="88" spans="2:33" x14ac:dyDescent="0.25">
      <c r="B88" s="189" t="s">
        <v>275</v>
      </c>
      <c r="C88" s="242">
        <v>56.453233582762778</v>
      </c>
      <c r="D88" s="242">
        <v>50.540579034919588</v>
      </c>
      <c r="E88" s="242">
        <v>47.626666905808648</v>
      </c>
      <c r="F88" s="242">
        <v>46.450933610017124</v>
      </c>
      <c r="G88" s="242">
        <v>43.665349844208535</v>
      </c>
      <c r="H88" s="242">
        <v>41.622067105686057</v>
      </c>
      <c r="I88" s="242">
        <v>39.142516815069406</v>
      </c>
      <c r="J88" s="242">
        <v>38.21461411214591</v>
      </c>
      <c r="K88" s="242">
        <v>36.35144784501788</v>
      </c>
      <c r="L88" s="242">
        <v>37.417565187149066</v>
      </c>
      <c r="M88" s="242">
        <v>36.183779976358046</v>
      </c>
      <c r="N88" s="242">
        <v>31.805742454164907</v>
      </c>
      <c r="O88" s="242">
        <v>31.848470929585403</v>
      </c>
      <c r="P88" s="242">
        <v>31.524263100067682</v>
      </c>
      <c r="Q88" s="242">
        <v>31.599746249681669</v>
      </c>
      <c r="R88" s="242">
        <v>31.348527322881356</v>
      </c>
      <c r="S88" s="242">
        <v>28.630044212409352</v>
      </c>
      <c r="T88" s="242">
        <v>31.447815456075027</v>
      </c>
      <c r="U88" s="242">
        <v>35.098836307237661</v>
      </c>
      <c r="V88" s="242">
        <v>100.31877601764093</v>
      </c>
      <c r="W88" s="242">
        <v>182.67200888937981</v>
      </c>
      <c r="X88" s="242">
        <v>266.74133490347191</v>
      </c>
      <c r="Y88" s="242">
        <v>351.63469890016262</v>
      </c>
      <c r="Z88" s="242">
        <v>408.4430083664833</v>
      </c>
      <c r="AA88" s="242">
        <v>454.75874821805451</v>
      </c>
      <c r="AB88" s="242">
        <v>503.00139172981108</v>
      </c>
      <c r="AC88" s="242">
        <v>492.26318612640176</v>
      </c>
      <c r="AD88" s="242">
        <v>515.1325990602769</v>
      </c>
      <c r="AE88" s="242">
        <v>529.36178280031072</v>
      </c>
      <c r="AF88" s="242">
        <v>543.65876908661028</v>
      </c>
      <c r="AG88" s="242">
        <v>0</v>
      </c>
    </row>
    <row r="89" spans="2:33" x14ac:dyDescent="0.25">
      <c r="B89" s="189" t="s">
        <v>276</v>
      </c>
      <c r="C89" s="242">
        <v>90.443179856454194</v>
      </c>
      <c r="D89" s="242">
        <v>98.786824555717999</v>
      </c>
      <c r="E89" s="242">
        <v>104.59607562390165</v>
      </c>
      <c r="F89" s="242">
        <v>112.57676090768938</v>
      </c>
      <c r="G89" s="242">
        <v>113.09974899796771</v>
      </c>
      <c r="H89" s="242">
        <v>117.43889484371061</v>
      </c>
      <c r="I89" s="242">
        <v>118.93197497880558</v>
      </c>
      <c r="J89" s="242">
        <v>123.63515513503707</v>
      </c>
      <c r="K89" s="242">
        <v>125.73950368384527</v>
      </c>
      <c r="L89" s="242">
        <v>128.72522705247127</v>
      </c>
      <c r="M89" s="242">
        <v>133.44095453219003</v>
      </c>
      <c r="N89" s="242">
        <v>131.6651388098075</v>
      </c>
      <c r="O89" s="242">
        <v>133.56191223677666</v>
      </c>
      <c r="P89" s="242">
        <v>137.20290816689902</v>
      </c>
      <c r="Q89" s="242">
        <v>136.7852427936057</v>
      </c>
      <c r="R89" s="242">
        <v>138.65789409691072</v>
      </c>
      <c r="S89" s="242">
        <v>158.76735627774957</v>
      </c>
      <c r="T89" s="242">
        <v>499.36525838528229</v>
      </c>
      <c r="U89" s="242">
        <v>777.21389865834794</v>
      </c>
      <c r="V89" s="242">
        <v>486.21298155970032</v>
      </c>
      <c r="W89" s="242">
        <v>549.27152259098614</v>
      </c>
      <c r="X89" s="242">
        <v>620.40753418928045</v>
      </c>
      <c r="Y89" s="242">
        <v>738.93629985049336</v>
      </c>
      <c r="Z89" s="242">
        <v>844.22062812188631</v>
      </c>
      <c r="AA89" s="242">
        <v>1007.513484469322</v>
      </c>
      <c r="AB89" s="242">
        <v>1093.2714655204904</v>
      </c>
      <c r="AC89" s="242">
        <v>1134.6208691057341</v>
      </c>
      <c r="AD89" s="242">
        <v>1220.5680325787109</v>
      </c>
      <c r="AE89" s="242">
        <v>1271.7164980827768</v>
      </c>
      <c r="AF89" s="242">
        <v>1328.7369950427192</v>
      </c>
      <c r="AG89" s="242">
        <v>0</v>
      </c>
    </row>
    <row r="90" spans="2:33" x14ac:dyDescent="0.25">
      <c r="B90" s="189" t="s">
        <v>277</v>
      </c>
      <c r="C90" s="242">
        <v>1943.3731966420476</v>
      </c>
      <c r="D90" s="242">
        <v>1957.7487104187921</v>
      </c>
      <c r="E90" s="242">
        <v>1954.9164495888692</v>
      </c>
      <c r="F90" s="242">
        <v>2037.7175247011708</v>
      </c>
      <c r="G90" s="242">
        <v>2177.9888183289031</v>
      </c>
      <c r="H90" s="242">
        <v>2299.4222176950111</v>
      </c>
      <c r="I90" s="242">
        <v>2320.8615026324537</v>
      </c>
      <c r="J90" s="242">
        <v>2439.974216006075</v>
      </c>
      <c r="K90" s="242">
        <v>2538.5322385880327</v>
      </c>
      <c r="L90" s="242">
        <v>2653.3325245034202</v>
      </c>
      <c r="M90" s="242">
        <v>2716.4713650804129</v>
      </c>
      <c r="N90" s="242">
        <v>2998.1259498898489</v>
      </c>
      <c r="O90" s="242">
        <v>3037.0416049532623</v>
      </c>
      <c r="P90" s="242">
        <v>3030.4154857377121</v>
      </c>
      <c r="Q90" s="242">
        <v>3116.6648556261684</v>
      </c>
      <c r="R90" s="242">
        <v>3050.8606576275629</v>
      </c>
      <c r="S90" s="242">
        <v>3353.5954978365558</v>
      </c>
      <c r="T90" s="242">
        <v>6656.3768048848269</v>
      </c>
      <c r="U90" s="242">
        <v>8304.6965739487969</v>
      </c>
      <c r="V90" s="242">
        <v>11873.782737111742</v>
      </c>
      <c r="W90" s="242">
        <v>13037.782598466087</v>
      </c>
      <c r="X90" s="242">
        <v>13794.218293422111</v>
      </c>
      <c r="Y90" s="242">
        <v>15804.877060438392</v>
      </c>
      <c r="Z90" s="242">
        <v>17795.399650906467</v>
      </c>
      <c r="AA90" s="242">
        <v>20074.871914479252</v>
      </c>
      <c r="AB90" s="242">
        <v>22247.008347831972</v>
      </c>
      <c r="AC90" s="242">
        <v>21991.604273408062</v>
      </c>
      <c r="AD90" s="242">
        <v>23759.233819157409</v>
      </c>
      <c r="AE90" s="242">
        <v>25911.487300747322</v>
      </c>
      <c r="AF90" s="242">
        <v>26761.458139534076</v>
      </c>
      <c r="AG90" s="242">
        <v>0</v>
      </c>
    </row>
    <row r="91" spans="2:33" ht="15.75" x14ac:dyDescent="0.3">
      <c r="B91" s="168" t="s">
        <v>280</v>
      </c>
      <c r="C91" s="241">
        <v>52976.929705948998</v>
      </c>
      <c r="D91" s="241">
        <v>50657.868219867174</v>
      </c>
      <c r="E91" s="241">
        <v>53074.261954209498</v>
      </c>
      <c r="F91" s="241">
        <v>52933.155637893637</v>
      </c>
      <c r="G91" s="241">
        <v>51387.133318270775</v>
      </c>
      <c r="H91" s="241">
        <v>49553.796380395157</v>
      </c>
      <c r="I91" s="241">
        <v>55114.410343554831</v>
      </c>
      <c r="J91" s="241">
        <v>54926.724013556319</v>
      </c>
      <c r="K91" s="241">
        <v>37727.312907095285</v>
      </c>
      <c r="L91" s="241">
        <v>57410.93370921968</v>
      </c>
      <c r="M91" s="241">
        <v>63926.455986497254</v>
      </c>
      <c r="N91" s="241">
        <v>69650.609597606177</v>
      </c>
      <c r="O91" s="241">
        <v>62430.225105142723</v>
      </c>
      <c r="P91" s="241">
        <v>68817.132893795788</v>
      </c>
      <c r="Q91" s="241">
        <v>75798.69018792783</v>
      </c>
      <c r="R91" s="241">
        <v>71557.109997558262</v>
      </c>
      <c r="S91" s="241">
        <v>72073.672343123966</v>
      </c>
      <c r="T91" s="241">
        <v>68604.519667483444</v>
      </c>
      <c r="U91" s="241">
        <v>60959.30387993819</v>
      </c>
      <c r="V91" s="241">
        <v>57858.828423661958</v>
      </c>
      <c r="W91" s="241">
        <v>73879.699828609824</v>
      </c>
      <c r="X91" s="241">
        <v>72985.861926326223</v>
      </c>
      <c r="Y91" s="241">
        <v>72773.747930482743</v>
      </c>
      <c r="Z91" s="241">
        <v>69207.112852684702</v>
      </c>
      <c r="AA91" s="241">
        <v>67945.567682203371</v>
      </c>
      <c r="AB91" s="241">
        <v>42286.433113369043</v>
      </c>
      <c r="AC91" s="241">
        <v>43071.964521694848</v>
      </c>
      <c r="AD91" s="241">
        <v>46229.633608277989</v>
      </c>
      <c r="AE91" s="241">
        <v>47953.747792279668</v>
      </c>
      <c r="AF91" s="241">
        <v>46425.261592761621</v>
      </c>
      <c r="AG91" s="241">
        <v>0</v>
      </c>
    </row>
    <row r="92" spans="2:33" x14ac:dyDescent="0.25">
      <c r="B92" s="189" t="s">
        <v>281</v>
      </c>
      <c r="C92" s="242">
        <v>630.53391738789423</v>
      </c>
      <c r="D92" s="242">
        <v>743.28438961670201</v>
      </c>
      <c r="E92" s="242">
        <v>454.19302884365135</v>
      </c>
      <c r="F92" s="242">
        <v>362.87478613971291</v>
      </c>
      <c r="G92" s="242">
        <v>322.82175806160626</v>
      </c>
      <c r="H92" s="242">
        <v>306.22403334130303</v>
      </c>
      <c r="I92" s="242">
        <v>411.99207800855754</v>
      </c>
      <c r="J92" s="242">
        <v>365.39934678218214</v>
      </c>
      <c r="K92" s="242">
        <v>300.69742643125034</v>
      </c>
      <c r="L92" s="242">
        <v>320.09495477457881</v>
      </c>
      <c r="M92" s="242">
        <v>368.4017618821394</v>
      </c>
      <c r="N92" s="242">
        <v>245.16784005978607</v>
      </c>
      <c r="O92" s="242">
        <v>211.42605432851866</v>
      </c>
      <c r="P92" s="242">
        <v>224.12528201979029</v>
      </c>
      <c r="Q92" s="242">
        <v>327.57585451948569</v>
      </c>
      <c r="R92" s="242">
        <v>377.06491661277562</v>
      </c>
      <c r="S92" s="242">
        <v>304.36262856763699</v>
      </c>
      <c r="T92" s="242">
        <v>355.33755266244958</v>
      </c>
      <c r="U92" s="242">
        <v>361.75726480461373</v>
      </c>
      <c r="V92" s="242">
        <v>383.35267400983463</v>
      </c>
      <c r="W92" s="242">
        <v>567.96152811948673</v>
      </c>
      <c r="X92" s="242">
        <v>597.62738946908382</v>
      </c>
      <c r="Y92" s="242">
        <v>410.89404351247452</v>
      </c>
      <c r="Z92" s="242">
        <v>290.26379757593514</v>
      </c>
      <c r="AA92" s="242">
        <v>287.53555699672381</v>
      </c>
      <c r="AB92" s="242">
        <v>405.74282230633406</v>
      </c>
      <c r="AC92" s="242">
        <v>452.24887367049871</v>
      </c>
      <c r="AD92" s="242">
        <v>457.07558870091333</v>
      </c>
      <c r="AE92" s="242">
        <v>395.81783310146329</v>
      </c>
      <c r="AF92" s="242">
        <v>399.20806802854435</v>
      </c>
      <c r="AG92" s="242">
        <v>0</v>
      </c>
    </row>
    <row r="93" spans="2:33" x14ac:dyDescent="0.25">
      <c r="B93" s="189" t="s">
        <v>282</v>
      </c>
      <c r="C93" s="242">
        <v>541.112572</v>
      </c>
      <c r="D93" s="242">
        <v>694.35251600000004</v>
      </c>
      <c r="E93" s="242">
        <v>777.961184</v>
      </c>
      <c r="F93" s="242">
        <v>170.28554399999999</v>
      </c>
      <c r="G93" s="242">
        <v>466.11193200000002</v>
      </c>
      <c r="H93" s="242">
        <v>533.18636800000002</v>
      </c>
      <c r="I93" s="242">
        <v>529.69202000000007</v>
      </c>
      <c r="J93" s="242">
        <v>709.09695999999997</v>
      </c>
      <c r="K93" s="242">
        <v>586.96523599999989</v>
      </c>
      <c r="L93" s="242">
        <v>609.29497199999992</v>
      </c>
      <c r="M93" s="242">
        <v>876.6552079999999</v>
      </c>
      <c r="N93" s="242">
        <v>471.5665239999999</v>
      </c>
      <c r="O93" s="242">
        <v>405.94096399999995</v>
      </c>
      <c r="P93" s="242">
        <v>286.28085199999998</v>
      </c>
      <c r="Q93" s="242">
        <v>271.79209199999997</v>
      </c>
      <c r="R93" s="242">
        <v>317.64475599999997</v>
      </c>
      <c r="S93" s="242">
        <v>288.49678</v>
      </c>
      <c r="T93" s="242">
        <v>366.82131200000003</v>
      </c>
      <c r="U93" s="242">
        <v>233.26903599999997</v>
      </c>
      <c r="V93" s="242">
        <v>199.77443200000002</v>
      </c>
      <c r="W93" s="242">
        <v>167.21733600000002</v>
      </c>
      <c r="X93" s="242">
        <v>173.95034799999999</v>
      </c>
      <c r="Y93" s="242">
        <v>404.83299999999997</v>
      </c>
      <c r="Z93" s="242">
        <v>437.39009600000009</v>
      </c>
      <c r="AA93" s="242">
        <v>448.72541999999999</v>
      </c>
      <c r="AB93" s="242">
        <v>446.33903600000002</v>
      </c>
      <c r="AC93" s="242">
        <v>432.70255599999996</v>
      </c>
      <c r="AD93" s="242">
        <v>392.30448399999995</v>
      </c>
      <c r="AE93" s="242">
        <v>382.07712399999997</v>
      </c>
      <c r="AF93" s="242">
        <v>441.39581200000003</v>
      </c>
      <c r="AG93" s="242">
        <v>0</v>
      </c>
    </row>
    <row r="94" spans="2:33" x14ac:dyDescent="0.25">
      <c r="B94" s="189" t="s">
        <v>283</v>
      </c>
      <c r="C94" s="242">
        <v>960.30037478158647</v>
      </c>
      <c r="D94" s="242">
        <v>1279.2639290221457</v>
      </c>
      <c r="E94" s="242">
        <v>2093.4834099554305</v>
      </c>
      <c r="F94" s="242">
        <v>2143.6205803509019</v>
      </c>
      <c r="G94" s="242">
        <v>1805.9504940757993</v>
      </c>
      <c r="H94" s="242">
        <v>2027.6465191992413</v>
      </c>
      <c r="I94" s="242">
        <v>1333.1493853948175</v>
      </c>
      <c r="J94" s="242">
        <v>1451.536709922038</v>
      </c>
      <c r="K94" s="242">
        <v>1389.4598741020563</v>
      </c>
      <c r="L94" s="242">
        <v>2562.6427871776641</v>
      </c>
      <c r="M94" s="242">
        <v>2660.3300617177074</v>
      </c>
      <c r="N94" s="242">
        <v>3152.5366875008385</v>
      </c>
      <c r="O94" s="242">
        <v>3670.6113046220803</v>
      </c>
      <c r="P94" s="242">
        <v>3745.8048170710135</v>
      </c>
      <c r="Q94" s="242">
        <v>3803.3119253320165</v>
      </c>
      <c r="R94" s="242">
        <v>3111.5337545065454</v>
      </c>
      <c r="S94" s="242">
        <v>3806.1666125690672</v>
      </c>
      <c r="T94" s="242">
        <v>2379.2707909422888</v>
      </c>
      <c r="U94" s="242">
        <v>1530.932428915728</v>
      </c>
      <c r="V94" s="242">
        <v>1367.7198900612009</v>
      </c>
      <c r="W94" s="242">
        <v>2703.4161300042178</v>
      </c>
      <c r="X94" s="242">
        <v>2831.6187886816906</v>
      </c>
      <c r="Y94" s="242">
        <v>3045.9201884577801</v>
      </c>
      <c r="Z94" s="242">
        <v>2490.1906694447271</v>
      </c>
      <c r="AA94" s="242">
        <v>2455.9300549299046</v>
      </c>
      <c r="AB94" s="242">
        <v>766.68105516808271</v>
      </c>
      <c r="AC94" s="242">
        <v>856.51827855189242</v>
      </c>
      <c r="AD94" s="242">
        <v>1058.9811482655628</v>
      </c>
      <c r="AE94" s="242">
        <v>1028.0044682674618</v>
      </c>
      <c r="AF94" s="242">
        <v>882.30424336436863</v>
      </c>
      <c r="AG94" s="242">
        <v>0</v>
      </c>
    </row>
    <row r="95" spans="2:33" x14ac:dyDescent="0.25">
      <c r="B95" s="189" t="s">
        <v>284</v>
      </c>
      <c r="C95" s="242">
        <v>21089.670351660985</v>
      </c>
      <c r="D95" s="242">
        <v>18850.611597964646</v>
      </c>
      <c r="E95" s="242">
        <v>19664.127468045273</v>
      </c>
      <c r="F95" s="242">
        <v>19334.287902548615</v>
      </c>
      <c r="G95" s="242">
        <v>15993.922579022399</v>
      </c>
      <c r="H95" s="242">
        <v>13974.491611474919</v>
      </c>
      <c r="I95" s="242">
        <v>19200.930416420779</v>
      </c>
      <c r="J95" s="242">
        <v>19266.577387975343</v>
      </c>
      <c r="K95" s="242">
        <v>17933.209331744936</v>
      </c>
      <c r="L95" s="242">
        <v>13127.755689904274</v>
      </c>
      <c r="M95" s="242">
        <v>16865.925752432115</v>
      </c>
      <c r="N95" s="242">
        <v>26946.218119502719</v>
      </c>
      <c r="O95" s="242">
        <v>19166.342195740061</v>
      </c>
      <c r="P95" s="242">
        <v>24523.774950988951</v>
      </c>
      <c r="Q95" s="242">
        <v>28749.620458604608</v>
      </c>
      <c r="R95" s="242">
        <v>24165.083959046908</v>
      </c>
      <c r="S95" s="242">
        <v>24183.051875882607</v>
      </c>
      <c r="T95" s="242">
        <v>24730.002572695001</v>
      </c>
      <c r="U95" s="242">
        <v>17557.31363219376</v>
      </c>
      <c r="V95" s="242">
        <v>16664.006286534091</v>
      </c>
      <c r="W95" s="242">
        <v>20355.626262351067</v>
      </c>
      <c r="X95" s="242">
        <v>20478.99016836772</v>
      </c>
      <c r="Y95" s="242">
        <v>19796.941849620551</v>
      </c>
      <c r="Z95" s="242">
        <v>21808.740457224358</v>
      </c>
      <c r="AA95" s="242">
        <v>18799.674549682408</v>
      </c>
      <c r="AB95" s="242">
        <v>6158.2846159054116</v>
      </c>
      <c r="AC95" s="242">
        <v>6361.4472814930568</v>
      </c>
      <c r="AD95" s="242">
        <v>6885.130656008736</v>
      </c>
      <c r="AE95" s="242">
        <v>7016.0655989063698</v>
      </c>
      <c r="AF95" s="242">
        <v>7204.6210450555582</v>
      </c>
      <c r="AG95" s="242">
        <v>0</v>
      </c>
    </row>
    <row r="96" spans="2:33" x14ac:dyDescent="0.25">
      <c r="B96" s="189" t="s">
        <v>285</v>
      </c>
      <c r="C96" s="242">
        <v>8935.1826881043198</v>
      </c>
      <c r="D96" s="242">
        <v>8476.6008782438421</v>
      </c>
      <c r="E96" s="242">
        <v>8653.8927002438395</v>
      </c>
      <c r="F96" s="242">
        <v>8729.6203621183995</v>
      </c>
      <c r="G96" s="242">
        <v>9252.4906642438418</v>
      </c>
      <c r="H96" s="242">
        <v>9406.6956394284807</v>
      </c>
      <c r="I96" s="242">
        <v>10264.23970767936</v>
      </c>
      <c r="J96" s="242">
        <v>8942.9083945574403</v>
      </c>
      <c r="K96" s="242">
        <v>8391.1583327385615</v>
      </c>
      <c r="L96" s="242">
        <v>9272.3423339929595</v>
      </c>
      <c r="M96" s="242">
        <v>9808.4810861183996</v>
      </c>
      <c r="N96" s="242">
        <v>8956.1820431078395</v>
      </c>
      <c r="O96" s="242">
        <v>8342.1146847385608</v>
      </c>
      <c r="P96" s="242">
        <v>7982.8064451776008</v>
      </c>
      <c r="Q96" s="242">
        <v>9029.4851642995181</v>
      </c>
      <c r="R96" s="242">
        <v>9499.1554922713603</v>
      </c>
      <c r="S96" s="242">
        <v>8621.5061200345608</v>
      </c>
      <c r="T96" s="242">
        <v>7893.7906160972798</v>
      </c>
      <c r="U96" s="242">
        <v>7300.9037058534395</v>
      </c>
      <c r="V96" s="242">
        <v>5475.5880712819207</v>
      </c>
      <c r="W96" s="242">
        <v>8100.7072904806409</v>
      </c>
      <c r="X96" s="242">
        <v>8228.5493867942405</v>
      </c>
      <c r="Y96" s="242">
        <v>8742.7620911705599</v>
      </c>
      <c r="Z96" s="242">
        <v>6339.4576439232005</v>
      </c>
      <c r="AA96" s="242">
        <v>7295.2702703692794</v>
      </c>
      <c r="AB96" s="242">
        <v>6352.781694620161</v>
      </c>
      <c r="AC96" s="242">
        <v>6633.7609267456019</v>
      </c>
      <c r="AD96" s="242">
        <v>8646.5249428083207</v>
      </c>
      <c r="AE96" s="242">
        <v>9998.5528307455988</v>
      </c>
      <c r="AF96" s="242">
        <v>7916.8902225574393</v>
      </c>
      <c r="AG96" s="242">
        <v>0</v>
      </c>
    </row>
    <row r="97" spans="2:33" x14ac:dyDescent="0.25">
      <c r="B97" s="189" t="s">
        <v>286</v>
      </c>
      <c r="C97" s="242">
        <v>20820.129802014209</v>
      </c>
      <c r="D97" s="242">
        <v>20613.754909019837</v>
      </c>
      <c r="E97" s="242">
        <v>21430.604163121294</v>
      </c>
      <c r="F97" s="242">
        <v>22192.466462736014</v>
      </c>
      <c r="G97" s="242">
        <v>23545.835890867129</v>
      </c>
      <c r="H97" s="242">
        <v>23305.552208951216</v>
      </c>
      <c r="I97" s="242">
        <v>23374.406736051315</v>
      </c>
      <c r="J97" s="242">
        <v>24191.205214319318</v>
      </c>
      <c r="K97" s="242">
        <v>9125.8227060784793</v>
      </c>
      <c r="L97" s="242">
        <v>31518.802971370202</v>
      </c>
      <c r="M97" s="242">
        <v>33346.662116346888</v>
      </c>
      <c r="N97" s="242">
        <v>29878.938383434983</v>
      </c>
      <c r="O97" s="242">
        <v>30633.789901713513</v>
      </c>
      <c r="P97" s="242">
        <v>32054.340546538431</v>
      </c>
      <c r="Q97" s="242">
        <v>33616.904693172197</v>
      </c>
      <c r="R97" s="242">
        <v>34086.627119120662</v>
      </c>
      <c r="S97" s="242">
        <v>34870.088326070087</v>
      </c>
      <c r="T97" s="242">
        <v>32879.296823086421</v>
      </c>
      <c r="U97" s="242">
        <v>33975.127812170656</v>
      </c>
      <c r="V97" s="242">
        <v>33768.387069774908</v>
      </c>
      <c r="W97" s="242">
        <v>41984.771281654415</v>
      </c>
      <c r="X97" s="242">
        <v>40675.125845013485</v>
      </c>
      <c r="Y97" s="242">
        <v>40372.396757721377</v>
      </c>
      <c r="Z97" s="242">
        <v>37841.070188516489</v>
      </c>
      <c r="AA97" s="242">
        <v>38658.431830225039</v>
      </c>
      <c r="AB97" s="242">
        <v>28156.603889369049</v>
      </c>
      <c r="AC97" s="242">
        <v>28335.286605233799</v>
      </c>
      <c r="AD97" s="242">
        <v>28789.616788494459</v>
      </c>
      <c r="AE97" s="242">
        <v>29133.229937258777</v>
      </c>
      <c r="AF97" s="242">
        <v>29580.84220175571</v>
      </c>
      <c r="AG97" s="242">
        <v>0</v>
      </c>
    </row>
    <row r="98" spans="2:33" ht="15.75" x14ac:dyDescent="0.3">
      <c r="B98" s="168" t="s">
        <v>287</v>
      </c>
      <c r="C98" s="241">
        <v>28.847744271406178</v>
      </c>
      <c r="D98" s="241">
        <v>29.390582442597978</v>
      </c>
      <c r="E98" s="241">
        <v>26.415044176538039</v>
      </c>
      <c r="F98" s="241">
        <v>33.743583817823534</v>
      </c>
      <c r="G98" s="241">
        <v>32.207770633744126</v>
      </c>
      <c r="H98" s="241">
        <v>30.245816308194456</v>
      </c>
      <c r="I98" s="241">
        <v>31.075177577031091</v>
      </c>
      <c r="J98" s="241">
        <v>30.472544075317195</v>
      </c>
      <c r="K98" s="241">
        <v>30.630763879213454</v>
      </c>
      <c r="L98" s="241">
        <v>27.288540195681719</v>
      </c>
      <c r="M98" s="241">
        <v>28.208543639521601</v>
      </c>
      <c r="N98" s="241">
        <v>29.467295686549573</v>
      </c>
      <c r="O98" s="241">
        <v>36.435103198906113</v>
      </c>
      <c r="P98" s="241">
        <v>34.371477218967222</v>
      </c>
      <c r="Q98" s="241">
        <v>27.70384602179719</v>
      </c>
      <c r="R98" s="241">
        <v>25.269836235392994</v>
      </c>
      <c r="S98" s="241">
        <v>16.156231410683425</v>
      </c>
      <c r="T98" s="241">
        <v>12.1404585861266</v>
      </c>
      <c r="U98" s="241">
        <v>9.2652755670599749</v>
      </c>
      <c r="V98" s="241">
        <v>8.3546469053134196</v>
      </c>
      <c r="W98" s="241">
        <v>7.7985192552799925</v>
      </c>
      <c r="X98" s="241">
        <v>9.8601118686549363</v>
      </c>
      <c r="Y98" s="241">
        <v>9.8605576985167929</v>
      </c>
      <c r="Z98" s="241">
        <v>10.795892585617571</v>
      </c>
      <c r="AA98" s="241">
        <v>10.886361352563029</v>
      </c>
      <c r="AB98" s="241">
        <v>10.509082805914678</v>
      </c>
      <c r="AC98" s="241">
        <v>11.354165178148977</v>
      </c>
      <c r="AD98" s="241">
        <v>11.672499935374994</v>
      </c>
      <c r="AE98" s="241">
        <v>11.12411339735239</v>
      </c>
      <c r="AF98" s="241">
        <v>11.735361425594276</v>
      </c>
      <c r="AG98" s="241">
        <v>0</v>
      </c>
    </row>
    <row r="99" spans="2:33" x14ac:dyDescent="0.25">
      <c r="B99" s="189" t="s">
        <v>288</v>
      </c>
      <c r="C99" s="242">
        <v>2.5876535648685737</v>
      </c>
      <c r="D99" s="242">
        <v>2.8397018381682675</v>
      </c>
      <c r="E99" s="242">
        <v>2.7998656521591245</v>
      </c>
      <c r="F99" s="242">
        <v>3.765002997290722</v>
      </c>
      <c r="G99" s="242">
        <v>3.9433884497831029</v>
      </c>
      <c r="H99" s="242">
        <v>3.7658931413198133</v>
      </c>
      <c r="I99" s="242">
        <v>3.9397046175075889</v>
      </c>
      <c r="J99" s="242">
        <v>4.0885926484444797</v>
      </c>
      <c r="K99" s="242">
        <v>4.3156017729583729</v>
      </c>
      <c r="L99" s="242">
        <v>4.3310754682854924</v>
      </c>
      <c r="M99" s="242">
        <v>5.0956294909691575</v>
      </c>
      <c r="N99" s="242">
        <v>5.8846902520755586</v>
      </c>
      <c r="O99" s="242">
        <v>7.8586482653104772</v>
      </c>
      <c r="P99" s="242">
        <v>7.6139724189042184</v>
      </c>
      <c r="Q99" s="242">
        <v>7.4650916564211718</v>
      </c>
      <c r="R99" s="242">
        <v>7.1603943546581181</v>
      </c>
      <c r="S99" s="242">
        <v>5.6987745380739092</v>
      </c>
      <c r="T99" s="242">
        <v>4.5924017457027029</v>
      </c>
      <c r="U99" s="242">
        <v>3.3595308362914293</v>
      </c>
      <c r="V99" s="242">
        <v>3.449561105606691</v>
      </c>
      <c r="W99" s="242">
        <v>3.5330685671636259</v>
      </c>
      <c r="X99" s="242">
        <v>4.2413184761324496</v>
      </c>
      <c r="Y99" s="242">
        <v>4.7744724349768379</v>
      </c>
      <c r="Z99" s="242">
        <v>5.5378189774256299</v>
      </c>
      <c r="AA99" s="242">
        <v>5.5899891453757702</v>
      </c>
      <c r="AB99" s="242">
        <v>5.2568779393819227</v>
      </c>
      <c r="AC99" s="242">
        <v>6.1662106206692178</v>
      </c>
      <c r="AD99" s="242">
        <v>7.3490114154611019</v>
      </c>
      <c r="AE99" s="242">
        <v>7.3246802020853634</v>
      </c>
      <c r="AF99" s="242">
        <v>8.1659098888512176</v>
      </c>
      <c r="AG99" s="242">
        <v>0</v>
      </c>
    </row>
    <row r="100" spans="2:33" x14ac:dyDescent="0.25">
      <c r="B100" s="189" t="s">
        <v>289</v>
      </c>
      <c r="C100" s="242">
        <v>25.683429025863926</v>
      </c>
      <c r="D100" s="242">
        <v>25.703588252280568</v>
      </c>
      <c r="E100" s="242">
        <v>22.461310524006375</v>
      </c>
      <c r="F100" s="242">
        <v>28.558965671844852</v>
      </c>
      <c r="G100" s="242">
        <v>26.811328909057732</v>
      </c>
      <c r="H100" s="242">
        <v>25.109433725881029</v>
      </c>
      <c r="I100" s="242">
        <v>25.805834187707813</v>
      </c>
      <c r="J100" s="242">
        <v>25.719719198327397</v>
      </c>
      <c r="K100" s="242">
        <v>26.047968710150389</v>
      </c>
      <c r="L100" s="242">
        <v>22.644911148918386</v>
      </c>
      <c r="M100" s="242">
        <v>22.940774357761345</v>
      </c>
      <c r="N100" s="242">
        <v>23.310183236711016</v>
      </c>
      <c r="O100" s="242">
        <v>28.143370063230563</v>
      </c>
      <c r="P100" s="242">
        <v>26.299675647797976</v>
      </c>
      <c r="Q100" s="242">
        <v>19.565323570694549</v>
      </c>
      <c r="R100" s="242">
        <v>17.416774017472608</v>
      </c>
      <c r="S100" s="242">
        <v>9.7576564619384509</v>
      </c>
      <c r="T100" s="242">
        <v>6.8691185802819108</v>
      </c>
      <c r="U100" s="242">
        <v>5.269315531498485</v>
      </c>
      <c r="V100" s="242">
        <v>4.2641174597508842</v>
      </c>
      <c r="W100" s="242">
        <v>3.6348015463276795</v>
      </c>
      <c r="X100" s="242">
        <v>4.7783242656751304</v>
      </c>
      <c r="Y100" s="242">
        <v>4.2534768280160193</v>
      </c>
      <c r="Z100" s="242">
        <v>4.3967996419588973</v>
      </c>
      <c r="AA100" s="242">
        <v>4.2419686169041935</v>
      </c>
      <c r="AB100" s="242">
        <v>4.0236809228084516</v>
      </c>
      <c r="AC100" s="242">
        <v>4.1901825667136636</v>
      </c>
      <c r="AD100" s="242">
        <v>3.2669175730075857</v>
      </c>
      <c r="AE100" s="242">
        <v>2.7626803808199276</v>
      </c>
      <c r="AF100" s="242">
        <v>2.5430727581266988</v>
      </c>
      <c r="AG100" s="242">
        <v>0</v>
      </c>
    </row>
    <row r="101" spans="2:33" x14ac:dyDescent="0.25">
      <c r="B101" s="189" t="s">
        <v>290</v>
      </c>
      <c r="C101" s="242">
        <v>0.57666168067367718</v>
      </c>
      <c r="D101" s="242">
        <v>0.84729235214914211</v>
      </c>
      <c r="E101" s="242">
        <v>1.1538680003725397</v>
      </c>
      <c r="F101" s="242">
        <v>1.4196151486879609</v>
      </c>
      <c r="G101" s="242">
        <v>1.4530532749032885</v>
      </c>
      <c r="H101" s="242">
        <v>1.3704894409936199</v>
      </c>
      <c r="I101" s="242">
        <v>1.3296387718156932</v>
      </c>
      <c r="J101" s="242">
        <v>0.66423222854532216</v>
      </c>
      <c r="K101" s="242">
        <v>0.26719339610469306</v>
      </c>
      <c r="L101" s="242">
        <v>0.31255357847784054</v>
      </c>
      <c r="M101" s="242">
        <v>0.1721397907910974</v>
      </c>
      <c r="N101" s="242">
        <v>0.27242219776299642</v>
      </c>
      <c r="O101" s="242">
        <v>0.43308487036507343</v>
      </c>
      <c r="P101" s="242">
        <v>0.45782915226502607</v>
      </c>
      <c r="Q101" s="242">
        <v>0.67343079468146749</v>
      </c>
      <c r="R101" s="242">
        <v>0.6926678632622657</v>
      </c>
      <c r="S101" s="242">
        <v>0.69980041067106391</v>
      </c>
      <c r="T101" s="242">
        <v>0.67893826014198688</v>
      </c>
      <c r="U101" s="242">
        <v>0.63642919927006047</v>
      </c>
      <c r="V101" s="242">
        <v>0.64096833995584535</v>
      </c>
      <c r="W101" s="242">
        <v>0.63064914178868769</v>
      </c>
      <c r="X101" s="242">
        <v>0.84046912684735664</v>
      </c>
      <c r="Y101" s="242">
        <v>0.83260843552393582</v>
      </c>
      <c r="Z101" s="242">
        <v>0.86127396623304464</v>
      </c>
      <c r="AA101" s="242">
        <v>1.0544035902830668</v>
      </c>
      <c r="AB101" s="242">
        <v>1.2285239437243041</v>
      </c>
      <c r="AC101" s="242">
        <v>0.99777199076609668</v>
      </c>
      <c r="AD101" s="242">
        <v>1.0565709469063049</v>
      </c>
      <c r="AE101" s="242">
        <v>1.036752814447099</v>
      </c>
      <c r="AF101" s="242">
        <v>1.0263787786163598</v>
      </c>
      <c r="AG101" s="242">
        <v>0</v>
      </c>
    </row>
    <row r="102" spans="2:33" ht="15.75" x14ac:dyDescent="0.3">
      <c r="B102" s="240" t="s">
        <v>121</v>
      </c>
      <c r="C102" s="243">
        <v>519947.72222441901</v>
      </c>
      <c r="D102" s="243">
        <v>544137.17182074778</v>
      </c>
      <c r="E102" s="243">
        <v>559565.69182752317</v>
      </c>
      <c r="F102" s="243">
        <v>583679.76432721387</v>
      </c>
      <c r="G102" s="243">
        <v>590443.58121709456</v>
      </c>
      <c r="H102" s="243">
        <v>610247.71941884025</v>
      </c>
      <c r="I102" s="243">
        <v>617239.95834076463</v>
      </c>
      <c r="J102" s="243">
        <v>619494.5942557212</v>
      </c>
      <c r="K102" s="243">
        <v>608274.18562435277</v>
      </c>
      <c r="L102" s="243">
        <v>595960.60015900782</v>
      </c>
      <c r="M102" s="243">
        <v>590384.68938361015</v>
      </c>
      <c r="N102" s="243">
        <v>556625.19139493769</v>
      </c>
      <c r="O102" s="243">
        <v>522590.08966923883</v>
      </c>
      <c r="P102" s="243">
        <v>504392.43116046133</v>
      </c>
      <c r="Q102" s="243">
        <v>470779.44057464541</v>
      </c>
      <c r="R102" s="243">
        <v>431459.37281712901</v>
      </c>
      <c r="S102" s="243">
        <v>397159.87377280998</v>
      </c>
      <c r="T102" s="243">
        <v>372980.47816760902</v>
      </c>
      <c r="U102" s="243">
        <v>341984.77273363486</v>
      </c>
      <c r="V102" s="243">
        <v>305072.16014115221</v>
      </c>
      <c r="W102" s="243">
        <v>306926.48199142661</v>
      </c>
      <c r="X102" s="243">
        <v>293654.03938626463</v>
      </c>
      <c r="Y102" s="243">
        <v>268891.78290973906</v>
      </c>
      <c r="Z102" s="243">
        <v>243123.7625929573</v>
      </c>
      <c r="AA102" s="243">
        <v>223857.33599006876</v>
      </c>
      <c r="AB102" s="243">
        <v>182350.35280467372</v>
      </c>
      <c r="AC102" s="243">
        <v>169925.18414738824</v>
      </c>
      <c r="AD102" s="243">
        <v>159151.57868464335</v>
      </c>
      <c r="AE102" s="243">
        <v>147146.14024386444</v>
      </c>
      <c r="AF102" s="243">
        <v>135699.11646859869</v>
      </c>
      <c r="AG102" s="243">
        <v>0</v>
      </c>
    </row>
    <row r="103" spans="2:33" x14ac:dyDescent="0.25">
      <c r="B103" s="181" t="s">
        <v>291</v>
      </c>
      <c r="C103" s="181"/>
      <c r="D103" s="181"/>
      <c r="E103" s="181"/>
      <c r="F103" s="181"/>
      <c r="G103" s="181"/>
      <c r="H103" s="181"/>
      <c r="I103" s="181"/>
      <c r="J103" s="181"/>
      <c r="K103" s="181"/>
      <c r="L103" s="181"/>
      <c r="M103" s="181"/>
      <c r="N103" s="181"/>
      <c r="O103" s="181"/>
      <c r="P103" s="181"/>
      <c r="Q103" s="181"/>
      <c r="R103" s="181"/>
      <c r="S103" s="181"/>
      <c r="T103" s="181"/>
      <c r="U103" s="181"/>
      <c r="V103" s="181"/>
      <c r="W103" s="181"/>
      <c r="X103" s="181"/>
      <c r="Y103" s="181"/>
      <c r="Z103" s="181"/>
      <c r="AA103" s="181"/>
      <c r="AB103" s="181"/>
      <c r="AC103" s="181"/>
      <c r="AD103" s="181"/>
      <c r="AE103" s="181"/>
      <c r="AF103" s="181"/>
      <c r="AG103" s="181"/>
    </row>
    <row r="104" spans="2:33" s="229" customFormat="1" x14ac:dyDescent="0.3">
      <c r="B104" s="161"/>
      <c r="C104" s="229">
        <v>1</v>
      </c>
      <c r="D104" s="161">
        <v>2</v>
      </c>
      <c r="E104" s="161">
        <v>3</v>
      </c>
      <c r="F104" s="161">
        <v>4</v>
      </c>
      <c r="G104" s="161">
        <v>5</v>
      </c>
      <c r="H104" s="161">
        <v>6</v>
      </c>
      <c r="I104" s="161">
        <v>7</v>
      </c>
      <c r="J104" s="161">
        <v>8</v>
      </c>
      <c r="K104" s="161">
        <v>9</v>
      </c>
      <c r="L104" s="161">
        <v>10</v>
      </c>
      <c r="M104" s="161">
        <v>11</v>
      </c>
      <c r="N104" s="161">
        <v>12</v>
      </c>
      <c r="O104" s="161">
        <v>13</v>
      </c>
      <c r="P104" s="161">
        <v>14</v>
      </c>
      <c r="Q104" s="161">
        <v>15</v>
      </c>
      <c r="R104" s="161">
        <v>16</v>
      </c>
      <c r="S104" s="161">
        <v>17</v>
      </c>
      <c r="T104" s="161">
        <v>18</v>
      </c>
      <c r="U104" s="161">
        <v>19</v>
      </c>
      <c r="V104" s="161">
        <v>20</v>
      </c>
      <c r="W104" s="161">
        <v>21</v>
      </c>
      <c r="X104" s="161">
        <v>22</v>
      </c>
      <c r="Y104" s="161">
        <v>23</v>
      </c>
      <c r="Z104" s="161">
        <v>24</v>
      </c>
      <c r="AA104" s="161">
        <v>25</v>
      </c>
      <c r="AB104" s="161">
        <v>26</v>
      </c>
      <c r="AC104" s="161">
        <v>27</v>
      </c>
      <c r="AD104" s="161">
        <v>28</v>
      </c>
      <c r="AE104" s="161">
        <v>29</v>
      </c>
      <c r="AF104" s="161">
        <v>30</v>
      </c>
      <c r="AG104" s="161">
        <v>0</v>
      </c>
    </row>
    <row r="106" spans="2:33" ht="16.5" x14ac:dyDescent="0.35">
      <c r="B106" s="238" t="s">
        <v>295</v>
      </c>
      <c r="C106" s="181"/>
      <c r="D106" s="181"/>
      <c r="E106" s="181"/>
      <c r="F106" s="181"/>
      <c r="G106" s="181"/>
      <c r="H106" s="181"/>
      <c r="I106" s="181"/>
      <c r="J106" s="181"/>
      <c r="K106" s="239"/>
      <c r="L106" s="181"/>
      <c r="M106" s="181"/>
      <c r="N106" s="181"/>
      <c r="O106" s="181"/>
      <c r="P106" s="181"/>
      <c r="Q106" s="181"/>
      <c r="R106" s="181"/>
      <c r="S106" s="181"/>
      <c r="T106" s="181"/>
      <c r="U106" s="181"/>
      <c r="V106" s="181"/>
      <c r="W106" s="181"/>
      <c r="X106" s="181"/>
      <c r="Y106" s="181"/>
      <c r="Z106" s="181"/>
      <c r="AA106" s="181"/>
      <c r="AB106" s="181"/>
      <c r="AC106" s="181"/>
      <c r="AD106" s="181"/>
      <c r="AE106" s="181"/>
      <c r="AF106" s="181"/>
      <c r="AG106" s="181"/>
    </row>
    <row r="107" spans="2:33" ht="15.75" x14ac:dyDescent="0.3">
      <c r="B107" s="240" t="s">
        <v>273</v>
      </c>
      <c r="C107" s="240">
        <v>1990</v>
      </c>
      <c r="D107" s="240">
        <v>1991</v>
      </c>
      <c r="E107" s="240">
        <v>1992</v>
      </c>
      <c r="F107" s="240">
        <v>1993</v>
      </c>
      <c r="G107" s="240">
        <v>1994</v>
      </c>
      <c r="H107" s="240">
        <v>1995</v>
      </c>
      <c r="I107" s="240">
        <v>1996</v>
      </c>
      <c r="J107" s="240">
        <v>1997</v>
      </c>
      <c r="K107" s="240">
        <v>1998</v>
      </c>
      <c r="L107" s="240">
        <v>1999</v>
      </c>
      <c r="M107" s="240">
        <v>2000</v>
      </c>
      <c r="N107" s="240">
        <v>2001</v>
      </c>
      <c r="O107" s="240">
        <v>2002</v>
      </c>
      <c r="P107" s="240">
        <v>2003</v>
      </c>
      <c r="Q107" s="240">
        <v>2004</v>
      </c>
      <c r="R107" s="240">
        <v>2005</v>
      </c>
      <c r="S107" s="240">
        <v>2006</v>
      </c>
      <c r="T107" s="240">
        <v>2007</v>
      </c>
      <c r="U107" s="240">
        <v>2008</v>
      </c>
      <c r="V107" s="240">
        <v>2009</v>
      </c>
      <c r="W107" s="240">
        <v>2010</v>
      </c>
      <c r="X107" s="240">
        <v>2011</v>
      </c>
      <c r="Y107" s="240">
        <v>2012</v>
      </c>
      <c r="Z107" s="240">
        <v>2013</v>
      </c>
      <c r="AA107" s="240">
        <v>2014</v>
      </c>
      <c r="AB107" s="240">
        <v>2015</v>
      </c>
      <c r="AC107" s="240">
        <v>2016</v>
      </c>
      <c r="AD107" s="240">
        <v>2017</v>
      </c>
      <c r="AE107" s="240">
        <v>2018</v>
      </c>
      <c r="AF107" s="240">
        <v>2019</v>
      </c>
      <c r="AG107" s="240">
        <v>2020</v>
      </c>
    </row>
    <row r="108" spans="2:33" ht="15.75" x14ac:dyDescent="0.3">
      <c r="B108" s="168" t="s">
        <v>274</v>
      </c>
      <c r="C108" s="241">
        <v>17675.317696668939</v>
      </c>
      <c r="D108" s="241">
        <v>17284.744721040061</v>
      </c>
      <c r="E108" s="241">
        <v>16460.395035997866</v>
      </c>
      <c r="F108" s="241">
        <v>16170.23694994375</v>
      </c>
      <c r="G108" s="241">
        <v>15490.226642528627</v>
      </c>
      <c r="H108" s="241">
        <v>15247.027634203057</v>
      </c>
      <c r="I108" s="241">
        <v>14461.471080812224</v>
      </c>
      <c r="J108" s="241">
        <v>13703.752909050498</v>
      </c>
      <c r="K108" s="241">
        <v>13130.734909561983</v>
      </c>
      <c r="L108" s="241">
        <v>11222.206515739357</v>
      </c>
      <c r="M108" s="241">
        <v>10419.077085191078</v>
      </c>
      <c r="N108" s="241">
        <v>9354.6544542522006</v>
      </c>
      <c r="O108" s="241">
        <v>8491.4042008471606</v>
      </c>
      <c r="P108" s="241">
        <v>7782.654099293999</v>
      </c>
      <c r="Q108" s="241">
        <v>7066.0260654968988</v>
      </c>
      <c r="R108" s="241">
        <v>6453.857726231623</v>
      </c>
      <c r="S108" s="241">
        <v>5766.2058351378228</v>
      </c>
      <c r="T108" s="241">
        <v>5375.9610789720291</v>
      </c>
      <c r="U108" s="241">
        <v>4952.242410314705</v>
      </c>
      <c r="V108" s="241">
        <v>4490.5964620648983</v>
      </c>
      <c r="W108" s="241">
        <v>4213.558323019648</v>
      </c>
      <c r="X108" s="241">
        <v>4011.9339687038237</v>
      </c>
      <c r="Y108" s="241">
        <v>3577.8665692851087</v>
      </c>
      <c r="Z108" s="241">
        <v>3178.1270680715443</v>
      </c>
      <c r="AA108" s="241">
        <v>2863.3820812607269</v>
      </c>
      <c r="AB108" s="241">
        <v>2602.654394029747</v>
      </c>
      <c r="AC108" s="241">
        <v>2495.5293177753497</v>
      </c>
      <c r="AD108" s="241">
        <v>2273.6169124361172</v>
      </c>
      <c r="AE108" s="241">
        <v>2075.3845354695945</v>
      </c>
      <c r="AF108" s="241">
        <v>1929.8016467416905</v>
      </c>
      <c r="AG108" s="241">
        <v>0</v>
      </c>
    </row>
    <row r="109" spans="2:33" x14ac:dyDescent="0.25">
      <c r="B109" s="189" t="s">
        <v>275</v>
      </c>
      <c r="C109" s="242">
        <v>10850.107297307766</v>
      </c>
      <c r="D109" s="242">
        <v>9969.7462882999935</v>
      </c>
      <c r="E109" s="242">
        <v>9257.8091977017175</v>
      </c>
      <c r="F109" s="242">
        <v>8934.0768251715836</v>
      </c>
      <c r="G109" s="242">
        <v>8599.4665350082287</v>
      </c>
      <c r="H109" s="242">
        <v>8496.7941669026113</v>
      </c>
      <c r="I109" s="242">
        <v>8102.9105518300157</v>
      </c>
      <c r="J109" s="242">
        <v>7696.1079673737331</v>
      </c>
      <c r="K109" s="242">
        <v>7409.4210528852063</v>
      </c>
      <c r="L109" s="242">
        <v>6741.2209149543205</v>
      </c>
      <c r="M109" s="242">
        <v>6214.7795773743137</v>
      </c>
      <c r="N109" s="242">
        <v>5549.6920226640941</v>
      </c>
      <c r="O109" s="242">
        <v>4947.5926819023161</v>
      </c>
      <c r="P109" s="242">
        <v>4414.2379836973914</v>
      </c>
      <c r="Q109" s="242">
        <v>4025.2775136010068</v>
      </c>
      <c r="R109" s="242">
        <v>3647.0504066974963</v>
      </c>
      <c r="S109" s="242">
        <v>3242.2268304824379</v>
      </c>
      <c r="T109" s="242">
        <v>2970.6677479391551</v>
      </c>
      <c r="U109" s="242">
        <v>2698.5540633683449</v>
      </c>
      <c r="V109" s="242">
        <v>3168.6834516086669</v>
      </c>
      <c r="W109" s="242">
        <v>2963.1473680281756</v>
      </c>
      <c r="X109" s="242">
        <v>2846.8481084561258</v>
      </c>
      <c r="Y109" s="242">
        <v>2515.5684754725798</v>
      </c>
      <c r="Z109" s="242">
        <v>2218.5404253746101</v>
      </c>
      <c r="AA109" s="242">
        <v>1948.509117659037</v>
      </c>
      <c r="AB109" s="242">
        <v>1781.4474767181921</v>
      </c>
      <c r="AC109" s="242">
        <v>1598.7174720219427</v>
      </c>
      <c r="AD109" s="242">
        <v>1443.884668063781</v>
      </c>
      <c r="AE109" s="242">
        <v>1309.9504803765831</v>
      </c>
      <c r="AF109" s="242">
        <v>1208.3117018695971</v>
      </c>
      <c r="AG109" s="242">
        <v>0</v>
      </c>
    </row>
    <row r="110" spans="2:33" x14ac:dyDescent="0.25">
      <c r="B110" s="189" t="s">
        <v>276</v>
      </c>
      <c r="C110" s="242">
        <v>5820.5779532290708</v>
      </c>
      <c r="D110" s="242">
        <v>6279.4610994919085</v>
      </c>
      <c r="E110" s="242">
        <v>6269.1303482267685</v>
      </c>
      <c r="F110" s="242">
        <v>6339.3972116835394</v>
      </c>
      <c r="G110" s="242">
        <v>6029.545057118452</v>
      </c>
      <c r="H110" s="242">
        <v>5892.1716378909205</v>
      </c>
      <c r="I110" s="242">
        <v>5560.5022360349922</v>
      </c>
      <c r="J110" s="242">
        <v>5292.7263752762092</v>
      </c>
      <c r="K110" s="242">
        <v>5063.7487953759246</v>
      </c>
      <c r="L110" s="242">
        <v>3873.2164539989044</v>
      </c>
      <c r="M110" s="242">
        <v>3687.1193964928648</v>
      </c>
      <c r="N110" s="242">
        <v>3352.4728967237706</v>
      </c>
      <c r="O110" s="242">
        <v>3121.16189850314</v>
      </c>
      <c r="P110" s="242">
        <v>2972.8970889118013</v>
      </c>
      <c r="Q110" s="242">
        <v>2670.9908090874233</v>
      </c>
      <c r="R110" s="242">
        <v>2468.4306810800081</v>
      </c>
      <c r="S110" s="242">
        <v>2382.6133189850634</v>
      </c>
      <c r="T110" s="242">
        <v>2261.4625869443803</v>
      </c>
      <c r="U110" s="242">
        <v>2107.6768004977648</v>
      </c>
      <c r="V110" s="242">
        <v>1115.4938573910547</v>
      </c>
      <c r="W110" s="242">
        <v>1071.282322953017</v>
      </c>
      <c r="X110" s="242">
        <v>997.60360437202417</v>
      </c>
      <c r="Y110" s="242">
        <v>885.40384016784185</v>
      </c>
      <c r="Z110" s="242">
        <v>794.46168101348042</v>
      </c>
      <c r="AA110" s="242">
        <v>756.92048571953296</v>
      </c>
      <c r="AB110" s="242">
        <v>672.24115307628244</v>
      </c>
      <c r="AC110" s="242">
        <v>629.91778822732181</v>
      </c>
      <c r="AD110" s="242">
        <v>578.08104873764614</v>
      </c>
      <c r="AE110" s="242">
        <v>528.76596586170467</v>
      </c>
      <c r="AF110" s="242">
        <v>494.39939090483517</v>
      </c>
      <c r="AG110" s="242">
        <v>0</v>
      </c>
    </row>
    <row r="111" spans="2:33" x14ac:dyDescent="0.25">
      <c r="B111" s="189" t="s">
        <v>277</v>
      </c>
      <c r="C111" s="242">
        <v>939.44067501779557</v>
      </c>
      <c r="D111" s="242">
        <v>969.54005228280357</v>
      </c>
      <c r="E111" s="242">
        <v>867.87707422656865</v>
      </c>
      <c r="F111" s="242">
        <v>829.80519965341659</v>
      </c>
      <c r="G111" s="242">
        <v>794.02617694808634</v>
      </c>
      <c r="H111" s="242">
        <v>789.20390344467046</v>
      </c>
      <c r="I111" s="242">
        <v>735.20950483866011</v>
      </c>
      <c r="J111" s="242">
        <v>655.73886522326575</v>
      </c>
      <c r="K111" s="242">
        <v>599.32302096170474</v>
      </c>
      <c r="L111" s="242">
        <v>544.93018449950239</v>
      </c>
      <c r="M111" s="242">
        <v>456.37867414757631</v>
      </c>
      <c r="N111" s="242">
        <v>398.72233787395845</v>
      </c>
      <c r="O111" s="242">
        <v>370.62219212284145</v>
      </c>
      <c r="P111" s="242">
        <v>344.65414892842767</v>
      </c>
      <c r="Q111" s="242">
        <v>317.88064367762456</v>
      </c>
      <c r="R111" s="242">
        <v>286.64701527927218</v>
      </c>
      <c r="S111" s="242">
        <v>79.486118517028274</v>
      </c>
      <c r="T111" s="242">
        <v>76.145633921812347</v>
      </c>
      <c r="U111" s="242">
        <v>73.755613110843584</v>
      </c>
      <c r="V111" s="242">
        <v>103.12915231159732</v>
      </c>
      <c r="W111" s="242">
        <v>88.410618363192015</v>
      </c>
      <c r="X111" s="242">
        <v>76.521076183450717</v>
      </c>
      <c r="Y111" s="242">
        <v>72.695878632457351</v>
      </c>
      <c r="Z111" s="242">
        <v>67.297312130057051</v>
      </c>
      <c r="AA111" s="242">
        <v>62.56362320038582</v>
      </c>
      <c r="AB111" s="242">
        <v>56.357757190303758</v>
      </c>
      <c r="AC111" s="242">
        <v>172.91712526976414</v>
      </c>
      <c r="AD111" s="242">
        <v>157.76503425918432</v>
      </c>
      <c r="AE111" s="242">
        <v>146.55342335400485</v>
      </c>
      <c r="AF111" s="242">
        <v>139.3521260580761</v>
      </c>
      <c r="AG111" s="242">
        <v>0</v>
      </c>
    </row>
    <row r="112" spans="2:33" x14ac:dyDescent="0.25">
      <c r="B112" s="189" t="s">
        <v>278</v>
      </c>
      <c r="C112" s="242">
        <v>65.191771114307755</v>
      </c>
      <c r="D112" s="242">
        <v>65.997280965357078</v>
      </c>
      <c r="E112" s="242">
        <v>65.578415842811438</v>
      </c>
      <c r="F112" s="242">
        <v>66.957713435211247</v>
      </c>
      <c r="G112" s="242">
        <v>67.188873453861547</v>
      </c>
      <c r="H112" s="242">
        <v>68.857925964856364</v>
      </c>
      <c r="I112" s="242">
        <v>62.848788108555723</v>
      </c>
      <c r="J112" s="242">
        <v>59.179701177291044</v>
      </c>
      <c r="K112" s="242">
        <v>58.242040339145625</v>
      </c>
      <c r="L112" s="242">
        <v>62.838962286628139</v>
      </c>
      <c r="M112" s="242">
        <v>60.799437176322677</v>
      </c>
      <c r="N112" s="242">
        <v>53.767196990376021</v>
      </c>
      <c r="O112" s="242">
        <v>52.027428318862235</v>
      </c>
      <c r="P112" s="242">
        <v>50.86487775637822</v>
      </c>
      <c r="Q112" s="242">
        <v>51.877099130843895</v>
      </c>
      <c r="R112" s="242">
        <v>51.729623174845599</v>
      </c>
      <c r="S112" s="242">
        <v>61.879567153292946</v>
      </c>
      <c r="T112" s="242">
        <v>67.685110166681582</v>
      </c>
      <c r="U112" s="242">
        <v>72.25593333775133</v>
      </c>
      <c r="V112" s="242">
        <v>103.2900007535798</v>
      </c>
      <c r="W112" s="242">
        <v>90.718013675263549</v>
      </c>
      <c r="X112" s="242">
        <v>90.961179692223112</v>
      </c>
      <c r="Y112" s="242">
        <v>104.1983750122298</v>
      </c>
      <c r="Z112" s="242">
        <v>97.827649553396796</v>
      </c>
      <c r="AA112" s="242">
        <v>95.388854681771235</v>
      </c>
      <c r="AB112" s="242">
        <v>92.60800704496836</v>
      </c>
      <c r="AC112" s="242">
        <v>93.976932256321234</v>
      </c>
      <c r="AD112" s="242">
        <v>93.88616137550585</v>
      </c>
      <c r="AE112" s="242">
        <v>90.114665877301633</v>
      </c>
      <c r="AF112" s="242">
        <v>87.738427909182349</v>
      </c>
      <c r="AG112" s="242">
        <v>0</v>
      </c>
    </row>
    <row r="113" spans="2:33" ht="15.75" x14ac:dyDescent="0.3">
      <c r="B113" s="168" t="s">
        <v>279</v>
      </c>
      <c r="C113" s="241">
        <v>49.137501714010114</v>
      </c>
      <c r="D113" s="241">
        <v>49.547919225767451</v>
      </c>
      <c r="E113" s="241">
        <v>49.534175796657834</v>
      </c>
      <c r="F113" s="241">
        <v>51.651172892061922</v>
      </c>
      <c r="G113" s="241">
        <v>55.038185105024461</v>
      </c>
      <c r="H113" s="241">
        <v>58.031304539237979</v>
      </c>
      <c r="I113" s="241">
        <v>58.548378123812142</v>
      </c>
      <c r="J113" s="241">
        <v>61.502071675481062</v>
      </c>
      <c r="K113" s="241">
        <v>63.908383254341885</v>
      </c>
      <c r="L113" s="241">
        <v>66.752799733419437</v>
      </c>
      <c r="M113" s="241">
        <v>68.343437655679111</v>
      </c>
      <c r="N113" s="241">
        <v>75.115415530308354</v>
      </c>
      <c r="O113" s="241">
        <v>76.08932098476096</v>
      </c>
      <c r="P113" s="241">
        <v>75.978473773674224</v>
      </c>
      <c r="Q113" s="241">
        <v>78.068810741944645</v>
      </c>
      <c r="R113" s="241">
        <v>76.494813319983194</v>
      </c>
      <c r="S113" s="241">
        <v>84.118028987040674</v>
      </c>
      <c r="T113" s="241">
        <v>104.49039988178347</v>
      </c>
      <c r="U113" s="241">
        <v>118.63216952238392</v>
      </c>
      <c r="V113" s="241">
        <v>142.75473577810467</v>
      </c>
      <c r="W113" s="241">
        <v>149.8531280542195</v>
      </c>
      <c r="X113" s="241">
        <v>151.49594616051385</v>
      </c>
      <c r="Y113" s="241">
        <v>163.71496022155381</v>
      </c>
      <c r="Z113" s="241">
        <v>175.13935743766476</v>
      </c>
      <c r="AA113" s="241">
        <v>188.99780497368198</v>
      </c>
      <c r="AB113" s="241">
        <v>198.55514105950209</v>
      </c>
      <c r="AC113" s="241">
        <v>190.25363279674588</v>
      </c>
      <c r="AD113" s="241">
        <v>198.21428193344221</v>
      </c>
      <c r="AE113" s="241">
        <v>209.44438595824042</v>
      </c>
      <c r="AF113" s="241">
        <v>211.44746281485939</v>
      </c>
      <c r="AG113" s="241">
        <v>0</v>
      </c>
    </row>
    <row r="114" spans="2:33" x14ac:dyDescent="0.25">
      <c r="B114" s="189" t="s">
        <v>275</v>
      </c>
      <c r="C114" s="242">
        <v>0.58763695477130451</v>
      </c>
      <c r="D114" s="242">
        <v>0.52609053674344219</v>
      </c>
      <c r="E114" s="242">
        <v>0.49575883842696611</v>
      </c>
      <c r="F114" s="242">
        <v>0.48352031301904114</v>
      </c>
      <c r="G114" s="242">
        <v>0.45452441929401016</v>
      </c>
      <c r="H114" s="242">
        <v>0.43325533743633698</v>
      </c>
      <c r="I114" s="242">
        <v>0.40744502880549244</v>
      </c>
      <c r="J114" s="242">
        <v>0.39778623897070575</v>
      </c>
      <c r="K114" s="242">
        <v>0.37839203810809952</v>
      </c>
      <c r="L114" s="242">
        <v>0.38948954145023118</v>
      </c>
      <c r="M114" s="242">
        <v>0.37664673798090975</v>
      </c>
      <c r="N114" s="242">
        <v>0.33107456302932958</v>
      </c>
      <c r="O114" s="242">
        <v>0.3315193352697241</v>
      </c>
      <c r="P114" s="242">
        <v>0.328144568412986</v>
      </c>
      <c r="Q114" s="242">
        <v>0.32893029290316383</v>
      </c>
      <c r="R114" s="242">
        <v>0.32631528724703213</v>
      </c>
      <c r="S114" s="242">
        <v>0.29801786236537287</v>
      </c>
      <c r="T114" s="242">
        <v>0.40847096820358791</v>
      </c>
      <c r="U114" s="242">
        <v>0.56653477568069144</v>
      </c>
      <c r="V114" s="242">
        <v>2.8366635676334093</v>
      </c>
      <c r="W114" s="242">
        <v>5.9406611371942946</v>
      </c>
      <c r="X114" s="242">
        <v>9.0921246556630244</v>
      </c>
      <c r="Y114" s="242">
        <v>12.275535410824979</v>
      </c>
      <c r="Z114" s="242">
        <v>14.422539720230057</v>
      </c>
      <c r="AA114" s="242">
        <v>16.16610237189753</v>
      </c>
      <c r="AB114" s="242">
        <v>17.953356346349132</v>
      </c>
      <c r="AC114" s="242">
        <v>17.618584592379172</v>
      </c>
      <c r="AD114" s="242">
        <v>18.470044837284746</v>
      </c>
      <c r="AE114" s="242">
        <v>19.007225659945831</v>
      </c>
      <c r="AF114" s="242">
        <v>19.541101666343586</v>
      </c>
      <c r="AG114" s="242">
        <v>0</v>
      </c>
    </row>
    <row r="115" spans="2:33" x14ac:dyDescent="0.25">
      <c r="B115" s="189" t="s">
        <v>276</v>
      </c>
      <c r="C115" s="242">
        <v>1.3296813313391787</v>
      </c>
      <c r="D115" s="242">
        <v>1.4523482765919498</v>
      </c>
      <c r="E115" s="242">
        <v>1.5377549673638329</v>
      </c>
      <c r="F115" s="242">
        <v>1.6550857406735306</v>
      </c>
      <c r="G115" s="242">
        <v>1.6627746288932894</v>
      </c>
      <c r="H115" s="242">
        <v>1.7265680651059432</v>
      </c>
      <c r="I115" s="242">
        <v>1.7485190931987213</v>
      </c>
      <c r="J115" s="242">
        <v>1.8176645042909823</v>
      </c>
      <c r="K115" s="242">
        <v>1.8486023039616937</v>
      </c>
      <c r="L115" s="242">
        <v>1.8924979368895283</v>
      </c>
      <c r="M115" s="242">
        <v>1.9618278167479897</v>
      </c>
      <c r="N115" s="242">
        <v>1.9357200547509192</v>
      </c>
      <c r="O115" s="242">
        <v>1.9636061177976185</v>
      </c>
      <c r="P115" s="242">
        <v>2.0171354643271147</v>
      </c>
      <c r="Q115" s="242">
        <v>2.0109950140411286</v>
      </c>
      <c r="R115" s="242">
        <v>2.0385264374393848</v>
      </c>
      <c r="S115" s="242">
        <v>2.334172571150865</v>
      </c>
      <c r="T115" s="242">
        <v>12.473335804847521</v>
      </c>
      <c r="U115" s="242">
        <v>21.381948769856677</v>
      </c>
      <c r="V115" s="242">
        <v>13.642882742132567</v>
      </c>
      <c r="W115" s="242">
        <v>15.656319780256345</v>
      </c>
      <c r="X115" s="242">
        <v>17.997138787513883</v>
      </c>
      <c r="Y115" s="242">
        <v>21.83587933741029</v>
      </c>
      <c r="Z115" s="242">
        <v>25.245575900075806</v>
      </c>
      <c r="AA115" s="242">
        <v>30.39207171958169</v>
      </c>
      <c r="AB115" s="242">
        <v>33.188471886134167</v>
      </c>
      <c r="AC115" s="242">
        <v>34.603254620495797</v>
      </c>
      <c r="AD115" s="242">
        <v>37.351891678228093</v>
      </c>
      <c r="AE115" s="242">
        <v>39.018188351661202</v>
      </c>
      <c r="AF115" s="242">
        <v>40.848049312687834</v>
      </c>
      <c r="AG115" s="242">
        <v>0</v>
      </c>
    </row>
    <row r="116" spans="2:33" x14ac:dyDescent="0.25">
      <c r="B116" s="189" t="s">
        <v>277</v>
      </c>
      <c r="C116" s="242">
        <v>47.220183427899627</v>
      </c>
      <c r="D116" s="242">
        <v>47.569480412432057</v>
      </c>
      <c r="E116" s="242">
        <v>47.500661990867037</v>
      </c>
      <c r="F116" s="242">
        <v>49.512566838369352</v>
      </c>
      <c r="G116" s="242">
        <v>52.920886056837162</v>
      </c>
      <c r="H116" s="242">
        <v>55.871481136695699</v>
      </c>
      <c r="I116" s="242">
        <v>56.392414001807929</v>
      </c>
      <c r="J116" s="242">
        <v>59.286620932219371</v>
      </c>
      <c r="K116" s="242">
        <v>61.681388912272091</v>
      </c>
      <c r="L116" s="242">
        <v>64.470812255079679</v>
      </c>
      <c r="M116" s="242">
        <v>66.004963100950206</v>
      </c>
      <c r="N116" s="242">
        <v>72.848620912528105</v>
      </c>
      <c r="O116" s="242">
        <v>73.794195531693617</v>
      </c>
      <c r="P116" s="242">
        <v>73.633193740934118</v>
      </c>
      <c r="Q116" s="242">
        <v>75.72888543500035</v>
      </c>
      <c r="R116" s="242">
        <v>74.12997159529678</v>
      </c>
      <c r="S116" s="242">
        <v>81.485838553524431</v>
      </c>
      <c r="T116" s="242">
        <v>91.608593108732364</v>
      </c>
      <c r="U116" s="242">
        <v>96.683685976846547</v>
      </c>
      <c r="V116" s="242">
        <v>126.27518946833871</v>
      </c>
      <c r="W116" s="242">
        <v>128.25614713676885</v>
      </c>
      <c r="X116" s="242">
        <v>124.40668271733695</v>
      </c>
      <c r="Y116" s="242">
        <v>129.60354547331855</v>
      </c>
      <c r="Z116" s="242">
        <v>135.4712418173589</v>
      </c>
      <c r="AA116" s="242">
        <v>142.43963088220278</v>
      </c>
      <c r="AB116" s="242">
        <v>147.41331282701879</v>
      </c>
      <c r="AC116" s="242">
        <v>138.03179358387089</v>
      </c>
      <c r="AD116" s="242">
        <v>142.39234541792936</v>
      </c>
      <c r="AE116" s="242">
        <v>151.41897194663338</v>
      </c>
      <c r="AF116" s="242">
        <v>151.05831183582796</v>
      </c>
      <c r="AG116" s="242">
        <v>0</v>
      </c>
    </row>
    <row r="117" spans="2:33" ht="15.75" x14ac:dyDescent="0.3">
      <c r="B117" s="168" t="s">
        <v>280</v>
      </c>
      <c r="C117" s="241">
        <v>2179.8205511224369</v>
      </c>
      <c r="D117" s="241">
        <v>2107.2705651798537</v>
      </c>
      <c r="E117" s="241">
        <v>2048.7215887366601</v>
      </c>
      <c r="F117" s="241">
        <v>1970.8915261217965</v>
      </c>
      <c r="G117" s="241">
        <v>1952.9435144846639</v>
      </c>
      <c r="H117" s="241">
        <v>1971.3774476243689</v>
      </c>
      <c r="I117" s="241">
        <v>2109.7997066887292</v>
      </c>
      <c r="J117" s="241">
        <v>2101.9179066035394</v>
      </c>
      <c r="K117" s="241">
        <v>1497.5870293232433</v>
      </c>
      <c r="L117" s="241">
        <v>2281.4890268574145</v>
      </c>
      <c r="M117" s="241">
        <v>2490.4844104528875</v>
      </c>
      <c r="N117" s="241">
        <v>2627.9000858673876</v>
      </c>
      <c r="O117" s="241">
        <v>2399.2088790856792</v>
      </c>
      <c r="P117" s="241">
        <v>2584.7581919632103</v>
      </c>
      <c r="Q117" s="241">
        <v>2847.4398525312636</v>
      </c>
      <c r="R117" s="241">
        <v>3054.7331373443776</v>
      </c>
      <c r="S117" s="241">
        <v>2962.736921133137</v>
      </c>
      <c r="T117" s="241">
        <v>2846.2866202995374</v>
      </c>
      <c r="U117" s="241">
        <v>2567.6884103279572</v>
      </c>
      <c r="V117" s="241">
        <v>2584.4194488233297</v>
      </c>
      <c r="W117" s="241">
        <v>3073.9479939527992</v>
      </c>
      <c r="X117" s="241">
        <v>3018.6200394633206</v>
      </c>
      <c r="Y117" s="241">
        <v>2968.3773206938276</v>
      </c>
      <c r="Z117" s="241">
        <v>2844.2107688705228</v>
      </c>
      <c r="AA117" s="241">
        <v>2697.5872643308021</v>
      </c>
      <c r="AB117" s="241">
        <v>2008.775180140326</v>
      </c>
      <c r="AC117" s="241">
        <v>2087.1976111926151</v>
      </c>
      <c r="AD117" s="241">
        <v>2163.0100759448042</v>
      </c>
      <c r="AE117" s="241">
        <v>2120.843043693711</v>
      </c>
      <c r="AF117" s="241">
        <v>2110.4014447565132</v>
      </c>
      <c r="AG117" s="241">
        <v>0</v>
      </c>
    </row>
    <row r="118" spans="2:33" x14ac:dyDescent="0.25">
      <c r="B118" s="189" t="s">
        <v>281</v>
      </c>
      <c r="C118" s="242">
        <v>406.71406344804097</v>
      </c>
      <c r="D118" s="242">
        <v>523.47167325287592</v>
      </c>
      <c r="E118" s="242">
        <v>382.14537068352399</v>
      </c>
      <c r="F118" s="242">
        <v>326.26189234217986</v>
      </c>
      <c r="G118" s="242">
        <v>320.48545477743829</v>
      </c>
      <c r="H118" s="242">
        <v>358.0548909197941</v>
      </c>
      <c r="I118" s="242">
        <v>362.89750258584996</v>
      </c>
      <c r="J118" s="242">
        <v>357.61742505299389</v>
      </c>
      <c r="K118" s="242">
        <v>331.07118523982257</v>
      </c>
      <c r="L118" s="242">
        <v>369.43804247975123</v>
      </c>
      <c r="M118" s="242">
        <v>382.55653534348448</v>
      </c>
      <c r="N118" s="242">
        <v>278.60078155350567</v>
      </c>
      <c r="O118" s="242">
        <v>283.44571417795436</v>
      </c>
      <c r="P118" s="242">
        <v>294.9555362713723</v>
      </c>
      <c r="Q118" s="242">
        <v>325.51430172446652</v>
      </c>
      <c r="R118" s="242">
        <v>394.94485759775739</v>
      </c>
      <c r="S118" s="242">
        <v>388.9292819210678</v>
      </c>
      <c r="T118" s="242">
        <v>404.70596764099599</v>
      </c>
      <c r="U118" s="242">
        <v>385.79384039452481</v>
      </c>
      <c r="V118" s="242">
        <v>392.48624116004049</v>
      </c>
      <c r="W118" s="242">
        <v>454.63458029097507</v>
      </c>
      <c r="X118" s="242">
        <v>457.17332490424923</v>
      </c>
      <c r="Y118" s="242">
        <v>418.25682121498591</v>
      </c>
      <c r="Z118" s="242">
        <v>396.81044627430111</v>
      </c>
      <c r="AA118" s="242">
        <v>393.08075496997202</v>
      </c>
      <c r="AB118" s="242">
        <v>554.67816426487479</v>
      </c>
      <c r="AC118" s="242">
        <v>618.25511444048891</v>
      </c>
      <c r="AD118" s="242">
        <v>624.85356371750083</v>
      </c>
      <c r="AE118" s="242">
        <v>541.11002580412821</v>
      </c>
      <c r="AF118" s="242">
        <v>545.74470861894883</v>
      </c>
      <c r="AG118" s="242">
        <v>0</v>
      </c>
    </row>
    <row r="119" spans="2:33" x14ac:dyDescent="0.25">
      <c r="B119" s="189" t="s">
        <v>282</v>
      </c>
      <c r="C119" s="242">
        <v>38.689218749999995</v>
      </c>
      <c r="D119" s="242">
        <v>49.645781249999992</v>
      </c>
      <c r="E119" s="242">
        <v>55.623750000000001</v>
      </c>
      <c r="F119" s="242">
        <v>12.1753125</v>
      </c>
      <c r="G119" s="242">
        <v>33.326718749999998</v>
      </c>
      <c r="H119" s="242">
        <v>38.122499999999995</v>
      </c>
      <c r="I119" s="242">
        <v>37.872656249999999</v>
      </c>
      <c r="J119" s="242">
        <v>50.7</v>
      </c>
      <c r="K119" s="242">
        <v>41.96765624999999</v>
      </c>
      <c r="L119" s="242">
        <v>43.564218749999995</v>
      </c>
      <c r="M119" s="242">
        <v>62.680312499999985</v>
      </c>
      <c r="N119" s="242">
        <v>33.716718749999998</v>
      </c>
      <c r="O119" s="242">
        <v>29.024531249999999</v>
      </c>
      <c r="P119" s="242">
        <v>20.46890625</v>
      </c>
      <c r="Q119" s="242">
        <v>19.432968749999997</v>
      </c>
      <c r="R119" s="242">
        <v>22.711406249999996</v>
      </c>
      <c r="S119" s="242">
        <v>20.627343749999998</v>
      </c>
      <c r="T119" s="242">
        <v>26.227499999999996</v>
      </c>
      <c r="U119" s="242">
        <v>16.678593749999997</v>
      </c>
      <c r="V119" s="242">
        <v>14.283750000000001</v>
      </c>
      <c r="W119" s="242">
        <v>11.955937499999997</v>
      </c>
      <c r="X119" s="242">
        <v>12.437343749999998</v>
      </c>
      <c r="Y119" s="242">
        <v>28.945312499999996</v>
      </c>
      <c r="Z119" s="242">
        <v>31.273125</v>
      </c>
      <c r="AA119" s="242">
        <v>32.083593749999991</v>
      </c>
      <c r="AB119" s="242">
        <v>31.912968750000001</v>
      </c>
      <c r="AC119" s="242">
        <v>30.93796875</v>
      </c>
      <c r="AD119" s="242">
        <v>28.049531249999998</v>
      </c>
      <c r="AE119" s="242">
        <v>27.318281249999995</v>
      </c>
      <c r="AF119" s="242">
        <v>31.559531249999996</v>
      </c>
      <c r="AG119" s="242">
        <v>0</v>
      </c>
    </row>
    <row r="120" spans="2:33" x14ac:dyDescent="0.25">
      <c r="B120" s="189" t="s">
        <v>283</v>
      </c>
      <c r="C120" s="242">
        <v>31.892385354650347</v>
      </c>
      <c r="D120" s="242">
        <v>41.491773660145746</v>
      </c>
      <c r="E120" s="242">
        <v>61.955459740493474</v>
      </c>
      <c r="F120" s="242">
        <v>61.324388874054989</v>
      </c>
      <c r="G120" s="242">
        <v>53.876265483164474</v>
      </c>
      <c r="H120" s="242">
        <v>59.694110653007364</v>
      </c>
      <c r="I120" s="242">
        <v>43.476966554475624</v>
      </c>
      <c r="J120" s="242">
        <v>46.444590423457605</v>
      </c>
      <c r="K120" s="242">
        <v>42.515952921187726</v>
      </c>
      <c r="L120" s="242">
        <v>84.608407317634089</v>
      </c>
      <c r="M120" s="242">
        <v>86.484338612147667</v>
      </c>
      <c r="N120" s="242">
        <v>102.41314442733231</v>
      </c>
      <c r="O120" s="242">
        <v>116.82274549060944</v>
      </c>
      <c r="P120" s="242">
        <v>120.53879837772303</v>
      </c>
      <c r="Q120" s="242">
        <v>128.60199485010349</v>
      </c>
      <c r="R120" s="242">
        <v>112.2542132906503</v>
      </c>
      <c r="S120" s="242">
        <v>136.22345727821209</v>
      </c>
      <c r="T120" s="242">
        <v>89.246924350266667</v>
      </c>
      <c r="U120" s="242">
        <v>52.565623122313077</v>
      </c>
      <c r="V120" s="242">
        <v>49.37406829655324</v>
      </c>
      <c r="W120" s="242">
        <v>103.83804684282488</v>
      </c>
      <c r="X120" s="242">
        <v>107.99059494171377</v>
      </c>
      <c r="Y120" s="242">
        <v>117.12565986736739</v>
      </c>
      <c r="Z120" s="242">
        <v>90.152255518516313</v>
      </c>
      <c r="AA120" s="242">
        <v>88.897981957249172</v>
      </c>
      <c r="AB120" s="242">
        <v>21.491810073401822</v>
      </c>
      <c r="AC120" s="242">
        <v>23.361588203135685</v>
      </c>
      <c r="AD120" s="242">
        <v>28.356411915211883</v>
      </c>
      <c r="AE120" s="242">
        <v>27.496183050392442</v>
      </c>
      <c r="AF120" s="242">
        <v>23.504370271261106</v>
      </c>
      <c r="AG120" s="242">
        <v>0</v>
      </c>
    </row>
    <row r="121" spans="2:33" x14ac:dyDescent="0.25">
      <c r="B121" s="189" t="s">
        <v>284</v>
      </c>
      <c r="C121" s="242">
        <v>555.48370227308067</v>
      </c>
      <c r="D121" s="242">
        <v>492.64752479789257</v>
      </c>
      <c r="E121" s="242">
        <v>513.19850092788658</v>
      </c>
      <c r="F121" s="242">
        <v>501.79205208195089</v>
      </c>
      <c r="G121" s="242">
        <v>416.62218652501514</v>
      </c>
      <c r="H121" s="242">
        <v>364.80070388576462</v>
      </c>
      <c r="I121" s="242">
        <v>501.41853383547993</v>
      </c>
      <c r="J121" s="242">
        <v>504.46567702148781</v>
      </c>
      <c r="K121" s="242">
        <v>463.80418834067547</v>
      </c>
      <c r="L121" s="242">
        <v>335.77080419535963</v>
      </c>
      <c r="M121" s="242">
        <v>432.18244945165122</v>
      </c>
      <c r="N121" s="242">
        <v>727.11465650835544</v>
      </c>
      <c r="O121" s="242">
        <v>518.67348532354151</v>
      </c>
      <c r="P121" s="242">
        <v>664.43651824047697</v>
      </c>
      <c r="Q121" s="242">
        <v>780.78281751574957</v>
      </c>
      <c r="R121" s="242">
        <v>650.42651787688908</v>
      </c>
      <c r="S121" s="242">
        <v>650.60218196669098</v>
      </c>
      <c r="T121" s="242">
        <v>656.59178906419402</v>
      </c>
      <c r="U121" s="242">
        <v>468.39522288608157</v>
      </c>
      <c r="V121" s="242">
        <v>444.84425355662881</v>
      </c>
      <c r="W121" s="242">
        <v>552.0790869994479</v>
      </c>
      <c r="X121" s="242">
        <v>553.62852351061701</v>
      </c>
      <c r="Y121" s="242">
        <v>537.91940286229885</v>
      </c>
      <c r="Z121" s="242">
        <v>631.13124755713864</v>
      </c>
      <c r="AA121" s="242">
        <v>518.06238400449899</v>
      </c>
      <c r="AB121" s="242">
        <v>164.35469467154408</v>
      </c>
      <c r="AC121" s="242">
        <v>169.43531338525648</v>
      </c>
      <c r="AD121" s="242">
        <v>182.3777924300133</v>
      </c>
      <c r="AE121" s="242">
        <v>185.63060010582092</v>
      </c>
      <c r="AF121" s="242">
        <v>190.3132560651913</v>
      </c>
      <c r="AG121" s="242">
        <v>0</v>
      </c>
    </row>
    <row r="122" spans="2:33" x14ac:dyDescent="0.25">
      <c r="B122" s="189" t="s">
        <v>285</v>
      </c>
      <c r="C122" s="242">
        <v>365.46303997799998</v>
      </c>
      <c r="D122" s="242">
        <v>224.61254389963636</v>
      </c>
      <c r="E122" s="242">
        <v>228.1416138769091</v>
      </c>
      <c r="F122" s="242">
        <v>233.6405882236364</v>
      </c>
      <c r="G122" s="242">
        <v>240.05696383145457</v>
      </c>
      <c r="H122" s="242">
        <v>269.07176750563633</v>
      </c>
      <c r="I122" s="242">
        <v>278.15838572127274</v>
      </c>
      <c r="J122" s="242">
        <v>223.91563893054544</v>
      </c>
      <c r="K122" s="242">
        <v>270.81076524218184</v>
      </c>
      <c r="L122" s="242">
        <v>248.43528518400001</v>
      </c>
      <c r="M122" s="242">
        <v>255.11577499636368</v>
      </c>
      <c r="N122" s="242">
        <v>333.94837986327263</v>
      </c>
      <c r="O122" s="242">
        <v>269.83453033309092</v>
      </c>
      <c r="P122" s="242">
        <v>248.71180594909089</v>
      </c>
      <c r="Q122" s="242">
        <v>297.48747471709083</v>
      </c>
      <c r="R122" s="242">
        <v>562.29775508945454</v>
      </c>
      <c r="S122" s="242">
        <v>425.0802869149091</v>
      </c>
      <c r="T122" s="242">
        <v>408.59900545745455</v>
      </c>
      <c r="U122" s="242">
        <v>340.91517919418186</v>
      </c>
      <c r="V122" s="242">
        <v>386.40893094981817</v>
      </c>
      <c r="W122" s="242">
        <v>336.87770025599997</v>
      </c>
      <c r="X122" s="242">
        <v>329.44349551418179</v>
      </c>
      <c r="Y122" s="242">
        <v>327.70437258763633</v>
      </c>
      <c r="Z122" s="242">
        <v>255.91606782545458</v>
      </c>
      <c r="AA122" s="242">
        <v>197.10606734836361</v>
      </c>
      <c r="AB122" s="242">
        <v>170.36226151854544</v>
      </c>
      <c r="AC122" s="242">
        <v>171.96369133090906</v>
      </c>
      <c r="AD122" s="242">
        <v>210.0328335098182</v>
      </c>
      <c r="AE122" s="242">
        <v>238.94132151272728</v>
      </c>
      <c r="AF122" s="242">
        <v>203.4923058850909</v>
      </c>
      <c r="AG122" s="242">
        <v>0</v>
      </c>
    </row>
    <row r="123" spans="2:33" x14ac:dyDescent="0.25">
      <c r="B123" s="189" t="s">
        <v>286</v>
      </c>
      <c r="C123" s="242">
        <v>781.57814131866519</v>
      </c>
      <c r="D123" s="242">
        <v>775.40126831930309</v>
      </c>
      <c r="E123" s="242">
        <v>807.6568935078468</v>
      </c>
      <c r="F123" s="242">
        <v>835.69729209997445</v>
      </c>
      <c r="G123" s="242">
        <v>888.5759251175914</v>
      </c>
      <c r="H123" s="242">
        <v>881.63347466016637</v>
      </c>
      <c r="I123" s="242">
        <v>885.97566174165127</v>
      </c>
      <c r="J123" s="242">
        <v>918.77457517505468</v>
      </c>
      <c r="K123" s="242">
        <v>347.41728132937573</v>
      </c>
      <c r="L123" s="242">
        <v>1199.6722689306691</v>
      </c>
      <c r="M123" s="242">
        <v>1271.4649995492402</v>
      </c>
      <c r="N123" s="242">
        <v>1152.1064047649215</v>
      </c>
      <c r="O123" s="242">
        <v>1181.407872510483</v>
      </c>
      <c r="P123" s="242">
        <v>1235.6466268745469</v>
      </c>
      <c r="Q123" s="242">
        <v>1295.6202949738531</v>
      </c>
      <c r="R123" s="242">
        <v>1312.0983872396262</v>
      </c>
      <c r="S123" s="242">
        <v>1341.2743693022574</v>
      </c>
      <c r="T123" s="242">
        <v>1260.915433786626</v>
      </c>
      <c r="U123" s="242">
        <v>1303.3399509808557</v>
      </c>
      <c r="V123" s="242">
        <v>1297.0222048602891</v>
      </c>
      <c r="W123" s="242">
        <v>1614.5626420635515</v>
      </c>
      <c r="X123" s="242">
        <v>1557.9467568425591</v>
      </c>
      <c r="Y123" s="242">
        <v>1538.4257516615389</v>
      </c>
      <c r="Z123" s="242">
        <v>1438.9276266951119</v>
      </c>
      <c r="AA123" s="242">
        <v>1468.3564823007182</v>
      </c>
      <c r="AB123" s="242">
        <v>1065.9752808619598</v>
      </c>
      <c r="AC123" s="242">
        <v>1073.2439350828247</v>
      </c>
      <c r="AD123" s="242">
        <v>1089.3399431222599</v>
      </c>
      <c r="AE123" s="242">
        <v>1100.3466319706422</v>
      </c>
      <c r="AF123" s="242">
        <v>1115.7872726660212</v>
      </c>
      <c r="AG123" s="242">
        <v>0</v>
      </c>
    </row>
    <row r="124" spans="2:33" ht="15.75" x14ac:dyDescent="0.3">
      <c r="B124" s="168" t="s">
        <v>287</v>
      </c>
      <c r="C124" s="241">
        <v>0.35841192267937949</v>
      </c>
      <c r="D124" s="241">
        <v>0.36941495349472325</v>
      </c>
      <c r="E124" s="241">
        <v>0.33990565275154194</v>
      </c>
      <c r="F124" s="241">
        <v>0.45445305067681863</v>
      </c>
      <c r="G124" s="241">
        <v>0.54763756168429834</v>
      </c>
      <c r="H124" s="241">
        <v>1.1258261903728637</v>
      </c>
      <c r="I124" s="241">
        <v>3.3356737016789464</v>
      </c>
      <c r="J124" s="241">
        <v>9.2223780322587068</v>
      </c>
      <c r="K124" s="241">
        <v>19.537151624849184</v>
      </c>
      <c r="L124" s="241">
        <v>37.729768398625069</v>
      </c>
      <c r="M124" s="241">
        <v>67.122618842377136</v>
      </c>
      <c r="N124" s="241">
        <v>109.5795922097916</v>
      </c>
      <c r="O124" s="241">
        <v>174.0413660692017</v>
      </c>
      <c r="P124" s="241">
        <v>183.98420061307672</v>
      </c>
      <c r="Q124" s="241">
        <v>264.25615991854767</v>
      </c>
      <c r="R124" s="241">
        <v>271.76004462976448</v>
      </c>
      <c r="S124" s="241">
        <v>273.18863867046832</v>
      </c>
      <c r="T124" s="241">
        <v>265.00139239471207</v>
      </c>
      <c r="U124" s="241">
        <v>248.04511329951407</v>
      </c>
      <c r="V124" s="241">
        <v>249.35753246201759</v>
      </c>
      <c r="W124" s="241">
        <v>245.21092304358515</v>
      </c>
      <c r="X124" s="241">
        <v>325.93322189164957</v>
      </c>
      <c r="Y124" s="241">
        <v>322.23237113302008</v>
      </c>
      <c r="Z124" s="241">
        <v>333.72897655013367</v>
      </c>
      <c r="AA124" s="241">
        <v>334.43349627577237</v>
      </c>
      <c r="AB124" s="241">
        <v>375.82733999541279</v>
      </c>
      <c r="AC124" s="241">
        <v>350.10921751298167</v>
      </c>
      <c r="AD124" s="241">
        <v>386.57615882749246</v>
      </c>
      <c r="AE124" s="241">
        <v>393.36054060608342</v>
      </c>
      <c r="AF124" s="241">
        <v>397.5687123170427</v>
      </c>
      <c r="AG124" s="241">
        <v>0</v>
      </c>
    </row>
    <row r="125" spans="2:33" x14ac:dyDescent="0.25">
      <c r="B125" s="189" t="s">
        <v>288</v>
      </c>
      <c r="C125" s="242">
        <v>5.9218947483712529E-2</v>
      </c>
      <c r="D125" s="242">
        <v>6.6560501257952293E-2</v>
      </c>
      <c r="E125" s="242">
        <v>6.7947120998530744E-2</v>
      </c>
      <c r="F125" s="242">
        <v>9.2158165501295491E-2</v>
      </c>
      <c r="G125" s="242">
        <v>9.987892454335974E-2</v>
      </c>
      <c r="H125" s="242">
        <v>9.9206394640246748E-2</v>
      </c>
      <c r="I125" s="242">
        <v>0.11923489892698957</v>
      </c>
      <c r="J125" s="242">
        <v>0.16763062110503371</v>
      </c>
      <c r="K125" s="242">
        <v>0.25393919033085588</v>
      </c>
      <c r="L125" s="242">
        <v>0.40638317863335044</v>
      </c>
      <c r="M125" s="242">
        <v>0.66676580342038339</v>
      </c>
      <c r="N125" s="242">
        <v>1.0213610490818115</v>
      </c>
      <c r="O125" s="242">
        <v>1.5776097739388542</v>
      </c>
      <c r="P125" s="242">
        <v>1.6497267789261425</v>
      </c>
      <c r="Q125" s="242">
        <v>1.4824149053102551</v>
      </c>
      <c r="R125" s="242">
        <v>1.2531721120698547</v>
      </c>
      <c r="S125" s="242">
        <v>0.95268719528786938</v>
      </c>
      <c r="T125" s="242">
        <v>0.77597327560474494</v>
      </c>
      <c r="U125" s="242">
        <v>0.43959040650531084</v>
      </c>
      <c r="V125" s="242">
        <v>0.38699811581141841</v>
      </c>
      <c r="W125" s="242">
        <v>0.360989964219322</v>
      </c>
      <c r="X125" s="242">
        <v>0.4520483554007535</v>
      </c>
      <c r="Y125" s="242">
        <v>0.45758620844634673</v>
      </c>
      <c r="Z125" s="242">
        <v>0.5017419779942105</v>
      </c>
      <c r="AA125" s="242">
        <v>0.49416210477338957</v>
      </c>
      <c r="AB125" s="242">
        <v>0.48075057222740075</v>
      </c>
      <c r="AC125" s="242">
        <v>0.56897332857224769</v>
      </c>
      <c r="AD125" s="242">
        <v>0.63495690676640382</v>
      </c>
      <c r="AE125" s="242">
        <v>0.65334784067848384</v>
      </c>
      <c r="AF125" s="242">
        <v>0.70962108541226443</v>
      </c>
      <c r="AG125" s="242">
        <v>0</v>
      </c>
    </row>
    <row r="126" spans="2:33" x14ac:dyDescent="0.25">
      <c r="B126" s="189" t="s">
        <v>289</v>
      </c>
      <c r="C126" s="242">
        <v>0.292421797956466</v>
      </c>
      <c r="D126" s="242">
        <v>0.29276790240543032</v>
      </c>
      <c r="E126" s="242">
        <v>0.25625050969333019</v>
      </c>
      <c r="F126" s="242">
        <v>0.32740960702470429</v>
      </c>
      <c r="G126" s="242">
        <v>0.31141668112450488</v>
      </c>
      <c r="H126" s="242">
        <v>0.31246801088336423</v>
      </c>
      <c r="I126" s="242">
        <v>0.39406495436327604</v>
      </c>
      <c r="J126" s="242">
        <v>0.59027227320361475</v>
      </c>
      <c r="K126" s="242">
        <v>0.94082809118618282</v>
      </c>
      <c r="L126" s="242">
        <v>1.5146713879205751</v>
      </c>
      <c r="M126" s="242">
        <v>2.4948281579247373</v>
      </c>
      <c r="N126" s="242">
        <v>3.9186783434073762</v>
      </c>
      <c r="O126" s="242">
        <v>6.1123813373141722</v>
      </c>
      <c r="P126" s="242">
        <v>6.4786215830229121</v>
      </c>
      <c r="Q126" s="242">
        <v>4.1035713360720587</v>
      </c>
      <c r="R126" s="242">
        <v>4.4475863880934234</v>
      </c>
      <c r="S126" s="242">
        <v>3.4369966349033887</v>
      </c>
      <c r="T126" s="242">
        <v>3.4397837516767886</v>
      </c>
      <c r="U126" s="242">
        <v>3.1479590147880701</v>
      </c>
      <c r="V126" s="242">
        <v>2.7694500961670743</v>
      </c>
      <c r="W126" s="242">
        <v>2.6125356746397825</v>
      </c>
      <c r="X126" s="242">
        <v>3.6846735995756061</v>
      </c>
      <c r="Y126" s="242">
        <v>4.1795225820201951</v>
      </c>
      <c r="Z126" s="242">
        <v>4.4731894401710335</v>
      </c>
      <c r="AA126" s="242">
        <v>5.3282546989778172</v>
      </c>
      <c r="AB126" s="242">
        <v>6.143084418636259</v>
      </c>
      <c r="AC126" s="242">
        <v>6.8879994353673117</v>
      </c>
      <c r="AD126" s="242">
        <v>7.1382973870283459</v>
      </c>
      <c r="AE126" s="242">
        <v>7.9851822531261156</v>
      </c>
      <c r="AF126" s="242">
        <v>8.5868748217033488</v>
      </c>
      <c r="AG126" s="242">
        <v>0</v>
      </c>
    </row>
    <row r="127" spans="2:33" x14ac:dyDescent="0.25">
      <c r="B127" s="189" t="s">
        <v>290</v>
      </c>
      <c r="C127" s="242">
        <v>6.7711772392009323E-3</v>
      </c>
      <c r="D127" s="242">
        <v>1.0086549831340668E-2</v>
      </c>
      <c r="E127" s="242">
        <v>1.5708022059681002E-2</v>
      </c>
      <c r="F127" s="242">
        <v>3.4885278150818891E-2</v>
      </c>
      <c r="G127" s="242">
        <v>0.13634195601643376</v>
      </c>
      <c r="H127" s="242">
        <v>0.71415178484925279</v>
      </c>
      <c r="I127" s="242">
        <v>2.8223738483886809</v>
      </c>
      <c r="J127" s="242">
        <v>8.4644751379500587</v>
      </c>
      <c r="K127" s="242">
        <v>18.342384343332146</v>
      </c>
      <c r="L127" s="242">
        <v>35.808713832071142</v>
      </c>
      <c r="M127" s="242">
        <v>63.961024881032017</v>
      </c>
      <c r="N127" s="242">
        <v>104.63955281730242</v>
      </c>
      <c r="O127" s="242">
        <v>166.35137495794868</v>
      </c>
      <c r="P127" s="242">
        <v>175.85585225112766</v>
      </c>
      <c r="Q127" s="242">
        <v>258.67017367716534</v>
      </c>
      <c r="R127" s="242">
        <v>266.05928612960122</v>
      </c>
      <c r="S127" s="242">
        <v>268.79895484027708</v>
      </c>
      <c r="T127" s="242">
        <v>260.78563536743053</v>
      </c>
      <c r="U127" s="242">
        <v>244.4575638782207</v>
      </c>
      <c r="V127" s="242">
        <v>246.20108425003909</v>
      </c>
      <c r="W127" s="242">
        <v>242.23739740472604</v>
      </c>
      <c r="X127" s="242">
        <v>321.79649993667323</v>
      </c>
      <c r="Y127" s="242">
        <v>317.59526234255355</v>
      </c>
      <c r="Z127" s="242">
        <v>328.75404513196844</v>
      </c>
      <c r="AA127" s="242">
        <v>328.61107947202117</v>
      </c>
      <c r="AB127" s="242">
        <v>369.20350500454913</v>
      </c>
      <c r="AC127" s="242">
        <v>342.6522447490421</v>
      </c>
      <c r="AD127" s="242">
        <v>378.8029045336977</v>
      </c>
      <c r="AE127" s="242">
        <v>384.72201051227881</v>
      </c>
      <c r="AF127" s="242">
        <v>388.27221640992707</v>
      </c>
      <c r="AG127" s="242">
        <v>0</v>
      </c>
    </row>
    <row r="128" spans="2:33" ht="15.75" x14ac:dyDescent="0.3">
      <c r="B128" s="240" t="s">
        <v>121</v>
      </c>
      <c r="C128" s="243">
        <v>19904.634161428065</v>
      </c>
      <c r="D128" s="243">
        <v>19441.932620399173</v>
      </c>
      <c r="E128" s="243">
        <v>18558.990706183937</v>
      </c>
      <c r="F128" s="243">
        <v>18193.234102008282</v>
      </c>
      <c r="G128" s="243">
        <v>17498.755979680001</v>
      </c>
      <c r="H128" s="243">
        <v>17277.562212557037</v>
      </c>
      <c r="I128" s="243">
        <v>16633.154839326446</v>
      </c>
      <c r="J128" s="243">
        <v>15876.395265361776</v>
      </c>
      <c r="K128" s="243">
        <v>14711.767473764417</v>
      </c>
      <c r="L128" s="243">
        <v>13608.178110728817</v>
      </c>
      <c r="M128" s="243">
        <v>13045.027552142023</v>
      </c>
      <c r="N128" s="243">
        <v>12167.249547859688</v>
      </c>
      <c r="O128" s="243">
        <v>11140.743766986803</v>
      </c>
      <c r="P128" s="243">
        <v>10627.37496564396</v>
      </c>
      <c r="Q128" s="243">
        <v>10255.790888688656</v>
      </c>
      <c r="R128" s="243">
        <v>9856.8457215257476</v>
      </c>
      <c r="S128" s="243">
        <v>9086.2494239284679</v>
      </c>
      <c r="T128" s="243">
        <v>8591.7394915480618</v>
      </c>
      <c r="U128" s="243">
        <v>7886.6081034645604</v>
      </c>
      <c r="V128" s="243">
        <v>7467.1281791283509</v>
      </c>
      <c r="W128" s="243">
        <v>7682.5703680702518</v>
      </c>
      <c r="X128" s="243">
        <v>7507.983176219308</v>
      </c>
      <c r="Y128" s="243">
        <v>7032.1912213335099</v>
      </c>
      <c r="Z128" s="243">
        <v>6531.206170929865</v>
      </c>
      <c r="AA128" s="243">
        <v>6084.4006468409834</v>
      </c>
      <c r="AB128" s="243">
        <v>5185.8120552249875</v>
      </c>
      <c r="AC128" s="243">
        <v>5123.0897792776923</v>
      </c>
      <c r="AD128" s="243">
        <v>5021.4174291418567</v>
      </c>
      <c r="AE128" s="243">
        <v>4799.0325057276295</v>
      </c>
      <c r="AF128" s="243">
        <v>4649.2192666301062</v>
      </c>
      <c r="AG128" s="243">
        <v>0</v>
      </c>
    </row>
    <row r="129" spans="2:33" ht="13.5" customHeight="1" x14ac:dyDescent="0.25">
      <c r="B129" s="181" t="s">
        <v>291</v>
      </c>
      <c r="C129" s="181"/>
      <c r="D129" s="181"/>
      <c r="E129" s="181"/>
      <c r="F129" s="181"/>
      <c r="G129" s="181"/>
      <c r="H129" s="181"/>
      <c r="I129" s="244"/>
      <c r="J129" s="244"/>
      <c r="K129" s="244"/>
      <c r="L129" s="181"/>
      <c r="M129" s="245"/>
      <c r="N129" s="245"/>
      <c r="O129" s="245"/>
      <c r="P129" s="245"/>
      <c r="Q129" s="245"/>
      <c r="R129" s="181"/>
      <c r="S129" s="181"/>
      <c r="T129" s="181"/>
      <c r="U129" s="181"/>
      <c r="V129" s="181"/>
      <c r="W129" s="181"/>
      <c r="X129" s="181"/>
      <c r="Y129" s="181"/>
      <c r="Z129" s="181"/>
      <c r="AA129" s="181"/>
      <c r="AB129" s="181"/>
      <c r="AC129" s="181"/>
      <c r="AD129" s="181"/>
      <c r="AE129" s="181"/>
      <c r="AF129" s="181"/>
      <c r="AG129" s="181"/>
    </row>
    <row r="130" spans="2:33" ht="13.5" customHeight="1" x14ac:dyDescent="0.25">
      <c r="B130" s="181"/>
      <c r="C130" s="244"/>
      <c r="D130" s="244"/>
      <c r="E130" s="244"/>
      <c r="F130" s="244"/>
      <c r="G130" s="244"/>
      <c r="H130" s="244"/>
      <c r="I130" s="244"/>
      <c r="J130" s="244"/>
      <c r="K130" s="244"/>
      <c r="L130" s="181"/>
      <c r="M130" s="245"/>
      <c r="N130" s="245"/>
      <c r="O130" s="245"/>
      <c r="P130" s="245"/>
      <c r="Q130" s="245"/>
      <c r="R130" s="181"/>
      <c r="S130" s="181"/>
      <c r="T130" s="181"/>
      <c r="U130" s="181"/>
      <c r="V130" s="181"/>
      <c r="W130" s="181"/>
      <c r="X130" s="181"/>
      <c r="Y130" s="181"/>
      <c r="Z130" s="181"/>
      <c r="AA130" s="181"/>
      <c r="AB130" s="181"/>
      <c r="AC130" s="181"/>
      <c r="AD130" s="181"/>
      <c r="AE130" s="181"/>
      <c r="AF130" s="181"/>
      <c r="AG130" s="181"/>
    </row>
    <row r="131" spans="2:33" ht="16.5" customHeight="1" x14ac:dyDescent="0.35">
      <c r="B131" s="238" t="s">
        <v>296</v>
      </c>
      <c r="C131" s="181"/>
      <c r="D131" s="181"/>
      <c r="E131" s="181"/>
      <c r="F131" s="181"/>
      <c r="G131" s="181"/>
      <c r="H131" s="181"/>
      <c r="I131" s="181"/>
      <c r="J131" s="181"/>
      <c r="K131" s="239"/>
      <c r="L131" s="181"/>
      <c r="M131" s="245"/>
      <c r="N131" s="245"/>
      <c r="O131" s="245"/>
      <c r="P131" s="245"/>
      <c r="Q131" s="245"/>
      <c r="R131" s="181"/>
      <c r="S131" s="181"/>
      <c r="T131" s="181"/>
      <c r="U131" s="181"/>
      <c r="V131" s="181"/>
      <c r="W131" s="181"/>
      <c r="X131" s="181"/>
      <c r="Y131" s="181"/>
      <c r="Z131" s="181"/>
      <c r="AA131" s="181"/>
      <c r="AB131" s="181"/>
      <c r="AC131" s="181"/>
      <c r="AD131" s="181"/>
      <c r="AE131" s="181"/>
      <c r="AF131" s="181"/>
      <c r="AG131" s="181"/>
    </row>
    <row r="132" spans="2:33" ht="14.25" customHeight="1" x14ac:dyDescent="0.3">
      <c r="B132" s="240" t="s">
        <v>273</v>
      </c>
      <c r="C132" s="240">
        <v>1990</v>
      </c>
      <c r="D132" s="240">
        <v>1991</v>
      </c>
      <c r="E132" s="240">
        <v>1992</v>
      </c>
      <c r="F132" s="240">
        <v>1993</v>
      </c>
      <c r="G132" s="240">
        <v>1994</v>
      </c>
      <c r="H132" s="240">
        <v>1995</v>
      </c>
      <c r="I132" s="240">
        <v>1996</v>
      </c>
      <c r="J132" s="240">
        <v>1997</v>
      </c>
      <c r="K132" s="240">
        <v>1998</v>
      </c>
      <c r="L132" s="240">
        <v>1999</v>
      </c>
      <c r="M132" s="240">
        <v>2000</v>
      </c>
      <c r="N132" s="240">
        <v>2001</v>
      </c>
      <c r="O132" s="240">
        <v>2002</v>
      </c>
      <c r="P132" s="240">
        <v>2003</v>
      </c>
      <c r="Q132" s="240">
        <v>2004</v>
      </c>
      <c r="R132" s="240">
        <v>2005</v>
      </c>
      <c r="S132" s="240">
        <v>2006</v>
      </c>
      <c r="T132" s="240">
        <v>2007</v>
      </c>
      <c r="U132" s="240">
        <v>2008</v>
      </c>
      <c r="V132" s="240">
        <v>2009</v>
      </c>
      <c r="W132" s="240">
        <v>2010</v>
      </c>
      <c r="X132" s="240">
        <v>2011</v>
      </c>
      <c r="Y132" s="240">
        <v>2012</v>
      </c>
      <c r="Z132" s="240">
        <v>2013</v>
      </c>
      <c r="AA132" s="240">
        <v>2014</v>
      </c>
      <c r="AB132" s="240">
        <v>2015</v>
      </c>
      <c r="AC132" s="240">
        <v>2016</v>
      </c>
      <c r="AD132" s="240">
        <v>2017</v>
      </c>
      <c r="AE132" s="240">
        <v>2018</v>
      </c>
      <c r="AF132" s="240">
        <v>2019</v>
      </c>
      <c r="AG132" s="240">
        <v>2020</v>
      </c>
    </row>
    <row r="133" spans="2:33" ht="14.25" customHeight="1" x14ac:dyDescent="0.3">
      <c r="B133" s="168" t="s">
        <v>274</v>
      </c>
      <c r="C133" s="241">
        <v>126777.72959021381</v>
      </c>
      <c r="D133" s="241">
        <v>134002.59188302601</v>
      </c>
      <c r="E133" s="241">
        <v>137552.14790100502</v>
      </c>
      <c r="F133" s="241">
        <v>144140.75996898641</v>
      </c>
      <c r="G133" s="241">
        <v>146369.85987573242</v>
      </c>
      <c r="H133" s="241">
        <v>152237.78019340703</v>
      </c>
      <c r="I133" s="241">
        <v>152622.41913414717</v>
      </c>
      <c r="J133" s="241">
        <v>153255.15646713716</v>
      </c>
      <c r="K133" s="241">
        <v>154858.80511725313</v>
      </c>
      <c r="L133" s="241">
        <v>146100.79161623164</v>
      </c>
      <c r="M133" s="241">
        <v>142784.70784196848</v>
      </c>
      <c r="N133" s="241">
        <v>131940.95936467935</v>
      </c>
      <c r="O133" s="241">
        <v>124614.81203803024</v>
      </c>
      <c r="P133" s="241">
        <v>117911.39567248413</v>
      </c>
      <c r="Q133" s="241">
        <v>106818.54455346172</v>
      </c>
      <c r="R133" s="241">
        <v>97269.852519351261</v>
      </c>
      <c r="S133" s="241">
        <v>87689.741536349611</v>
      </c>
      <c r="T133" s="241">
        <v>81048.171317130895</v>
      </c>
      <c r="U133" s="241">
        <v>74154.325709785975</v>
      </c>
      <c r="V133" s="241">
        <v>64021.271611607946</v>
      </c>
      <c r="W133" s="241">
        <v>59800.706594622287</v>
      </c>
      <c r="X133" s="241">
        <v>56175.531868787708</v>
      </c>
      <c r="Y133" s="241">
        <v>48876.19809882783</v>
      </c>
      <c r="Z133" s="241">
        <v>42233.942880079667</v>
      </c>
      <c r="AA133" s="241">
        <v>36644.655763458053</v>
      </c>
      <c r="AB133" s="241">
        <v>31693.671655477228</v>
      </c>
      <c r="AC133" s="241">
        <v>28151.830126875007</v>
      </c>
      <c r="AD133" s="241">
        <v>23840.546761536429</v>
      </c>
      <c r="AE133" s="241">
        <v>19491.464388151911</v>
      </c>
      <c r="AF133" s="241">
        <v>16534.981530204019</v>
      </c>
      <c r="AG133" s="241">
        <v>0</v>
      </c>
    </row>
    <row r="134" spans="2:33" ht="13.5" customHeight="1" x14ac:dyDescent="0.25">
      <c r="B134" s="189" t="s">
        <v>275</v>
      </c>
      <c r="C134" s="242">
        <v>81769.148510407991</v>
      </c>
      <c r="D134" s="242">
        <v>80678.278216635023</v>
      </c>
      <c r="E134" s="242">
        <v>79797.037195924146</v>
      </c>
      <c r="F134" s="242">
        <v>81198.546939952736</v>
      </c>
      <c r="G134" s="242">
        <v>81763.844932499473</v>
      </c>
      <c r="H134" s="242">
        <v>84147.524975210064</v>
      </c>
      <c r="I134" s="242">
        <v>83358.716238756359</v>
      </c>
      <c r="J134" s="242">
        <v>82231.450934172623</v>
      </c>
      <c r="K134" s="242">
        <v>82332.920521487802</v>
      </c>
      <c r="L134" s="242">
        <v>75269.437186348718</v>
      </c>
      <c r="M134" s="242">
        <v>72963.939317447002</v>
      </c>
      <c r="N134" s="242">
        <v>67589.068090499626</v>
      </c>
      <c r="O134" s="242">
        <v>63357.352209047232</v>
      </c>
      <c r="P134" s="242">
        <v>58860.93569508761</v>
      </c>
      <c r="Q134" s="242">
        <v>54600.132050183915</v>
      </c>
      <c r="R134" s="242">
        <v>50110.902397420759</v>
      </c>
      <c r="S134" s="242">
        <v>45111.693165710814</v>
      </c>
      <c r="T134" s="242">
        <v>41462.84486894741</v>
      </c>
      <c r="U134" s="242">
        <v>37641.251654701911</v>
      </c>
      <c r="V134" s="242">
        <v>44140.116976484664</v>
      </c>
      <c r="W134" s="242">
        <v>41110.426110347122</v>
      </c>
      <c r="X134" s="242">
        <v>39207.871207293269</v>
      </c>
      <c r="Y134" s="242">
        <v>34353.35465095986</v>
      </c>
      <c r="Z134" s="242">
        <v>29785.154348489963</v>
      </c>
      <c r="AA134" s="242">
        <v>25496.744136451176</v>
      </c>
      <c r="AB134" s="242">
        <v>22472.170501923778</v>
      </c>
      <c r="AC134" s="242">
        <v>19254.102315870416</v>
      </c>
      <c r="AD134" s="242">
        <v>16326.830658175013</v>
      </c>
      <c r="AE134" s="242">
        <v>13779.613287271059</v>
      </c>
      <c r="AF134" s="242">
        <v>11731.268010126763</v>
      </c>
      <c r="AG134" s="242">
        <v>0</v>
      </c>
    </row>
    <row r="135" spans="2:33" ht="13.5" customHeight="1" x14ac:dyDescent="0.25">
      <c r="B135" s="189" t="s">
        <v>276</v>
      </c>
      <c r="C135" s="242">
        <v>42986.020216059027</v>
      </c>
      <c r="D135" s="242">
        <v>50979.202417882538</v>
      </c>
      <c r="E135" s="242">
        <v>55431.510197408941</v>
      </c>
      <c r="F135" s="242">
        <v>60524.824670832299</v>
      </c>
      <c r="G135" s="242">
        <v>62125.720026874085</v>
      </c>
      <c r="H135" s="242">
        <v>65482.216798373229</v>
      </c>
      <c r="I135" s="242">
        <v>66523.456881622304</v>
      </c>
      <c r="J135" s="242">
        <v>68072.874905934121</v>
      </c>
      <c r="K135" s="242">
        <v>69256.432698169359</v>
      </c>
      <c r="L135" s="242">
        <v>67418.583153133935</v>
      </c>
      <c r="M135" s="242">
        <v>66271.475324186598</v>
      </c>
      <c r="N135" s="242">
        <v>60955.704714301828</v>
      </c>
      <c r="O135" s="242">
        <v>57640.239069655989</v>
      </c>
      <c r="P135" s="242">
        <v>55316.468739495824</v>
      </c>
      <c r="Q135" s="242">
        <v>48682.654435910532</v>
      </c>
      <c r="R135" s="242">
        <v>43970.240039980905</v>
      </c>
      <c r="S135" s="242">
        <v>41636.052888335078</v>
      </c>
      <c r="T135" s="242">
        <v>38681.95219299099</v>
      </c>
      <c r="U135" s="242">
        <v>35646.873943615399</v>
      </c>
      <c r="V135" s="242">
        <v>18677.591030674062</v>
      </c>
      <c r="W135" s="242">
        <v>17662.063733309034</v>
      </c>
      <c r="X135" s="242">
        <v>16069.860218208391</v>
      </c>
      <c r="Y135" s="242">
        <v>13687.424253826368</v>
      </c>
      <c r="Z135" s="242">
        <v>11710.950838506298</v>
      </c>
      <c r="AA135" s="242">
        <v>10493.422774230425</v>
      </c>
      <c r="AB135" s="242">
        <v>8659.2642009332776</v>
      </c>
      <c r="AC135" s="242">
        <v>7478.690471206347</v>
      </c>
      <c r="AD135" s="242">
        <v>6256.61966223323</v>
      </c>
      <c r="AE135" s="242">
        <v>4622.7461662506266</v>
      </c>
      <c r="AF135" s="242">
        <v>3819.3223327624387</v>
      </c>
      <c r="AG135" s="242">
        <v>0</v>
      </c>
    </row>
    <row r="136" spans="2:33" ht="13.5" customHeight="1" x14ac:dyDescent="0.25">
      <c r="B136" s="189" t="s">
        <v>277</v>
      </c>
      <c r="C136" s="242">
        <v>1947.0744590167942</v>
      </c>
      <c r="D136" s="242">
        <v>2268.6921333827872</v>
      </c>
      <c r="E136" s="242">
        <v>2247.6664019520008</v>
      </c>
      <c r="F136" s="242">
        <v>2339.8571457527455</v>
      </c>
      <c r="G136" s="242">
        <v>2402.4960407001804</v>
      </c>
      <c r="H136" s="242">
        <v>2528.3069264250094</v>
      </c>
      <c r="I136" s="242">
        <v>2666.4719018421297</v>
      </c>
      <c r="J136" s="242">
        <v>2880.6813098153652</v>
      </c>
      <c r="K136" s="242">
        <v>3199.9635259074867</v>
      </c>
      <c r="L136" s="242">
        <v>3338.3788329514095</v>
      </c>
      <c r="M136" s="242">
        <v>3477.0190391069896</v>
      </c>
      <c r="N136" s="242">
        <v>3332.0651920712426</v>
      </c>
      <c r="O136" s="242">
        <v>3554.9522441703198</v>
      </c>
      <c r="P136" s="242">
        <v>3672.9415254377532</v>
      </c>
      <c r="Q136" s="242">
        <v>3473.3454617175821</v>
      </c>
      <c r="R136" s="242">
        <v>3126.3456035417016</v>
      </c>
      <c r="S136" s="242">
        <v>867.26554555050348</v>
      </c>
      <c r="T136" s="242">
        <v>821.51420761771089</v>
      </c>
      <c r="U136" s="242">
        <v>778.72221702845127</v>
      </c>
      <c r="V136" s="242">
        <v>1078.4275568639571</v>
      </c>
      <c r="W136" s="242">
        <v>918.25682562472434</v>
      </c>
      <c r="X136" s="242">
        <v>787.53227164376926</v>
      </c>
      <c r="Y136" s="242">
        <v>709.06973760878361</v>
      </c>
      <c r="Z136" s="242">
        <v>619.18552743725866</v>
      </c>
      <c r="AA136" s="242">
        <v>538.76672216484371</v>
      </c>
      <c r="AB136" s="242">
        <v>449.86412014368989</v>
      </c>
      <c r="AC136" s="242">
        <v>1304.981058659027</v>
      </c>
      <c r="AD136" s="242">
        <v>1143.1298827919081</v>
      </c>
      <c r="AE136" s="242">
        <v>979.69879851309247</v>
      </c>
      <c r="AF136" s="242">
        <v>877.85479668626999</v>
      </c>
      <c r="AG136" s="242">
        <v>0</v>
      </c>
    </row>
    <row r="137" spans="2:33" ht="13.5" customHeight="1" x14ac:dyDescent="0.25">
      <c r="B137" s="189" t="s">
        <v>278</v>
      </c>
      <c r="C137" s="242">
        <v>75.486404730000444</v>
      </c>
      <c r="D137" s="242">
        <v>76.41911512566827</v>
      </c>
      <c r="E137" s="242">
        <v>75.934105719920993</v>
      </c>
      <c r="F137" s="242">
        <v>77.531212448628281</v>
      </c>
      <c r="G137" s="242">
        <v>77.798875658677261</v>
      </c>
      <c r="H137" s="242">
        <v>79.731493398723998</v>
      </c>
      <c r="I137" s="242">
        <v>73.774111926376236</v>
      </c>
      <c r="J137" s="242">
        <v>70.149317215028631</v>
      </c>
      <c r="K137" s="242">
        <v>69.488371688493459</v>
      </c>
      <c r="L137" s="242">
        <v>74.392443797572795</v>
      </c>
      <c r="M137" s="242">
        <v>72.274161227899597</v>
      </c>
      <c r="N137" s="242">
        <v>64.121367806654121</v>
      </c>
      <c r="O137" s="242">
        <v>62.268515156711544</v>
      </c>
      <c r="P137" s="242">
        <v>61.049712462927786</v>
      </c>
      <c r="Q137" s="242">
        <v>62.41260564968443</v>
      </c>
      <c r="R137" s="242">
        <v>62.36447840789004</v>
      </c>
      <c r="S137" s="242">
        <v>74.72993675322607</v>
      </c>
      <c r="T137" s="242">
        <v>81.860047574779273</v>
      </c>
      <c r="U137" s="242">
        <v>87.477894440222855</v>
      </c>
      <c r="V137" s="242">
        <v>125.13604758526539</v>
      </c>
      <c r="W137" s="242">
        <v>109.95992534140895</v>
      </c>
      <c r="X137" s="242">
        <v>110.26817164228474</v>
      </c>
      <c r="Y137" s="242">
        <v>126.34945643281357</v>
      </c>
      <c r="Z137" s="242">
        <v>118.65216564614967</v>
      </c>
      <c r="AA137" s="242">
        <v>115.72213061161068</v>
      </c>
      <c r="AB137" s="242">
        <v>112.3728324764827</v>
      </c>
      <c r="AC137" s="242">
        <v>114.05628113921622</v>
      </c>
      <c r="AD137" s="242">
        <v>113.96655833627612</v>
      </c>
      <c r="AE137" s="242">
        <v>109.40613611713616</v>
      </c>
      <c r="AF137" s="242">
        <v>106.53639062854479</v>
      </c>
      <c r="AG137" s="242">
        <v>0</v>
      </c>
    </row>
    <row r="138" spans="2:33" ht="14.25" customHeight="1" x14ac:dyDescent="0.3">
      <c r="B138" s="168" t="s">
        <v>279</v>
      </c>
      <c r="C138" s="241">
        <v>570.07353002216303</v>
      </c>
      <c r="D138" s="241">
        <v>574.65712200257167</v>
      </c>
      <c r="E138" s="241">
        <v>574.67432512324888</v>
      </c>
      <c r="F138" s="241">
        <v>599.11233251423926</v>
      </c>
      <c r="G138" s="241">
        <v>636.75106831938524</v>
      </c>
      <c r="H138" s="241">
        <v>670.495412630293</v>
      </c>
      <c r="I138" s="241">
        <v>676.07345302536237</v>
      </c>
      <c r="J138" s="241">
        <v>709.58835961452485</v>
      </c>
      <c r="K138" s="241">
        <v>736.53359730460795</v>
      </c>
      <c r="L138" s="241">
        <v>768.9478136571928</v>
      </c>
      <c r="M138" s="241">
        <v>787.11711806971653</v>
      </c>
      <c r="N138" s="241">
        <v>862.25368122376938</v>
      </c>
      <c r="O138" s="241">
        <v>873.39599675989746</v>
      </c>
      <c r="P138" s="241">
        <v>872.49345191036696</v>
      </c>
      <c r="Q138" s="241">
        <v>895.92268490985157</v>
      </c>
      <c r="R138" s="241">
        <v>878.41829428564222</v>
      </c>
      <c r="S138" s="241">
        <v>965.72533590728574</v>
      </c>
      <c r="T138" s="241">
        <v>1960.1426941980501</v>
      </c>
      <c r="U138" s="241">
        <v>2486.4570842493767</v>
      </c>
      <c r="V138" s="241">
        <v>3398.2675894606587</v>
      </c>
      <c r="W138" s="241">
        <v>3755.3798536217596</v>
      </c>
      <c r="X138" s="241">
        <v>4004.009226140417</v>
      </c>
      <c r="Y138" s="241">
        <v>4607.8494706879219</v>
      </c>
      <c r="Z138" s="241">
        <v>5194.9263511076824</v>
      </c>
      <c r="AA138" s="241">
        <v>5873.7665855908981</v>
      </c>
      <c r="AB138" s="241">
        <v>6502.7130559315292</v>
      </c>
      <c r="AC138" s="241">
        <v>6441.4059078109622</v>
      </c>
      <c r="AD138" s="241">
        <v>6953.1639411262895</v>
      </c>
      <c r="AE138" s="241">
        <v>7557.9724313537472</v>
      </c>
      <c r="AF138" s="241">
        <v>7809.2328828172913</v>
      </c>
      <c r="AG138" s="241">
        <v>0</v>
      </c>
    </row>
    <row r="139" spans="2:33" ht="13.5" customHeight="1" x14ac:dyDescent="0.25">
      <c r="B139" s="189" t="s">
        <v>275</v>
      </c>
      <c r="C139" s="242">
        <v>15.396336431662574</v>
      </c>
      <c r="D139" s="242">
        <v>13.783794282250796</v>
      </c>
      <c r="E139" s="242">
        <v>12.989090974311448</v>
      </c>
      <c r="F139" s="242">
        <v>12.668436439095579</v>
      </c>
      <c r="G139" s="242">
        <v>11.908731775693235</v>
      </c>
      <c r="H139" s="242">
        <v>11.351472847005287</v>
      </c>
      <c r="I139" s="242">
        <v>10.675231858655293</v>
      </c>
      <c r="J139" s="242">
        <v>10.422167485130702</v>
      </c>
      <c r="K139" s="242">
        <v>9.9140312304594218</v>
      </c>
      <c r="L139" s="242">
        <v>10.204790505586109</v>
      </c>
      <c r="M139" s="242">
        <v>9.8683036299158307</v>
      </c>
      <c r="N139" s="242">
        <v>8.6742933965904285</v>
      </c>
      <c r="O139" s="242">
        <v>8.6859466171596544</v>
      </c>
      <c r="P139" s="242">
        <v>8.5975263000184583</v>
      </c>
      <c r="Q139" s="242">
        <v>8.6181126135495454</v>
      </c>
      <c r="R139" s="242">
        <v>8.5495983607858239</v>
      </c>
      <c r="S139" s="242">
        <v>7.8081938761116412</v>
      </c>
      <c r="T139" s="242">
        <v>8.576676942565916</v>
      </c>
      <c r="U139" s="242">
        <v>9.5724099019739075</v>
      </c>
      <c r="V139" s="242">
        <v>27.35966618662934</v>
      </c>
      <c r="W139" s="242">
        <v>49.819638788012675</v>
      </c>
      <c r="X139" s="242">
        <v>72.747636791855967</v>
      </c>
      <c r="Y139" s="242">
        <v>95.900372427317066</v>
      </c>
      <c r="Z139" s="242">
        <v>111.39354773631362</v>
      </c>
      <c r="AA139" s="242">
        <v>124.02511315037849</v>
      </c>
      <c r="AB139" s="242">
        <v>137.18219774449392</v>
      </c>
      <c r="AC139" s="242">
        <v>134.25359621629138</v>
      </c>
      <c r="AD139" s="242">
        <v>140.49070883462096</v>
      </c>
      <c r="AE139" s="242">
        <v>144.37139530917563</v>
      </c>
      <c r="AF139" s="242">
        <v>148.27057338725734</v>
      </c>
      <c r="AG139" s="242">
        <v>0</v>
      </c>
    </row>
    <row r="140" spans="2:33" ht="13.5" customHeight="1" x14ac:dyDescent="0.25">
      <c r="B140" s="189" t="s">
        <v>276</v>
      </c>
      <c r="C140" s="242">
        <v>24.666321779032959</v>
      </c>
      <c r="D140" s="242">
        <v>26.941861242468544</v>
      </c>
      <c r="E140" s="242">
        <v>28.526202442882266</v>
      </c>
      <c r="F140" s="242">
        <v>30.702752974824374</v>
      </c>
      <c r="G140" s="242">
        <v>30.845386090354825</v>
      </c>
      <c r="H140" s="242">
        <v>32.028789502830165</v>
      </c>
      <c r="I140" s="242">
        <v>32.435993176037883</v>
      </c>
      <c r="J140" s="242">
        <v>33.718678673191924</v>
      </c>
      <c r="K140" s="242">
        <v>34.292591913775979</v>
      </c>
      <c r="L140" s="242">
        <v>35.106880105219432</v>
      </c>
      <c r="M140" s="242">
        <v>36.39298759968819</v>
      </c>
      <c r="N140" s="242">
        <v>35.908674220856589</v>
      </c>
      <c r="O140" s="242">
        <v>36.425976064575451</v>
      </c>
      <c r="P140" s="242">
        <v>37.418974954608821</v>
      </c>
      <c r="Q140" s="242">
        <v>37.305066216437915</v>
      </c>
      <c r="R140" s="242">
        <v>37.815789299157466</v>
      </c>
      <c r="S140" s="242">
        <v>43.30018807574988</v>
      </c>
      <c r="T140" s="242">
        <v>136.19052501416789</v>
      </c>
      <c r="U140" s="242">
        <v>211.96742690682214</v>
      </c>
      <c r="V140" s="242">
        <v>132.60354042537281</v>
      </c>
      <c r="W140" s="242">
        <v>149.8013243429962</v>
      </c>
      <c r="X140" s="242">
        <v>169.20205477889465</v>
      </c>
      <c r="Y140" s="242">
        <v>201.52808177740727</v>
      </c>
      <c r="Z140" s="242">
        <v>230.24198948778715</v>
      </c>
      <c r="AA140" s="242">
        <v>274.77640485526962</v>
      </c>
      <c r="AB140" s="242">
        <v>298.16494514195193</v>
      </c>
      <c r="AC140" s="242">
        <v>309.4420552106547</v>
      </c>
      <c r="AD140" s="242">
        <v>332.88219070328478</v>
      </c>
      <c r="AE140" s="242">
        <v>346.83177220439364</v>
      </c>
      <c r="AF140" s="242">
        <v>362.38281682983245</v>
      </c>
      <c r="AG140" s="242">
        <v>0</v>
      </c>
    </row>
    <row r="141" spans="2:33" ht="13.5" customHeight="1" x14ac:dyDescent="0.25">
      <c r="B141" s="189" t="s">
        <v>277</v>
      </c>
      <c r="C141" s="242">
        <v>530.0108718114675</v>
      </c>
      <c r="D141" s="242">
        <v>533.93146647785238</v>
      </c>
      <c r="E141" s="242">
        <v>533.1590317060552</v>
      </c>
      <c r="F141" s="242">
        <v>555.74114310031928</v>
      </c>
      <c r="G141" s="242">
        <v>593.99695045333715</v>
      </c>
      <c r="H141" s="242">
        <v>627.11515028045756</v>
      </c>
      <c r="I141" s="242">
        <v>632.96222799066913</v>
      </c>
      <c r="J141" s="242">
        <v>665.44751345620227</v>
      </c>
      <c r="K141" s="242">
        <v>692.32697416037252</v>
      </c>
      <c r="L141" s="242">
        <v>723.63614304638725</v>
      </c>
      <c r="M141" s="242">
        <v>740.85582684011251</v>
      </c>
      <c r="N141" s="242">
        <v>817.67071360632235</v>
      </c>
      <c r="O141" s="242">
        <v>828.28407407816235</v>
      </c>
      <c r="P141" s="242">
        <v>826.47695065573964</v>
      </c>
      <c r="Q141" s="242">
        <v>849.99950607986409</v>
      </c>
      <c r="R141" s="242">
        <v>832.05290662569894</v>
      </c>
      <c r="S141" s="242">
        <v>914.61695395542426</v>
      </c>
      <c r="T141" s="242">
        <v>1815.3754922413164</v>
      </c>
      <c r="U141" s="242">
        <v>2264.9172474405809</v>
      </c>
      <c r="V141" s="242">
        <v>3238.3043828486566</v>
      </c>
      <c r="W141" s="242">
        <v>3555.7588904907507</v>
      </c>
      <c r="X141" s="242">
        <v>3762.0595345696665</v>
      </c>
      <c r="Y141" s="242">
        <v>4310.4210164831975</v>
      </c>
      <c r="Z141" s="242">
        <v>4853.2908138835819</v>
      </c>
      <c r="AA141" s="242">
        <v>5474.9650675852499</v>
      </c>
      <c r="AB141" s="242">
        <v>6067.3659130450833</v>
      </c>
      <c r="AC141" s="242">
        <v>5997.7102563840162</v>
      </c>
      <c r="AD141" s="242">
        <v>6479.7910415883835</v>
      </c>
      <c r="AE141" s="242">
        <v>7066.7692638401777</v>
      </c>
      <c r="AF141" s="242">
        <v>7298.5794926002018</v>
      </c>
      <c r="AG141" s="242">
        <v>0</v>
      </c>
    </row>
    <row r="142" spans="2:33" ht="14.25" customHeight="1" x14ac:dyDescent="0.3">
      <c r="B142" s="168" t="s">
        <v>280</v>
      </c>
      <c r="C142" s="241">
        <v>14448.253556167907</v>
      </c>
      <c r="D142" s="241">
        <v>13815.782241781955</v>
      </c>
      <c r="E142" s="241">
        <v>14474.798714784407</v>
      </c>
      <c r="F142" s="241">
        <v>14436.31517397099</v>
      </c>
      <c r="G142" s="241">
        <v>14014.672723164756</v>
      </c>
      <c r="H142" s="241">
        <v>13514.671740107769</v>
      </c>
      <c r="I142" s="241">
        <v>15031.202820969498</v>
      </c>
      <c r="J142" s="241">
        <v>14980.015640060814</v>
      </c>
      <c r="K142" s="241">
        <v>10289.267156480531</v>
      </c>
      <c r="L142" s="241">
        <v>15657.527375241729</v>
      </c>
      <c r="M142" s="241">
        <v>17434.487996317432</v>
      </c>
      <c r="N142" s="241">
        <v>18995.620799347136</v>
      </c>
      <c r="O142" s="241">
        <v>17026.425028675287</v>
      </c>
      <c r="P142" s="241">
        <v>18768.308971035214</v>
      </c>
      <c r="Q142" s="241">
        <v>20672.370051253041</v>
      </c>
      <c r="R142" s="241">
        <v>19515.575453879523</v>
      </c>
      <c r="S142" s="241">
        <v>19656.456093579262</v>
      </c>
      <c r="T142" s="241">
        <v>18710.3235456773</v>
      </c>
      <c r="U142" s="241">
        <v>16625.264694528596</v>
      </c>
      <c r="V142" s="241">
        <v>15779.680479180533</v>
      </c>
      <c r="W142" s="241">
        <v>20149.009044166316</v>
      </c>
      <c r="X142" s="241">
        <v>19905.235070816241</v>
      </c>
      <c r="Y142" s="241">
        <v>19847.385799222564</v>
      </c>
      <c r="Z142" s="241">
        <v>18874.667141641283</v>
      </c>
      <c r="AA142" s="241">
        <v>18530.609367873643</v>
      </c>
      <c r="AB142" s="241">
        <v>11532.663576373374</v>
      </c>
      <c r="AC142" s="241">
        <v>11746.899415007685</v>
      </c>
      <c r="AD142" s="241">
        <v>12608.081893166724</v>
      </c>
      <c r="AE142" s="241">
        <v>13078.294852439909</v>
      </c>
      <c r="AF142" s="241">
        <v>12661.434979844078</v>
      </c>
      <c r="AG142" s="241">
        <v>0</v>
      </c>
    </row>
    <row r="143" spans="2:33" ht="13.5" customHeight="1" x14ac:dyDescent="0.25">
      <c r="B143" s="189" t="s">
        <v>281</v>
      </c>
      <c r="C143" s="242">
        <v>171.96379565124388</v>
      </c>
      <c r="D143" s="242">
        <v>202.71392444091873</v>
      </c>
      <c r="E143" s="242">
        <v>123.87082604826854</v>
      </c>
      <c r="F143" s="242">
        <v>98.965850765376246</v>
      </c>
      <c r="G143" s="242">
        <v>88.042297653165335</v>
      </c>
      <c r="H143" s="242">
        <v>83.515645456719</v>
      </c>
      <c r="I143" s="242">
        <v>112.36147582051568</v>
      </c>
      <c r="J143" s="242">
        <v>99.654367304231485</v>
      </c>
      <c r="K143" s="242">
        <v>82.008389026704634</v>
      </c>
      <c r="L143" s="242">
        <v>87.29862402943057</v>
      </c>
      <c r="M143" s="242">
        <v>100.473207786038</v>
      </c>
      <c r="N143" s="242">
        <v>66.863956379941655</v>
      </c>
      <c r="O143" s="242">
        <v>57.661651180505082</v>
      </c>
      <c r="P143" s="242">
        <v>61.125076914488254</v>
      </c>
      <c r="Q143" s="242">
        <v>89.338869414405181</v>
      </c>
      <c r="R143" s="242">
        <v>102.8358863489388</v>
      </c>
      <c r="S143" s="242">
        <v>83.007989609355533</v>
      </c>
      <c r="T143" s="242">
        <v>96.910241635213509</v>
      </c>
      <c r="U143" s="242">
        <v>98.661072219440101</v>
      </c>
      <c r="V143" s="242">
        <v>104.55072927540944</v>
      </c>
      <c r="W143" s="242">
        <v>154.89859857804183</v>
      </c>
      <c r="X143" s="242">
        <v>162.98928803702285</v>
      </c>
      <c r="Y143" s="242">
        <v>112.06201186703849</v>
      </c>
      <c r="Z143" s="242">
        <v>79.162853884345949</v>
      </c>
      <c r="AA143" s="242">
        <v>78.418788271833762</v>
      </c>
      <c r="AB143" s="242">
        <v>110.65713335627292</v>
      </c>
      <c r="AC143" s="242">
        <v>123.340601910136</v>
      </c>
      <c r="AD143" s="242">
        <v>124.65697873661271</v>
      </c>
      <c r="AE143" s="242">
        <v>107.9503181185809</v>
      </c>
      <c r="AF143" s="242">
        <v>108.87492764414844</v>
      </c>
      <c r="AG143" s="242">
        <v>0</v>
      </c>
    </row>
    <row r="144" spans="2:33" ht="13.5" customHeight="1" x14ac:dyDescent="0.25">
      <c r="B144" s="189" t="s">
        <v>282</v>
      </c>
      <c r="C144" s="242">
        <v>147.576156</v>
      </c>
      <c r="D144" s="242">
        <v>189.36886799999999</v>
      </c>
      <c r="E144" s="242">
        <v>212.17123199999997</v>
      </c>
      <c r="F144" s="242">
        <v>46.441511999999996</v>
      </c>
      <c r="G144" s="242">
        <v>127.121436</v>
      </c>
      <c r="H144" s="242">
        <v>145.41446399999998</v>
      </c>
      <c r="I144" s="242">
        <v>144.46146000000002</v>
      </c>
      <c r="J144" s="242">
        <v>193.39007999999998</v>
      </c>
      <c r="K144" s="242">
        <v>160.08142799999996</v>
      </c>
      <c r="L144" s="242">
        <v>166.17135599999997</v>
      </c>
      <c r="M144" s="242">
        <v>239.08778399999997</v>
      </c>
      <c r="N144" s="242">
        <v>128.60905199999996</v>
      </c>
      <c r="O144" s="242">
        <v>110.71117199999998</v>
      </c>
      <c r="P144" s="242">
        <v>78.076595999999995</v>
      </c>
      <c r="Q144" s="242">
        <v>74.125115999999991</v>
      </c>
      <c r="R144" s="242">
        <v>86.630387999999982</v>
      </c>
      <c r="S144" s="242">
        <v>78.680939999999993</v>
      </c>
      <c r="T144" s="242">
        <v>100.042176</v>
      </c>
      <c r="U144" s="242">
        <v>63.618827999999986</v>
      </c>
      <c r="V144" s="242">
        <v>54.483936</v>
      </c>
      <c r="W144" s="242">
        <v>45.604728000000001</v>
      </c>
      <c r="X144" s="242">
        <v>47.441003999999992</v>
      </c>
      <c r="Y144" s="242">
        <v>110.40899999999998</v>
      </c>
      <c r="Z144" s="242">
        <v>119.28820800000001</v>
      </c>
      <c r="AA144" s="242">
        <v>122.37965999999999</v>
      </c>
      <c r="AB144" s="242">
        <v>121.72882799999999</v>
      </c>
      <c r="AC144" s="242">
        <v>118.00978799999999</v>
      </c>
      <c r="AD144" s="242">
        <v>106.99213199999998</v>
      </c>
      <c r="AE144" s="242">
        <v>104.20285199999998</v>
      </c>
      <c r="AF144" s="242">
        <v>120.38067599999999</v>
      </c>
      <c r="AG144" s="242">
        <v>0</v>
      </c>
    </row>
    <row r="145" spans="2:33" ht="13.5" customHeight="1" x14ac:dyDescent="0.25">
      <c r="B145" s="189" t="s">
        <v>283</v>
      </c>
      <c r="C145" s="242">
        <v>261.90010221315993</v>
      </c>
      <c r="D145" s="242">
        <v>348.89016246058515</v>
      </c>
      <c r="E145" s="242">
        <v>570.9500208969356</v>
      </c>
      <c r="F145" s="242">
        <v>584.62379464115509</v>
      </c>
      <c r="G145" s="242">
        <v>492.53195292976341</v>
      </c>
      <c r="H145" s="242">
        <v>552.99450523615667</v>
      </c>
      <c r="I145" s="242">
        <v>363.58619601676838</v>
      </c>
      <c r="J145" s="242">
        <v>395.87364816055577</v>
      </c>
      <c r="K145" s="242">
        <v>378.94360202783355</v>
      </c>
      <c r="L145" s="242">
        <v>698.90257832118107</v>
      </c>
      <c r="M145" s="242">
        <v>725.54456228664742</v>
      </c>
      <c r="N145" s="242">
        <v>859.78273295477413</v>
      </c>
      <c r="O145" s="242">
        <v>1001.0758103514763</v>
      </c>
      <c r="P145" s="242">
        <v>1021.5831319284581</v>
      </c>
      <c r="Q145" s="242">
        <v>1037.2668887269135</v>
      </c>
      <c r="R145" s="242">
        <v>848.60011486542135</v>
      </c>
      <c r="S145" s="242">
        <v>1038.0454397915637</v>
      </c>
      <c r="T145" s="242">
        <v>648.89203389335148</v>
      </c>
      <c r="U145" s="242">
        <v>417.52702606792582</v>
      </c>
      <c r="V145" s="242">
        <v>373.01451547123656</v>
      </c>
      <c r="W145" s="242">
        <v>737.29530818296848</v>
      </c>
      <c r="X145" s="242">
        <v>772.25966964046097</v>
      </c>
      <c r="Y145" s="242">
        <v>830.70550594303086</v>
      </c>
      <c r="Z145" s="242">
        <v>679.14290984856189</v>
      </c>
      <c r="AA145" s="242">
        <v>669.79910588997393</v>
      </c>
      <c r="AB145" s="242">
        <v>209.09483322765891</v>
      </c>
      <c r="AC145" s="242">
        <v>233.5958941505161</v>
      </c>
      <c r="AD145" s="242">
        <v>288.81304043606252</v>
      </c>
      <c r="AE145" s="242">
        <v>280.36485498203501</v>
      </c>
      <c r="AF145" s="242">
        <v>240.62843000846416</v>
      </c>
      <c r="AG145" s="242">
        <v>0</v>
      </c>
    </row>
    <row r="146" spans="2:33" ht="13.5" customHeight="1" x14ac:dyDescent="0.25">
      <c r="B146" s="189" t="s">
        <v>284</v>
      </c>
      <c r="C146" s="242">
        <v>5751.7282777257224</v>
      </c>
      <c r="D146" s="242">
        <v>5141.0758903539936</v>
      </c>
      <c r="E146" s="242">
        <v>5362.9438549214383</v>
      </c>
      <c r="F146" s="242">
        <v>5272.9876097859851</v>
      </c>
      <c r="G146" s="242">
        <v>4361.9788851879266</v>
      </c>
      <c r="H146" s="242">
        <v>3811.2249849477048</v>
      </c>
      <c r="I146" s="242">
        <v>5236.6173862965761</v>
      </c>
      <c r="J146" s="242">
        <v>5254.5211058114573</v>
      </c>
      <c r="K146" s="242">
        <v>4890.8752722940735</v>
      </c>
      <c r="L146" s="242">
        <v>3580.2970063375287</v>
      </c>
      <c r="M146" s="242">
        <v>4599.7979324814851</v>
      </c>
      <c r="N146" s="242">
        <v>7348.9685780461959</v>
      </c>
      <c r="O146" s="242">
        <v>5227.1842352018339</v>
      </c>
      <c r="P146" s="242">
        <v>6688.3022593606229</v>
      </c>
      <c r="Q146" s="242">
        <v>7840.8055796194376</v>
      </c>
      <c r="R146" s="242">
        <v>6590.4774433764287</v>
      </c>
      <c r="S146" s="242">
        <v>6595.3777843316193</v>
      </c>
      <c r="T146" s="242">
        <v>6744.5461561895454</v>
      </c>
      <c r="U146" s="242">
        <v>4788.3582633255701</v>
      </c>
      <c r="V146" s="242">
        <v>4544.72898723657</v>
      </c>
      <c r="W146" s="242">
        <v>5551.5344351866543</v>
      </c>
      <c r="X146" s="242">
        <v>5585.1791368275599</v>
      </c>
      <c r="Y146" s="242">
        <v>5399.1659589874225</v>
      </c>
      <c r="Z146" s="242">
        <v>5947.8383065157332</v>
      </c>
      <c r="AA146" s="242">
        <v>5127.1839680952016</v>
      </c>
      <c r="AB146" s="242">
        <v>1679.532167974203</v>
      </c>
      <c r="AC146" s="242">
        <v>1734.9401676799246</v>
      </c>
      <c r="AD146" s="242">
        <v>1877.7629061842006</v>
      </c>
      <c r="AE146" s="242">
        <v>1913.4724360653734</v>
      </c>
      <c r="AF146" s="242">
        <v>1964.8966486515158</v>
      </c>
      <c r="AG146" s="242">
        <v>0</v>
      </c>
    </row>
    <row r="147" spans="2:33" ht="13.5" customHeight="1" x14ac:dyDescent="0.25">
      <c r="B147" s="189" t="s">
        <v>285</v>
      </c>
      <c r="C147" s="242">
        <v>2436.8680058466325</v>
      </c>
      <c r="D147" s="242">
        <v>2311.8002395210478</v>
      </c>
      <c r="E147" s="242">
        <v>2360.152554611956</v>
      </c>
      <c r="F147" s="242">
        <v>2380.8055533050178</v>
      </c>
      <c r="G147" s="242">
        <v>2523.4065447937746</v>
      </c>
      <c r="H147" s="242">
        <v>2565.4624471168581</v>
      </c>
      <c r="I147" s="242">
        <v>2799.3381020943707</v>
      </c>
      <c r="J147" s="242">
        <v>2438.9750166974836</v>
      </c>
      <c r="K147" s="242">
        <v>2288.4977271105167</v>
      </c>
      <c r="L147" s="242">
        <v>2528.8206365435344</v>
      </c>
      <c r="M147" s="242">
        <v>2675.0402962141088</v>
      </c>
      <c r="N147" s="242">
        <v>2442.595102665774</v>
      </c>
      <c r="O147" s="242">
        <v>2275.1221867468798</v>
      </c>
      <c r="P147" s="242">
        <v>2177.129030502982</v>
      </c>
      <c r="Q147" s="242">
        <v>2462.5868629907777</v>
      </c>
      <c r="R147" s="242">
        <v>2590.6787706194618</v>
      </c>
      <c r="S147" s="242">
        <v>2351.3198509185163</v>
      </c>
      <c r="T147" s="242">
        <v>2152.851986208349</v>
      </c>
      <c r="U147" s="242">
        <v>1991.155556141847</v>
      </c>
      <c r="V147" s="242">
        <v>1493.3422012587055</v>
      </c>
      <c r="W147" s="242">
        <v>2209.28380649472</v>
      </c>
      <c r="X147" s="242">
        <v>2244.1498327620652</v>
      </c>
      <c r="Y147" s="242">
        <v>2384.3896612283343</v>
      </c>
      <c r="Z147" s="242">
        <v>1728.9429937972363</v>
      </c>
      <c r="AA147" s="242">
        <v>1989.6191646461671</v>
      </c>
      <c r="AB147" s="242">
        <v>1732.5768258054984</v>
      </c>
      <c r="AC147" s="242">
        <v>1809.207525476073</v>
      </c>
      <c r="AD147" s="242">
        <v>2358.1431662204509</v>
      </c>
      <c r="AE147" s="242">
        <v>2726.8780447487993</v>
      </c>
      <c r="AF147" s="242">
        <v>2159.1518788793014</v>
      </c>
      <c r="AG147" s="242">
        <v>0</v>
      </c>
    </row>
    <row r="148" spans="2:33" ht="13.5" customHeight="1" x14ac:dyDescent="0.25">
      <c r="B148" s="189" t="s">
        <v>286</v>
      </c>
      <c r="C148" s="242">
        <v>5678.2172187311471</v>
      </c>
      <c r="D148" s="242">
        <v>5621.9331570054101</v>
      </c>
      <c r="E148" s="242">
        <v>5844.7102263058068</v>
      </c>
      <c r="F148" s="242">
        <v>6052.4908534734577</v>
      </c>
      <c r="G148" s="242">
        <v>6421.5916066001255</v>
      </c>
      <c r="H148" s="242">
        <v>6356.0596933503311</v>
      </c>
      <c r="I148" s="242">
        <v>6374.8382007412674</v>
      </c>
      <c r="J148" s="242">
        <v>6597.6014220870866</v>
      </c>
      <c r="K148" s="242">
        <v>2488.8607380214034</v>
      </c>
      <c r="L148" s="242">
        <v>8596.0371740100545</v>
      </c>
      <c r="M148" s="242">
        <v>9094.5442135491503</v>
      </c>
      <c r="N148" s="242">
        <v>8148.8013773004495</v>
      </c>
      <c r="O148" s="242">
        <v>8354.6699731945937</v>
      </c>
      <c r="P148" s="242">
        <v>8742.0928763286629</v>
      </c>
      <c r="Q148" s="242">
        <v>9168.2467345015066</v>
      </c>
      <c r="R148" s="242">
        <v>9296.352850669271</v>
      </c>
      <c r="S148" s="242">
        <v>9510.0240889282049</v>
      </c>
      <c r="T148" s="242">
        <v>8967.0809517508405</v>
      </c>
      <c r="U148" s="242">
        <v>9265.9439487738146</v>
      </c>
      <c r="V148" s="242">
        <v>9209.5601099386113</v>
      </c>
      <c r="W148" s="242">
        <v>11450.39216772393</v>
      </c>
      <c r="X148" s="242">
        <v>11093.216139549131</v>
      </c>
      <c r="Y148" s="242">
        <v>11010.653661196739</v>
      </c>
      <c r="Z148" s="242">
        <v>10320.291869595405</v>
      </c>
      <c r="AA148" s="242">
        <v>10543.208680970465</v>
      </c>
      <c r="AB148" s="242">
        <v>7679.0737880097404</v>
      </c>
      <c r="AC148" s="242">
        <v>7727.8054377910357</v>
      </c>
      <c r="AD148" s="242">
        <v>7851.7136695893969</v>
      </c>
      <c r="AE148" s="242">
        <v>7945.4263465251206</v>
      </c>
      <c r="AF148" s="242">
        <v>8067.502418660647</v>
      </c>
      <c r="AG148" s="242">
        <v>0</v>
      </c>
    </row>
    <row r="149" spans="2:33" ht="14.25" customHeight="1" x14ac:dyDescent="0.3">
      <c r="B149" s="168" t="s">
        <v>287</v>
      </c>
      <c r="C149" s="241">
        <v>7.8675666194744114</v>
      </c>
      <c r="D149" s="241">
        <v>8.015613393435812</v>
      </c>
      <c r="E149" s="241">
        <v>7.2041029572376463</v>
      </c>
      <c r="F149" s="241">
        <v>9.2027955866791444</v>
      </c>
      <c r="G149" s="241">
        <v>8.7839374455665791</v>
      </c>
      <c r="H149" s="241">
        <v>8.2488589931439424</v>
      </c>
      <c r="I149" s="241">
        <v>8.4750484300993882</v>
      </c>
      <c r="J149" s="241">
        <v>8.3106938387228713</v>
      </c>
      <c r="K149" s="241">
        <v>8.3538446943309417</v>
      </c>
      <c r="L149" s="241">
        <v>7.4423291442768322</v>
      </c>
      <c r="M149" s="241">
        <v>7.6932391744149813</v>
      </c>
      <c r="N149" s="241">
        <v>8.0365351872407924</v>
      </c>
      <c r="O149" s="241">
        <v>9.9368463269743934</v>
      </c>
      <c r="P149" s="241">
        <v>9.374039241536515</v>
      </c>
      <c r="Q149" s="241">
        <v>7.5555943695810512</v>
      </c>
      <c r="R149" s="241">
        <v>6.8917735187435429</v>
      </c>
      <c r="S149" s="241">
        <v>4.4062449301863884</v>
      </c>
      <c r="T149" s="241">
        <v>3.3110341598527091</v>
      </c>
      <c r="U149" s="241">
        <v>2.5268933364709021</v>
      </c>
      <c r="V149" s="241">
        <v>2.2785400650854779</v>
      </c>
      <c r="W149" s="241">
        <v>2.1268688878036341</v>
      </c>
      <c r="X149" s="241">
        <v>2.6891214187240733</v>
      </c>
      <c r="Y149" s="241">
        <v>2.6892430086863977</v>
      </c>
      <c r="Z149" s="241">
        <v>2.9443343415320644</v>
      </c>
      <c r="AA149" s="241">
        <v>2.9690076416080986</v>
      </c>
      <c r="AB149" s="241">
        <v>2.8661134925221847</v>
      </c>
      <c r="AC149" s="241">
        <v>3.0965905031315391</v>
      </c>
      <c r="AD149" s="241">
        <v>3.1834090732840887</v>
      </c>
      <c r="AE149" s="241">
        <v>3.0338491083688335</v>
      </c>
      <c r="AF149" s="241">
        <v>3.2005531160711658</v>
      </c>
      <c r="AG149" s="241">
        <v>0</v>
      </c>
    </row>
    <row r="150" spans="2:33" ht="13.5" customHeight="1" x14ac:dyDescent="0.25">
      <c r="B150" s="189" t="s">
        <v>288</v>
      </c>
      <c r="C150" s="242">
        <v>0.70572369950961089</v>
      </c>
      <c r="D150" s="242">
        <v>0.77446413768225475</v>
      </c>
      <c r="E150" s="242">
        <v>0.7635997233161248</v>
      </c>
      <c r="F150" s="242">
        <v>1.0268189992611059</v>
      </c>
      <c r="G150" s="242">
        <v>1.0754695772135734</v>
      </c>
      <c r="H150" s="242">
        <v>1.0270617658144945</v>
      </c>
      <c r="I150" s="242">
        <v>1.0744648956838878</v>
      </c>
      <c r="J150" s="242">
        <v>1.1150707223030398</v>
      </c>
      <c r="K150" s="242">
        <v>1.1769823017159198</v>
      </c>
      <c r="L150" s="242">
        <v>1.1812024004414978</v>
      </c>
      <c r="M150" s="242">
        <v>1.3897171339006793</v>
      </c>
      <c r="N150" s="242">
        <v>1.6049155232933341</v>
      </c>
      <c r="O150" s="242">
        <v>2.143267708721039</v>
      </c>
      <c r="P150" s="242">
        <v>2.076537932428423</v>
      </c>
      <c r="Q150" s="242">
        <v>2.0359340881148649</v>
      </c>
      <c r="R150" s="242">
        <v>1.9528348239976685</v>
      </c>
      <c r="S150" s="242">
        <v>1.5542112376565207</v>
      </c>
      <c r="T150" s="242">
        <v>1.2524732033734642</v>
      </c>
      <c r="U150" s="242">
        <v>0.91623568262493527</v>
      </c>
      <c r="V150" s="242">
        <v>0.94078939243818838</v>
      </c>
      <c r="W150" s="242">
        <v>0.96356415468098877</v>
      </c>
      <c r="X150" s="242">
        <v>1.1567232207633953</v>
      </c>
      <c r="Y150" s="242">
        <v>1.302128845902774</v>
      </c>
      <c r="Z150" s="242">
        <v>1.5103142665706262</v>
      </c>
      <c r="AA150" s="242">
        <v>1.5245424941933918</v>
      </c>
      <c r="AB150" s="242">
        <v>1.4336939834677971</v>
      </c>
      <c r="AC150" s="242">
        <v>1.6816938056370592</v>
      </c>
      <c r="AD150" s="242">
        <v>2.0042758405803003</v>
      </c>
      <c r="AE150" s="242">
        <v>1.99764005511419</v>
      </c>
      <c r="AF150" s="242">
        <v>2.2270663333230591</v>
      </c>
      <c r="AG150" s="242">
        <v>0</v>
      </c>
    </row>
    <row r="151" spans="2:33" ht="13.5" customHeight="1" x14ac:dyDescent="0.25">
      <c r="B151" s="189" t="s">
        <v>289</v>
      </c>
      <c r="C151" s="242">
        <v>7.0045715525083434</v>
      </c>
      <c r="D151" s="242">
        <v>7.0100695233492454</v>
      </c>
      <c r="E151" s="242">
        <v>6.1258119610926469</v>
      </c>
      <c r="F151" s="242">
        <v>7.7888088195940499</v>
      </c>
      <c r="G151" s="242">
        <v>7.3121806115611987</v>
      </c>
      <c r="H151" s="242">
        <v>6.8480273797857345</v>
      </c>
      <c r="I151" s="242">
        <v>7.0379547784657666</v>
      </c>
      <c r="J151" s="242">
        <v>7.0144688722711077</v>
      </c>
      <c r="K151" s="242">
        <v>7.1039914664046515</v>
      </c>
      <c r="L151" s="242">
        <v>6.1758848587959232</v>
      </c>
      <c r="M151" s="242">
        <v>6.2565748248440025</v>
      </c>
      <c r="N151" s="242">
        <v>6.3573227009211859</v>
      </c>
      <c r="O151" s="242">
        <v>7.6754645626992435</v>
      </c>
      <c r="P151" s="242">
        <v>7.1726388130358112</v>
      </c>
      <c r="Q151" s="242">
        <v>5.3359973374621497</v>
      </c>
      <c r="R151" s="242">
        <v>4.750029277492529</v>
      </c>
      <c r="S151" s="242">
        <v>2.6611790350741229</v>
      </c>
      <c r="T151" s="242">
        <v>1.873395976440521</v>
      </c>
      <c r="U151" s="242">
        <v>1.4370860540450412</v>
      </c>
      <c r="V151" s="242">
        <v>1.1629411253866047</v>
      </c>
      <c r="W151" s="242">
        <v>0.99130951263482159</v>
      </c>
      <c r="X151" s="242">
        <v>1.3031793451841263</v>
      </c>
      <c r="Y151" s="242">
        <v>1.1600391349134598</v>
      </c>
      <c r="Z151" s="242">
        <v>1.1991271750796992</v>
      </c>
      <c r="AA151" s="242">
        <v>1.1569005318829617</v>
      </c>
      <c r="AB151" s="242">
        <v>1.0973675244023049</v>
      </c>
      <c r="AC151" s="242">
        <v>1.142777063649181</v>
      </c>
      <c r="AD151" s="242">
        <v>0.8909775199111597</v>
      </c>
      <c r="AE151" s="242">
        <v>0.75345828567816198</v>
      </c>
      <c r="AF151" s="242">
        <v>0.69356529767091779</v>
      </c>
      <c r="AG151" s="242">
        <v>0</v>
      </c>
    </row>
    <row r="152" spans="2:33" ht="13.5" customHeight="1" x14ac:dyDescent="0.25">
      <c r="B152" s="189" t="s">
        <v>290</v>
      </c>
      <c r="C152" s="242">
        <v>0.15727136745645739</v>
      </c>
      <c r="D152" s="242">
        <v>0.23107973240431148</v>
      </c>
      <c r="E152" s="242">
        <v>0.31469127282887444</v>
      </c>
      <c r="F152" s="242">
        <v>0.38716776782398932</v>
      </c>
      <c r="G152" s="242">
        <v>0.39628725679180593</v>
      </c>
      <c r="H152" s="242">
        <v>0.37376984754371451</v>
      </c>
      <c r="I152" s="242">
        <v>0.36262875594973448</v>
      </c>
      <c r="J152" s="242">
        <v>0.18115424414872422</v>
      </c>
      <c r="K152" s="242">
        <v>7.2870926210370834E-2</v>
      </c>
      <c r="L152" s="242">
        <v>8.5241885039411047E-2</v>
      </c>
      <c r="M152" s="242">
        <v>4.6947215670299289E-2</v>
      </c>
      <c r="N152" s="242">
        <v>7.4296963026271742E-2</v>
      </c>
      <c r="O152" s="242">
        <v>0.11811405555411093</v>
      </c>
      <c r="P152" s="242">
        <v>0.12486249607227982</v>
      </c>
      <c r="Q152" s="242">
        <v>0.18366294400403657</v>
      </c>
      <c r="R152" s="242">
        <v>0.18890941725334517</v>
      </c>
      <c r="S152" s="242">
        <v>0.19085465745574468</v>
      </c>
      <c r="T152" s="242">
        <v>0.18516498003872367</v>
      </c>
      <c r="U152" s="242">
        <v>0.17357159980092557</v>
      </c>
      <c r="V152" s="242">
        <v>0.17480954726068507</v>
      </c>
      <c r="W152" s="242">
        <v>0.1719952204878239</v>
      </c>
      <c r="X152" s="242">
        <v>0.2292188527765518</v>
      </c>
      <c r="Y152" s="242">
        <v>0.22707502787016429</v>
      </c>
      <c r="Z152" s="242">
        <v>0.23489289988173942</v>
      </c>
      <c r="AA152" s="242">
        <v>0.2875646155317455</v>
      </c>
      <c r="AB152" s="242">
        <v>0.33505198465208291</v>
      </c>
      <c r="AC152" s="242">
        <v>0.27211963384529908</v>
      </c>
      <c r="AD152" s="242">
        <v>0.28815571279262858</v>
      </c>
      <c r="AE152" s="242">
        <v>0.28275076757648154</v>
      </c>
      <c r="AF152" s="242">
        <v>0.279921485077189</v>
      </c>
      <c r="AG152" s="242">
        <v>0</v>
      </c>
    </row>
    <row r="153" spans="2:33" ht="14.25" customHeight="1" x14ac:dyDescent="0.3">
      <c r="B153" s="240" t="s">
        <v>121</v>
      </c>
      <c r="C153" s="243">
        <v>141803.92424302336</v>
      </c>
      <c r="D153" s="243">
        <v>148401.04686020393</v>
      </c>
      <c r="E153" s="243">
        <v>152608.82504386993</v>
      </c>
      <c r="F153" s="243">
        <v>159185.39027105831</v>
      </c>
      <c r="G153" s="243">
        <v>161030.06760466215</v>
      </c>
      <c r="H153" s="243">
        <v>166431.19620513823</v>
      </c>
      <c r="I153" s="243">
        <v>168338.17045657214</v>
      </c>
      <c r="J153" s="243">
        <v>168953.07116065122</v>
      </c>
      <c r="K153" s="243">
        <v>165892.95971573258</v>
      </c>
      <c r="L153" s="243">
        <v>162534.70913427486</v>
      </c>
      <c r="M153" s="243">
        <v>161014.00619553003</v>
      </c>
      <c r="N153" s="243">
        <v>151806.87038043753</v>
      </c>
      <c r="O153" s="243">
        <v>142524.56990979239</v>
      </c>
      <c r="P153" s="243">
        <v>137561.57213467127</v>
      </c>
      <c r="Q153" s="243">
        <v>128394.39288399419</v>
      </c>
      <c r="R153" s="243">
        <v>117670.73804103518</v>
      </c>
      <c r="S153" s="243">
        <v>108316.32921076634</v>
      </c>
      <c r="T153" s="243">
        <v>101721.94859116609</v>
      </c>
      <c r="U153" s="243">
        <v>93268.574381900413</v>
      </c>
      <c r="V153" s="243">
        <v>83201.498220314228</v>
      </c>
      <c r="W153" s="243">
        <v>83707.222361298162</v>
      </c>
      <c r="X153" s="243">
        <v>80087.465287163082</v>
      </c>
      <c r="Y153" s="243">
        <v>73334.122611747007</v>
      </c>
      <c r="Z153" s="243">
        <v>66306.480707170165</v>
      </c>
      <c r="AA153" s="243">
        <v>61052.000724564205</v>
      </c>
      <c r="AB153" s="243">
        <v>49731.914401274647</v>
      </c>
      <c r="AC153" s="243">
        <v>46343.232040196788</v>
      </c>
      <c r="AD153" s="243">
        <v>43404.976004902725</v>
      </c>
      <c r="AE153" s="243">
        <v>40130.765521053938</v>
      </c>
      <c r="AF153" s="243">
        <v>37008.849945981456</v>
      </c>
      <c r="AG153" s="243">
        <v>0</v>
      </c>
    </row>
    <row r="154" spans="2:33" ht="13.5" customHeight="1" x14ac:dyDescent="0.25">
      <c r="B154" s="181" t="s">
        <v>291</v>
      </c>
      <c r="C154" s="181"/>
      <c r="D154" s="181"/>
      <c r="E154" s="181"/>
      <c r="F154" s="181"/>
      <c r="G154" s="181"/>
      <c r="H154" s="181"/>
      <c r="I154" s="181"/>
      <c r="J154" s="181"/>
      <c r="K154" s="181"/>
      <c r="L154" s="181"/>
      <c r="M154" s="181"/>
      <c r="N154" s="181"/>
      <c r="O154" s="181"/>
      <c r="P154" s="181"/>
      <c r="Q154" s="181"/>
      <c r="R154" s="181"/>
      <c r="S154" s="181"/>
      <c r="T154" s="181"/>
      <c r="U154" s="181"/>
      <c r="V154" s="181"/>
      <c r="W154" s="181"/>
      <c r="X154" s="181"/>
      <c r="Y154" s="181"/>
      <c r="Z154" s="181"/>
      <c r="AA154" s="181"/>
      <c r="AB154" s="181"/>
      <c r="AC154" s="181"/>
      <c r="AD154" s="181"/>
      <c r="AE154" s="181"/>
      <c r="AF154" s="181"/>
      <c r="AG154" s="181"/>
    </row>
    <row r="155" spans="2:33" ht="15" customHeight="1" x14ac:dyDescent="0.3">
      <c r="B155" s="154"/>
      <c r="C155" s="154"/>
      <c r="D155" s="154"/>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c r="AA155" s="154"/>
      <c r="AB155" s="154"/>
      <c r="AC155" s="154"/>
      <c r="AD155" s="154"/>
      <c r="AE155" s="154"/>
      <c r="AF155" s="154"/>
      <c r="AG155" s="154"/>
    </row>
    <row r="156" spans="2:33" ht="16.5" customHeight="1" x14ac:dyDescent="0.35">
      <c r="B156" s="238" t="s">
        <v>297</v>
      </c>
      <c r="C156" s="181"/>
      <c r="D156" s="181"/>
      <c r="E156" s="181"/>
      <c r="F156" s="181"/>
      <c r="G156" s="181"/>
      <c r="H156" s="181"/>
      <c r="I156" s="181"/>
      <c r="J156" s="181"/>
      <c r="K156" s="239"/>
      <c r="L156" s="181"/>
      <c r="M156" s="181"/>
      <c r="N156" s="181"/>
      <c r="O156" s="181"/>
      <c r="P156" s="181"/>
      <c r="Q156" s="181"/>
      <c r="R156" s="181"/>
      <c r="S156" s="181"/>
      <c r="T156" s="181"/>
      <c r="U156" s="181"/>
      <c r="V156" s="181"/>
      <c r="W156" s="181"/>
      <c r="X156" s="181"/>
      <c r="Y156" s="181"/>
      <c r="Z156" s="181"/>
      <c r="AA156" s="181"/>
      <c r="AB156" s="181"/>
      <c r="AC156" s="181"/>
      <c r="AD156" s="181"/>
      <c r="AE156" s="181"/>
      <c r="AF156" s="181"/>
      <c r="AG156" s="181"/>
    </row>
    <row r="157" spans="2:33" ht="14.25" customHeight="1" x14ac:dyDescent="0.3">
      <c r="B157" s="240" t="s">
        <v>273</v>
      </c>
      <c r="C157" s="240">
        <v>1990</v>
      </c>
      <c r="D157" s="240">
        <v>1991</v>
      </c>
      <c r="E157" s="240">
        <v>1992</v>
      </c>
      <c r="F157" s="240">
        <v>1993</v>
      </c>
      <c r="G157" s="240">
        <v>1994</v>
      </c>
      <c r="H157" s="240">
        <v>1995</v>
      </c>
      <c r="I157" s="240">
        <v>1996</v>
      </c>
      <c r="J157" s="240">
        <v>1997</v>
      </c>
      <c r="K157" s="240">
        <v>1998</v>
      </c>
      <c r="L157" s="240">
        <v>1999</v>
      </c>
      <c r="M157" s="240">
        <v>2000</v>
      </c>
      <c r="N157" s="240">
        <v>2001</v>
      </c>
      <c r="O157" s="240">
        <v>2002</v>
      </c>
      <c r="P157" s="240">
        <v>2003</v>
      </c>
      <c r="Q157" s="240">
        <v>2004</v>
      </c>
      <c r="R157" s="240">
        <v>2005</v>
      </c>
      <c r="S157" s="240">
        <v>2006</v>
      </c>
      <c r="T157" s="240">
        <v>2007</v>
      </c>
      <c r="U157" s="240">
        <v>2008</v>
      </c>
      <c r="V157" s="240">
        <v>2009</v>
      </c>
      <c r="W157" s="240">
        <v>2010</v>
      </c>
      <c r="X157" s="240">
        <v>2011</v>
      </c>
      <c r="Y157" s="240">
        <v>2012</v>
      </c>
      <c r="Z157" s="240">
        <v>2013</v>
      </c>
      <c r="AA157" s="240">
        <v>2014</v>
      </c>
      <c r="AB157" s="240">
        <v>2015</v>
      </c>
      <c r="AC157" s="240">
        <v>2016</v>
      </c>
      <c r="AD157" s="240">
        <v>2017</v>
      </c>
      <c r="AE157" s="240">
        <v>2018</v>
      </c>
      <c r="AF157" s="240">
        <v>2019</v>
      </c>
      <c r="AG157" s="240">
        <v>2020</v>
      </c>
    </row>
    <row r="158" spans="2:33" ht="14.25" customHeight="1" x14ac:dyDescent="0.3">
      <c r="B158" s="168" t="s">
        <v>274</v>
      </c>
      <c r="C158" s="256">
        <v>2.5923799288447782</v>
      </c>
      <c r="D158" s="256">
        <v>2.5350958924192097</v>
      </c>
      <c r="E158" s="256">
        <v>2.4141912719463545</v>
      </c>
      <c r="F158" s="256">
        <v>2.3716347526584167</v>
      </c>
      <c r="G158" s="256">
        <v>2.2718999075708659</v>
      </c>
      <c r="H158" s="256">
        <v>2.2362307196831157</v>
      </c>
      <c r="I158" s="256">
        <v>2.1210157585191265</v>
      </c>
      <c r="J158" s="256">
        <v>2.0098837599940733</v>
      </c>
      <c r="K158" s="256">
        <v>1.9258411200690908</v>
      </c>
      <c r="L158" s="256">
        <v>1.645923622308439</v>
      </c>
      <c r="M158" s="256">
        <v>1.5281313058280248</v>
      </c>
      <c r="N158" s="256">
        <v>1.3720159866236559</v>
      </c>
      <c r="O158" s="256">
        <v>1.2454059494575835</v>
      </c>
      <c r="P158" s="256">
        <v>1.1414559345631197</v>
      </c>
      <c r="Q158" s="256">
        <v>1.0363504896062119</v>
      </c>
      <c r="R158" s="256">
        <v>0.9465657998473046</v>
      </c>
      <c r="S158" s="256">
        <v>0.84571018915354734</v>
      </c>
      <c r="T158" s="256">
        <v>0.78847429158256443</v>
      </c>
      <c r="U158" s="256">
        <v>0.72632888684615682</v>
      </c>
      <c r="V158" s="256">
        <v>0.65862081443618514</v>
      </c>
      <c r="W158" s="256">
        <v>0.61798855404288189</v>
      </c>
      <c r="X158" s="256">
        <v>0.5884169820765609</v>
      </c>
      <c r="Y158" s="256">
        <v>0.52475376349514946</v>
      </c>
      <c r="Z158" s="256">
        <v>0.46612530331715984</v>
      </c>
      <c r="AA158" s="256">
        <v>0.41996270525157325</v>
      </c>
      <c r="AB158" s="256">
        <v>0.38172264445769616</v>
      </c>
      <c r="AC158" s="256">
        <v>0.3660109666070514</v>
      </c>
      <c r="AD158" s="256">
        <v>0.33346381382396389</v>
      </c>
      <c r="AE158" s="256">
        <v>0.30438973186887386</v>
      </c>
      <c r="AF158" s="256">
        <v>0.28303757485544806</v>
      </c>
      <c r="AG158" s="256">
        <v>0</v>
      </c>
    </row>
    <row r="159" spans="2:33" ht="13.5" customHeight="1" x14ac:dyDescent="0.25">
      <c r="B159" s="189" t="s">
        <v>275</v>
      </c>
      <c r="C159" s="257">
        <v>1.5913490702718056</v>
      </c>
      <c r="D159" s="257">
        <v>1.4622294556173328</v>
      </c>
      <c r="E159" s="257">
        <v>1.357812015662919</v>
      </c>
      <c r="F159" s="257">
        <v>1.3103312676918324</v>
      </c>
      <c r="G159" s="257">
        <v>1.2612550918012071</v>
      </c>
      <c r="H159" s="257">
        <v>1.2461964778123833</v>
      </c>
      <c r="I159" s="257">
        <v>1.1884268809350691</v>
      </c>
      <c r="J159" s="257">
        <v>1.1287625018814809</v>
      </c>
      <c r="K159" s="257">
        <v>1.0867150877564971</v>
      </c>
      <c r="L159" s="257">
        <v>0.98871240085996703</v>
      </c>
      <c r="M159" s="257">
        <v>0.91150100468156603</v>
      </c>
      <c r="N159" s="257">
        <v>0.81395482999073376</v>
      </c>
      <c r="O159" s="257">
        <v>0.72564692667900643</v>
      </c>
      <c r="P159" s="257">
        <v>0.64742157094228403</v>
      </c>
      <c r="Q159" s="257">
        <v>0.59037403532814769</v>
      </c>
      <c r="R159" s="257">
        <v>0.53490072631563279</v>
      </c>
      <c r="S159" s="257">
        <v>0.4755266018040909</v>
      </c>
      <c r="T159" s="257">
        <v>0.43569793636440951</v>
      </c>
      <c r="U159" s="257">
        <v>0.39578792929402395</v>
      </c>
      <c r="V159" s="257">
        <v>0.46474023956927119</v>
      </c>
      <c r="W159" s="257">
        <v>0.43459494731079917</v>
      </c>
      <c r="X159" s="257">
        <v>0.41753772257356514</v>
      </c>
      <c r="Y159" s="257">
        <v>0.36895004306931178</v>
      </c>
      <c r="Z159" s="257">
        <v>0.32538592905494285</v>
      </c>
      <c r="AA159" s="257">
        <v>0.28578133725665877</v>
      </c>
      <c r="AB159" s="257">
        <v>0.26127896325200151</v>
      </c>
      <c r="AC159" s="257">
        <v>0.23447856256321831</v>
      </c>
      <c r="AD159" s="257">
        <v>0.21176975131602119</v>
      </c>
      <c r="AE159" s="257">
        <v>0.19212607045523222</v>
      </c>
      <c r="AF159" s="257">
        <v>0.17721904960754092</v>
      </c>
      <c r="AG159" s="257">
        <v>0</v>
      </c>
    </row>
    <row r="160" spans="2:33" ht="13.5" customHeight="1" x14ac:dyDescent="0.25">
      <c r="B160" s="189" t="s">
        <v>276</v>
      </c>
      <c r="C160" s="257">
        <v>0.85368476647359715</v>
      </c>
      <c r="D160" s="257">
        <v>0.92098762792548006</v>
      </c>
      <c r="E160" s="257">
        <v>0.91947245107325948</v>
      </c>
      <c r="F160" s="257">
        <v>0.9297782577135858</v>
      </c>
      <c r="G160" s="257">
        <v>0.88433327504403969</v>
      </c>
      <c r="H160" s="257">
        <v>0.86418517355733515</v>
      </c>
      <c r="I160" s="257">
        <v>0.81554032795179887</v>
      </c>
      <c r="J160" s="257">
        <v>0.7762665350405108</v>
      </c>
      <c r="K160" s="257">
        <v>0.74268315665513573</v>
      </c>
      <c r="L160" s="257">
        <v>0.56807174658650605</v>
      </c>
      <c r="M160" s="257">
        <v>0.54077751148562025</v>
      </c>
      <c r="N160" s="257">
        <v>0.49169602485281971</v>
      </c>
      <c r="O160" s="257">
        <v>0.45777041178046063</v>
      </c>
      <c r="P160" s="257">
        <v>0.43602490637373087</v>
      </c>
      <c r="Q160" s="257">
        <v>0.39174531866615536</v>
      </c>
      <c r="R160" s="257">
        <v>0.36203649989173459</v>
      </c>
      <c r="S160" s="257">
        <v>0.34944995345114266</v>
      </c>
      <c r="T160" s="257">
        <v>0.33168117941850916</v>
      </c>
      <c r="U160" s="257">
        <v>0.30912593073967215</v>
      </c>
      <c r="V160" s="257">
        <v>0.16360576575068803</v>
      </c>
      <c r="W160" s="257">
        <v>0.15712140736644253</v>
      </c>
      <c r="X160" s="257">
        <v>0.14631519530789691</v>
      </c>
      <c r="Y160" s="257">
        <v>0.12985922989128348</v>
      </c>
      <c r="Z160" s="257">
        <v>0.11652104654864381</v>
      </c>
      <c r="AA160" s="257">
        <v>0.11101500457219816</v>
      </c>
      <c r="AB160" s="257">
        <v>9.8595369117854756E-2</v>
      </c>
      <c r="AC160" s="257">
        <v>9.2387942273340545E-2</v>
      </c>
      <c r="AD160" s="257">
        <v>8.4785220481521442E-2</v>
      </c>
      <c r="AE160" s="257">
        <v>7.7552341659716681E-2</v>
      </c>
      <c r="AF160" s="257">
        <v>7.2511910666042498E-2</v>
      </c>
      <c r="AG160" s="257">
        <v>0</v>
      </c>
    </row>
    <row r="161" spans="2:33" ht="13.5" customHeight="1" x14ac:dyDescent="0.25">
      <c r="B161" s="189" t="s">
        <v>277</v>
      </c>
      <c r="C161" s="257">
        <v>0.13778463233594337</v>
      </c>
      <c r="D161" s="257">
        <v>0.14219920766814453</v>
      </c>
      <c r="E161" s="257">
        <v>0.12728863755323008</v>
      </c>
      <c r="F161" s="257">
        <v>0.12170476261583443</v>
      </c>
      <c r="G161" s="257">
        <v>0.11645717261905267</v>
      </c>
      <c r="H161" s="257">
        <v>0.11574990583855169</v>
      </c>
      <c r="I161" s="257">
        <v>0.10783072737633682</v>
      </c>
      <c r="J161" s="257">
        <v>9.6175033566078982E-2</v>
      </c>
      <c r="K161" s="257">
        <v>8.790070974105002E-2</v>
      </c>
      <c r="L161" s="257">
        <v>7.9923093726593689E-2</v>
      </c>
      <c r="M161" s="257">
        <v>6.6935538874977871E-2</v>
      </c>
      <c r="N161" s="257">
        <v>5.8479276221513915E-2</v>
      </c>
      <c r="O161" s="257">
        <v>5.4357921511350084E-2</v>
      </c>
      <c r="P161" s="257">
        <v>5.0549275176169396E-2</v>
      </c>
      <c r="Q161" s="257">
        <v>4.6622494406051609E-2</v>
      </c>
      <c r="R161" s="257">
        <v>4.2041562240959916E-2</v>
      </c>
      <c r="S161" s="257">
        <v>1.1657964049164148E-2</v>
      </c>
      <c r="T161" s="257">
        <v>1.1168026308532478E-2</v>
      </c>
      <c r="U161" s="257">
        <v>1.0817489922923727E-2</v>
      </c>
      <c r="V161" s="257">
        <v>1.5125609005700941E-2</v>
      </c>
      <c r="W161" s="257">
        <v>1.2966890693268162E-2</v>
      </c>
      <c r="X161" s="257">
        <v>1.1223091173572772E-2</v>
      </c>
      <c r="Y161" s="257">
        <v>1.0662062199427081E-2</v>
      </c>
      <c r="Z161" s="257">
        <v>9.8702724457416999E-3</v>
      </c>
      <c r="AA161" s="257">
        <v>9.1759980693899203E-3</v>
      </c>
      <c r="AB161" s="257">
        <v>8.2658043879112186E-3</v>
      </c>
      <c r="AC161" s="257">
        <v>2.5361178372898741E-2</v>
      </c>
      <c r="AD161" s="257">
        <v>2.3138871691347034E-2</v>
      </c>
      <c r="AE161" s="257">
        <v>2.1494502091920713E-2</v>
      </c>
      <c r="AF161" s="257">
        <v>2.0438311821851161E-2</v>
      </c>
      <c r="AG161" s="257">
        <v>0</v>
      </c>
    </row>
    <row r="162" spans="2:33" ht="13.5" customHeight="1" x14ac:dyDescent="0.25">
      <c r="B162" s="189" t="s">
        <v>278</v>
      </c>
      <c r="C162" s="257">
        <v>9.5614597634318052E-3</v>
      </c>
      <c r="D162" s="257">
        <v>9.6796012082523714E-3</v>
      </c>
      <c r="E162" s="257">
        <v>9.6181676569456771E-3</v>
      </c>
      <c r="F162" s="257">
        <v>9.8204646371643153E-3</v>
      </c>
      <c r="G162" s="257">
        <v>9.8543681065663604E-3</v>
      </c>
      <c r="H162" s="257">
        <v>1.00991624748456E-2</v>
      </c>
      <c r="I162" s="257">
        <v>9.2178222559215067E-3</v>
      </c>
      <c r="J162" s="257">
        <v>8.6796895060026868E-3</v>
      </c>
      <c r="K162" s="257">
        <v>8.542165916408025E-3</v>
      </c>
      <c r="L162" s="257">
        <v>9.2163811353721276E-3</v>
      </c>
      <c r="M162" s="257">
        <v>8.9172507858606594E-3</v>
      </c>
      <c r="N162" s="257">
        <v>7.8858555585884834E-3</v>
      </c>
      <c r="O162" s="257">
        <v>7.6306894867664617E-3</v>
      </c>
      <c r="P162" s="257">
        <v>7.4601820709354729E-3</v>
      </c>
      <c r="Q162" s="257">
        <v>7.608641205857105E-3</v>
      </c>
      <c r="R162" s="257">
        <v>7.5870113989773549E-3</v>
      </c>
      <c r="S162" s="257">
        <v>9.0756698491496323E-3</v>
      </c>
      <c r="T162" s="257">
        <v>9.927149491113299E-3</v>
      </c>
      <c r="U162" s="257">
        <v>1.0597536889536862E-2</v>
      </c>
      <c r="V162" s="257">
        <v>1.5149200110525039E-2</v>
      </c>
      <c r="W162" s="257">
        <v>1.330530867237199E-2</v>
      </c>
      <c r="X162" s="257">
        <v>1.3340973021526058E-2</v>
      </c>
      <c r="Y162" s="257">
        <v>1.5282428335127041E-2</v>
      </c>
      <c r="Z162" s="257">
        <v>1.434805526783153E-2</v>
      </c>
      <c r="AA162" s="257">
        <v>1.3990365353326449E-2</v>
      </c>
      <c r="AB162" s="257">
        <v>1.3582507699928692E-2</v>
      </c>
      <c r="AC162" s="257">
        <v>1.3783283397593783E-2</v>
      </c>
      <c r="AD162" s="257">
        <v>1.376997033507419E-2</v>
      </c>
      <c r="AE162" s="257">
        <v>1.3216817662004242E-2</v>
      </c>
      <c r="AF162" s="257">
        <v>1.2868302760013413E-2</v>
      </c>
      <c r="AG162" s="257">
        <v>0</v>
      </c>
    </row>
    <row r="163" spans="2:33" ht="14.25" customHeight="1" x14ac:dyDescent="0.3">
      <c r="B163" s="168" t="s">
        <v>279</v>
      </c>
      <c r="C163" s="256">
        <v>7.2068335847214832E-3</v>
      </c>
      <c r="D163" s="256">
        <v>7.26702815311256E-3</v>
      </c>
      <c r="E163" s="256">
        <v>7.2650124501764841E-3</v>
      </c>
      <c r="F163" s="256">
        <v>7.5755053575024163E-3</v>
      </c>
      <c r="G163" s="256">
        <v>8.0722671487369214E-3</v>
      </c>
      <c r="H163" s="256">
        <v>8.511257999088237E-3</v>
      </c>
      <c r="I163" s="256">
        <v>8.5870954581591143E-3</v>
      </c>
      <c r="J163" s="256">
        <v>9.0203038457372219E-3</v>
      </c>
      <c r="K163" s="256">
        <v>9.3732295439701435E-3</v>
      </c>
      <c r="L163" s="256">
        <v>9.7904106275681843E-3</v>
      </c>
      <c r="M163" s="256">
        <v>1.0023704189499601E-2</v>
      </c>
      <c r="N163" s="256">
        <v>1.1016927611111895E-2</v>
      </c>
      <c r="O163" s="256">
        <v>1.1159767077764941E-2</v>
      </c>
      <c r="P163" s="256">
        <v>1.1143509486805552E-2</v>
      </c>
      <c r="Q163" s="256">
        <v>1.1450092242151884E-2</v>
      </c>
      <c r="R163" s="256">
        <v>1.1219239286930867E-2</v>
      </c>
      <c r="S163" s="256">
        <v>1.2337310918099299E-2</v>
      </c>
      <c r="T163" s="256">
        <v>1.5325258649328244E-2</v>
      </c>
      <c r="U163" s="256">
        <v>1.7399384863282977E-2</v>
      </c>
      <c r="V163" s="256">
        <v>2.0937361247455356E-2</v>
      </c>
      <c r="W163" s="256">
        <v>2.1978458781285522E-2</v>
      </c>
      <c r="X163" s="256">
        <v>2.2219405436875367E-2</v>
      </c>
      <c r="Y163" s="256">
        <v>2.4011527499161231E-2</v>
      </c>
      <c r="Z163" s="256">
        <v>2.568710575752417E-2</v>
      </c>
      <c r="AA163" s="256">
        <v>2.7719678062806695E-2</v>
      </c>
      <c r="AB163" s="256">
        <v>2.9121420688726973E-2</v>
      </c>
      <c r="AC163" s="256">
        <v>2.7903866143522724E-2</v>
      </c>
      <c r="AD163" s="256">
        <v>2.9071428016904859E-2</v>
      </c>
      <c r="AE163" s="256">
        <v>3.0718509940541927E-2</v>
      </c>
      <c r="AF163" s="256">
        <v>3.1012294546179375E-2</v>
      </c>
      <c r="AG163" s="256">
        <v>0</v>
      </c>
    </row>
    <row r="164" spans="2:33" ht="13.5" customHeight="1" x14ac:dyDescent="0.25">
      <c r="B164" s="189" t="s">
        <v>275</v>
      </c>
      <c r="C164" s="257">
        <v>8.6186753366458008E-5</v>
      </c>
      <c r="D164" s="257">
        <v>7.7159945389038197E-5</v>
      </c>
      <c r="E164" s="257">
        <v>7.2711296302621696E-5</v>
      </c>
      <c r="F164" s="257">
        <v>7.0916312576126031E-5</v>
      </c>
      <c r="G164" s="257">
        <v>6.6663581496454824E-5</v>
      </c>
      <c r="H164" s="257">
        <v>6.3544116157329428E-5</v>
      </c>
      <c r="I164" s="257">
        <v>5.9758604224805565E-5</v>
      </c>
      <c r="J164" s="257">
        <v>5.834198171570351E-5</v>
      </c>
      <c r="K164" s="257">
        <v>5.5497498922521265E-5</v>
      </c>
      <c r="L164" s="257">
        <v>5.7125132746033911E-5</v>
      </c>
      <c r="M164" s="257">
        <v>5.5241521570533435E-5</v>
      </c>
      <c r="N164" s="257">
        <v>4.8557602577635016E-5</v>
      </c>
      <c r="O164" s="257">
        <v>4.8622835839559542E-5</v>
      </c>
      <c r="P164" s="257">
        <v>4.8127870033904616E-5</v>
      </c>
      <c r="Q164" s="257">
        <v>4.8243109625797364E-5</v>
      </c>
      <c r="R164" s="257">
        <v>4.7859575462898047E-5</v>
      </c>
      <c r="S164" s="257">
        <v>4.3709286480254691E-5</v>
      </c>
      <c r="T164" s="257">
        <v>5.9909075336526234E-5</v>
      </c>
      <c r="U164" s="257">
        <v>8.3091767099834738E-5</v>
      </c>
      <c r="V164" s="257">
        <v>4.1604398991956673E-4</v>
      </c>
      <c r="W164" s="257">
        <v>8.7129696678849662E-4</v>
      </c>
      <c r="X164" s="257">
        <v>1.3335116161639102E-3</v>
      </c>
      <c r="Y164" s="257">
        <v>1.8004118602543305E-3</v>
      </c>
      <c r="Z164" s="257">
        <v>2.115305825633742E-3</v>
      </c>
      <c r="AA164" s="257">
        <v>2.371028347878305E-3</v>
      </c>
      <c r="AB164" s="257">
        <v>2.6331589307978728E-3</v>
      </c>
      <c r="AC164" s="257">
        <v>2.5840590735489452E-3</v>
      </c>
      <c r="AD164" s="257">
        <v>2.7089399094684299E-3</v>
      </c>
      <c r="AE164" s="257">
        <v>2.7877264301253884E-3</v>
      </c>
      <c r="AF164" s="257">
        <v>2.8660282443970595E-3</v>
      </c>
      <c r="AG164" s="257">
        <v>0</v>
      </c>
    </row>
    <row r="165" spans="2:33" ht="13.5" customHeight="1" x14ac:dyDescent="0.25">
      <c r="B165" s="189" t="s">
        <v>276</v>
      </c>
      <c r="C165" s="257">
        <v>1.950199285964129E-4</v>
      </c>
      <c r="D165" s="257">
        <v>2.1301108056681929E-4</v>
      </c>
      <c r="E165" s="257">
        <v>2.2553739521336216E-4</v>
      </c>
      <c r="F165" s="257">
        <v>2.4274590863211786E-4</v>
      </c>
      <c r="G165" s="257">
        <v>2.4387361223768248E-4</v>
      </c>
      <c r="H165" s="257">
        <v>2.5322998288220504E-4</v>
      </c>
      <c r="I165" s="257">
        <v>2.5644946700247912E-4</v>
      </c>
      <c r="J165" s="257">
        <v>2.6659079396267743E-4</v>
      </c>
      <c r="K165" s="257">
        <v>2.7112833791438173E-4</v>
      </c>
      <c r="L165" s="257">
        <v>2.7756636407713083E-4</v>
      </c>
      <c r="M165" s="257">
        <v>2.8773474645637186E-4</v>
      </c>
      <c r="N165" s="257">
        <v>2.8390560803013485E-4</v>
      </c>
      <c r="O165" s="257">
        <v>2.8799556394365077E-4</v>
      </c>
      <c r="P165" s="257">
        <v>2.9584653476797686E-4</v>
      </c>
      <c r="Q165" s="257">
        <v>2.9494593539269891E-4</v>
      </c>
      <c r="R165" s="257">
        <v>2.9898387749110978E-4</v>
      </c>
      <c r="S165" s="257">
        <v>3.4234531043546025E-4</v>
      </c>
      <c r="T165" s="257">
        <v>1.82942258471097E-3</v>
      </c>
      <c r="U165" s="257">
        <v>3.1360191529123129E-3</v>
      </c>
      <c r="V165" s="257">
        <v>2.0009561355127767E-3</v>
      </c>
      <c r="W165" s="257">
        <v>2.296260234437597E-3</v>
      </c>
      <c r="X165" s="257">
        <v>2.6395803555020365E-3</v>
      </c>
      <c r="Y165" s="257">
        <v>3.2025956361535096E-3</v>
      </c>
      <c r="Z165" s="257">
        <v>3.7026844653444517E-3</v>
      </c>
      <c r="AA165" s="257">
        <v>4.4575038522053148E-3</v>
      </c>
      <c r="AB165" s="257">
        <v>4.8676425432996788E-3</v>
      </c>
      <c r="AC165" s="257">
        <v>5.0751440110060496E-3</v>
      </c>
      <c r="AD165" s="257">
        <v>5.4782774461401207E-3</v>
      </c>
      <c r="AE165" s="257">
        <v>5.7226676249103109E-3</v>
      </c>
      <c r="AF165" s="257">
        <v>5.9910472325275486E-3</v>
      </c>
      <c r="AG165" s="257">
        <v>0</v>
      </c>
    </row>
    <row r="166" spans="2:33" ht="13.5" customHeight="1" x14ac:dyDescent="0.25">
      <c r="B166" s="189" t="s">
        <v>277</v>
      </c>
      <c r="C166" s="257">
        <v>6.9256269027586125E-3</v>
      </c>
      <c r="D166" s="257">
        <v>6.9768571271567022E-3</v>
      </c>
      <c r="E166" s="257">
        <v>6.9667637586604998E-3</v>
      </c>
      <c r="F166" s="257">
        <v>7.2618431362941726E-3</v>
      </c>
      <c r="G166" s="257">
        <v>7.7617299550027836E-3</v>
      </c>
      <c r="H166" s="257">
        <v>8.1944839000487029E-3</v>
      </c>
      <c r="I166" s="257">
        <v>8.2708873869318297E-3</v>
      </c>
      <c r="J166" s="257">
        <v>8.695371070058841E-3</v>
      </c>
      <c r="K166" s="257">
        <v>9.0466037071332411E-3</v>
      </c>
      <c r="L166" s="257">
        <v>9.4557191307450203E-3</v>
      </c>
      <c r="M166" s="257">
        <v>9.6807279214726968E-3</v>
      </c>
      <c r="N166" s="257">
        <v>1.0684464400504124E-2</v>
      </c>
      <c r="O166" s="257">
        <v>1.0823148677981731E-2</v>
      </c>
      <c r="P166" s="257">
        <v>1.079953508200367E-2</v>
      </c>
      <c r="Q166" s="257">
        <v>1.1106903197133387E-2</v>
      </c>
      <c r="R166" s="257">
        <v>1.087239583397686E-2</v>
      </c>
      <c r="S166" s="257">
        <v>1.1951256321183584E-2</v>
      </c>
      <c r="T166" s="257">
        <v>1.3435926989280747E-2</v>
      </c>
      <c r="U166" s="257">
        <v>1.418027394327083E-2</v>
      </c>
      <c r="V166" s="257">
        <v>1.8520361122023012E-2</v>
      </c>
      <c r="W166" s="257">
        <v>1.8810901580059429E-2</v>
      </c>
      <c r="X166" s="257">
        <v>1.824631346520942E-2</v>
      </c>
      <c r="Y166" s="257">
        <v>1.9008520002753389E-2</v>
      </c>
      <c r="Z166" s="257">
        <v>1.9869115466545975E-2</v>
      </c>
      <c r="AA166" s="257">
        <v>2.0891145862723077E-2</v>
      </c>
      <c r="AB166" s="257">
        <v>2.1620619214629423E-2</v>
      </c>
      <c r="AC166" s="257">
        <v>2.024466305896773E-2</v>
      </c>
      <c r="AD166" s="257">
        <v>2.088421066129631E-2</v>
      </c>
      <c r="AE166" s="257">
        <v>2.2208115885506228E-2</v>
      </c>
      <c r="AF166" s="257">
        <v>2.2155219069254769E-2</v>
      </c>
      <c r="AG166" s="257">
        <v>0</v>
      </c>
    </row>
    <row r="167" spans="2:33" ht="14.25" customHeight="1" x14ac:dyDescent="0.3">
      <c r="B167" s="168" t="s">
        <v>280</v>
      </c>
      <c r="C167" s="256">
        <v>0.3197070141646241</v>
      </c>
      <c r="D167" s="256">
        <v>0.30906634955971191</v>
      </c>
      <c r="E167" s="256">
        <v>0.3004791663480435</v>
      </c>
      <c r="F167" s="256">
        <v>0.28906409049786352</v>
      </c>
      <c r="G167" s="256">
        <v>0.2864317154577507</v>
      </c>
      <c r="H167" s="256">
        <v>0.28913535898490744</v>
      </c>
      <c r="I167" s="256">
        <v>0.30943729031434697</v>
      </c>
      <c r="J167" s="256">
        <v>0.30828129296851914</v>
      </c>
      <c r="K167" s="256">
        <v>0.21964609763407572</v>
      </c>
      <c r="L167" s="256">
        <v>0.33461839060575405</v>
      </c>
      <c r="M167" s="256">
        <v>0.36527104686642353</v>
      </c>
      <c r="N167" s="256">
        <v>0.38542534592721689</v>
      </c>
      <c r="O167" s="256">
        <v>0.35188396893256629</v>
      </c>
      <c r="P167" s="256">
        <v>0.37909786815460417</v>
      </c>
      <c r="Q167" s="256">
        <v>0.41762451170458537</v>
      </c>
      <c r="R167" s="256">
        <v>0.44802752681050872</v>
      </c>
      <c r="S167" s="256">
        <v>0.43453474843286011</v>
      </c>
      <c r="T167" s="256">
        <v>0.41745537097726548</v>
      </c>
      <c r="U167" s="256">
        <v>0.37659430018143369</v>
      </c>
      <c r="V167" s="256">
        <v>0.37904818582742172</v>
      </c>
      <c r="W167" s="256">
        <v>0.45084570577974392</v>
      </c>
      <c r="X167" s="256">
        <v>0.44273093912128708</v>
      </c>
      <c r="Y167" s="256">
        <v>0.43536200703509476</v>
      </c>
      <c r="Z167" s="256">
        <v>0.41715091276767668</v>
      </c>
      <c r="AA167" s="256">
        <v>0.39564613210185096</v>
      </c>
      <c r="AB167" s="256">
        <v>0.29462035975391448</v>
      </c>
      <c r="AC167" s="256">
        <v>0.30612231630825015</v>
      </c>
      <c r="AD167" s="256">
        <v>0.31724147780523793</v>
      </c>
      <c r="AE167" s="256">
        <v>0.31105697974174429</v>
      </c>
      <c r="AF167" s="256">
        <v>0.30952554523095532</v>
      </c>
      <c r="AG167" s="256">
        <v>0</v>
      </c>
    </row>
    <row r="168" spans="2:33" ht="13.5" customHeight="1" x14ac:dyDescent="0.25">
      <c r="B168" s="189" t="s">
        <v>281</v>
      </c>
      <c r="C168" s="257">
        <v>5.9651395972379347E-2</v>
      </c>
      <c r="D168" s="257">
        <v>7.6775845410421817E-2</v>
      </c>
      <c r="E168" s="257">
        <v>5.6047987700250192E-2</v>
      </c>
      <c r="F168" s="257">
        <v>4.7851744210186384E-2</v>
      </c>
      <c r="G168" s="257">
        <v>4.7004533367357618E-2</v>
      </c>
      <c r="H168" s="257">
        <v>5.2514717334903135E-2</v>
      </c>
      <c r="I168" s="257">
        <v>5.3224967045924665E-2</v>
      </c>
      <c r="J168" s="257">
        <v>5.2450555674439105E-2</v>
      </c>
      <c r="K168" s="257">
        <v>4.8557107168507321E-2</v>
      </c>
      <c r="L168" s="257">
        <v>5.4184246230363511E-2</v>
      </c>
      <c r="M168" s="257">
        <v>5.6108291850377731E-2</v>
      </c>
      <c r="N168" s="257">
        <v>4.0861447961180838E-2</v>
      </c>
      <c r="O168" s="257">
        <v>4.1572038079433306E-2</v>
      </c>
      <c r="P168" s="257">
        <v>4.3260145319801276E-2</v>
      </c>
      <c r="Q168" s="257">
        <v>4.7742097586255097E-2</v>
      </c>
      <c r="R168" s="257">
        <v>5.7925245781004421E-2</v>
      </c>
      <c r="S168" s="257">
        <v>5.7042961348423279E-2</v>
      </c>
      <c r="T168" s="257">
        <v>5.9356875254012752E-2</v>
      </c>
      <c r="U168" s="257">
        <v>5.6583096591196973E-2</v>
      </c>
      <c r="V168" s="257">
        <v>5.756464870347261E-2</v>
      </c>
      <c r="W168" s="257">
        <v>6.6679738442676356E-2</v>
      </c>
      <c r="X168" s="257">
        <v>6.705208765262323E-2</v>
      </c>
      <c r="Y168" s="257">
        <v>6.1344333778197938E-2</v>
      </c>
      <c r="Z168" s="257">
        <v>5.8198865453564175E-2</v>
      </c>
      <c r="AA168" s="257">
        <v>5.7651844062262571E-2</v>
      </c>
      <c r="AB168" s="257">
        <v>8.1352797425514989E-2</v>
      </c>
      <c r="AC168" s="257">
        <v>9.0677416784605031E-2</v>
      </c>
      <c r="AD168" s="257">
        <v>9.1645189345233455E-2</v>
      </c>
      <c r="AE168" s="257">
        <v>7.9362803784605487E-2</v>
      </c>
      <c r="AF168" s="257">
        <v>8.0042557264112496E-2</v>
      </c>
      <c r="AG168" s="257">
        <v>0</v>
      </c>
    </row>
    <row r="169" spans="2:33" ht="13.5" customHeight="1" x14ac:dyDescent="0.25">
      <c r="B169" s="189" t="s">
        <v>282</v>
      </c>
      <c r="C169" s="257">
        <v>5.6744187500000001E-3</v>
      </c>
      <c r="D169" s="257">
        <v>7.2813812499999998E-3</v>
      </c>
      <c r="E169" s="257">
        <v>8.1581500000000012E-3</v>
      </c>
      <c r="F169" s="257">
        <v>1.7857125E-3</v>
      </c>
      <c r="G169" s="257">
        <v>4.8879187500000002E-3</v>
      </c>
      <c r="H169" s="257">
        <v>5.5913000000000004E-3</v>
      </c>
      <c r="I169" s="257">
        <v>5.5546562499999997E-3</v>
      </c>
      <c r="J169" s="257">
        <v>7.4359999999999999E-3</v>
      </c>
      <c r="K169" s="257">
        <v>6.1552562499999994E-3</v>
      </c>
      <c r="L169" s="257">
        <v>6.3894187499999996E-3</v>
      </c>
      <c r="M169" s="257">
        <v>9.1931124999999995E-3</v>
      </c>
      <c r="N169" s="257">
        <v>4.9451187499999997E-3</v>
      </c>
      <c r="O169" s="257">
        <v>4.2569312500000001E-3</v>
      </c>
      <c r="P169" s="257">
        <v>3.0021062499999999E-3</v>
      </c>
      <c r="Q169" s="257">
        <v>2.8501687500000002E-3</v>
      </c>
      <c r="R169" s="257">
        <v>3.3310062499999999E-3</v>
      </c>
      <c r="S169" s="257">
        <v>3.0253437500000003E-3</v>
      </c>
      <c r="T169" s="257">
        <v>3.8466999999999998E-3</v>
      </c>
      <c r="U169" s="257">
        <v>2.4461937499999998E-3</v>
      </c>
      <c r="V169" s="257">
        <v>2.0949500000000004E-3</v>
      </c>
      <c r="W169" s="257">
        <v>1.7535374999999998E-3</v>
      </c>
      <c r="X169" s="257">
        <v>1.8241437499999999E-3</v>
      </c>
      <c r="Y169" s="257">
        <v>4.2453125E-3</v>
      </c>
      <c r="Z169" s="257">
        <v>4.5867249999999998E-3</v>
      </c>
      <c r="AA169" s="257">
        <v>4.7055937499999997E-3</v>
      </c>
      <c r="AB169" s="257">
        <v>4.68056875E-3</v>
      </c>
      <c r="AC169" s="257">
        <v>4.5375687500000001E-3</v>
      </c>
      <c r="AD169" s="257">
        <v>4.1139312500000002E-3</v>
      </c>
      <c r="AE169" s="257">
        <v>4.0066812499999997E-3</v>
      </c>
      <c r="AF169" s="257">
        <v>4.6287312499999995E-3</v>
      </c>
      <c r="AG169" s="257">
        <v>0</v>
      </c>
    </row>
    <row r="170" spans="2:33" ht="13.5" customHeight="1" x14ac:dyDescent="0.25">
      <c r="B170" s="189" t="s">
        <v>283</v>
      </c>
      <c r="C170" s="257">
        <v>4.6775498520153841E-3</v>
      </c>
      <c r="D170" s="257">
        <v>6.0854601368213763E-3</v>
      </c>
      <c r="E170" s="257">
        <v>9.0868007619390439E-3</v>
      </c>
      <c r="F170" s="257">
        <v>8.9942437015280655E-3</v>
      </c>
      <c r="G170" s="257">
        <v>7.9018522708641237E-3</v>
      </c>
      <c r="H170" s="257">
        <v>8.7551362291077468E-3</v>
      </c>
      <c r="I170" s="257">
        <v>6.376621761323093E-3</v>
      </c>
      <c r="J170" s="257">
        <v>6.8118732621071151E-3</v>
      </c>
      <c r="K170" s="257">
        <v>6.2356730951075336E-3</v>
      </c>
      <c r="L170" s="257">
        <v>1.2409233073252998E-2</v>
      </c>
      <c r="M170" s="257">
        <v>1.2684369663114994E-2</v>
      </c>
      <c r="N170" s="257">
        <v>1.5020594516008737E-2</v>
      </c>
      <c r="O170" s="257">
        <v>1.7134002671956052E-2</v>
      </c>
      <c r="P170" s="257">
        <v>1.7679023762066044E-2</v>
      </c>
      <c r="Q170" s="257">
        <v>1.8861625911348514E-2</v>
      </c>
      <c r="R170" s="257">
        <v>1.6463951282628713E-2</v>
      </c>
      <c r="S170" s="257">
        <v>1.9979440400804439E-2</v>
      </c>
      <c r="T170" s="257">
        <v>1.3089548904705779E-2</v>
      </c>
      <c r="U170" s="257">
        <v>7.7096247246059178E-3</v>
      </c>
      <c r="V170" s="257">
        <v>7.2415300168278095E-3</v>
      </c>
      <c r="W170" s="257">
        <v>1.5229580203614318E-2</v>
      </c>
      <c r="X170" s="257">
        <v>1.5838620591451354E-2</v>
      </c>
      <c r="Y170" s="257">
        <v>1.7178430113880552E-2</v>
      </c>
      <c r="Z170" s="257">
        <v>1.3222330809382395E-2</v>
      </c>
      <c r="AA170" s="257">
        <v>1.3038370687063212E-2</v>
      </c>
      <c r="AB170" s="257">
        <v>3.1521321440989339E-3</v>
      </c>
      <c r="AC170" s="257">
        <v>3.4263662697932339E-3</v>
      </c>
      <c r="AD170" s="257">
        <v>4.1589404142310764E-3</v>
      </c>
      <c r="AE170" s="257">
        <v>4.0327735140575586E-3</v>
      </c>
      <c r="AF170" s="257">
        <v>3.4473076397849626E-3</v>
      </c>
      <c r="AG170" s="257">
        <v>0</v>
      </c>
    </row>
    <row r="171" spans="2:33" ht="13.5" customHeight="1" x14ac:dyDescent="0.25">
      <c r="B171" s="189" t="s">
        <v>284</v>
      </c>
      <c r="C171" s="257">
        <v>8.1470943000051824E-2</v>
      </c>
      <c r="D171" s="257">
        <v>7.2254970303690921E-2</v>
      </c>
      <c r="E171" s="257">
        <v>7.5269113469423374E-2</v>
      </c>
      <c r="F171" s="257">
        <v>7.3596167638686136E-2</v>
      </c>
      <c r="G171" s="257">
        <v>6.1104587357002228E-2</v>
      </c>
      <c r="H171" s="257">
        <v>5.3504103236578823E-2</v>
      </c>
      <c r="I171" s="257">
        <v>7.3541384962537065E-2</v>
      </c>
      <c r="J171" s="257">
        <v>7.3988299296484886E-2</v>
      </c>
      <c r="K171" s="257">
        <v>6.8024614289965743E-2</v>
      </c>
      <c r="L171" s="257">
        <v>4.9246384615319425E-2</v>
      </c>
      <c r="M171" s="257">
        <v>6.3386759252908847E-2</v>
      </c>
      <c r="N171" s="257">
        <v>0.1066434829545588</v>
      </c>
      <c r="O171" s="257">
        <v>7.6072111180786092E-2</v>
      </c>
      <c r="P171" s="257">
        <v>9.7450689341936625E-2</v>
      </c>
      <c r="Q171" s="257">
        <v>0.11451481323564328</v>
      </c>
      <c r="R171" s="257">
        <v>9.5395889288610411E-2</v>
      </c>
      <c r="S171" s="257">
        <v>9.5421653355114683E-2</v>
      </c>
      <c r="T171" s="257">
        <v>9.6300129062748457E-2</v>
      </c>
      <c r="U171" s="257">
        <v>6.8697966023291965E-2</v>
      </c>
      <c r="V171" s="257">
        <v>6.5243823854972238E-2</v>
      </c>
      <c r="W171" s="257">
        <v>8.0971599426585703E-2</v>
      </c>
      <c r="X171" s="257">
        <v>8.1198850114890503E-2</v>
      </c>
      <c r="Y171" s="257">
        <v>7.8894845753137183E-2</v>
      </c>
      <c r="Z171" s="257">
        <v>9.2565916308380347E-2</v>
      </c>
      <c r="AA171" s="257">
        <v>7.598248298732653E-2</v>
      </c>
      <c r="AB171" s="257">
        <v>2.4105355218493135E-2</v>
      </c>
      <c r="AC171" s="257">
        <v>2.4850512629837618E-2</v>
      </c>
      <c r="AD171" s="257">
        <v>2.6748742889735284E-2</v>
      </c>
      <c r="AE171" s="257">
        <v>2.7225821348853735E-2</v>
      </c>
      <c r="AF171" s="257">
        <v>2.7912610889561391E-2</v>
      </c>
      <c r="AG171" s="257">
        <v>0</v>
      </c>
    </row>
    <row r="172" spans="2:33" ht="13.5" customHeight="1" x14ac:dyDescent="0.25">
      <c r="B172" s="189" t="s">
        <v>285</v>
      </c>
      <c r="C172" s="257">
        <v>5.3601245863440006E-2</v>
      </c>
      <c r="D172" s="257">
        <v>3.2943173105279999E-2</v>
      </c>
      <c r="E172" s="257">
        <v>3.3460770035280002E-2</v>
      </c>
      <c r="F172" s="257">
        <v>3.4267286272800006E-2</v>
      </c>
      <c r="G172" s="257">
        <v>3.5208354695280004E-2</v>
      </c>
      <c r="H172" s="257">
        <v>3.9463859234160001E-2</v>
      </c>
      <c r="I172" s="257">
        <v>4.0796563239120003E-2</v>
      </c>
      <c r="J172" s="257">
        <v>3.2840960376480002E-2</v>
      </c>
      <c r="K172" s="257">
        <v>3.9718912235520001E-2</v>
      </c>
      <c r="L172" s="257">
        <v>3.6437175160320003E-2</v>
      </c>
      <c r="M172" s="257">
        <v>3.7416980332800005E-2</v>
      </c>
      <c r="N172" s="257">
        <v>4.8979095713279998E-2</v>
      </c>
      <c r="O172" s="257">
        <v>3.9575731115519999E-2</v>
      </c>
      <c r="P172" s="257">
        <v>3.6477731539200003E-2</v>
      </c>
      <c r="Q172" s="257">
        <v>4.3631496291839995E-2</v>
      </c>
      <c r="R172" s="257">
        <v>8.2470337413120001E-2</v>
      </c>
      <c r="S172" s="257">
        <v>6.2345108747520007E-2</v>
      </c>
      <c r="T172" s="257">
        <v>5.9927854133760006E-2</v>
      </c>
      <c r="U172" s="257">
        <v>5.0000892948480008E-2</v>
      </c>
      <c r="V172" s="257">
        <v>5.667330987264E-2</v>
      </c>
      <c r="W172" s="257">
        <v>4.9408729370879999E-2</v>
      </c>
      <c r="X172" s="257">
        <v>4.8318379342079998E-2</v>
      </c>
      <c r="Y172" s="257">
        <v>4.8063307979520006E-2</v>
      </c>
      <c r="Z172" s="257">
        <v>3.7534356614400001E-2</v>
      </c>
      <c r="AA172" s="257">
        <v>2.890888987776E-2</v>
      </c>
      <c r="AB172" s="257">
        <v>2.4986465022719999E-2</v>
      </c>
      <c r="AC172" s="257">
        <v>2.5221341395199996E-2</v>
      </c>
      <c r="AD172" s="257">
        <v>3.080481558144E-2</v>
      </c>
      <c r="AE172" s="257">
        <v>3.5044727155200003E-2</v>
      </c>
      <c r="AF172" s="257">
        <v>2.9845538196480004E-2</v>
      </c>
      <c r="AG172" s="257">
        <v>0</v>
      </c>
    </row>
    <row r="173" spans="2:33" ht="13.5" customHeight="1" x14ac:dyDescent="0.25">
      <c r="B173" s="189" t="s">
        <v>286</v>
      </c>
      <c r="C173" s="257">
        <v>0.11463146072673756</v>
      </c>
      <c r="D173" s="257">
        <v>0.1137255193534978</v>
      </c>
      <c r="E173" s="257">
        <v>0.11845634438115087</v>
      </c>
      <c r="F173" s="257">
        <v>0.12256893617466293</v>
      </c>
      <c r="G173" s="257">
        <v>0.13032446901724676</v>
      </c>
      <c r="H173" s="257">
        <v>0.12930624295015775</v>
      </c>
      <c r="I173" s="257">
        <v>0.12994309705544219</v>
      </c>
      <c r="J173" s="257">
        <v>0.13475360435900804</v>
      </c>
      <c r="K173" s="257">
        <v>5.0954534594975114E-2</v>
      </c>
      <c r="L173" s="257">
        <v>0.17595193277649815</v>
      </c>
      <c r="M173" s="257">
        <v>0.18648153326722192</v>
      </c>
      <c r="N173" s="257">
        <v>0.1689756060321885</v>
      </c>
      <c r="O173" s="257">
        <v>0.17327315463487086</v>
      </c>
      <c r="P173" s="257">
        <v>0.18122817194160024</v>
      </c>
      <c r="Q173" s="257">
        <v>0.19002430992949848</v>
      </c>
      <c r="R173" s="257">
        <v>0.19244109679514518</v>
      </c>
      <c r="S173" s="257">
        <v>0.19672024083099773</v>
      </c>
      <c r="T173" s="257">
        <v>0.18493426362203849</v>
      </c>
      <c r="U173" s="257">
        <v>0.19115652614385883</v>
      </c>
      <c r="V173" s="257">
        <v>0.19022992337950906</v>
      </c>
      <c r="W173" s="257">
        <v>0.23680252083598757</v>
      </c>
      <c r="X173" s="257">
        <v>0.228498857670242</v>
      </c>
      <c r="Y173" s="257">
        <v>0.22563577691035905</v>
      </c>
      <c r="Z173" s="257">
        <v>0.21104271858194978</v>
      </c>
      <c r="AA173" s="257">
        <v>0.21535895073743869</v>
      </c>
      <c r="AB173" s="257">
        <v>0.15634304119308745</v>
      </c>
      <c r="AC173" s="257">
        <v>0.15740911047881431</v>
      </c>
      <c r="AD173" s="257">
        <v>0.15976985832459814</v>
      </c>
      <c r="AE173" s="257">
        <v>0.16138417268902752</v>
      </c>
      <c r="AF173" s="257">
        <v>0.16364879999101645</v>
      </c>
      <c r="AG173" s="257">
        <v>0</v>
      </c>
    </row>
    <row r="174" spans="2:33" ht="14.25" customHeight="1" x14ac:dyDescent="0.3">
      <c r="B174" s="168" t="s">
        <v>287</v>
      </c>
      <c r="C174" s="256">
        <v>5.2567081992975662E-5</v>
      </c>
      <c r="D174" s="256">
        <v>5.4180859845892749E-5</v>
      </c>
      <c r="E174" s="256">
        <v>4.9852829070226151E-5</v>
      </c>
      <c r="F174" s="256">
        <v>6.6653114099266751E-5</v>
      </c>
      <c r="G174" s="256">
        <v>8.0320175713697109E-5</v>
      </c>
      <c r="H174" s="256">
        <v>1.6512117458802005E-4</v>
      </c>
      <c r="I174" s="256">
        <v>4.8923214291291223E-4</v>
      </c>
      <c r="J174" s="256">
        <v>1.3526154447312771E-3</v>
      </c>
      <c r="K174" s="256">
        <v>2.8654489049778809E-3</v>
      </c>
      <c r="L174" s="256">
        <v>5.5336993651316771E-3</v>
      </c>
      <c r="M174" s="256">
        <v>9.8446507635486478E-3</v>
      </c>
      <c r="N174" s="256">
        <v>1.607167352410277E-2</v>
      </c>
      <c r="O174" s="256">
        <v>2.552606702348292E-2</v>
      </c>
      <c r="P174" s="256">
        <v>2.6984349423251251E-2</v>
      </c>
      <c r="Q174" s="256">
        <v>3.8757570121386989E-2</v>
      </c>
      <c r="R174" s="256">
        <v>3.9858139879032126E-2</v>
      </c>
      <c r="S174" s="256">
        <v>4.0067667005002028E-2</v>
      </c>
      <c r="T174" s="256">
        <v>3.8866870884557772E-2</v>
      </c>
      <c r="U174" s="256">
        <v>3.6379949950595403E-2</v>
      </c>
      <c r="V174" s="256">
        <v>3.6572438094429248E-2</v>
      </c>
      <c r="W174" s="256">
        <v>3.5964268713059154E-2</v>
      </c>
      <c r="X174" s="256">
        <v>4.7803539210775285E-2</v>
      </c>
      <c r="Y174" s="256">
        <v>4.7260747766176281E-2</v>
      </c>
      <c r="Z174" s="256">
        <v>4.8946916560686282E-2</v>
      </c>
      <c r="AA174" s="256">
        <v>4.9050246120446624E-2</v>
      </c>
      <c r="AB174" s="256">
        <v>5.5121343199327211E-2</v>
      </c>
      <c r="AC174" s="256">
        <v>5.1349351901903983E-2</v>
      </c>
      <c r="AD174" s="256">
        <v>5.6697836628032232E-2</v>
      </c>
      <c r="AE174" s="256">
        <v>5.7692879288892239E-2</v>
      </c>
      <c r="AF174" s="256">
        <v>5.8310077806499591E-2</v>
      </c>
      <c r="AG174" s="256">
        <v>0</v>
      </c>
    </row>
    <row r="175" spans="2:33" ht="13.5" customHeight="1" x14ac:dyDescent="0.25">
      <c r="B175" s="189" t="s">
        <v>288</v>
      </c>
      <c r="C175" s="257">
        <v>8.6854456309445049E-6</v>
      </c>
      <c r="D175" s="257">
        <v>9.7622068511663351E-6</v>
      </c>
      <c r="E175" s="257">
        <v>9.9655777464511749E-6</v>
      </c>
      <c r="F175" s="257">
        <v>1.3516530940190006E-5</v>
      </c>
      <c r="G175" s="257">
        <v>1.4648908933026095E-5</v>
      </c>
      <c r="H175" s="257">
        <v>1.4550271213902859E-5</v>
      </c>
      <c r="I175" s="257">
        <v>1.7487785175958472E-5</v>
      </c>
      <c r="J175" s="257">
        <v>2.4585824428738279E-5</v>
      </c>
      <c r="K175" s="257">
        <v>3.7244414581858872E-5</v>
      </c>
      <c r="L175" s="257">
        <v>5.9602866199558067E-5</v>
      </c>
      <c r="M175" s="257">
        <v>9.7792317834989584E-5</v>
      </c>
      <c r="N175" s="257">
        <v>1.4979962053199902E-4</v>
      </c>
      <c r="O175" s="257">
        <v>2.313827668443653E-4</v>
      </c>
      <c r="P175" s="257">
        <v>2.4195992757583426E-4</v>
      </c>
      <c r="Q175" s="257">
        <v>2.1742085277883744E-4</v>
      </c>
      <c r="R175" s="257">
        <v>1.83798576436912E-4</v>
      </c>
      <c r="S175" s="257">
        <v>1.3972745530888752E-4</v>
      </c>
      <c r="T175" s="257">
        <v>1.1380941375536261E-4</v>
      </c>
      <c r="U175" s="257">
        <v>6.4473259620778927E-5</v>
      </c>
      <c r="V175" s="257">
        <v>5.6759723652341368E-5</v>
      </c>
      <c r="W175" s="257">
        <v>5.2945194752167229E-5</v>
      </c>
      <c r="X175" s="257">
        <v>6.6300425458777189E-5</v>
      </c>
      <c r="Y175" s="257">
        <v>6.711264390546419E-5</v>
      </c>
      <c r="Z175" s="257">
        <v>7.3588823439150878E-5</v>
      </c>
      <c r="AA175" s="257">
        <v>7.2477108700097145E-5</v>
      </c>
      <c r="AB175" s="257">
        <v>7.0510083926685454E-5</v>
      </c>
      <c r="AC175" s="257">
        <v>8.3449421523929673E-5</v>
      </c>
      <c r="AD175" s="257">
        <v>9.3127012992405903E-5</v>
      </c>
      <c r="AE175" s="257">
        <v>9.5824349966177629E-5</v>
      </c>
      <c r="AF175" s="257">
        <v>1.040777591937988E-4</v>
      </c>
      <c r="AG175" s="257">
        <v>0</v>
      </c>
    </row>
    <row r="176" spans="2:33" ht="13.5" customHeight="1" x14ac:dyDescent="0.25">
      <c r="B176" s="189" t="s">
        <v>289</v>
      </c>
      <c r="C176" s="257">
        <v>4.288853036694835E-5</v>
      </c>
      <c r="D176" s="257">
        <v>4.2939292352796448E-5</v>
      </c>
      <c r="E176" s="257">
        <v>3.7583408088355096E-5</v>
      </c>
      <c r="F176" s="257">
        <v>4.8020075696956635E-5</v>
      </c>
      <c r="G176" s="257">
        <v>4.5674446564927388E-5</v>
      </c>
      <c r="H176" s="257">
        <v>4.5828641596226758E-5</v>
      </c>
      <c r="I176" s="257">
        <v>5.7796193306613826E-5</v>
      </c>
      <c r="J176" s="257">
        <v>8.6573266736530174E-5</v>
      </c>
      <c r="K176" s="257">
        <v>1.3798812004064016E-4</v>
      </c>
      <c r="L176" s="257">
        <v>2.2215180356168436E-4</v>
      </c>
      <c r="M176" s="257">
        <v>3.6590812982896146E-4</v>
      </c>
      <c r="N176" s="257">
        <v>5.7473949036641523E-4</v>
      </c>
      <c r="O176" s="257">
        <v>8.9648259613941202E-4</v>
      </c>
      <c r="P176" s="257">
        <v>9.5019783217669394E-4</v>
      </c>
      <c r="Q176" s="257">
        <v>6.0185712929056862E-4</v>
      </c>
      <c r="R176" s="257">
        <v>6.523126702537022E-4</v>
      </c>
      <c r="S176" s="257">
        <v>5.0409283978583043E-4</v>
      </c>
      <c r="T176" s="257">
        <v>5.0450161691259574E-4</v>
      </c>
      <c r="U176" s="257">
        <v>4.6170065550225035E-4</v>
      </c>
      <c r="V176" s="257">
        <v>4.061860141045043E-4</v>
      </c>
      <c r="W176" s="257">
        <v>3.8317189894716808E-4</v>
      </c>
      <c r="X176" s="257">
        <v>5.4041879460442227E-4</v>
      </c>
      <c r="Y176" s="257">
        <v>6.1299664536296195E-4</v>
      </c>
      <c r="Z176" s="257">
        <v>6.5606778455841832E-4</v>
      </c>
      <c r="AA176" s="257">
        <v>7.8147735585008002E-4</v>
      </c>
      <c r="AB176" s="257">
        <v>9.0098571473331808E-4</v>
      </c>
      <c r="AC176" s="257">
        <v>1.0102399171872058E-3</v>
      </c>
      <c r="AD176" s="257">
        <v>1.0469502834308242E-3</v>
      </c>
      <c r="AE176" s="257">
        <v>1.1711600637918304E-3</v>
      </c>
      <c r="AF176" s="257">
        <v>1.2594083071831579E-3</v>
      </c>
      <c r="AG176" s="257">
        <v>0</v>
      </c>
    </row>
    <row r="177" spans="2:33" ht="13.5" customHeight="1" x14ac:dyDescent="0.25">
      <c r="B177" s="189" t="s">
        <v>290</v>
      </c>
      <c r="C177" s="257">
        <v>9.9310599508280351E-7</v>
      </c>
      <c r="D177" s="257">
        <v>1.4793606419299649E-6</v>
      </c>
      <c r="E177" s="257">
        <v>2.3038432354198807E-6</v>
      </c>
      <c r="F177" s="257">
        <v>5.1165074621201036E-6</v>
      </c>
      <c r="G177" s="257">
        <v>1.9996820215743621E-5</v>
      </c>
      <c r="H177" s="257">
        <v>1.0474226177789042E-4</v>
      </c>
      <c r="I177" s="257">
        <v>4.1394816443033992E-4</v>
      </c>
      <c r="J177" s="257">
        <v>1.2414563535660087E-3</v>
      </c>
      <c r="K177" s="257">
        <v>2.6902163703553818E-3</v>
      </c>
      <c r="L177" s="257">
        <v>5.2519446953704346E-3</v>
      </c>
      <c r="M177" s="257">
        <v>9.3809503158846976E-3</v>
      </c>
      <c r="N177" s="257">
        <v>1.5347134413204356E-2</v>
      </c>
      <c r="O177" s="257">
        <v>2.4398201660499143E-2</v>
      </c>
      <c r="P177" s="257">
        <v>2.5792191663498724E-2</v>
      </c>
      <c r="Q177" s="257">
        <v>3.7938292139317584E-2</v>
      </c>
      <c r="R177" s="257">
        <v>3.9022028632341513E-2</v>
      </c>
      <c r="S177" s="257">
        <v>3.9423846709907312E-2</v>
      </c>
      <c r="T177" s="257">
        <v>3.8248559853889814E-2</v>
      </c>
      <c r="U177" s="257">
        <v>3.5853776035472372E-2</v>
      </c>
      <c r="V177" s="257">
        <v>3.61094923566724E-2</v>
      </c>
      <c r="W177" s="257">
        <v>3.5528151619359821E-2</v>
      </c>
      <c r="X177" s="257">
        <v>4.7196819990712083E-2</v>
      </c>
      <c r="Y177" s="257">
        <v>4.6580638476907854E-2</v>
      </c>
      <c r="Z177" s="257">
        <v>4.8217259952688711E-2</v>
      </c>
      <c r="AA177" s="257">
        <v>4.8196291655896444E-2</v>
      </c>
      <c r="AB177" s="257">
        <v>5.4149847400667209E-2</v>
      </c>
      <c r="AC177" s="257">
        <v>5.0255662563192846E-2</v>
      </c>
      <c r="AD177" s="257">
        <v>5.5557759331609002E-2</v>
      </c>
      <c r="AE177" s="257">
        <v>5.6425894875134233E-2</v>
      </c>
      <c r="AF177" s="257">
        <v>5.6946591740122635E-2</v>
      </c>
      <c r="AG177" s="257">
        <v>0</v>
      </c>
    </row>
    <row r="178" spans="2:33" ht="14.25" customHeight="1" x14ac:dyDescent="0.3">
      <c r="B178" s="240" t="s">
        <v>121</v>
      </c>
      <c r="C178" s="258">
        <v>2.9193463436761169</v>
      </c>
      <c r="D178" s="258">
        <v>2.8514834509918798</v>
      </c>
      <c r="E178" s="258">
        <v>2.7219853035736445</v>
      </c>
      <c r="F178" s="258">
        <v>2.6683410016278821</v>
      </c>
      <c r="G178" s="258">
        <v>2.566484210353067</v>
      </c>
      <c r="H178" s="258">
        <v>2.5340424578416996</v>
      </c>
      <c r="I178" s="258">
        <v>2.4395293764345451</v>
      </c>
      <c r="J178" s="258">
        <v>2.328537972253061</v>
      </c>
      <c r="K178" s="258">
        <v>2.1577258961521144</v>
      </c>
      <c r="L178" s="258">
        <v>1.9958661229068928</v>
      </c>
      <c r="M178" s="258">
        <v>1.9132707076474964</v>
      </c>
      <c r="N178" s="258">
        <v>1.7845299336860876</v>
      </c>
      <c r="O178" s="258">
        <v>1.6339757524913978</v>
      </c>
      <c r="P178" s="258">
        <v>1.5586816616277808</v>
      </c>
      <c r="Q178" s="258">
        <v>1.5041826636743361</v>
      </c>
      <c r="R178" s="258">
        <v>1.4456707058237763</v>
      </c>
      <c r="S178" s="258">
        <v>1.3326499155095086</v>
      </c>
      <c r="T178" s="258">
        <v>1.260121792093716</v>
      </c>
      <c r="U178" s="258">
        <v>1.156702521841469</v>
      </c>
      <c r="V178" s="258">
        <v>1.0951787996054914</v>
      </c>
      <c r="W178" s="258">
        <v>1.1267769873169706</v>
      </c>
      <c r="X178" s="258">
        <v>1.1011708658454986</v>
      </c>
      <c r="Y178" s="258">
        <v>1.0313880457955817</v>
      </c>
      <c r="Z178" s="258">
        <v>0.95791023840304701</v>
      </c>
      <c r="AA178" s="258">
        <v>0.8923787615366775</v>
      </c>
      <c r="AB178" s="258">
        <v>0.76058576809966483</v>
      </c>
      <c r="AC178" s="258">
        <v>0.75138650096072834</v>
      </c>
      <c r="AD178" s="258">
        <v>0.73647455627413883</v>
      </c>
      <c r="AE178" s="258">
        <v>0.70385810084005229</v>
      </c>
      <c r="AF178" s="258">
        <v>0.68188549243908225</v>
      </c>
      <c r="AG178" s="258">
        <v>0</v>
      </c>
    </row>
    <row r="179" spans="2:33" ht="13.5" customHeight="1" x14ac:dyDescent="0.25">
      <c r="B179" s="181" t="s">
        <v>291</v>
      </c>
      <c r="C179" s="181"/>
      <c r="D179" s="181"/>
      <c r="E179" s="181"/>
      <c r="F179" s="181"/>
      <c r="G179" s="181"/>
      <c r="H179" s="181"/>
      <c r="I179" s="244"/>
      <c r="J179" s="244"/>
      <c r="K179" s="244"/>
      <c r="L179" s="181"/>
      <c r="M179" s="245"/>
      <c r="N179" s="245"/>
      <c r="O179" s="245"/>
      <c r="P179" s="245"/>
      <c r="Q179" s="245"/>
      <c r="R179" s="181"/>
      <c r="S179" s="181"/>
      <c r="T179" s="181"/>
      <c r="U179" s="181"/>
      <c r="V179" s="181"/>
      <c r="W179" s="181"/>
      <c r="X179" s="181"/>
      <c r="Y179" s="181"/>
      <c r="Z179" s="181"/>
      <c r="AA179" s="181"/>
      <c r="AB179" s="181"/>
      <c r="AC179" s="181"/>
      <c r="AD179" s="181"/>
      <c r="AE179" s="181"/>
      <c r="AF179" s="181"/>
      <c r="AG179" s="181"/>
    </row>
    <row r="180" spans="2:33" ht="13.5" customHeight="1" x14ac:dyDescent="0.25">
      <c r="B180" s="181"/>
      <c r="C180" s="244"/>
      <c r="D180" s="244"/>
      <c r="E180" s="244"/>
      <c r="F180" s="244"/>
      <c r="G180" s="244"/>
      <c r="H180" s="244"/>
      <c r="I180" s="244"/>
      <c r="J180" s="244"/>
      <c r="K180" s="244"/>
      <c r="L180" s="181"/>
      <c r="M180" s="245"/>
      <c r="N180" s="245"/>
      <c r="O180" s="245"/>
      <c r="P180" s="245"/>
      <c r="Q180" s="245"/>
      <c r="R180" s="181"/>
      <c r="S180" s="181"/>
      <c r="T180" s="181"/>
      <c r="U180" s="181"/>
      <c r="V180" s="181"/>
      <c r="W180" s="181"/>
      <c r="X180" s="181"/>
      <c r="Y180" s="181"/>
      <c r="Z180" s="181"/>
      <c r="AA180" s="181"/>
      <c r="AB180" s="181"/>
      <c r="AC180" s="181"/>
      <c r="AD180" s="181"/>
      <c r="AE180" s="181"/>
      <c r="AF180" s="181"/>
      <c r="AG180" s="181"/>
    </row>
    <row r="181" spans="2:33" ht="16.5" customHeight="1" x14ac:dyDescent="0.35">
      <c r="B181" s="238" t="s">
        <v>298</v>
      </c>
      <c r="C181" s="181"/>
      <c r="D181" s="181"/>
      <c r="E181" s="181"/>
      <c r="F181" s="181"/>
      <c r="G181" s="181"/>
      <c r="H181" s="181"/>
      <c r="I181" s="181"/>
      <c r="J181" s="181"/>
      <c r="K181" s="239"/>
      <c r="L181" s="181"/>
      <c r="M181" s="245"/>
      <c r="N181" s="245"/>
      <c r="O181" s="245"/>
      <c r="P181" s="245"/>
      <c r="Q181" s="245"/>
      <c r="R181" s="181"/>
      <c r="S181" s="181"/>
      <c r="T181" s="181"/>
      <c r="U181" s="181"/>
      <c r="V181" s="181"/>
      <c r="W181" s="181"/>
      <c r="X181" s="181"/>
      <c r="Y181" s="181"/>
      <c r="Z181" s="181"/>
      <c r="AA181" s="181"/>
      <c r="AB181" s="181"/>
      <c r="AC181" s="181"/>
      <c r="AD181" s="181"/>
      <c r="AE181" s="181"/>
      <c r="AF181" s="181"/>
      <c r="AG181" s="181"/>
    </row>
    <row r="182" spans="2:33" ht="14.25" customHeight="1" x14ac:dyDescent="0.3">
      <c r="B182" s="240" t="s">
        <v>273</v>
      </c>
      <c r="C182" s="240">
        <v>1990</v>
      </c>
      <c r="D182" s="240">
        <v>1991</v>
      </c>
      <c r="E182" s="240">
        <v>1992</v>
      </c>
      <c r="F182" s="240">
        <v>1993</v>
      </c>
      <c r="G182" s="240">
        <v>1994</v>
      </c>
      <c r="H182" s="240">
        <v>1995</v>
      </c>
      <c r="I182" s="240">
        <v>1996</v>
      </c>
      <c r="J182" s="240">
        <v>1997</v>
      </c>
      <c r="K182" s="240">
        <v>1998</v>
      </c>
      <c r="L182" s="240">
        <v>1999</v>
      </c>
      <c r="M182" s="240">
        <v>2000</v>
      </c>
      <c r="N182" s="240">
        <v>2001</v>
      </c>
      <c r="O182" s="240">
        <v>2002</v>
      </c>
      <c r="P182" s="240">
        <v>2003</v>
      </c>
      <c r="Q182" s="240">
        <v>2004</v>
      </c>
      <c r="R182" s="240">
        <v>2005</v>
      </c>
      <c r="S182" s="240">
        <v>2006</v>
      </c>
      <c r="T182" s="240">
        <v>2007</v>
      </c>
      <c r="U182" s="240">
        <v>2008</v>
      </c>
      <c r="V182" s="240">
        <v>2009</v>
      </c>
      <c r="W182" s="240">
        <v>2010</v>
      </c>
      <c r="X182" s="240">
        <v>2011</v>
      </c>
      <c r="Y182" s="240">
        <v>2012</v>
      </c>
      <c r="Z182" s="240">
        <v>2013</v>
      </c>
      <c r="AA182" s="240">
        <v>2014</v>
      </c>
      <c r="AB182" s="240">
        <v>2015</v>
      </c>
      <c r="AC182" s="240">
        <v>2016</v>
      </c>
      <c r="AD182" s="240">
        <v>2017</v>
      </c>
      <c r="AE182" s="240">
        <v>2018</v>
      </c>
      <c r="AF182" s="240">
        <v>2019</v>
      </c>
      <c r="AG182" s="240">
        <v>2020</v>
      </c>
    </row>
    <row r="183" spans="2:33" ht="14.25" customHeight="1" x14ac:dyDescent="0.3">
      <c r="B183" s="168" t="s">
        <v>274</v>
      </c>
      <c r="C183" s="256">
        <v>1.5599049502151587</v>
      </c>
      <c r="D183" s="256">
        <v>1.6488014661222441</v>
      </c>
      <c r="E183" s="256">
        <v>1.6924760927416727</v>
      </c>
      <c r="F183" s="256">
        <v>1.7735440264640385</v>
      </c>
      <c r="G183" s="256">
        <v>1.8009714302383184</v>
      </c>
      <c r="H183" s="256">
        <v>1.8731717920889008</v>
      </c>
      <c r="I183" s="256">
        <v>1.8779044859906253</v>
      </c>
      <c r="J183" s="256">
        <v>1.8856898446739467</v>
      </c>
      <c r="K183" s="256">
        <v>1.9054215394740321</v>
      </c>
      <c r="L183" s="256">
        <v>1.7976607469558703</v>
      </c>
      <c r="M183" s="256">
        <v>1.75685882132176</v>
      </c>
      <c r="N183" s="256">
        <v>1.6234346230553389</v>
      </c>
      <c r="O183" s="256">
        <v>1.5332918707140191</v>
      </c>
      <c r="P183" s="256">
        <v>1.4508113561491336</v>
      </c>
      <c r="Q183" s="256">
        <v>1.3143221365638467</v>
      </c>
      <c r="R183" s="256">
        <v>1.1968326372627112</v>
      </c>
      <c r="S183" s="256">
        <v>1.0789565513421095</v>
      </c>
      <c r="T183" s="256">
        <v>0.99723700725776276</v>
      </c>
      <c r="U183" s="256">
        <v>0.91241340358797085</v>
      </c>
      <c r="V183" s="256">
        <v>0.78773376703320741</v>
      </c>
      <c r="W183" s="256">
        <v>0.73580287756246676</v>
      </c>
      <c r="X183" s="256">
        <v>0.69119781941461389</v>
      </c>
      <c r="Y183" s="256">
        <v>0.60138498779318361</v>
      </c>
      <c r="Z183" s="256">
        <v>0.5196570153029938</v>
      </c>
      <c r="AA183" s="256">
        <v>0.45088502617230275</v>
      </c>
      <c r="AB183" s="256">
        <v>0.38996687719267287</v>
      </c>
      <c r="AC183" s="256">
        <v>0.34638717158347326</v>
      </c>
      <c r="AD183" s="256">
        <v>0.29334006082427372</v>
      </c>
      <c r="AE183" s="256">
        <v>0.23982786159918462</v>
      </c>
      <c r="AF183" s="256">
        <v>0.20345055574076532</v>
      </c>
      <c r="AG183" s="256">
        <v>0</v>
      </c>
    </row>
    <row r="184" spans="2:33" ht="13.5" customHeight="1" x14ac:dyDescent="0.25">
      <c r="B184" s="189" t="s">
        <v>275</v>
      </c>
      <c r="C184" s="257">
        <v>1.0061080912913736</v>
      </c>
      <c r="D184" s="257">
        <v>0.99268574986911096</v>
      </c>
      <c r="E184" s="257">
        <v>0.98184273954716517</v>
      </c>
      <c r="F184" s="257">
        <v>0.99908726659897107</v>
      </c>
      <c r="G184" s="257">
        <v>1.0060428347399264</v>
      </c>
      <c r="H184" s="257">
        <v>1.0353722312386027</v>
      </c>
      <c r="I184" s="257">
        <v>1.0256665309019239</v>
      </c>
      <c r="J184" s="257">
        <v>1.0117963761475379</v>
      </c>
      <c r="K184" s="257">
        <v>1.0130448833740111</v>
      </c>
      <c r="L184" s="257">
        <v>0.92613401459713207</v>
      </c>
      <c r="M184" s="257">
        <v>0.89776659115426971</v>
      </c>
      <c r="N184" s="257">
        <v>0.83163282885402223</v>
      </c>
      <c r="O184" s="257">
        <v>0.77956473635293022</v>
      </c>
      <c r="P184" s="257">
        <v>0.72423970094626822</v>
      </c>
      <c r="Q184" s="257">
        <v>0.67181370531546214</v>
      </c>
      <c r="R184" s="257">
        <v>0.61657709884969614</v>
      </c>
      <c r="S184" s="257">
        <v>0.55506557586445071</v>
      </c>
      <c r="T184" s="257">
        <v>0.51016923216825671</v>
      </c>
      <c r="U184" s="257">
        <v>0.46314739172452024</v>
      </c>
      <c r="V184" s="257">
        <v>0.54311105899477774</v>
      </c>
      <c r="W184" s="257">
        <v>0.50583298346064698</v>
      </c>
      <c r="X184" s="257">
        <v>0.4824234712306778</v>
      </c>
      <c r="Y184" s="257">
        <v>0.42269228317735852</v>
      </c>
      <c r="Z184" s="257">
        <v>0.36648400205077142</v>
      </c>
      <c r="AA184" s="257">
        <v>0.31371832830085344</v>
      </c>
      <c r="AB184" s="257">
        <v>0.27650321646662368</v>
      </c>
      <c r="AC184" s="257">
        <v>0.23690729918856218</v>
      </c>
      <c r="AD184" s="257">
        <v>0.20088941525718698</v>
      </c>
      <c r="AE184" s="257">
        <v>0.16954781449662376</v>
      </c>
      <c r="AF184" s="257">
        <v>0.14434446097471409</v>
      </c>
      <c r="AG184" s="257">
        <v>0</v>
      </c>
    </row>
    <row r="185" spans="2:33" ht="13.5" customHeight="1" x14ac:dyDescent="0.25">
      <c r="B185" s="189" t="s">
        <v>276</v>
      </c>
      <c r="C185" s="257">
        <v>0.52891076328484266</v>
      </c>
      <c r="D185" s="257">
        <v>0.62726087986208945</v>
      </c>
      <c r="E185" s="257">
        <v>0.68204319034843219</v>
      </c>
      <c r="F185" s="257">
        <v>0.74471260780666138</v>
      </c>
      <c r="G185" s="257">
        <v>0.76441042538659398</v>
      </c>
      <c r="H185" s="257">
        <v>0.80570960266454761</v>
      </c>
      <c r="I185" s="257">
        <v>0.81852128154121417</v>
      </c>
      <c r="J185" s="257">
        <v>0.83758570913341746</v>
      </c>
      <c r="K185" s="257">
        <v>0.85214850076047322</v>
      </c>
      <c r="L185" s="257">
        <v>0.82953513946809099</v>
      </c>
      <c r="M185" s="257">
        <v>0.81542083732220649</v>
      </c>
      <c r="N185" s="257">
        <v>0.7500142638225058</v>
      </c>
      <c r="O185" s="257">
        <v>0.70921994381008502</v>
      </c>
      <c r="P185" s="257">
        <v>0.6806276914255639</v>
      </c>
      <c r="Q185" s="257">
        <v>0.59900357807048754</v>
      </c>
      <c r="R185" s="257">
        <v>0.5410208506037919</v>
      </c>
      <c r="S185" s="257">
        <v>0.51230042703767997</v>
      </c>
      <c r="T185" s="257">
        <v>0.47595243190481096</v>
      </c>
      <c r="U185" s="257">
        <v>0.43860806865746016</v>
      </c>
      <c r="V185" s="257">
        <v>0.22981375988525135</v>
      </c>
      <c r="W185" s="257">
        <v>0.2173184575686794</v>
      </c>
      <c r="X185" s="257">
        <v>0.19772758657750816</v>
      </c>
      <c r="Y185" s="257">
        <v>0.16841349753030208</v>
      </c>
      <c r="Z185" s="257">
        <v>0.14409447340443993</v>
      </c>
      <c r="AA185" s="257">
        <v>0.1291137030386294</v>
      </c>
      <c r="AB185" s="257">
        <v>0.10654575638732221</v>
      </c>
      <c r="AC185" s="257">
        <v>9.20196814130535E-2</v>
      </c>
      <c r="AD185" s="257">
        <v>7.6983015978261224E-2</v>
      </c>
      <c r="AE185" s="257">
        <v>5.687942710151779E-2</v>
      </c>
      <c r="AF185" s="257">
        <v>4.6993898948978555E-2</v>
      </c>
      <c r="AG185" s="257">
        <v>0</v>
      </c>
    </row>
    <row r="186" spans="2:33" ht="13.5" customHeight="1" x14ac:dyDescent="0.25">
      <c r="B186" s="189" t="s">
        <v>277</v>
      </c>
      <c r="C186" s="257">
        <v>2.3957292001325209E-2</v>
      </c>
      <c r="D186" s="257">
        <v>2.7914556451018639E-2</v>
      </c>
      <c r="E186" s="257">
        <v>2.765585058330202E-2</v>
      </c>
      <c r="F186" s="257">
        <v>2.8790188594273156E-2</v>
      </c>
      <c r="G186" s="257">
        <v>2.9560913252463069E-2</v>
      </c>
      <c r="H186" s="257">
        <v>3.1108921913506834E-2</v>
      </c>
      <c r="I186" s="257">
        <v>3.2808938389556411E-2</v>
      </c>
      <c r="J186" s="257">
        <v>3.5444624617415016E-2</v>
      </c>
      <c r="K186" s="257">
        <v>3.9373153003335971E-2</v>
      </c>
      <c r="L186" s="257">
        <v>4.107624962244464E-2</v>
      </c>
      <c r="M186" s="257">
        <v>4.2782113456573699E-2</v>
      </c>
      <c r="N186" s="257">
        <v>4.0998565003113725E-2</v>
      </c>
      <c r="O186" s="257">
        <v>4.3741023138560986E-2</v>
      </c>
      <c r="P186" s="257">
        <v>4.5192792818585334E-2</v>
      </c>
      <c r="Q186" s="257">
        <v>4.2736912839925506E-2</v>
      </c>
      <c r="R186" s="257">
        <v>3.8467339640893425E-2</v>
      </c>
      <c r="S186" s="257">
        <v>1.0671052573887629E-2</v>
      </c>
      <c r="T186" s="257">
        <v>1.0108116648540067E-2</v>
      </c>
      <c r="U186" s="257">
        <v>9.5815932743992891E-3</v>
      </c>
      <c r="V186" s="257">
        <v>1.3269242869690745E-2</v>
      </c>
      <c r="W186" s="257">
        <v>1.1298462060259473E-2</v>
      </c>
      <c r="X186" s="257">
        <v>9.6899943938271397E-3</v>
      </c>
      <c r="Y186" s="257">
        <v>8.7245717155443187E-3</v>
      </c>
      <c r="Z186" s="257">
        <v>7.6186138722705203E-3</v>
      </c>
      <c r="AA186" s="257">
        <v>6.6291207425204484E-3</v>
      </c>
      <c r="AB186" s="257">
        <v>5.5352408518798534E-3</v>
      </c>
      <c r="AC186" s="257">
        <v>1.6056813920860512E-2</v>
      </c>
      <c r="AD186" s="257">
        <v>1.4065356499676725E-2</v>
      </c>
      <c r="AE186" s="257">
        <v>1.2054459489534696E-2</v>
      </c>
      <c r="AF186" s="257">
        <v>1.0801345373097283E-2</v>
      </c>
      <c r="AG186" s="257">
        <v>0</v>
      </c>
    </row>
    <row r="187" spans="2:33" ht="13.5" customHeight="1" x14ac:dyDescent="0.25">
      <c r="B187" s="189" t="s">
        <v>278</v>
      </c>
      <c r="C187" s="257">
        <v>9.2880363761745522E-4</v>
      </c>
      <c r="D187" s="257">
        <v>9.4027994002500101E-4</v>
      </c>
      <c r="E187" s="257">
        <v>9.3431226277307725E-4</v>
      </c>
      <c r="F187" s="257">
        <v>9.5396346413301029E-4</v>
      </c>
      <c r="G187" s="257">
        <v>9.5725685933495516E-4</v>
      </c>
      <c r="H187" s="257">
        <v>9.8103627224380759E-4</v>
      </c>
      <c r="I187" s="257">
        <v>9.0773515793080375E-4</v>
      </c>
      <c r="J187" s="257">
        <v>8.6313477557641515E-4</v>
      </c>
      <c r="K187" s="257">
        <v>8.550023362118883E-4</v>
      </c>
      <c r="L187" s="257">
        <v>9.1534326820279742E-4</v>
      </c>
      <c r="M187" s="257">
        <v>8.8927938871017395E-4</v>
      </c>
      <c r="N187" s="257">
        <v>7.8896537569708648E-4</v>
      </c>
      <c r="O187" s="257">
        <v>7.6616741244275952E-4</v>
      </c>
      <c r="P187" s="257">
        <v>7.5117095871611377E-4</v>
      </c>
      <c r="Q187" s="257">
        <v>7.6794033797150869E-4</v>
      </c>
      <c r="R187" s="257">
        <v>7.6734816832974332E-4</v>
      </c>
      <c r="S187" s="257">
        <v>9.1949586609114866E-4</v>
      </c>
      <c r="T187" s="257">
        <v>1.0072265361550023E-3</v>
      </c>
      <c r="U187" s="257">
        <v>1.076349931591109E-3</v>
      </c>
      <c r="V187" s="257">
        <v>1.5397052834876055E-3</v>
      </c>
      <c r="W187" s="257">
        <v>1.3529744728808708E-3</v>
      </c>
      <c r="X187" s="257">
        <v>1.3567672126008192E-3</v>
      </c>
      <c r="Y187" s="257">
        <v>1.5546353699786907E-3</v>
      </c>
      <c r="Z187" s="257">
        <v>1.4599259755119088E-3</v>
      </c>
      <c r="AA187" s="257">
        <v>1.4238740902994605E-3</v>
      </c>
      <c r="AB187" s="257">
        <v>1.3826634868471027E-3</v>
      </c>
      <c r="AC187" s="257">
        <v>1.4033770609970678E-3</v>
      </c>
      <c r="AD187" s="257">
        <v>1.4022730891488115E-3</v>
      </c>
      <c r="AE187" s="257">
        <v>1.346160511508387E-3</v>
      </c>
      <c r="AF187" s="257">
        <v>1.3108504439753835E-3</v>
      </c>
      <c r="AG187" s="257">
        <v>0</v>
      </c>
    </row>
    <row r="188" spans="2:33" ht="14.25" customHeight="1" x14ac:dyDescent="0.3">
      <c r="B188" s="168" t="s">
        <v>279</v>
      </c>
      <c r="C188" s="256">
        <v>7.0143275506082698E-3</v>
      </c>
      <c r="D188" s="256">
        <v>7.0707252147967446E-3</v>
      </c>
      <c r="E188" s="256">
        <v>7.0709368863039572E-3</v>
      </c>
      <c r="F188" s="256">
        <v>7.3716282524123392E-3</v>
      </c>
      <c r="G188" s="256">
        <v>7.834744688493555E-3</v>
      </c>
      <c r="H188" s="256">
        <v>8.2499435558537181E-3</v>
      </c>
      <c r="I188" s="256">
        <v>8.3185771625044602E-3</v>
      </c>
      <c r="J188" s="256">
        <v>8.7309529706485166E-3</v>
      </c>
      <c r="K188" s="256">
        <v>9.0624939265667639E-3</v>
      </c>
      <c r="L188" s="256">
        <v>9.4613265662518136E-3</v>
      </c>
      <c r="M188" s="256">
        <v>9.6848862402314131E-3</v>
      </c>
      <c r="N188" s="256">
        <v>1.0609385339442353E-2</v>
      </c>
      <c r="O188" s="256">
        <v>1.0746483181609477E-2</v>
      </c>
      <c r="P188" s="256">
        <v>1.0735378043639863E-2</v>
      </c>
      <c r="Q188" s="256">
        <v>1.102365719687737E-2</v>
      </c>
      <c r="R188" s="256">
        <v>1.0808278788749515E-2</v>
      </c>
      <c r="S188" s="256">
        <v>1.1882526504452063E-2</v>
      </c>
      <c r="T188" s="256">
        <v>2.4118086841363032E-2</v>
      </c>
      <c r="U188" s="256">
        <v>3.0593990969511351E-2</v>
      </c>
      <c r="V188" s="256">
        <v>4.1813135888218403E-2</v>
      </c>
      <c r="W188" s="256">
        <v>4.6207134664249833E-2</v>
      </c>
      <c r="X188" s="256">
        <v>4.9266332760116993E-2</v>
      </c>
      <c r="Y188" s="256">
        <v>5.6696134426808882E-2</v>
      </c>
      <c r="Z188" s="256">
        <v>6.3919675461056494E-2</v>
      </c>
      <c r="AA188" s="256">
        <v>7.2272295795861169E-2</v>
      </c>
      <c r="AB188" s="256">
        <v>8.0011010755309656E-2</v>
      </c>
      <c r="AC188" s="256">
        <v>7.9256672243759055E-2</v>
      </c>
      <c r="AD188" s="256">
        <v>8.5553471311397303E-2</v>
      </c>
      <c r="AE188" s="256">
        <v>9.2995186515538286E-2</v>
      </c>
      <c r="AF188" s="256">
        <v>9.6086758065984573E-2</v>
      </c>
      <c r="AG188" s="256">
        <v>0</v>
      </c>
    </row>
    <row r="189" spans="2:33" ht="13.5" customHeight="1" x14ac:dyDescent="0.25">
      <c r="B189" s="189" t="s">
        <v>275</v>
      </c>
      <c r="C189" s="257">
        <v>1.8944038115021065E-4</v>
      </c>
      <c r="D189" s="257">
        <v>1.6959925850644158E-4</v>
      </c>
      <c r="E189" s="257">
        <v>1.5982102988526393E-4</v>
      </c>
      <c r="F189" s="257">
        <v>1.5587561614099706E-4</v>
      </c>
      <c r="G189" s="257">
        <v>1.4652801961143803E-4</v>
      </c>
      <c r="H189" s="257">
        <v>1.3967136612646328E-4</v>
      </c>
      <c r="I189" s="257">
        <v>1.3135072756734702E-4</v>
      </c>
      <c r="J189" s="257">
        <v>1.2823696010787219E-4</v>
      </c>
      <c r="K189" s="257">
        <v>1.2198472431214056E-4</v>
      </c>
      <c r="L189" s="257">
        <v>1.2556229928573515E-4</v>
      </c>
      <c r="M189" s="257">
        <v>1.2142208045757734E-4</v>
      </c>
      <c r="N189" s="257">
        <v>1.067306793763923E-4</v>
      </c>
      <c r="O189" s="257">
        <v>1.0687406352209867E-4</v>
      </c>
      <c r="P189" s="257">
        <v>1.0578611778546201E-4</v>
      </c>
      <c r="Q189" s="257">
        <v>1.0603941694524051E-4</v>
      </c>
      <c r="R189" s="257">
        <v>1.0519640041235354E-4</v>
      </c>
      <c r="S189" s="257">
        <v>9.6073973867145482E-5</v>
      </c>
      <c r="T189" s="257">
        <v>1.0552958206736588E-4</v>
      </c>
      <c r="U189" s="257">
        <v>1.1778132989005927E-4</v>
      </c>
      <c r="V189" s="257">
        <v>3.3664018797866082E-4</v>
      </c>
      <c r="W189" s="257">
        <v>6.1299331842073763E-4</v>
      </c>
      <c r="X189" s="257">
        <v>8.9510515068279154E-4</v>
      </c>
      <c r="Y189" s="257">
        <v>1.1799822110743713E-3</v>
      </c>
      <c r="Z189" s="257">
        <v>1.3706141220351789E-3</v>
      </c>
      <c r="AA189" s="257">
        <v>1.5260360678458205E-3</v>
      </c>
      <c r="AB189" s="257">
        <v>1.6879241333215135E-3</v>
      </c>
      <c r="AC189" s="257">
        <v>1.6518898863302073E-3</v>
      </c>
      <c r="AD189" s="257">
        <v>1.7286328827526068E-3</v>
      </c>
      <c r="AE189" s="257">
        <v>1.7763818214775527E-3</v>
      </c>
      <c r="AF189" s="257">
        <v>1.8243582855255382E-3</v>
      </c>
      <c r="AG189" s="257">
        <v>0</v>
      </c>
    </row>
    <row r="190" spans="2:33" ht="13.5" customHeight="1" x14ac:dyDescent="0.25">
      <c r="B190" s="189" t="s">
        <v>276</v>
      </c>
      <c r="C190" s="257">
        <v>3.0350060354514827E-4</v>
      </c>
      <c r="D190" s="257">
        <v>3.3149941126079866E-4</v>
      </c>
      <c r="E190" s="257">
        <v>3.5099354236208609E-4</v>
      </c>
      <c r="F190" s="257">
        <v>3.777743654620449E-4</v>
      </c>
      <c r="G190" s="257">
        <v>3.795293590535829E-4</v>
      </c>
      <c r="H190" s="257">
        <v>3.9409025115339126E-4</v>
      </c>
      <c r="I190" s="257">
        <v>3.9910058717719993E-4</v>
      </c>
      <c r="J190" s="257">
        <v>4.1488307092294314E-4</v>
      </c>
      <c r="K190" s="257">
        <v>4.2194464323438015E-4</v>
      </c>
      <c r="L190" s="257">
        <v>4.319638491693666E-4</v>
      </c>
      <c r="M190" s="257">
        <v>4.4778843802748333E-4</v>
      </c>
      <c r="N190" s="257">
        <v>4.4182932486512593E-4</v>
      </c>
      <c r="O190" s="257">
        <v>4.4819433636502233E-4</v>
      </c>
      <c r="P190" s="257">
        <v>4.60412443513084E-4</v>
      </c>
      <c r="Q190" s="257">
        <v>4.5901088185773715E-4</v>
      </c>
      <c r="R190" s="257">
        <v>4.6529494663392852E-4</v>
      </c>
      <c r="S190" s="257">
        <v>5.3277636334815289E-4</v>
      </c>
      <c r="T190" s="257">
        <v>1.6757223435747727E-3</v>
      </c>
      <c r="U190" s="257">
        <v>2.6081003310682816E-3</v>
      </c>
      <c r="V190" s="257">
        <v>1.6315871864419475E-3</v>
      </c>
      <c r="W190" s="257">
        <v>1.8431930288288125E-3</v>
      </c>
      <c r="X190" s="257">
        <v>2.0819044771452368E-3</v>
      </c>
      <c r="Y190" s="257">
        <v>2.4796520129211188E-3</v>
      </c>
      <c r="Z190" s="257">
        <v>2.8329551279257926E-3</v>
      </c>
      <c r="AA190" s="257">
        <v>3.3809177331185296E-3</v>
      </c>
      <c r="AB190" s="257">
        <v>3.6686961930217799E-3</v>
      </c>
      <c r="AC190" s="257">
        <v>3.8074525808917247E-3</v>
      </c>
      <c r="AD190" s="257">
        <v>4.0958658811366139E-3</v>
      </c>
      <c r="AE190" s="257">
        <v>4.2675050271234125E-3</v>
      </c>
      <c r="AF190" s="257">
        <v>4.4588489766534201E-3</v>
      </c>
      <c r="AG190" s="257">
        <v>0</v>
      </c>
    </row>
    <row r="191" spans="2:33" ht="13.5" customHeight="1" x14ac:dyDescent="0.25">
      <c r="B191" s="189" t="s">
        <v>277</v>
      </c>
      <c r="C191" s="257">
        <v>6.5213865659129108E-3</v>
      </c>
      <c r="D191" s="257">
        <v>6.5696265450295045E-3</v>
      </c>
      <c r="E191" s="257">
        <v>6.5601223140566069E-3</v>
      </c>
      <c r="F191" s="257">
        <v>6.8379782708092975E-3</v>
      </c>
      <c r="G191" s="257">
        <v>7.3086873098285338E-3</v>
      </c>
      <c r="H191" s="257">
        <v>7.7161819385738635E-3</v>
      </c>
      <c r="I191" s="257">
        <v>7.7881258477599125E-3</v>
      </c>
      <c r="J191" s="257">
        <v>8.1878329396177021E-3</v>
      </c>
      <c r="K191" s="257">
        <v>8.5185645590202426E-3</v>
      </c>
      <c r="L191" s="257">
        <v>8.9038004177967121E-3</v>
      </c>
      <c r="M191" s="257">
        <v>9.1156757217463521E-3</v>
      </c>
      <c r="N191" s="257">
        <v>1.0060825335200835E-2</v>
      </c>
      <c r="O191" s="257">
        <v>1.0191414781722356E-2</v>
      </c>
      <c r="P191" s="257">
        <v>1.0169179482341317E-2</v>
      </c>
      <c r="Q191" s="257">
        <v>1.0458606898074391E-2</v>
      </c>
      <c r="R191" s="257">
        <v>1.0237787441703233E-2</v>
      </c>
      <c r="S191" s="257">
        <v>1.1253676167236765E-2</v>
      </c>
      <c r="T191" s="257">
        <v>2.2336834915720895E-2</v>
      </c>
      <c r="U191" s="257">
        <v>2.7868109308553012E-2</v>
      </c>
      <c r="V191" s="257">
        <v>3.9844908513797794E-2</v>
      </c>
      <c r="W191" s="257">
        <v>4.3750948317000285E-2</v>
      </c>
      <c r="X191" s="257">
        <v>4.6289323132288965E-2</v>
      </c>
      <c r="Y191" s="257">
        <v>5.3036500202813391E-2</v>
      </c>
      <c r="Z191" s="257">
        <v>5.9716106211095528E-2</v>
      </c>
      <c r="AA191" s="257">
        <v>6.7365341994896813E-2</v>
      </c>
      <c r="AB191" s="257">
        <v>7.4654390428966363E-2</v>
      </c>
      <c r="AC191" s="257">
        <v>7.3797329776537121E-2</v>
      </c>
      <c r="AD191" s="257">
        <v>7.9728972547508076E-2</v>
      </c>
      <c r="AE191" s="257">
        <v>8.6951299666937321E-2</v>
      </c>
      <c r="AF191" s="257">
        <v>8.9803550803805615E-2</v>
      </c>
      <c r="AG191" s="257">
        <v>0</v>
      </c>
    </row>
    <row r="192" spans="2:33" ht="14.25" customHeight="1" x14ac:dyDescent="0.3">
      <c r="B192" s="168" t="s">
        <v>280</v>
      </c>
      <c r="C192" s="256">
        <v>0.17777493189915769</v>
      </c>
      <c r="D192" s="256">
        <v>0.16999284637539319</v>
      </c>
      <c r="E192" s="256">
        <v>0.17810155018191104</v>
      </c>
      <c r="F192" s="256">
        <v>0.17762803905333435</v>
      </c>
      <c r="G192" s="256">
        <v>0.1724400446921838</v>
      </c>
      <c r="H192" s="256">
        <v>0.1662879073167623</v>
      </c>
      <c r="I192" s="256">
        <v>0.18494768571662695</v>
      </c>
      <c r="J192" s="256">
        <v>0.18431786581730308</v>
      </c>
      <c r="K192" s="256">
        <v>0.12660172116474927</v>
      </c>
      <c r="L192" s="256">
        <v>0.19265413996382444</v>
      </c>
      <c r="M192" s="256">
        <v>0.21451830867952099</v>
      </c>
      <c r="N192" s="256">
        <v>0.23372687784431601</v>
      </c>
      <c r="O192" s="256">
        <v>0.20949739968168701</v>
      </c>
      <c r="P192" s="256">
        <v>0.23092997615367716</v>
      </c>
      <c r="Q192" s="256">
        <v>0.25435802076485847</v>
      </c>
      <c r="R192" s="256">
        <v>0.2401245301931485</v>
      </c>
      <c r="S192" s="256">
        <v>0.24185796088296629</v>
      </c>
      <c r="T192" s="256">
        <v>0.2302165089512867</v>
      </c>
      <c r="U192" s="256">
        <v>0.20456142241589997</v>
      </c>
      <c r="V192" s="256">
        <v>0.19415714236128173</v>
      </c>
      <c r="W192" s="256">
        <v>0.2479184558007041</v>
      </c>
      <c r="X192" s="256">
        <v>0.24491899975277254</v>
      </c>
      <c r="Y192" s="256">
        <v>0.24420720782041189</v>
      </c>
      <c r="Z192" s="256">
        <v>0.23223863373384129</v>
      </c>
      <c r="AA192" s="256">
        <v>0.22800526067853474</v>
      </c>
      <c r="AB192" s="256">
        <v>0.14190078225962766</v>
      </c>
      <c r="AC192" s="256">
        <v>0.14453679369696257</v>
      </c>
      <c r="AD192" s="256">
        <v>0.1551329986854966</v>
      </c>
      <c r="AE192" s="256">
        <v>0.16091861675261637</v>
      </c>
      <c r="AF192" s="256">
        <v>0.15578946843208596</v>
      </c>
      <c r="AG192" s="256">
        <v>0</v>
      </c>
    </row>
    <row r="193" spans="2:33" ht="13.5" customHeight="1" x14ac:dyDescent="0.25">
      <c r="B193" s="189" t="s">
        <v>281</v>
      </c>
      <c r="C193" s="257">
        <v>2.1158856288184375E-3</v>
      </c>
      <c r="D193" s="257">
        <v>2.4942429181768525E-3</v>
      </c>
      <c r="E193" s="257">
        <v>1.5241376806833938E-3</v>
      </c>
      <c r="F193" s="257">
        <v>1.2177006246299092E-3</v>
      </c>
      <c r="G193" s="257">
        <v>1.0832944901396182E-3</v>
      </c>
      <c r="H193" s="257">
        <v>1.0275974273198088E-3</v>
      </c>
      <c r="I193" s="257">
        <v>1.3825237517065688E-3</v>
      </c>
      <c r="J193" s="257">
        <v>1.2261723046381951E-3</v>
      </c>
      <c r="K193" s="257">
        <v>1.00905176654782E-3</v>
      </c>
      <c r="L193" s="257">
        <v>1.074144143538855E-3</v>
      </c>
      <c r="M193" s="257">
        <v>1.2362475230944276E-3</v>
      </c>
      <c r="N193" s="257">
        <v>8.227108726838458E-4</v>
      </c>
      <c r="O193" s="257">
        <v>7.0948340378697533E-4</v>
      </c>
      <c r="P193" s="257">
        <v>7.5209826181137681E-4</v>
      </c>
      <c r="Q193" s="257">
        <v>1.0992478339580055E-3</v>
      </c>
      <c r="R193" s="257">
        <v>1.2653185121234082E-3</v>
      </c>
      <c r="S193" s="257">
        <v>1.0213511025759629E-3</v>
      </c>
      <c r="T193" s="257">
        <v>1.192407894840435E-3</v>
      </c>
      <c r="U193" s="257">
        <v>1.2139505530356165E-3</v>
      </c>
      <c r="V193" s="257">
        <v>1.2864183691605189E-3</v>
      </c>
      <c r="W193" s="257">
        <v>1.9059111681861971E-3</v>
      </c>
      <c r="X193" s="257">
        <v>2.0054610384868583E-3</v>
      </c>
      <c r="Y193" s="257">
        <v>1.3788390721895117E-3</v>
      </c>
      <c r="Z193" s="257">
        <v>9.7403958918099046E-4</v>
      </c>
      <c r="AA193" s="257">
        <v>9.6488441945209345E-4</v>
      </c>
      <c r="AB193" s="257">
        <v>1.3615530949876982E-3</v>
      </c>
      <c r="AC193" s="257">
        <v>1.5176136700352305E-3</v>
      </c>
      <c r="AD193" s="257">
        <v>1.5338107003386352E-3</v>
      </c>
      <c r="AE193" s="257">
        <v>1.3282477620854475E-3</v>
      </c>
      <c r="AF193" s="257">
        <v>1.3396243893575312E-3</v>
      </c>
      <c r="AG193" s="257">
        <v>0</v>
      </c>
    </row>
    <row r="194" spans="2:33" ht="13.5" customHeight="1" x14ac:dyDescent="0.25">
      <c r="B194" s="189" t="s">
        <v>282</v>
      </c>
      <c r="C194" s="257">
        <v>1.815814E-3</v>
      </c>
      <c r="D194" s="257">
        <v>2.3300420000000001E-3</v>
      </c>
      <c r="E194" s="257">
        <v>2.6106079999999999E-3</v>
      </c>
      <c r="F194" s="257">
        <v>5.7142800000000002E-4</v>
      </c>
      <c r="G194" s="257">
        <v>1.564134E-3</v>
      </c>
      <c r="H194" s="257">
        <v>1.7892159999999999E-3</v>
      </c>
      <c r="I194" s="257">
        <v>1.7774900000000001E-3</v>
      </c>
      <c r="J194" s="257">
        <v>2.37952E-3</v>
      </c>
      <c r="K194" s="257">
        <v>1.9696819999999999E-3</v>
      </c>
      <c r="L194" s="257">
        <v>2.0446139999999997E-3</v>
      </c>
      <c r="M194" s="257">
        <v>2.941796E-3</v>
      </c>
      <c r="N194" s="257">
        <v>1.582438E-3</v>
      </c>
      <c r="O194" s="257">
        <v>1.3622179999999999E-3</v>
      </c>
      <c r="P194" s="257">
        <v>9.6067400000000012E-4</v>
      </c>
      <c r="Q194" s="257">
        <v>9.1205400000000003E-4</v>
      </c>
      <c r="R194" s="257">
        <v>1.065922E-3</v>
      </c>
      <c r="S194" s="257">
        <v>9.6811E-4</v>
      </c>
      <c r="T194" s="257">
        <v>1.2309440000000001E-3</v>
      </c>
      <c r="U194" s="257">
        <v>7.8278199999999999E-4</v>
      </c>
      <c r="V194" s="257">
        <v>6.70384E-4</v>
      </c>
      <c r="W194" s="257">
        <v>5.611320000000001E-4</v>
      </c>
      <c r="X194" s="257">
        <v>5.8372600000000001E-4</v>
      </c>
      <c r="Y194" s="257">
        <v>1.3584999999999999E-3</v>
      </c>
      <c r="Z194" s="257">
        <v>1.4677520000000001E-3</v>
      </c>
      <c r="AA194" s="257">
        <v>1.5057899999999999E-3</v>
      </c>
      <c r="AB194" s="257">
        <v>1.497782E-3</v>
      </c>
      <c r="AC194" s="257">
        <v>1.4520220000000001E-3</v>
      </c>
      <c r="AD194" s="257">
        <v>1.316458E-3</v>
      </c>
      <c r="AE194" s="257">
        <v>1.2821379999999999E-3</v>
      </c>
      <c r="AF194" s="257">
        <v>1.4811939999999999E-3</v>
      </c>
      <c r="AG194" s="257">
        <v>0</v>
      </c>
    </row>
    <row r="195" spans="2:33" ht="13.5" customHeight="1" x14ac:dyDescent="0.25">
      <c r="B195" s="189" t="s">
        <v>283</v>
      </c>
      <c r="C195" s="257">
        <v>3.2224844791328405E-3</v>
      </c>
      <c r="D195" s="257">
        <v>4.2928319765843806E-3</v>
      </c>
      <c r="E195" s="257">
        <v>7.0251121139443973E-3</v>
      </c>
      <c r="F195" s="257">
        <v>7.1933576521842364E-3</v>
      </c>
      <c r="G195" s="257">
        <v>6.0602365573013397E-3</v>
      </c>
      <c r="H195" s="257">
        <v>6.8041829503330247E-3</v>
      </c>
      <c r="I195" s="257">
        <v>4.4736556556873074E-3</v>
      </c>
      <c r="J195" s="257">
        <v>4.8709285567853627E-3</v>
      </c>
      <c r="K195" s="257">
        <v>4.6626170271881094E-3</v>
      </c>
      <c r="L195" s="257">
        <v>8.5994724401935035E-3</v>
      </c>
      <c r="M195" s="257">
        <v>8.9272820863010322E-3</v>
      </c>
      <c r="N195" s="257">
        <v>1.0578982172821607E-2</v>
      </c>
      <c r="O195" s="257">
        <v>1.2317487599402953E-2</v>
      </c>
      <c r="P195" s="257">
        <v>1.256981482238595E-2</v>
      </c>
      <c r="Q195" s="257">
        <v>1.2762791695745021E-2</v>
      </c>
      <c r="R195" s="257">
        <v>1.0441388437941426E-2</v>
      </c>
      <c r="S195" s="257">
        <v>1.2772371183117675E-2</v>
      </c>
      <c r="T195" s="257">
        <v>7.9841301709472779E-3</v>
      </c>
      <c r="U195" s="257">
        <v>5.1373571440125098E-3</v>
      </c>
      <c r="V195" s="257">
        <v>4.5896640606080561E-3</v>
      </c>
      <c r="W195" s="257">
        <v>9.0718662080678455E-3</v>
      </c>
      <c r="X195" s="257">
        <v>9.5020764720862086E-3</v>
      </c>
      <c r="Y195" s="257">
        <v>1.0221208686099933E-2</v>
      </c>
      <c r="Z195" s="257">
        <v>8.3563445283380104E-3</v>
      </c>
      <c r="AA195" s="257">
        <v>8.241376023254714E-3</v>
      </c>
      <c r="AB195" s="257">
        <v>2.5727552186848414E-3</v>
      </c>
      <c r="AC195" s="257">
        <v>2.8742224112479611E-3</v>
      </c>
      <c r="AD195" s="257">
        <v>3.5536280143139685E-3</v>
      </c>
      <c r="AE195" s="257">
        <v>3.4496794237163148E-3</v>
      </c>
      <c r="AF195" s="257">
        <v>2.960752494511304E-3</v>
      </c>
      <c r="AG195" s="257">
        <v>0</v>
      </c>
    </row>
    <row r="196" spans="2:33" ht="13.5" customHeight="1" x14ac:dyDescent="0.25">
      <c r="B196" s="189" t="s">
        <v>284</v>
      </c>
      <c r="C196" s="257">
        <v>7.0770705878056991E-2</v>
      </c>
      <c r="D196" s="257">
        <v>6.3257085899210225E-2</v>
      </c>
      <c r="E196" s="257">
        <v>6.5987004926326434E-2</v>
      </c>
      <c r="F196" s="257">
        <v>6.4880160746807428E-2</v>
      </c>
      <c r="G196" s="257">
        <v>5.3670881137659054E-2</v>
      </c>
      <c r="H196" s="257">
        <v>4.6894267152600401E-2</v>
      </c>
      <c r="I196" s="257">
        <v>6.4432652404096569E-2</v>
      </c>
      <c r="J196" s="257">
        <v>6.4652944254950814E-2</v>
      </c>
      <c r="K196" s="257">
        <v>6.0178554804513215E-2</v>
      </c>
      <c r="L196" s="257">
        <v>4.4052871442631786E-2</v>
      </c>
      <c r="M196" s="257">
        <v>5.659706628332925E-2</v>
      </c>
      <c r="N196" s="257">
        <v>9.0423550736586311E-2</v>
      </c>
      <c r="O196" s="257">
        <v>6.431658454946329E-2</v>
      </c>
      <c r="P196" s="257">
        <v>8.2294546815399161E-2</v>
      </c>
      <c r="Q196" s="257">
        <v>9.6475236438270495E-2</v>
      </c>
      <c r="R196" s="257">
        <v>8.1090885768613785E-2</v>
      </c>
      <c r="S196" s="257">
        <v>8.1151180791552369E-2</v>
      </c>
      <c r="T196" s="257">
        <v>8.2986585814412761E-2</v>
      </c>
      <c r="U196" s="257">
        <v>5.8917159839576363E-2</v>
      </c>
      <c r="V196" s="257">
        <v>5.5919484183000301E-2</v>
      </c>
      <c r="W196" s="257">
        <v>6.8307470679030424E-2</v>
      </c>
      <c r="X196" s="257">
        <v>6.8721443518012487E-2</v>
      </c>
      <c r="Y196" s="257">
        <v>6.643269077053876E-2</v>
      </c>
      <c r="Z196" s="257">
        <v>7.3183692809477702E-2</v>
      </c>
      <c r="AA196" s="257">
        <v>6.3086156206987945E-2</v>
      </c>
      <c r="AB196" s="257">
        <v>2.0665384617132253E-2</v>
      </c>
      <c r="AC196" s="257">
        <v>2.1347138528500193E-2</v>
      </c>
      <c r="AD196" s="257">
        <v>2.3104465288619917E-2</v>
      </c>
      <c r="AE196" s="257">
        <v>2.3543844291632116E-2</v>
      </c>
      <c r="AF196" s="257">
        <v>2.4176580688105902E-2</v>
      </c>
      <c r="AG196" s="257">
        <v>0</v>
      </c>
    </row>
    <row r="197" spans="2:33" ht="13.5" customHeight="1" x14ac:dyDescent="0.25">
      <c r="B197" s="189" t="s">
        <v>285</v>
      </c>
      <c r="C197" s="257">
        <v>2.9983834523839997E-2</v>
      </c>
      <c r="D197" s="257">
        <v>2.8444969390080004E-2</v>
      </c>
      <c r="E197" s="257">
        <v>2.9039908390080003E-2</v>
      </c>
      <c r="F197" s="257">
        <v>2.92940280608E-2</v>
      </c>
      <c r="G197" s="257">
        <v>3.1048626390080002E-2</v>
      </c>
      <c r="H197" s="257">
        <v>3.1566092749760001E-2</v>
      </c>
      <c r="I197" s="257">
        <v>3.4443757408320001E-2</v>
      </c>
      <c r="J197" s="257">
        <v>3.0009759713280001E-2</v>
      </c>
      <c r="K197" s="257">
        <v>2.8158249438720001E-2</v>
      </c>
      <c r="L197" s="257">
        <v>3.1115242731519999E-2</v>
      </c>
      <c r="M197" s="257">
        <v>3.2914366060799997E-2</v>
      </c>
      <c r="N197" s="257">
        <v>3.0054302158079998E-2</v>
      </c>
      <c r="O197" s="257">
        <v>2.7993673438720001E-2</v>
      </c>
      <c r="P197" s="257">
        <v>2.6787941091200002E-2</v>
      </c>
      <c r="Q197" s="257">
        <v>3.030028578624E-2</v>
      </c>
      <c r="R197" s="257">
        <v>3.1876360712320001E-2</v>
      </c>
      <c r="S197" s="257">
        <v>2.893122859072E-2</v>
      </c>
      <c r="T197" s="257">
        <v>2.648923025536E-2</v>
      </c>
      <c r="U197" s="257">
        <v>2.4499676865279998E-2</v>
      </c>
      <c r="V197" s="257">
        <v>1.8374456615039999E-2</v>
      </c>
      <c r="W197" s="257">
        <v>2.7183581511679999E-2</v>
      </c>
      <c r="X197" s="257">
        <v>2.7612581834880003E-2</v>
      </c>
      <c r="Y197" s="257">
        <v>2.9338127822720002E-2</v>
      </c>
      <c r="Z197" s="257">
        <v>2.12733477984E-2</v>
      </c>
      <c r="AA197" s="257">
        <v>2.448077271936E-2</v>
      </c>
      <c r="AB197" s="257">
        <v>2.1318059377920001E-2</v>
      </c>
      <c r="AC197" s="257">
        <v>2.2260942707200002E-2</v>
      </c>
      <c r="AD197" s="257">
        <v>2.9015184371839999E-2</v>
      </c>
      <c r="AE197" s="257">
        <v>3.3552190707199996E-2</v>
      </c>
      <c r="AF197" s="257">
        <v>2.6566745713279997E-2</v>
      </c>
      <c r="AG197" s="257">
        <v>0</v>
      </c>
    </row>
    <row r="198" spans="2:33" ht="13.5" customHeight="1" x14ac:dyDescent="0.25">
      <c r="B198" s="189" t="s">
        <v>286</v>
      </c>
      <c r="C198" s="257">
        <v>6.9866207389309418E-2</v>
      </c>
      <c r="D198" s="257">
        <v>6.9173674191341739E-2</v>
      </c>
      <c r="E198" s="257">
        <v>7.191477907087683E-2</v>
      </c>
      <c r="F198" s="257">
        <v>7.4471363968912796E-2</v>
      </c>
      <c r="G198" s="257">
        <v>7.901287211700378E-2</v>
      </c>
      <c r="H198" s="257">
        <v>7.8206551036749047E-2</v>
      </c>
      <c r="I198" s="257">
        <v>7.8437606496816498E-2</v>
      </c>
      <c r="J198" s="257">
        <v>8.117854098764872E-2</v>
      </c>
      <c r="K198" s="257">
        <v>3.0623566127780135E-2</v>
      </c>
      <c r="L198" s="257">
        <v>0.10576779520594029</v>
      </c>
      <c r="M198" s="257">
        <v>0.11190155072599628</v>
      </c>
      <c r="N198" s="257">
        <v>0.10026489390414424</v>
      </c>
      <c r="O198" s="257">
        <v>0.10279795269031379</v>
      </c>
      <c r="P198" s="257">
        <v>0.10756490116288066</v>
      </c>
      <c r="Q198" s="257">
        <v>0.11280840501064494</v>
      </c>
      <c r="R198" s="257">
        <v>0.11438465476214987</v>
      </c>
      <c r="S198" s="257">
        <v>0.1170137192150003</v>
      </c>
      <c r="T198" s="257">
        <v>0.11033321081572624</v>
      </c>
      <c r="U198" s="257">
        <v>0.11401049601399547</v>
      </c>
      <c r="V198" s="257">
        <v>0.11331673513347286</v>
      </c>
      <c r="W198" s="257">
        <v>0.14088849423373964</v>
      </c>
      <c r="X198" s="257">
        <v>0.13649371088930698</v>
      </c>
      <c r="Y198" s="257">
        <v>0.13547784146886369</v>
      </c>
      <c r="Z198" s="257">
        <v>0.1269834570084446</v>
      </c>
      <c r="AA198" s="257">
        <v>0.12972628130948</v>
      </c>
      <c r="AB198" s="257">
        <v>9.4485247950902851E-2</v>
      </c>
      <c r="AC198" s="257">
        <v>9.5084854379979183E-2</v>
      </c>
      <c r="AD198" s="257">
        <v>9.6609452310384078E-2</v>
      </c>
      <c r="AE198" s="257">
        <v>9.7762516567982474E-2</v>
      </c>
      <c r="AF198" s="257">
        <v>9.9264571146831224E-2</v>
      </c>
      <c r="AG198" s="257">
        <v>0</v>
      </c>
    </row>
    <row r="199" spans="2:33" ht="14.25" customHeight="1" x14ac:dyDescent="0.3">
      <c r="B199" s="168" t="s">
        <v>287</v>
      </c>
      <c r="C199" s="256">
        <v>9.6804510977873082E-5</v>
      </c>
      <c r="D199" s="256">
        <v>9.8626115579187863E-5</v>
      </c>
      <c r="E199" s="256">
        <v>8.8641087840731658E-5</v>
      </c>
      <c r="F199" s="256">
        <v>1.1323350274437428E-4</v>
      </c>
      <c r="G199" s="256">
        <v>1.0807976722732927E-4</v>
      </c>
      <c r="H199" s="256">
        <v>1.0149602787984719E-4</v>
      </c>
      <c r="I199" s="256">
        <v>1.0427911938601039E-4</v>
      </c>
      <c r="J199" s="256">
        <v>1.0225685931314496E-4</v>
      </c>
      <c r="K199" s="256">
        <v>1.0278779825239415E-4</v>
      </c>
      <c r="L199" s="256">
        <v>9.1572282535844692E-5</v>
      </c>
      <c r="M199" s="256">
        <v>9.4659542414502002E-5</v>
      </c>
      <c r="N199" s="256">
        <v>9.8883542572314004E-5</v>
      </c>
      <c r="O199" s="256">
        <v>1.22265446976195E-4</v>
      </c>
      <c r="P199" s="256">
        <v>1.1534052758042691E-4</v>
      </c>
      <c r="Q199" s="256">
        <v>9.2965926247641563E-5</v>
      </c>
      <c r="R199" s="256">
        <v>8.4798108172459715E-5</v>
      </c>
      <c r="S199" s="256">
        <v>5.4215541646588674E-5</v>
      </c>
      <c r="T199" s="256">
        <v>4.073979391317651E-5</v>
      </c>
      <c r="U199" s="256">
        <v>3.1091528748523404E-5</v>
      </c>
      <c r="V199" s="256">
        <v>2.8035727870179268E-5</v>
      </c>
      <c r="W199" s="256">
        <v>2.6169527702281855E-5</v>
      </c>
      <c r="X199" s="256">
        <v>3.3087623720318581E-5</v>
      </c>
      <c r="Y199" s="256">
        <v>3.308911979368051E-5</v>
      </c>
      <c r="Z199" s="256">
        <v>3.6227827468515342E-5</v>
      </c>
      <c r="AA199" s="256">
        <v>3.653141393477527E-5</v>
      </c>
      <c r="AB199" s="256">
        <v>3.5265378543337852E-5</v>
      </c>
      <c r="AC199" s="256">
        <v>3.8101225430030125E-5</v>
      </c>
      <c r="AD199" s="256">
        <v>3.9169462870385891E-5</v>
      </c>
      <c r="AE199" s="256">
        <v>3.7329239588430842E-5</v>
      </c>
      <c r="AF199" s="256">
        <v>3.9380407468437171E-5</v>
      </c>
      <c r="AG199" s="256">
        <v>0</v>
      </c>
    </row>
    <row r="200" spans="2:33" ht="13.5" customHeight="1" x14ac:dyDescent="0.25">
      <c r="B200" s="189" t="s">
        <v>288</v>
      </c>
      <c r="C200" s="257">
        <v>8.683401224391186E-6</v>
      </c>
      <c r="D200" s="257">
        <v>9.529200799222376E-6</v>
      </c>
      <c r="E200" s="257">
        <v>9.3955223226816247E-6</v>
      </c>
      <c r="F200" s="257">
        <v>1.2634238245942019E-5</v>
      </c>
      <c r="G200" s="257">
        <v>1.3232847146923165E-5</v>
      </c>
      <c r="H200" s="257">
        <v>1.2637225306442326E-5</v>
      </c>
      <c r="I200" s="257">
        <v>1.3220485293649628E-5</v>
      </c>
      <c r="J200" s="257">
        <v>1.3720109558538524E-5</v>
      </c>
      <c r="K200" s="257">
        <v>1.4481885144155616E-5</v>
      </c>
      <c r="L200" s="257">
        <v>1.4533810296260041E-5</v>
      </c>
      <c r="M200" s="257">
        <v>1.7099427822044152E-5</v>
      </c>
      <c r="N200" s="257">
        <v>1.9747282725085767E-5</v>
      </c>
      <c r="O200" s="257">
        <v>2.6371302903726429E-5</v>
      </c>
      <c r="P200" s="257">
        <v>2.5550243016457107E-5</v>
      </c>
      <c r="Q200" s="257">
        <v>2.5050643142352924E-5</v>
      </c>
      <c r="R200" s="257">
        <v>2.4028168975362813E-5</v>
      </c>
      <c r="S200" s="257">
        <v>1.9123404490180906E-5</v>
      </c>
      <c r="T200" s="257">
        <v>1.5410744113096315E-5</v>
      </c>
      <c r="U200" s="257">
        <v>1.1273593410373925E-5</v>
      </c>
      <c r="V200" s="257">
        <v>1.1575708408076146E-5</v>
      </c>
      <c r="W200" s="257">
        <v>1.1855934789139684E-5</v>
      </c>
      <c r="X200" s="257">
        <v>1.4232612336014932E-5</v>
      </c>
      <c r="Y200" s="257">
        <v>1.6021719580459188E-5</v>
      </c>
      <c r="Z200" s="257">
        <v>1.8583285159146409E-5</v>
      </c>
      <c r="AA200" s="257">
        <v>1.8758352836831444E-5</v>
      </c>
      <c r="AB200" s="257">
        <v>1.7640529997925915E-5</v>
      </c>
      <c r="AC200" s="257">
        <v>2.0691981948554422E-5</v>
      </c>
      <c r="AD200" s="257">
        <v>2.4661112132419808E-5</v>
      </c>
      <c r="AE200" s="257">
        <v>2.4579463765387129E-5</v>
      </c>
      <c r="AF200" s="257">
        <v>2.7402382177353081E-5</v>
      </c>
      <c r="AG200" s="257">
        <v>0</v>
      </c>
    </row>
    <row r="201" spans="2:33" ht="13.5" customHeight="1" x14ac:dyDescent="0.25">
      <c r="B201" s="189" t="s">
        <v>289</v>
      </c>
      <c r="C201" s="257">
        <v>8.6186003442496401E-5</v>
      </c>
      <c r="D201" s="257">
        <v>8.6253651853290505E-5</v>
      </c>
      <c r="E201" s="257">
        <v>7.5373525248343529E-5</v>
      </c>
      <c r="F201" s="257">
        <v>9.5835455274647158E-5</v>
      </c>
      <c r="G201" s="257">
        <v>8.9970902379388356E-5</v>
      </c>
      <c r="H201" s="257">
        <v>8.4259844717721573E-5</v>
      </c>
      <c r="I201" s="257">
        <v>8.6596759019153744E-5</v>
      </c>
      <c r="J201" s="257">
        <v>8.6307782544722814E-5</v>
      </c>
      <c r="K201" s="257">
        <v>8.7409290973659029E-5</v>
      </c>
      <c r="L201" s="257">
        <v>7.5989634727914048E-5</v>
      </c>
      <c r="M201" s="257">
        <v>7.6982464287789735E-5</v>
      </c>
      <c r="N201" s="257">
        <v>7.8222091398359121E-5</v>
      </c>
      <c r="O201" s="257">
        <v>9.4440839138357593E-5</v>
      </c>
      <c r="P201" s="257">
        <v>8.8253945126838849E-5</v>
      </c>
      <c r="Q201" s="257">
        <v>6.5655448223807212E-5</v>
      </c>
      <c r="R201" s="257">
        <v>5.8445550394203392E-5</v>
      </c>
      <c r="S201" s="257">
        <v>3.2743813630665942E-5</v>
      </c>
      <c r="T201" s="257">
        <v>2.3050733490878896E-5</v>
      </c>
      <c r="U201" s="257">
        <v>1.7682266884223103E-5</v>
      </c>
      <c r="V201" s="257">
        <v>1.4309118992452633E-5</v>
      </c>
      <c r="W201" s="257">
        <v>1.2197320625260669E-5</v>
      </c>
      <c r="X201" s="257">
        <v>1.6034645186829295E-5</v>
      </c>
      <c r="Y201" s="257">
        <v>1.4273412174550399E-5</v>
      </c>
      <c r="Z201" s="257">
        <v>1.4754361214627174E-5</v>
      </c>
      <c r="AA201" s="257">
        <v>1.4234794016457023E-5</v>
      </c>
      <c r="AB201" s="257">
        <v>1.3502284975867289E-5</v>
      </c>
      <c r="AC201" s="257">
        <v>1.4061015324542494E-5</v>
      </c>
      <c r="AD201" s="257">
        <v>1.0962810647676464E-5</v>
      </c>
      <c r="AE201" s="257">
        <v>9.2707395329527755E-6</v>
      </c>
      <c r="AF201" s="257">
        <v>8.5338012017674465E-6</v>
      </c>
      <c r="AG201" s="257">
        <v>0</v>
      </c>
    </row>
    <row r="202" spans="2:33" ht="13.5" customHeight="1" x14ac:dyDescent="0.25">
      <c r="B202" s="189" t="s">
        <v>290</v>
      </c>
      <c r="C202" s="257">
        <v>1.9351063109854937E-6</v>
      </c>
      <c r="D202" s="257">
        <v>2.8432629266749738E-6</v>
      </c>
      <c r="E202" s="257">
        <v>3.8720402697065091E-6</v>
      </c>
      <c r="F202" s="257">
        <v>4.763809223785104E-6</v>
      </c>
      <c r="G202" s="257">
        <v>4.8760177010177463E-6</v>
      </c>
      <c r="H202" s="257">
        <v>4.5989578556832884E-6</v>
      </c>
      <c r="I202" s="257">
        <v>4.4618750732070243E-6</v>
      </c>
      <c r="J202" s="257">
        <v>2.2289672098836312E-6</v>
      </c>
      <c r="K202" s="257">
        <v>8.9662213457950696E-7</v>
      </c>
      <c r="L202" s="257">
        <v>1.0488375116706058E-6</v>
      </c>
      <c r="M202" s="257">
        <v>5.7765030466811209E-7</v>
      </c>
      <c r="N202" s="257">
        <v>9.1416844886911559E-7</v>
      </c>
      <c r="O202" s="257">
        <v>1.4533049341109846E-6</v>
      </c>
      <c r="P202" s="257">
        <v>1.53633943713096E-6</v>
      </c>
      <c r="Q202" s="257">
        <v>2.2598348814814346E-6</v>
      </c>
      <c r="R202" s="257">
        <v>2.3243888028935092E-6</v>
      </c>
      <c r="S202" s="257">
        <v>2.3483235257418252E-6</v>
      </c>
      <c r="T202" s="257">
        <v>2.2783163092012983E-6</v>
      </c>
      <c r="U202" s="257">
        <v>2.135668453926377E-6</v>
      </c>
      <c r="V202" s="257">
        <v>2.1509004696504873E-6</v>
      </c>
      <c r="W202" s="257">
        <v>2.116272287881502E-6</v>
      </c>
      <c r="X202" s="257">
        <v>2.8203661974743514E-6</v>
      </c>
      <c r="Y202" s="257">
        <v>2.7939880386709253E-6</v>
      </c>
      <c r="Z202" s="257">
        <v>2.8901810947417604E-6</v>
      </c>
      <c r="AA202" s="257">
        <v>3.5382670814868021E-6</v>
      </c>
      <c r="AB202" s="257">
        <v>4.1225635695446443E-6</v>
      </c>
      <c r="AC202" s="257">
        <v>3.3482281569332105E-6</v>
      </c>
      <c r="AD202" s="257">
        <v>3.5455400902896138E-6</v>
      </c>
      <c r="AE202" s="257">
        <v>3.4790362900909364E-6</v>
      </c>
      <c r="AF202" s="257">
        <v>3.4442240893166438E-6</v>
      </c>
      <c r="AG202" s="257">
        <v>0</v>
      </c>
    </row>
    <row r="203" spans="2:33" ht="14.25" customHeight="1" x14ac:dyDescent="0.3">
      <c r="B203" s="240" t="s">
        <v>121</v>
      </c>
      <c r="C203" s="258">
        <v>1.7447910141759027</v>
      </c>
      <c r="D203" s="258">
        <v>1.8259636638280132</v>
      </c>
      <c r="E203" s="258">
        <v>1.8777372208977283</v>
      </c>
      <c r="F203" s="258">
        <v>1.9586569272725296</v>
      </c>
      <c r="G203" s="258">
        <v>1.9813542993862232</v>
      </c>
      <c r="H203" s="258">
        <v>2.0478111389893967</v>
      </c>
      <c r="I203" s="258">
        <v>2.071275027989143</v>
      </c>
      <c r="J203" s="258">
        <v>2.0788409203212113</v>
      </c>
      <c r="K203" s="258">
        <v>2.0411885423636007</v>
      </c>
      <c r="L203" s="258">
        <v>1.9998677857684823</v>
      </c>
      <c r="M203" s="258">
        <v>1.981156675783927</v>
      </c>
      <c r="N203" s="258">
        <v>1.8678697697816697</v>
      </c>
      <c r="O203" s="258">
        <v>1.7536580190242916</v>
      </c>
      <c r="P203" s="258">
        <v>1.6925920508740311</v>
      </c>
      <c r="Q203" s="258">
        <v>1.57979678045183</v>
      </c>
      <c r="R203" s="258">
        <v>1.4478502443527816</v>
      </c>
      <c r="S203" s="258">
        <v>1.3327512542711744</v>
      </c>
      <c r="T203" s="258">
        <v>1.2516123428443258</v>
      </c>
      <c r="U203" s="258">
        <v>1.1475999085021307</v>
      </c>
      <c r="V203" s="258">
        <v>1.0237320810105777</v>
      </c>
      <c r="W203" s="258">
        <v>1.029954637555123</v>
      </c>
      <c r="X203" s="258">
        <v>0.9854162395512237</v>
      </c>
      <c r="Y203" s="258">
        <v>0.90232141916019803</v>
      </c>
      <c r="Z203" s="258">
        <v>0.81585155232536011</v>
      </c>
      <c r="AA203" s="258">
        <v>0.75119911406063344</v>
      </c>
      <c r="AB203" s="258">
        <v>0.61191393558615359</v>
      </c>
      <c r="AC203" s="258">
        <v>0.57021873874962492</v>
      </c>
      <c r="AD203" s="258">
        <v>0.53406570028403799</v>
      </c>
      <c r="AE203" s="258">
        <v>0.49377899410692772</v>
      </c>
      <c r="AF203" s="258">
        <v>0.45536616264630425</v>
      </c>
      <c r="AG203" s="258">
        <v>0</v>
      </c>
    </row>
    <row r="204" spans="2:33" ht="13.5" customHeight="1" x14ac:dyDescent="0.25">
      <c r="B204" s="181" t="s">
        <v>291</v>
      </c>
      <c r="C204" s="181"/>
      <c r="D204" s="181"/>
      <c r="E204" s="181"/>
      <c r="F204" s="181"/>
      <c r="G204" s="181"/>
      <c r="H204" s="181"/>
      <c r="I204" s="181"/>
      <c r="J204" s="181"/>
      <c r="K204" s="181"/>
      <c r="L204" s="181"/>
      <c r="M204" s="181"/>
      <c r="N204" s="181"/>
      <c r="O204" s="181"/>
      <c r="P204" s="181"/>
      <c r="Q204" s="181"/>
      <c r="R204" s="181"/>
    </row>
    <row r="206" spans="2:33" x14ac:dyDescent="0.25">
      <c r="C206" s="233"/>
      <c r="D206" s="233"/>
      <c r="E206" s="233"/>
      <c r="F206" s="233"/>
      <c r="G206" s="233"/>
      <c r="H206" s="233"/>
      <c r="I206" s="233"/>
      <c r="J206" s="233"/>
      <c r="K206" s="233"/>
      <c r="L206" s="233"/>
      <c r="M206" s="233"/>
      <c r="N206" s="233"/>
      <c r="O206" s="233"/>
      <c r="P206" s="233"/>
      <c r="Q206" s="233"/>
      <c r="R206" s="233"/>
      <c r="S206" s="233"/>
      <c r="T206" s="233"/>
      <c r="U206" s="233"/>
      <c r="V206" s="233"/>
      <c r="W206" s="233"/>
      <c r="X206" s="233"/>
      <c r="Y206" s="233"/>
      <c r="Z206" s="233"/>
      <c r="AA206" s="233"/>
      <c r="AB206" s="233"/>
      <c r="AC206" s="233"/>
      <c r="AD206" s="233"/>
      <c r="AE206" s="233"/>
    </row>
    <row r="207" spans="2:33" x14ac:dyDescent="0.25">
      <c r="C207" s="233"/>
      <c r="D207" s="233"/>
      <c r="E207" s="233"/>
      <c r="F207" s="233"/>
      <c r="G207" s="233"/>
      <c r="H207" s="233"/>
      <c r="I207" s="233"/>
      <c r="J207" s="233"/>
      <c r="K207" s="233"/>
      <c r="L207" s="233"/>
      <c r="M207" s="233"/>
      <c r="N207" s="233"/>
      <c r="O207" s="233"/>
      <c r="P207" s="233"/>
      <c r="Q207" s="233"/>
      <c r="R207" s="233"/>
      <c r="S207" s="233"/>
      <c r="T207" s="233"/>
      <c r="U207" s="233"/>
      <c r="V207" s="233"/>
      <c r="W207" s="233"/>
      <c r="X207" s="233"/>
      <c r="Y207" s="233"/>
      <c r="Z207" s="233"/>
      <c r="AA207" s="233"/>
      <c r="AB207" s="233"/>
      <c r="AC207" s="233"/>
      <c r="AD207" s="233"/>
      <c r="AE207" s="233"/>
    </row>
    <row r="208" spans="2:33" x14ac:dyDescent="0.25">
      <c r="C208" s="233"/>
      <c r="D208" s="233"/>
      <c r="E208" s="233"/>
      <c r="F208" s="233"/>
      <c r="G208" s="233"/>
      <c r="H208" s="233"/>
      <c r="I208" s="233"/>
      <c r="J208" s="233"/>
      <c r="K208" s="233"/>
      <c r="L208" s="233"/>
      <c r="M208" s="233"/>
      <c r="N208" s="233"/>
      <c r="O208" s="233"/>
      <c r="P208" s="233"/>
      <c r="Q208" s="233"/>
      <c r="R208" s="233"/>
      <c r="S208" s="233"/>
      <c r="T208" s="233"/>
      <c r="U208" s="233"/>
      <c r="V208" s="233"/>
      <c r="W208" s="233"/>
      <c r="X208" s="233"/>
      <c r="Y208" s="233"/>
      <c r="Z208" s="233"/>
      <c r="AA208" s="233"/>
      <c r="AB208" s="233"/>
      <c r="AC208" s="233"/>
      <c r="AD208" s="233"/>
      <c r="AE208" s="233"/>
    </row>
    <row r="209" spans="3:31" x14ac:dyDescent="0.25">
      <c r="C209" s="233"/>
      <c r="D209" s="233"/>
      <c r="E209" s="233"/>
      <c r="F209" s="233"/>
      <c r="G209" s="233"/>
      <c r="H209" s="233"/>
      <c r="I209" s="233"/>
      <c r="J209" s="233"/>
      <c r="K209" s="233"/>
      <c r="L209" s="233"/>
      <c r="M209" s="233"/>
      <c r="N209" s="233"/>
      <c r="O209" s="233"/>
      <c r="P209" s="233"/>
      <c r="Q209" s="233"/>
      <c r="R209" s="233"/>
      <c r="S209" s="233"/>
      <c r="T209" s="233"/>
      <c r="U209" s="233"/>
      <c r="V209" s="233"/>
      <c r="W209" s="233"/>
      <c r="X209" s="233"/>
      <c r="Y209" s="233"/>
      <c r="Z209" s="233"/>
      <c r="AA209" s="233"/>
      <c r="AB209" s="233"/>
      <c r="AC209" s="233"/>
      <c r="AD209" s="233"/>
      <c r="AE209" s="233"/>
    </row>
    <row r="210" spans="3:31" x14ac:dyDescent="0.25">
      <c r="C210" s="233"/>
      <c r="D210" s="233"/>
      <c r="E210" s="233"/>
      <c r="F210" s="233"/>
      <c r="G210" s="233"/>
      <c r="H210" s="233"/>
      <c r="I210" s="233"/>
      <c r="J210" s="233"/>
      <c r="K210" s="233"/>
      <c r="L210" s="233"/>
      <c r="M210" s="233"/>
      <c r="N210" s="233"/>
      <c r="O210" s="233"/>
      <c r="P210" s="233"/>
      <c r="Q210" s="233"/>
      <c r="R210" s="233"/>
      <c r="S210" s="233"/>
      <c r="T210" s="233"/>
      <c r="U210" s="233"/>
      <c r="V210" s="233"/>
      <c r="W210" s="233"/>
      <c r="X210" s="233"/>
      <c r="Y210" s="233"/>
      <c r="Z210" s="233"/>
      <c r="AA210" s="233"/>
      <c r="AB210" s="233"/>
      <c r="AC210" s="233"/>
      <c r="AD210" s="233"/>
      <c r="AE210" s="233"/>
    </row>
    <row r="211" spans="3:31" x14ac:dyDescent="0.25">
      <c r="C211" s="233"/>
      <c r="D211" s="233"/>
      <c r="E211" s="233"/>
      <c r="F211" s="233"/>
      <c r="G211" s="233"/>
      <c r="H211" s="233"/>
      <c r="I211" s="233"/>
      <c r="J211" s="233"/>
      <c r="K211" s="233"/>
      <c r="L211" s="233"/>
      <c r="M211" s="233"/>
      <c r="N211" s="233"/>
      <c r="O211" s="233"/>
      <c r="P211" s="233"/>
      <c r="Q211" s="233"/>
      <c r="R211" s="233"/>
      <c r="S211" s="233"/>
      <c r="T211" s="233"/>
      <c r="U211" s="233"/>
      <c r="V211" s="233"/>
      <c r="W211" s="233"/>
      <c r="X211" s="233"/>
      <c r="Y211" s="233"/>
      <c r="Z211" s="233"/>
      <c r="AA211" s="233"/>
      <c r="AB211" s="233"/>
      <c r="AC211" s="233"/>
      <c r="AD211" s="233"/>
      <c r="AE211" s="233"/>
    </row>
    <row r="212" spans="3:31" x14ac:dyDescent="0.25">
      <c r="C212" s="233"/>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row>
    <row r="213" spans="3:31" x14ac:dyDescent="0.25">
      <c r="C213" s="233"/>
      <c r="D213" s="233"/>
      <c r="E213" s="233"/>
      <c r="F213" s="233"/>
      <c r="G213" s="233"/>
      <c r="H213" s="233"/>
      <c r="I213" s="233"/>
      <c r="J213" s="233"/>
      <c r="K213" s="233"/>
      <c r="L213" s="233"/>
      <c r="M213" s="233"/>
      <c r="N213" s="233"/>
      <c r="O213" s="233"/>
      <c r="P213" s="233"/>
      <c r="Q213" s="233"/>
      <c r="R213" s="233"/>
      <c r="S213" s="233"/>
      <c r="T213" s="233"/>
      <c r="U213" s="233"/>
      <c r="V213" s="233"/>
      <c r="W213" s="233"/>
      <c r="X213" s="233"/>
      <c r="Y213" s="233"/>
      <c r="Z213" s="233"/>
      <c r="AA213" s="233"/>
      <c r="AB213" s="233"/>
      <c r="AC213" s="233"/>
      <c r="AD213" s="233"/>
      <c r="AE213" s="233"/>
    </row>
    <row r="214" spans="3:31" x14ac:dyDescent="0.25">
      <c r="C214" s="233"/>
      <c r="D214" s="233"/>
      <c r="E214" s="233"/>
      <c r="F214" s="233"/>
      <c r="G214" s="233"/>
      <c r="H214" s="233"/>
      <c r="I214" s="233"/>
      <c r="J214" s="233"/>
      <c r="K214" s="233"/>
      <c r="L214" s="233"/>
      <c r="M214" s="233"/>
      <c r="N214" s="233"/>
      <c r="O214" s="233"/>
      <c r="P214" s="233"/>
      <c r="Q214" s="233"/>
      <c r="R214" s="233"/>
      <c r="S214" s="233"/>
      <c r="T214" s="233"/>
      <c r="U214" s="233"/>
      <c r="V214" s="233"/>
      <c r="W214" s="233"/>
      <c r="X214" s="233"/>
      <c r="Y214" s="233"/>
      <c r="Z214" s="233"/>
      <c r="AA214" s="233"/>
      <c r="AB214" s="233"/>
      <c r="AC214" s="233"/>
      <c r="AD214" s="233"/>
      <c r="AE214" s="233"/>
    </row>
    <row r="215" spans="3:31" x14ac:dyDescent="0.25">
      <c r="C215" s="233"/>
      <c r="D215" s="233"/>
      <c r="E215" s="233"/>
      <c r="F215" s="233"/>
      <c r="G215" s="233"/>
      <c r="H215" s="233"/>
      <c r="I215" s="233"/>
      <c r="J215" s="233"/>
      <c r="K215" s="233"/>
      <c r="L215" s="233"/>
      <c r="M215" s="233"/>
      <c r="N215" s="233"/>
      <c r="O215" s="233"/>
      <c r="P215" s="233"/>
      <c r="Q215" s="233"/>
      <c r="R215" s="233"/>
      <c r="S215" s="233"/>
      <c r="T215" s="233"/>
      <c r="U215" s="233"/>
      <c r="V215" s="233"/>
      <c r="W215" s="233"/>
      <c r="X215" s="233"/>
      <c r="Y215" s="233"/>
      <c r="Z215" s="233"/>
      <c r="AA215" s="233"/>
      <c r="AB215" s="233"/>
      <c r="AC215" s="233"/>
      <c r="AD215" s="233"/>
      <c r="AE215" s="233"/>
    </row>
    <row r="216" spans="3:31" x14ac:dyDescent="0.25">
      <c r="C216" s="233"/>
      <c r="D216" s="233"/>
      <c r="E216" s="233"/>
      <c r="F216" s="233"/>
      <c r="G216" s="233"/>
      <c r="H216" s="233"/>
      <c r="I216" s="233"/>
      <c r="J216" s="233"/>
      <c r="K216" s="233"/>
      <c r="L216" s="233"/>
      <c r="M216" s="233"/>
      <c r="N216" s="233"/>
      <c r="O216" s="233"/>
      <c r="P216" s="233"/>
      <c r="Q216" s="233"/>
      <c r="R216" s="233"/>
      <c r="S216" s="233"/>
      <c r="T216" s="233"/>
      <c r="U216" s="233"/>
      <c r="V216" s="233"/>
      <c r="W216" s="233"/>
      <c r="X216" s="233"/>
      <c r="Y216" s="233"/>
      <c r="Z216" s="233"/>
      <c r="AA216" s="233"/>
      <c r="AB216" s="233"/>
      <c r="AC216" s="233"/>
      <c r="AD216" s="233"/>
      <c r="AE216" s="233"/>
    </row>
    <row r="217" spans="3:31" x14ac:dyDescent="0.25">
      <c r="C217" s="233"/>
      <c r="D217" s="233"/>
      <c r="E217" s="233"/>
      <c r="F217" s="233"/>
      <c r="G217" s="233"/>
      <c r="H217" s="233"/>
      <c r="I217" s="233"/>
      <c r="J217" s="233"/>
      <c r="K217" s="233"/>
      <c r="L217" s="233"/>
      <c r="M217" s="233"/>
      <c r="N217" s="233"/>
      <c r="O217" s="233"/>
      <c r="P217" s="233"/>
      <c r="Q217" s="233"/>
      <c r="R217" s="233"/>
      <c r="S217" s="233"/>
      <c r="T217" s="233"/>
      <c r="U217" s="233"/>
      <c r="V217" s="233"/>
      <c r="W217" s="233"/>
      <c r="X217" s="233"/>
      <c r="Y217" s="233"/>
      <c r="Z217" s="233"/>
      <c r="AA217" s="233"/>
      <c r="AB217" s="233"/>
      <c r="AC217" s="233"/>
      <c r="AD217" s="233"/>
      <c r="AE217" s="233"/>
    </row>
    <row r="218" spans="3:31" x14ac:dyDescent="0.25">
      <c r="C218" s="233"/>
      <c r="D218" s="233"/>
      <c r="E218" s="233"/>
      <c r="F218" s="233"/>
      <c r="G218" s="233"/>
      <c r="H218" s="233"/>
      <c r="I218" s="233"/>
      <c r="J218" s="233"/>
      <c r="K218" s="233"/>
      <c r="L218" s="233"/>
      <c r="M218" s="233"/>
      <c r="N218" s="233"/>
      <c r="O218" s="233"/>
      <c r="P218" s="233"/>
      <c r="Q218" s="233"/>
      <c r="R218" s="233"/>
      <c r="S218" s="233"/>
      <c r="T218" s="233"/>
      <c r="U218" s="233"/>
      <c r="V218" s="233"/>
      <c r="W218" s="233"/>
      <c r="X218" s="233"/>
      <c r="Y218" s="233"/>
      <c r="Z218" s="233"/>
      <c r="AA218" s="233"/>
      <c r="AB218" s="233"/>
      <c r="AC218" s="233"/>
      <c r="AD218" s="233"/>
      <c r="AE218" s="233"/>
    </row>
    <row r="219" spans="3:31" x14ac:dyDescent="0.25">
      <c r="C219" s="233"/>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row>
    <row r="220" spans="3:31" x14ac:dyDescent="0.25">
      <c r="C220" s="233"/>
      <c r="D220" s="233"/>
      <c r="E220" s="233"/>
      <c r="F220" s="233"/>
      <c r="G220" s="233"/>
      <c r="H220" s="233"/>
      <c r="I220" s="233"/>
      <c r="J220" s="233"/>
      <c r="K220" s="233"/>
      <c r="L220" s="233"/>
      <c r="M220" s="233"/>
      <c r="N220" s="233"/>
      <c r="O220" s="233"/>
      <c r="P220" s="233"/>
      <c r="Q220" s="233"/>
      <c r="R220" s="233"/>
      <c r="S220" s="233"/>
      <c r="T220" s="233"/>
      <c r="U220" s="233"/>
      <c r="V220" s="233"/>
      <c r="W220" s="233"/>
      <c r="X220" s="233"/>
      <c r="Y220" s="233"/>
      <c r="Z220" s="233"/>
      <c r="AA220" s="233"/>
      <c r="AB220" s="233"/>
      <c r="AC220" s="233"/>
      <c r="AD220" s="233"/>
      <c r="AE220" s="233"/>
    </row>
    <row r="221" spans="3:31" x14ac:dyDescent="0.25">
      <c r="C221" s="233"/>
      <c r="D221" s="233"/>
      <c r="E221" s="233"/>
      <c r="F221" s="233"/>
      <c r="G221" s="233"/>
      <c r="H221" s="233"/>
      <c r="I221" s="233"/>
      <c r="J221" s="233"/>
      <c r="K221" s="233"/>
      <c r="L221" s="233"/>
      <c r="M221" s="233"/>
      <c r="N221" s="233"/>
      <c r="O221" s="233"/>
      <c r="P221" s="233"/>
      <c r="Q221" s="233"/>
      <c r="R221" s="233"/>
      <c r="S221" s="233"/>
      <c r="T221" s="233"/>
      <c r="U221" s="233"/>
      <c r="V221" s="233"/>
      <c r="W221" s="233"/>
      <c r="X221" s="233"/>
      <c r="Y221" s="233"/>
      <c r="Z221" s="233"/>
      <c r="AA221" s="233"/>
      <c r="AB221" s="233"/>
      <c r="AC221" s="233"/>
      <c r="AD221" s="233"/>
      <c r="AE221" s="233"/>
    </row>
    <row r="222" spans="3:31" x14ac:dyDescent="0.25">
      <c r="C222" s="233"/>
      <c r="D222" s="233"/>
      <c r="E222" s="233"/>
      <c r="F222" s="233"/>
      <c r="G222" s="233"/>
      <c r="H222" s="233"/>
      <c r="I222" s="233"/>
      <c r="J222" s="233"/>
      <c r="K222" s="233"/>
      <c r="L222" s="233"/>
      <c r="M222" s="233"/>
      <c r="N222" s="233"/>
      <c r="O222" s="233"/>
      <c r="P222" s="233"/>
      <c r="Q222" s="233"/>
      <c r="R222" s="233"/>
      <c r="S222" s="233"/>
      <c r="T222" s="233"/>
      <c r="U222" s="233"/>
      <c r="V222" s="233"/>
      <c r="W222" s="233"/>
      <c r="X222" s="233"/>
      <c r="Y222" s="233"/>
      <c r="Z222" s="233"/>
      <c r="AA222" s="233"/>
      <c r="AB222" s="233"/>
      <c r="AC222" s="233"/>
      <c r="AD222" s="233"/>
      <c r="AE222" s="233"/>
    </row>
    <row r="223" spans="3:31" x14ac:dyDescent="0.25">
      <c r="C223" s="233"/>
      <c r="D223" s="233"/>
      <c r="E223" s="233"/>
      <c r="F223" s="233"/>
      <c r="G223" s="233"/>
      <c r="H223" s="233"/>
      <c r="I223" s="233"/>
      <c r="J223" s="233"/>
      <c r="K223" s="233"/>
      <c r="L223" s="233"/>
      <c r="M223" s="233"/>
      <c r="N223" s="233"/>
      <c r="O223" s="233"/>
      <c r="P223" s="233"/>
      <c r="Q223" s="233"/>
      <c r="R223" s="233"/>
      <c r="S223" s="233"/>
      <c r="T223" s="233"/>
      <c r="U223" s="233"/>
      <c r="V223" s="233"/>
      <c r="W223" s="233"/>
      <c r="X223" s="233"/>
      <c r="Y223" s="233"/>
      <c r="Z223" s="233"/>
      <c r="AA223" s="233"/>
      <c r="AB223" s="233"/>
      <c r="AC223" s="233"/>
      <c r="AD223" s="233"/>
      <c r="AE223" s="233"/>
    </row>
    <row r="224" spans="3:31" x14ac:dyDescent="0.25">
      <c r="C224" s="233"/>
      <c r="D224" s="233"/>
      <c r="E224" s="233"/>
      <c r="F224" s="233"/>
      <c r="G224" s="233"/>
      <c r="H224" s="233"/>
      <c r="I224" s="233"/>
      <c r="J224" s="233"/>
      <c r="K224" s="233"/>
      <c r="L224" s="233"/>
      <c r="M224" s="233"/>
      <c r="N224" s="233"/>
      <c r="O224" s="233"/>
      <c r="P224" s="233"/>
      <c r="Q224" s="233"/>
      <c r="R224" s="233"/>
      <c r="S224" s="233"/>
      <c r="T224" s="233"/>
      <c r="U224" s="233"/>
      <c r="V224" s="233"/>
      <c r="W224" s="233"/>
      <c r="X224" s="233"/>
      <c r="Y224" s="233"/>
      <c r="Z224" s="233"/>
      <c r="AA224" s="233"/>
      <c r="AB224" s="233"/>
      <c r="AC224" s="233"/>
      <c r="AD224" s="233"/>
      <c r="AE224" s="233"/>
    </row>
    <row r="225" spans="3:31" x14ac:dyDescent="0.25">
      <c r="C225" s="233"/>
      <c r="D225" s="233"/>
      <c r="E225" s="233"/>
      <c r="F225" s="233"/>
      <c r="G225" s="233"/>
      <c r="H225" s="233"/>
      <c r="I225" s="233"/>
      <c r="J225" s="233"/>
      <c r="K225" s="233"/>
      <c r="L225" s="233"/>
      <c r="M225" s="233"/>
      <c r="N225" s="233"/>
      <c r="O225" s="233"/>
      <c r="P225" s="233"/>
      <c r="Q225" s="233"/>
      <c r="R225" s="233"/>
      <c r="S225" s="233"/>
      <c r="T225" s="233"/>
      <c r="U225" s="233"/>
      <c r="V225" s="233"/>
      <c r="W225" s="233"/>
      <c r="X225" s="233"/>
      <c r="Y225" s="233"/>
      <c r="Z225" s="233"/>
      <c r="AA225" s="233"/>
      <c r="AB225" s="233"/>
      <c r="AC225" s="233"/>
      <c r="AD225" s="233"/>
      <c r="AE225" s="233"/>
    </row>
    <row r="226" spans="3:31" x14ac:dyDescent="0.25">
      <c r="C226" s="233"/>
      <c r="D226" s="233"/>
      <c r="E226" s="233"/>
      <c r="F226" s="233"/>
      <c r="G226" s="233"/>
      <c r="H226" s="233"/>
      <c r="I226" s="233"/>
      <c r="J226" s="233"/>
      <c r="K226" s="233"/>
      <c r="L226" s="233"/>
      <c r="M226" s="233"/>
      <c r="N226" s="233"/>
      <c r="O226" s="233"/>
      <c r="P226" s="233"/>
      <c r="Q226" s="233"/>
      <c r="R226" s="233"/>
      <c r="S226" s="233"/>
      <c r="T226" s="233"/>
      <c r="U226" s="233"/>
      <c r="V226" s="233"/>
      <c r="W226" s="233"/>
      <c r="X226" s="233"/>
      <c r="Y226" s="233"/>
      <c r="Z226" s="233"/>
      <c r="AA226" s="233"/>
      <c r="AB226" s="233"/>
      <c r="AC226" s="233"/>
      <c r="AD226" s="233"/>
      <c r="AE226" s="233"/>
    </row>
    <row r="227" spans="3:31" x14ac:dyDescent="0.25">
      <c r="C227" s="233"/>
      <c r="D227" s="233"/>
      <c r="E227" s="233"/>
      <c r="F227" s="233"/>
      <c r="G227" s="233"/>
      <c r="H227" s="233"/>
      <c r="I227" s="233"/>
      <c r="J227" s="233"/>
      <c r="K227" s="233"/>
      <c r="L227" s="233"/>
      <c r="M227" s="233"/>
      <c r="N227" s="233"/>
      <c r="O227" s="233"/>
      <c r="P227" s="233"/>
      <c r="Q227" s="233"/>
      <c r="R227" s="233"/>
      <c r="S227" s="233"/>
      <c r="T227" s="233"/>
      <c r="U227" s="233"/>
      <c r="V227" s="233"/>
      <c r="W227" s="233"/>
      <c r="X227" s="233"/>
      <c r="Y227" s="233"/>
      <c r="Z227" s="233"/>
      <c r="AA227" s="233"/>
      <c r="AB227" s="233"/>
      <c r="AC227" s="233"/>
      <c r="AD227" s="233"/>
      <c r="AE227" s="233"/>
    </row>
    <row r="228" spans="3:31" x14ac:dyDescent="0.25">
      <c r="C228" s="233"/>
      <c r="D228" s="233"/>
      <c r="E228" s="233"/>
      <c r="F228" s="233"/>
      <c r="G228" s="233"/>
      <c r="H228" s="233"/>
      <c r="I228" s="233"/>
      <c r="J228" s="233"/>
      <c r="K228" s="233"/>
      <c r="L228" s="233"/>
      <c r="M228" s="233"/>
      <c r="N228" s="233"/>
      <c r="O228" s="233"/>
      <c r="P228" s="233"/>
      <c r="Q228" s="233"/>
      <c r="R228" s="233"/>
      <c r="S228" s="233"/>
      <c r="T228" s="233"/>
      <c r="U228" s="233"/>
      <c r="V228" s="233"/>
      <c r="W228" s="233"/>
      <c r="X228" s="233"/>
      <c r="Y228" s="233"/>
      <c r="Z228" s="233"/>
      <c r="AA228" s="233"/>
      <c r="AB228" s="233"/>
      <c r="AC228" s="233"/>
      <c r="AD228" s="233"/>
      <c r="AE228" s="233"/>
    </row>
    <row r="229" spans="3:31" x14ac:dyDescent="0.25">
      <c r="C229" s="233"/>
      <c r="D229" s="233"/>
      <c r="E229" s="233"/>
      <c r="F229" s="233"/>
      <c r="G229" s="233"/>
      <c r="H229" s="233"/>
      <c r="I229" s="233"/>
      <c r="J229" s="233"/>
      <c r="K229" s="233"/>
      <c r="L229" s="233"/>
      <c r="M229" s="233"/>
      <c r="N229" s="233"/>
      <c r="O229" s="233"/>
      <c r="P229" s="233"/>
      <c r="Q229" s="233"/>
      <c r="R229" s="233"/>
      <c r="S229" s="233"/>
      <c r="T229" s="233"/>
      <c r="U229" s="233"/>
      <c r="V229" s="233"/>
      <c r="W229" s="233"/>
      <c r="X229" s="233"/>
      <c r="Y229" s="233"/>
      <c r="Z229" s="233"/>
      <c r="AA229" s="233"/>
      <c r="AB229" s="233"/>
      <c r="AC229" s="233"/>
      <c r="AD229" s="233"/>
      <c r="AE229" s="233"/>
    </row>
    <row r="230" spans="3:31" x14ac:dyDescent="0.25">
      <c r="C230" s="233"/>
      <c r="D230" s="233"/>
      <c r="E230" s="233"/>
      <c r="F230" s="233"/>
      <c r="G230" s="233"/>
      <c r="H230" s="233"/>
      <c r="I230" s="233"/>
      <c r="J230" s="233"/>
      <c r="K230" s="233"/>
      <c r="L230" s="233"/>
      <c r="M230" s="233"/>
      <c r="N230" s="233"/>
      <c r="O230" s="233"/>
      <c r="P230" s="233"/>
      <c r="Q230" s="233"/>
      <c r="R230" s="233"/>
      <c r="S230" s="233"/>
      <c r="T230" s="233"/>
      <c r="U230" s="233"/>
      <c r="V230" s="233"/>
      <c r="W230" s="233"/>
      <c r="X230" s="233"/>
      <c r="Y230" s="233"/>
      <c r="Z230" s="233"/>
      <c r="AA230" s="233"/>
      <c r="AB230" s="233"/>
      <c r="AC230" s="233"/>
      <c r="AD230" s="233"/>
      <c r="AE230" s="233"/>
    </row>
    <row r="231" spans="3:31" x14ac:dyDescent="0.25">
      <c r="C231" s="233"/>
      <c r="D231" s="233"/>
      <c r="E231" s="233"/>
      <c r="F231" s="233"/>
      <c r="G231" s="233"/>
      <c r="H231" s="233"/>
      <c r="I231" s="233"/>
      <c r="J231" s="233"/>
      <c r="K231" s="233"/>
      <c r="L231" s="233"/>
      <c r="M231" s="233"/>
      <c r="N231" s="233"/>
      <c r="O231" s="233"/>
      <c r="P231" s="233"/>
      <c r="Q231" s="233"/>
      <c r="R231" s="233"/>
      <c r="S231" s="233"/>
      <c r="T231" s="233"/>
      <c r="U231" s="233"/>
      <c r="V231" s="233"/>
      <c r="W231" s="233"/>
      <c r="X231" s="233"/>
      <c r="Y231" s="233"/>
      <c r="Z231" s="233"/>
      <c r="AA231" s="233"/>
      <c r="AB231" s="233"/>
      <c r="AC231" s="233"/>
      <c r="AD231" s="233"/>
      <c r="AE231" s="233"/>
    </row>
    <row r="232" spans="3:31" x14ac:dyDescent="0.25">
      <c r="C232" s="233"/>
      <c r="D232" s="233"/>
      <c r="E232" s="233"/>
      <c r="F232" s="233"/>
      <c r="G232" s="233"/>
      <c r="H232" s="233"/>
      <c r="I232" s="233"/>
      <c r="J232" s="233"/>
      <c r="K232" s="233"/>
      <c r="L232" s="233"/>
      <c r="M232" s="233"/>
      <c r="N232" s="233"/>
      <c r="O232" s="233"/>
      <c r="P232" s="233"/>
      <c r="Q232" s="233"/>
      <c r="R232" s="233"/>
      <c r="S232" s="233"/>
      <c r="T232" s="233"/>
      <c r="U232" s="233"/>
      <c r="V232" s="233"/>
      <c r="W232" s="233"/>
      <c r="X232" s="233"/>
      <c r="Y232" s="233"/>
      <c r="Z232" s="233"/>
      <c r="AA232" s="233"/>
      <c r="AB232" s="233"/>
      <c r="AC232" s="233"/>
      <c r="AD232" s="233"/>
      <c r="AE232" s="233"/>
    </row>
    <row r="233" spans="3:31" x14ac:dyDescent="0.25">
      <c r="C233" s="233"/>
      <c r="D233" s="233"/>
      <c r="E233" s="233"/>
      <c r="F233" s="233"/>
      <c r="G233" s="233"/>
      <c r="H233" s="233"/>
      <c r="I233" s="233"/>
      <c r="J233" s="233"/>
      <c r="K233" s="233"/>
      <c r="L233" s="233"/>
      <c r="M233" s="233"/>
      <c r="N233" s="233"/>
      <c r="O233" s="233"/>
      <c r="P233" s="233"/>
      <c r="Q233" s="233"/>
      <c r="R233" s="233"/>
      <c r="S233" s="233"/>
      <c r="T233" s="233"/>
      <c r="U233" s="233"/>
      <c r="V233" s="233"/>
      <c r="W233" s="233"/>
      <c r="X233" s="233"/>
      <c r="Y233" s="233"/>
      <c r="Z233" s="233"/>
      <c r="AA233" s="233"/>
      <c r="AB233" s="233"/>
      <c r="AC233" s="233"/>
      <c r="AD233" s="233"/>
      <c r="AE233" s="233"/>
    </row>
    <row r="234" spans="3:31" x14ac:dyDescent="0.25">
      <c r="C234" s="233"/>
      <c r="D234" s="233"/>
      <c r="E234" s="233"/>
      <c r="F234" s="233"/>
      <c r="G234" s="233"/>
      <c r="H234" s="233"/>
      <c r="I234" s="233"/>
      <c r="J234" s="233"/>
      <c r="K234" s="233"/>
      <c r="L234" s="233"/>
      <c r="M234" s="233"/>
      <c r="N234" s="233"/>
      <c r="O234" s="233"/>
      <c r="P234" s="233"/>
      <c r="Q234" s="233"/>
      <c r="R234" s="233"/>
      <c r="S234" s="233"/>
      <c r="T234" s="233"/>
      <c r="U234" s="233"/>
      <c r="V234" s="233"/>
      <c r="W234" s="233"/>
      <c r="X234" s="233"/>
      <c r="Y234" s="233"/>
      <c r="Z234" s="233"/>
      <c r="AA234" s="233"/>
      <c r="AB234" s="233"/>
      <c r="AC234" s="233"/>
      <c r="AD234" s="233"/>
      <c r="AE234" s="233"/>
    </row>
    <row r="235" spans="3:31" x14ac:dyDescent="0.25">
      <c r="C235" s="233"/>
      <c r="D235" s="233"/>
      <c r="E235" s="233"/>
      <c r="F235" s="233"/>
      <c r="G235" s="233"/>
      <c r="H235" s="233"/>
      <c r="I235" s="233"/>
      <c r="J235" s="233"/>
      <c r="K235" s="233"/>
      <c r="L235" s="233"/>
      <c r="M235" s="233"/>
      <c r="N235" s="233"/>
      <c r="O235" s="233"/>
      <c r="P235" s="233"/>
      <c r="Q235" s="233"/>
      <c r="R235" s="233"/>
      <c r="S235" s="233"/>
      <c r="T235" s="233"/>
      <c r="U235" s="233"/>
      <c r="V235" s="233"/>
      <c r="W235" s="233"/>
      <c r="X235" s="233"/>
      <c r="Y235" s="233"/>
      <c r="Z235" s="233"/>
      <c r="AA235" s="233"/>
      <c r="AB235" s="233"/>
      <c r="AC235" s="233"/>
      <c r="AD235" s="233"/>
      <c r="AE235" s="233"/>
    </row>
    <row r="236" spans="3:31" x14ac:dyDescent="0.25">
      <c r="C236" s="233"/>
      <c r="D236" s="233"/>
      <c r="E236" s="233"/>
      <c r="F236" s="233"/>
      <c r="G236" s="233"/>
      <c r="H236" s="233"/>
      <c r="I236" s="233"/>
      <c r="J236" s="233"/>
      <c r="K236" s="233"/>
      <c r="L236" s="233"/>
      <c r="M236" s="233"/>
      <c r="N236" s="233"/>
      <c r="O236" s="233"/>
      <c r="P236" s="233"/>
      <c r="Q236" s="233"/>
      <c r="R236" s="233"/>
      <c r="S236" s="233"/>
      <c r="T236" s="233"/>
      <c r="U236" s="233"/>
      <c r="V236" s="233"/>
      <c r="W236" s="233"/>
      <c r="X236" s="233"/>
      <c r="Y236" s="233"/>
      <c r="Z236" s="233"/>
      <c r="AA236" s="233"/>
      <c r="AB236" s="233"/>
      <c r="AC236" s="233"/>
      <c r="AD236" s="233"/>
      <c r="AE236" s="233"/>
    </row>
    <row r="237" spans="3:31" x14ac:dyDescent="0.25">
      <c r="C237" s="233"/>
      <c r="D237" s="233"/>
      <c r="E237" s="233"/>
      <c r="F237" s="233"/>
      <c r="G237" s="233"/>
      <c r="H237" s="233"/>
      <c r="I237" s="233"/>
      <c r="J237" s="233"/>
      <c r="K237" s="233"/>
      <c r="L237" s="233"/>
      <c r="M237" s="233"/>
      <c r="N237" s="233"/>
      <c r="O237" s="233"/>
      <c r="P237" s="233"/>
      <c r="Q237" s="233"/>
      <c r="R237" s="233"/>
      <c r="S237" s="233"/>
      <c r="T237" s="233"/>
      <c r="U237" s="233"/>
      <c r="V237" s="233"/>
      <c r="W237" s="233"/>
      <c r="X237" s="233"/>
      <c r="Y237" s="233"/>
      <c r="Z237" s="233"/>
      <c r="AA237" s="233"/>
      <c r="AB237" s="233"/>
      <c r="AC237" s="233"/>
      <c r="AD237" s="233"/>
      <c r="AE237" s="233"/>
    </row>
    <row r="238" spans="3:31" x14ac:dyDescent="0.25">
      <c r="C238" s="233"/>
      <c r="D238" s="233"/>
      <c r="E238" s="233"/>
      <c r="F238" s="233"/>
      <c r="G238" s="233"/>
      <c r="H238" s="233"/>
      <c r="I238" s="233"/>
      <c r="J238" s="233"/>
      <c r="K238" s="233"/>
      <c r="L238" s="233"/>
      <c r="M238" s="233"/>
      <c r="N238" s="233"/>
      <c r="O238" s="233"/>
      <c r="P238" s="233"/>
      <c r="Q238" s="233"/>
      <c r="R238" s="233"/>
      <c r="S238" s="233"/>
      <c r="T238" s="233"/>
      <c r="U238" s="233"/>
      <c r="V238" s="233"/>
      <c r="W238" s="233"/>
      <c r="X238" s="233"/>
      <c r="Y238" s="233"/>
      <c r="Z238" s="233"/>
      <c r="AA238" s="233"/>
      <c r="AB238" s="233"/>
      <c r="AC238" s="233"/>
      <c r="AD238" s="233"/>
      <c r="AE238" s="233"/>
    </row>
    <row r="239" spans="3:31" x14ac:dyDescent="0.25">
      <c r="C239" s="233"/>
      <c r="D239" s="233"/>
      <c r="E239" s="233"/>
      <c r="F239" s="233"/>
      <c r="G239" s="233"/>
      <c r="H239" s="233"/>
      <c r="I239" s="233"/>
      <c r="J239" s="233"/>
      <c r="K239" s="233"/>
      <c r="L239" s="233"/>
      <c r="M239" s="233"/>
      <c r="N239" s="233"/>
      <c r="O239" s="233"/>
      <c r="P239" s="233"/>
      <c r="Q239" s="233"/>
      <c r="R239" s="233"/>
      <c r="S239" s="233"/>
      <c r="T239" s="233"/>
      <c r="U239" s="233"/>
      <c r="V239" s="233"/>
      <c r="W239" s="233"/>
      <c r="X239" s="233"/>
      <c r="Y239" s="233"/>
      <c r="Z239" s="233"/>
      <c r="AA239" s="233"/>
      <c r="AB239" s="233"/>
      <c r="AC239" s="233"/>
      <c r="AD239" s="233"/>
      <c r="AE239" s="233"/>
    </row>
    <row r="240" spans="3:31" x14ac:dyDescent="0.25">
      <c r="C240" s="233"/>
      <c r="D240" s="233"/>
      <c r="E240" s="233"/>
      <c r="F240" s="233"/>
      <c r="G240" s="233"/>
      <c r="H240" s="233"/>
      <c r="I240" s="233"/>
      <c r="J240" s="233"/>
      <c r="K240" s="233"/>
      <c r="L240" s="233"/>
      <c r="M240" s="233"/>
      <c r="N240" s="233"/>
      <c r="O240" s="233"/>
      <c r="P240" s="233"/>
      <c r="Q240" s="233"/>
      <c r="R240" s="233"/>
      <c r="S240" s="233"/>
      <c r="T240" s="233"/>
      <c r="U240" s="233"/>
      <c r="V240" s="233"/>
      <c r="W240" s="233"/>
      <c r="X240" s="233"/>
      <c r="Y240" s="233"/>
      <c r="Z240" s="233"/>
      <c r="AA240" s="233"/>
      <c r="AB240" s="233"/>
      <c r="AC240" s="233"/>
      <c r="AD240" s="233"/>
      <c r="AE240" s="233"/>
    </row>
    <row r="241" spans="3:31" x14ac:dyDescent="0.25">
      <c r="C241" s="233"/>
      <c r="D241" s="233"/>
      <c r="E241" s="233"/>
      <c r="F241" s="233"/>
      <c r="G241" s="233"/>
      <c r="H241" s="233"/>
      <c r="I241" s="233"/>
      <c r="J241" s="233"/>
      <c r="K241" s="233"/>
      <c r="L241" s="233"/>
      <c r="M241" s="233"/>
      <c r="N241" s="233"/>
      <c r="O241" s="233"/>
      <c r="P241" s="233"/>
      <c r="Q241" s="233"/>
      <c r="R241" s="233"/>
      <c r="S241" s="233"/>
      <c r="T241" s="233"/>
      <c r="U241" s="233"/>
      <c r="V241" s="233"/>
      <c r="W241" s="233"/>
      <c r="X241" s="233"/>
      <c r="Y241" s="233"/>
      <c r="Z241" s="233"/>
      <c r="AA241" s="233"/>
      <c r="AB241" s="233"/>
      <c r="AC241" s="233"/>
      <c r="AD241" s="233"/>
      <c r="AE241" s="233"/>
    </row>
    <row r="242" spans="3:31" x14ac:dyDescent="0.25">
      <c r="C242" s="233"/>
      <c r="D242" s="233"/>
      <c r="E242" s="233"/>
      <c r="F242" s="233"/>
      <c r="G242" s="233"/>
      <c r="H242" s="233"/>
      <c r="I242" s="233"/>
      <c r="J242" s="233"/>
      <c r="K242" s="233"/>
      <c r="L242" s="233"/>
      <c r="M242" s="233"/>
      <c r="N242" s="233"/>
      <c r="O242" s="233"/>
      <c r="P242" s="233"/>
      <c r="Q242" s="233"/>
      <c r="R242" s="233"/>
      <c r="S242" s="233"/>
      <c r="T242" s="233"/>
      <c r="U242" s="233"/>
      <c r="V242" s="233"/>
      <c r="W242" s="233"/>
      <c r="X242" s="233"/>
      <c r="Y242" s="233"/>
      <c r="Z242" s="233"/>
      <c r="AA242" s="233"/>
      <c r="AB242" s="233"/>
      <c r="AC242" s="233"/>
      <c r="AD242" s="233"/>
      <c r="AE242" s="233"/>
    </row>
    <row r="243" spans="3:31" x14ac:dyDescent="0.25">
      <c r="C243" s="233"/>
      <c r="D243" s="233"/>
      <c r="E243" s="233"/>
      <c r="F243" s="233"/>
      <c r="G243" s="233"/>
      <c r="H243" s="233"/>
      <c r="I243" s="233"/>
      <c r="J243" s="233"/>
      <c r="K243" s="233"/>
      <c r="L243" s="233"/>
      <c r="M243" s="233"/>
      <c r="N243" s="233"/>
      <c r="O243" s="233"/>
      <c r="P243" s="233"/>
      <c r="Q243" s="233"/>
      <c r="R243" s="233"/>
      <c r="S243" s="233"/>
      <c r="T243" s="233"/>
      <c r="U243" s="233"/>
      <c r="V243" s="233"/>
      <c r="W243" s="233"/>
      <c r="X243" s="233"/>
      <c r="Y243" s="233"/>
      <c r="Z243" s="233"/>
      <c r="AA243" s="233"/>
      <c r="AB243" s="233"/>
      <c r="AC243" s="233"/>
      <c r="AD243" s="233"/>
      <c r="AE243" s="233"/>
    </row>
    <row r="244" spans="3:31" x14ac:dyDescent="0.25">
      <c r="C244" s="233"/>
      <c r="D244" s="233"/>
      <c r="E244" s="233"/>
      <c r="F244" s="233"/>
      <c r="G244" s="233"/>
      <c r="H244" s="233"/>
      <c r="I244" s="233"/>
      <c r="J244" s="233"/>
      <c r="K244" s="233"/>
      <c r="L244" s="233"/>
      <c r="M244" s="233"/>
      <c r="N244" s="233"/>
      <c r="O244" s="233"/>
      <c r="P244" s="233"/>
      <c r="Q244" s="233"/>
      <c r="R244" s="233"/>
      <c r="S244" s="233"/>
      <c r="T244" s="233"/>
      <c r="U244" s="233"/>
      <c r="V244" s="233"/>
      <c r="W244" s="233"/>
      <c r="X244" s="233"/>
      <c r="Y244" s="233"/>
      <c r="Z244" s="233"/>
      <c r="AA244" s="233"/>
      <c r="AB244" s="233"/>
      <c r="AC244" s="233"/>
      <c r="AD244" s="233"/>
      <c r="AE244" s="233"/>
    </row>
    <row r="245" spans="3:31" x14ac:dyDescent="0.25">
      <c r="C245" s="233"/>
      <c r="D245" s="233"/>
      <c r="E245" s="233"/>
      <c r="F245" s="233"/>
      <c r="G245" s="233"/>
      <c r="H245" s="233"/>
      <c r="I245" s="233"/>
      <c r="J245" s="233"/>
      <c r="K245" s="233"/>
      <c r="L245" s="233"/>
      <c r="M245" s="233"/>
      <c r="N245" s="233"/>
      <c r="O245" s="233"/>
      <c r="P245" s="233"/>
      <c r="Q245" s="233"/>
      <c r="R245" s="233"/>
      <c r="S245" s="233"/>
      <c r="T245" s="233"/>
      <c r="U245" s="233"/>
      <c r="V245" s="233"/>
      <c r="W245" s="233"/>
      <c r="X245" s="233"/>
      <c r="Y245" s="233"/>
      <c r="Z245" s="233"/>
      <c r="AA245" s="233"/>
      <c r="AB245" s="233"/>
      <c r="AC245" s="233"/>
      <c r="AD245" s="233"/>
      <c r="AE245" s="233"/>
    </row>
    <row r="246" spans="3:31" x14ac:dyDescent="0.25">
      <c r="C246" s="233"/>
      <c r="D246" s="233"/>
      <c r="E246" s="233"/>
      <c r="F246" s="233"/>
      <c r="G246" s="233"/>
      <c r="H246" s="233"/>
      <c r="I246" s="233"/>
      <c r="J246" s="233"/>
      <c r="K246" s="233"/>
      <c r="L246" s="233"/>
      <c r="M246" s="233"/>
      <c r="N246" s="233"/>
      <c r="O246" s="233"/>
      <c r="P246" s="233"/>
      <c r="Q246" s="233"/>
      <c r="R246" s="233"/>
      <c r="S246" s="233"/>
      <c r="T246" s="233"/>
      <c r="U246" s="233"/>
      <c r="V246" s="233"/>
      <c r="W246" s="233"/>
      <c r="X246" s="233"/>
      <c r="Y246" s="233"/>
      <c r="Z246" s="233"/>
      <c r="AA246" s="233"/>
      <c r="AB246" s="233"/>
      <c r="AC246" s="233"/>
      <c r="AD246" s="233"/>
      <c r="AE246" s="233"/>
    </row>
    <row r="247" spans="3:31" x14ac:dyDescent="0.25">
      <c r="C247" s="233"/>
      <c r="D247" s="233"/>
      <c r="E247" s="233"/>
      <c r="F247" s="233"/>
      <c r="G247" s="233"/>
      <c r="H247" s="233"/>
      <c r="I247" s="233"/>
      <c r="J247" s="233"/>
      <c r="K247" s="233"/>
      <c r="L247" s="233"/>
      <c r="M247" s="233"/>
      <c r="N247" s="233"/>
      <c r="O247" s="233"/>
      <c r="P247" s="233"/>
      <c r="Q247" s="233"/>
      <c r="R247" s="233"/>
      <c r="S247" s="233"/>
      <c r="T247" s="233"/>
      <c r="U247" s="233"/>
      <c r="V247" s="233"/>
      <c r="W247" s="233"/>
      <c r="X247" s="233"/>
      <c r="Y247" s="233"/>
      <c r="Z247" s="233"/>
      <c r="AA247" s="233"/>
      <c r="AB247" s="233"/>
      <c r="AC247" s="233"/>
      <c r="AD247" s="233"/>
      <c r="AE247" s="233"/>
    </row>
    <row r="248" spans="3:31" x14ac:dyDescent="0.25">
      <c r="C248" s="233"/>
      <c r="D248" s="233"/>
      <c r="E248" s="233"/>
      <c r="F248" s="233"/>
      <c r="G248" s="233"/>
      <c r="H248" s="233"/>
      <c r="I248" s="233"/>
      <c r="J248" s="233"/>
      <c r="K248" s="233"/>
      <c r="L248" s="233"/>
      <c r="M248" s="233"/>
      <c r="N248" s="233"/>
      <c r="O248" s="233"/>
      <c r="P248" s="233"/>
      <c r="Q248" s="233"/>
      <c r="R248" s="233"/>
      <c r="S248" s="233"/>
      <c r="T248" s="233"/>
      <c r="U248" s="233"/>
      <c r="V248" s="233"/>
      <c r="W248" s="233"/>
      <c r="X248" s="233"/>
      <c r="Y248" s="233"/>
      <c r="Z248" s="233"/>
      <c r="AA248" s="233"/>
      <c r="AB248" s="233"/>
      <c r="AC248" s="233"/>
      <c r="AD248" s="233"/>
      <c r="AE248" s="233"/>
    </row>
    <row r="249" spans="3:31" x14ac:dyDescent="0.25">
      <c r="C249" s="233"/>
      <c r="D249" s="233"/>
      <c r="E249" s="233"/>
      <c r="F249" s="233"/>
      <c r="G249" s="233"/>
      <c r="H249" s="233"/>
      <c r="I249" s="233"/>
      <c r="J249" s="233"/>
      <c r="K249" s="233"/>
      <c r="L249" s="233"/>
      <c r="M249" s="233"/>
      <c r="N249" s="233"/>
      <c r="O249" s="233"/>
      <c r="P249" s="233"/>
      <c r="Q249" s="233"/>
      <c r="R249" s="233"/>
      <c r="S249" s="233"/>
      <c r="T249" s="233"/>
      <c r="U249" s="233"/>
      <c r="V249" s="233"/>
      <c r="W249" s="233"/>
      <c r="X249" s="233"/>
      <c r="Y249" s="233"/>
      <c r="Z249" s="233"/>
      <c r="AA249" s="233"/>
      <c r="AB249" s="233"/>
      <c r="AC249" s="233"/>
      <c r="AD249" s="233"/>
      <c r="AE249" s="233"/>
    </row>
    <row r="250" spans="3:31" x14ac:dyDescent="0.25">
      <c r="C250" s="233"/>
      <c r="D250" s="233"/>
      <c r="E250" s="233"/>
      <c r="F250" s="233"/>
      <c r="G250" s="233"/>
      <c r="H250" s="233"/>
      <c r="I250" s="233"/>
      <c r="J250" s="233"/>
      <c r="K250" s="233"/>
      <c r="L250" s="233"/>
      <c r="M250" s="233"/>
      <c r="N250" s="233"/>
      <c r="O250" s="233"/>
      <c r="P250" s="233"/>
      <c r="Q250" s="233"/>
      <c r="R250" s="233"/>
      <c r="S250" s="233"/>
      <c r="T250" s="233"/>
      <c r="U250" s="233"/>
      <c r="V250" s="233"/>
      <c r="W250" s="233"/>
      <c r="X250" s="233"/>
      <c r="Y250" s="233"/>
      <c r="Z250" s="233"/>
      <c r="AA250" s="233"/>
      <c r="AB250" s="233"/>
      <c r="AC250" s="233"/>
      <c r="AD250" s="233"/>
      <c r="AE250" s="233"/>
    </row>
    <row r="251" spans="3:31" x14ac:dyDescent="0.25">
      <c r="C251" s="233"/>
      <c r="D251" s="233"/>
      <c r="E251" s="233"/>
      <c r="F251" s="233"/>
      <c r="G251" s="233"/>
      <c r="H251" s="233"/>
      <c r="I251" s="233"/>
      <c r="J251" s="233"/>
      <c r="K251" s="233"/>
      <c r="L251" s="233"/>
      <c r="M251" s="233"/>
      <c r="N251" s="233"/>
      <c r="O251" s="233"/>
      <c r="P251" s="233"/>
      <c r="Q251" s="233"/>
      <c r="R251" s="233"/>
      <c r="S251" s="233"/>
      <c r="T251" s="233"/>
      <c r="U251" s="233"/>
      <c r="V251" s="233"/>
      <c r="W251" s="233"/>
      <c r="X251" s="233"/>
      <c r="Y251" s="233"/>
      <c r="Z251" s="233"/>
      <c r="AA251" s="233"/>
      <c r="AB251" s="233"/>
      <c r="AC251" s="233"/>
      <c r="AD251" s="233"/>
      <c r="AE251" s="233"/>
    </row>
    <row r="252" spans="3:31" x14ac:dyDescent="0.25">
      <c r="C252" s="233"/>
      <c r="D252" s="233"/>
      <c r="E252" s="233"/>
      <c r="F252" s="233"/>
      <c r="G252" s="233"/>
      <c r="H252" s="233"/>
      <c r="I252" s="233"/>
      <c r="J252" s="233"/>
      <c r="K252" s="233"/>
      <c r="L252" s="233"/>
      <c r="M252" s="233"/>
      <c r="N252" s="233"/>
      <c r="O252" s="233"/>
      <c r="P252" s="233"/>
      <c r="Q252" s="233"/>
      <c r="R252" s="233"/>
      <c r="S252" s="233"/>
      <c r="T252" s="233"/>
      <c r="U252" s="233"/>
      <c r="V252" s="233"/>
      <c r="W252" s="233"/>
      <c r="X252" s="233"/>
      <c r="Y252" s="233"/>
      <c r="Z252" s="233"/>
      <c r="AA252" s="233"/>
      <c r="AB252" s="233"/>
      <c r="AC252" s="233"/>
      <c r="AD252" s="233"/>
      <c r="AE252" s="233"/>
    </row>
    <row r="253" spans="3:31" x14ac:dyDescent="0.25">
      <c r="C253" s="233"/>
      <c r="D253" s="233"/>
      <c r="E253" s="233"/>
      <c r="F253" s="233"/>
      <c r="G253" s="233"/>
      <c r="H253" s="233"/>
      <c r="I253" s="233"/>
      <c r="J253" s="233"/>
      <c r="K253" s="233"/>
      <c r="L253" s="233"/>
      <c r="M253" s="233"/>
      <c r="N253" s="233"/>
      <c r="O253" s="233"/>
      <c r="P253" s="233"/>
      <c r="Q253" s="233"/>
      <c r="R253" s="233"/>
      <c r="S253" s="233"/>
      <c r="T253" s="233"/>
      <c r="U253" s="233"/>
      <c r="V253" s="233"/>
      <c r="W253" s="233"/>
      <c r="X253" s="233"/>
      <c r="Y253" s="233"/>
      <c r="Z253" s="233"/>
      <c r="AA253" s="233"/>
      <c r="AB253" s="233"/>
      <c r="AC253" s="233"/>
      <c r="AD253" s="233"/>
      <c r="AE253" s="233"/>
    </row>
    <row r="254" spans="3:31" x14ac:dyDescent="0.25">
      <c r="C254" s="233"/>
      <c r="D254" s="233"/>
      <c r="E254" s="233"/>
      <c r="F254" s="233"/>
      <c r="G254" s="233"/>
      <c r="H254" s="233"/>
      <c r="I254" s="233"/>
      <c r="J254" s="233"/>
      <c r="K254" s="233"/>
      <c r="L254" s="233"/>
      <c r="M254" s="233"/>
      <c r="N254" s="233"/>
      <c r="O254" s="233"/>
      <c r="P254" s="233"/>
      <c r="Q254" s="233"/>
      <c r="R254" s="233"/>
      <c r="S254" s="233"/>
      <c r="T254" s="233"/>
      <c r="U254" s="233"/>
      <c r="V254" s="233"/>
      <c r="W254" s="233"/>
      <c r="X254" s="233"/>
      <c r="Y254" s="233"/>
      <c r="Z254" s="233"/>
      <c r="AA254" s="233"/>
      <c r="AB254" s="233"/>
      <c r="AC254" s="233"/>
      <c r="AD254" s="233"/>
      <c r="AE254" s="233"/>
    </row>
    <row r="255" spans="3:31" x14ac:dyDescent="0.25">
      <c r="C255" s="233"/>
      <c r="D255" s="233"/>
      <c r="E255" s="233"/>
      <c r="F255" s="233"/>
      <c r="G255" s="233"/>
      <c r="H255" s="233"/>
      <c r="I255" s="233"/>
      <c r="J255" s="233"/>
      <c r="K255" s="233"/>
      <c r="L255" s="233"/>
      <c r="M255" s="233"/>
      <c r="N255" s="233"/>
      <c r="O255" s="233"/>
      <c r="P255" s="233"/>
      <c r="Q255" s="233"/>
      <c r="R255" s="233"/>
      <c r="S255" s="233"/>
      <c r="T255" s="233"/>
      <c r="U255" s="233"/>
      <c r="V255" s="233"/>
      <c r="W255" s="233"/>
      <c r="X255" s="233"/>
      <c r="Y255" s="233"/>
      <c r="Z255" s="233"/>
      <c r="AA255" s="233"/>
      <c r="AB255" s="233"/>
      <c r="AC255" s="233"/>
      <c r="AD255" s="233"/>
      <c r="AE255" s="233"/>
    </row>
    <row r="256" spans="3:31" x14ac:dyDescent="0.25">
      <c r="C256" s="233"/>
      <c r="D256" s="233"/>
      <c r="E256" s="233"/>
      <c r="F256" s="233"/>
      <c r="G256" s="233"/>
      <c r="H256" s="233"/>
      <c r="I256" s="233"/>
      <c r="J256" s="233"/>
      <c r="K256" s="233"/>
      <c r="L256" s="233"/>
      <c r="M256" s="233"/>
      <c r="N256" s="233"/>
      <c r="O256" s="233"/>
      <c r="P256" s="233"/>
      <c r="Q256" s="233"/>
      <c r="R256" s="233"/>
      <c r="S256" s="233"/>
      <c r="T256" s="233"/>
      <c r="U256" s="233"/>
      <c r="V256" s="233"/>
      <c r="W256" s="233"/>
      <c r="X256" s="233"/>
      <c r="Y256" s="233"/>
      <c r="Z256" s="233"/>
      <c r="AA256" s="233"/>
      <c r="AB256" s="233"/>
      <c r="AC256" s="233"/>
      <c r="AD256" s="233"/>
      <c r="AE256" s="233"/>
    </row>
    <row r="257" spans="3:31" x14ac:dyDescent="0.25">
      <c r="C257" s="233"/>
      <c r="D257" s="233"/>
      <c r="E257" s="233"/>
      <c r="F257" s="233"/>
      <c r="G257" s="233"/>
      <c r="H257" s="233"/>
      <c r="I257" s="233"/>
      <c r="J257" s="233"/>
      <c r="K257" s="233"/>
      <c r="L257" s="233"/>
      <c r="M257" s="233"/>
      <c r="N257" s="233"/>
      <c r="O257" s="233"/>
      <c r="P257" s="233"/>
      <c r="Q257" s="233"/>
      <c r="R257" s="233"/>
      <c r="S257" s="233"/>
      <c r="T257" s="233"/>
      <c r="U257" s="233"/>
      <c r="V257" s="233"/>
      <c r="W257" s="233"/>
      <c r="X257" s="233"/>
      <c r="Y257" s="233"/>
      <c r="Z257" s="233"/>
      <c r="AA257" s="233"/>
      <c r="AB257" s="233"/>
      <c r="AC257" s="233"/>
      <c r="AD257" s="233"/>
      <c r="AE257" s="233"/>
    </row>
    <row r="258" spans="3:31" x14ac:dyDescent="0.25">
      <c r="C258" s="233"/>
      <c r="D258" s="233"/>
      <c r="E258" s="233"/>
      <c r="F258" s="233"/>
      <c r="G258" s="233"/>
      <c r="H258" s="233"/>
      <c r="I258" s="233"/>
      <c r="J258" s="233"/>
      <c r="K258" s="233"/>
      <c r="L258" s="233"/>
      <c r="M258" s="233"/>
      <c r="N258" s="233"/>
      <c r="O258" s="233"/>
      <c r="P258" s="233"/>
      <c r="Q258" s="233"/>
      <c r="R258" s="233"/>
      <c r="S258" s="233"/>
      <c r="T258" s="233"/>
      <c r="U258" s="233"/>
      <c r="V258" s="233"/>
      <c r="W258" s="233"/>
      <c r="X258" s="233"/>
      <c r="Y258" s="233"/>
      <c r="Z258" s="233"/>
      <c r="AA258" s="233"/>
      <c r="AB258" s="233"/>
      <c r="AC258" s="233"/>
      <c r="AD258" s="233"/>
      <c r="AE258" s="233"/>
    </row>
    <row r="259" spans="3:31" x14ac:dyDescent="0.25">
      <c r="C259" s="233"/>
      <c r="D259" s="233"/>
      <c r="E259" s="233"/>
      <c r="F259" s="233"/>
      <c r="G259" s="233"/>
      <c r="H259" s="233"/>
      <c r="I259" s="233"/>
      <c r="J259" s="233"/>
      <c r="K259" s="233"/>
      <c r="L259" s="233"/>
      <c r="M259" s="233"/>
      <c r="N259" s="233"/>
      <c r="O259" s="233"/>
      <c r="P259" s="233"/>
      <c r="Q259" s="233"/>
      <c r="R259" s="233"/>
      <c r="S259" s="233"/>
      <c r="T259" s="233"/>
      <c r="U259" s="233"/>
      <c r="V259" s="233"/>
      <c r="W259" s="233"/>
      <c r="X259" s="233"/>
      <c r="Y259" s="233"/>
      <c r="Z259" s="233"/>
      <c r="AA259" s="233"/>
      <c r="AB259" s="233"/>
      <c r="AC259" s="233"/>
      <c r="AD259" s="233"/>
      <c r="AE259" s="233"/>
    </row>
    <row r="260" spans="3:31" x14ac:dyDescent="0.25">
      <c r="C260" s="233"/>
      <c r="D260" s="233"/>
      <c r="E260" s="233"/>
      <c r="F260" s="233"/>
      <c r="G260" s="233"/>
      <c r="H260" s="233"/>
      <c r="I260" s="233"/>
      <c r="J260" s="233"/>
      <c r="K260" s="233"/>
      <c r="L260" s="233"/>
      <c r="M260" s="233"/>
      <c r="N260" s="233"/>
      <c r="O260" s="233"/>
      <c r="P260" s="233"/>
      <c r="Q260" s="233"/>
      <c r="R260" s="233"/>
      <c r="S260" s="233"/>
      <c r="T260" s="233"/>
      <c r="U260" s="233"/>
      <c r="V260" s="233"/>
      <c r="W260" s="233"/>
      <c r="X260" s="233"/>
      <c r="Y260" s="233"/>
      <c r="Z260" s="233"/>
      <c r="AA260" s="233"/>
      <c r="AB260" s="233"/>
      <c r="AC260" s="233"/>
      <c r="AD260" s="233"/>
      <c r="AE260" s="233"/>
    </row>
    <row r="261" spans="3:31" x14ac:dyDescent="0.25">
      <c r="C261" s="233"/>
      <c r="D261" s="233"/>
      <c r="E261" s="233"/>
      <c r="F261" s="233"/>
      <c r="G261" s="233"/>
      <c r="H261" s="233"/>
      <c r="I261" s="233"/>
      <c r="J261" s="233"/>
      <c r="K261" s="233"/>
      <c r="L261" s="233"/>
      <c r="M261" s="233"/>
      <c r="N261" s="233"/>
      <c r="O261" s="233"/>
      <c r="P261" s="233"/>
      <c r="Q261" s="233"/>
      <c r="R261" s="233"/>
      <c r="S261" s="233"/>
      <c r="T261" s="233"/>
      <c r="U261" s="233"/>
      <c r="V261" s="233"/>
      <c r="W261" s="233"/>
      <c r="X261" s="233"/>
      <c r="Y261" s="233"/>
      <c r="Z261" s="233"/>
      <c r="AA261" s="233"/>
      <c r="AB261" s="233"/>
      <c r="AC261" s="233"/>
      <c r="AD261" s="233"/>
      <c r="AE261" s="233"/>
    </row>
    <row r="262" spans="3:31" x14ac:dyDescent="0.25">
      <c r="C262" s="233"/>
      <c r="D262" s="233"/>
      <c r="E262" s="233"/>
      <c r="F262" s="233"/>
      <c r="G262" s="233"/>
      <c r="H262" s="233"/>
      <c r="I262" s="233"/>
      <c r="J262" s="233"/>
      <c r="K262" s="233"/>
      <c r="L262" s="233"/>
      <c r="M262" s="233"/>
      <c r="N262" s="233"/>
      <c r="O262" s="233"/>
      <c r="P262" s="233"/>
      <c r="Q262" s="233"/>
      <c r="R262" s="233"/>
      <c r="S262" s="233"/>
      <c r="T262" s="233"/>
      <c r="U262" s="233"/>
      <c r="V262" s="233"/>
      <c r="W262" s="233"/>
      <c r="X262" s="233"/>
      <c r="Y262" s="233"/>
      <c r="Z262" s="233"/>
      <c r="AA262" s="233"/>
      <c r="AB262" s="233"/>
      <c r="AC262" s="233"/>
      <c r="AD262" s="233"/>
      <c r="AE262" s="233"/>
    </row>
    <row r="263" spans="3:31" x14ac:dyDescent="0.25">
      <c r="C263" s="233"/>
      <c r="D263" s="233"/>
      <c r="E263" s="233"/>
      <c r="F263" s="233"/>
      <c r="G263" s="233"/>
      <c r="H263" s="233"/>
      <c r="I263" s="233"/>
      <c r="J263" s="233"/>
      <c r="K263" s="233"/>
      <c r="L263" s="233"/>
      <c r="M263" s="233"/>
      <c r="N263" s="233"/>
      <c r="O263" s="233"/>
      <c r="P263" s="233"/>
      <c r="Q263" s="233"/>
      <c r="R263" s="233"/>
      <c r="S263" s="233"/>
      <c r="T263" s="233"/>
      <c r="U263" s="233"/>
      <c r="V263" s="233"/>
      <c r="W263" s="233"/>
      <c r="X263" s="233"/>
      <c r="Y263" s="233"/>
      <c r="Z263" s="233"/>
      <c r="AA263" s="233"/>
      <c r="AB263" s="233"/>
      <c r="AC263" s="233"/>
      <c r="AD263" s="233"/>
      <c r="AE263" s="233"/>
    </row>
    <row r="264" spans="3:31" x14ac:dyDescent="0.25">
      <c r="C264" s="233"/>
      <c r="D264" s="233"/>
      <c r="E264" s="233"/>
      <c r="F264" s="233"/>
      <c r="G264" s="233"/>
      <c r="H264" s="233"/>
      <c r="I264" s="233"/>
      <c r="J264" s="233"/>
      <c r="K264" s="233"/>
      <c r="L264" s="233"/>
      <c r="M264" s="233"/>
      <c r="N264" s="233"/>
      <c r="O264" s="233"/>
      <c r="P264" s="233"/>
      <c r="Q264" s="233"/>
      <c r="R264" s="233"/>
      <c r="S264" s="233"/>
      <c r="T264" s="233"/>
      <c r="U264" s="233"/>
      <c r="V264" s="233"/>
      <c r="W264" s="233"/>
      <c r="X264" s="233"/>
      <c r="Y264" s="233"/>
      <c r="Z264" s="233"/>
      <c r="AA264" s="233"/>
      <c r="AB264" s="233"/>
      <c r="AC264" s="233"/>
      <c r="AD264" s="233"/>
      <c r="AE264" s="233"/>
    </row>
    <row r="265" spans="3:31" x14ac:dyDescent="0.25">
      <c r="C265" s="233"/>
      <c r="D265" s="233"/>
      <c r="E265" s="233"/>
      <c r="F265" s="233"/>
      <c r="G265" s="233"/>
      <c r="H265" s="233"/>
      <c r="I265" s="233"/>
      <c r="J265" s="233"/>
      <c r="K265" s="233"/>
      <c r="L265" s="233"/>
      <c r="M265" s="233"/>
      <c r="N265" s="233"/>
      <c r="O265" s="233"/>
      <c r="P265" s="233"/>
      <c r="Q265" s="233"/>
      <c r="R265" s="233"/>
      <c r="S265" s="233"/>
      <c r="T265" s="233"/>
      <c r="U265" s="233"/>
      <c r="V265" s="233"/>
      <c r="W265" s="233"/>
      <c r="X265" s="233"/>
      <c r="Y265" s="233"/>
      <c r="Z265" s="233"/>
      <c r="AA265" s="233"/>
      <c r="AB265" s="233"/>
      <c r="AC265" s="233"/>
      <c r="AD265" s="233"/>
      <c r="AE265" s="233"/>
    </row>
    <row r="266" spans="3:31" x14ac:dyDescent="0.25">
      <c r="C266" s="233"/>
      <c r="D266" s="233"/>
      <c r="E266" s="233"/>
      <c r="F266" s="233"/>
      <c r="G266" s="233"/>
      <c r="H266" s="233"/>
      <c r="I266" s="233"/>
      <c r="J266" s="233"/>
      <c r="K266" s="233"/>
      <c r="L266" s="233"/>
      <c r="M266" s="233"/>
      <c r="N266" s="233"/>
      <c r="O266" s="233"/>
      <c r="P266" s="233"/>
      <c r="Q266" s="233"/>
      <c r="R266" s="233"/>
      <c r="S266" s="233"/>
      <c r="T266" s="233"/>
      <c r="U266" s="233"/>
      <c r="V266" s="233"/>
      <c r="W266" s="233"/>
      <c r="X266" s="233"/>
      <c r="Y266" s="233"/>
      <c r="Z266" s="233"/>
      <c r="AA266" s="233"/>
      <c r="AB266" s="233"/>
      <c r="AC266" s="233"/>
      <c r="AD266" s="233"/>
      <c r="AE266" s="233"/>
    </row>
    <row r="267" spans="3:31" x14ac:dyDescent="0.25">
      <c r="C267" s="233"/>
      <c r="D267" s="233"/>
      <c r="E267" s="233"/>
      <c r="F267" s="233"/>
      <c r="G267" s="233"/>
      <c r="H267" s="233"/>
      <c r="I267" s="233"/>
      <c r="J267" s="233"/>
      <c r="K267" s="233"/>
      <c r="L267" s="233"/>
      <c r="M267" s="233"/>
      <c r="N267" s="233"/>
      <c r="O267" s="233"/>
      <c r="P267" s="233"/>
      <c r="Q267" s="233"/>
      <c r="R267" s="233"/>
      <c r="S267" s="233"/>
      <c r="T267" s="233"/>
      <c r="U267" s="233"/>
      <c r="V267" s="233"/>
      <c r="W267" s="233"/>
      <c r="X267" s="233"/>
      <c r="Y267" s="233"/>
      <c r="Z267" s="233"/>
      <c r="AA267" s="233"/>
      <c r="AB267" s="233"/>
      <c r="AC267" s="233"/>
      <c r="AD267" s="233"/>
      <c r="AE267" s="233"/>
    </row>
    <row r="268" spans="3:31" x14ac:dyDescent="0.25">
      <c r="C268" s="233"/>
      <c r="D268" s="233"/>
      <c r="E268" s="233"/>
      <c r="F268" s="233"/>
      <c r="G268" s="233"/>
      <c r="H268" s="233"/>
      <c r="I268" s="233"/>
      <c r="J268" s="233"/>
      <c r="K268" s="233"/>
      <c r="L268" s="233"/>
      <c r="M268" s="233"/>
      <c r="N268" s="233"/>
      <c r="O268" s="233"/>
      <c r="P268" s="233"/>
      <c r="Q268" s="233"/>
      <c r="R268" s="233"/>
      <c r="S268" s="233"/>
      <c r="T268" s="233"/>
      <c r="U268" s="233"/>
      <c r="V268" s="233"/>
      <c r="W268" s="233"/>
      <c r="X268" s="233"/>
      <c r="Y268" s="233"/>
      <c r="Z268" s="233"/>
      <c r="AA268" s="233"/>
      <c r="AB268" s="233"/>
      <c r="AC268" s="233"/>
      <c r="AD268" s="233"/>
      <c r="AE268" s="233"/>
    </row>
    <row r="269" spans="3:31" x14ac:dyDescent="0.25">
      <c r="C269" s="233"/>
      <c r="D269" s="233"/>
      <c r="E269" s="233"/>
      <c r="F269" s="233"/>
      <c r="G269" s="233"/>
      <c r="H269" s="233"/>
      <c r="I269" s="233"/>
      <c r="J269" s="233"/>
      <c r="K269" s="233"/>
      <c r="L269" s="233"/>
      <c r="M269" s="233"/>
      <c r="N269" s="233"/>
      <c r="O269" s="233"/>
      <c r="P269" s="233"/>
      <c r="Q269" s="233"/>
      <c r="R269" s="233"/>
      <c r="S269" s="233"/>
      <c r="T269" s="233"/>
      <c r="U269" s="233"/>
      <c r="V269" s="233"/>
      <c r="W269" s="233"/>
      <c r="X269" s="233"/>
      <c r="Y269" s="233"/>
      <c r="Z269" s="233"/>
      <c r="AA269" s="233"/>
      <c r="AB269" s="233"/>
      <c r="AC269" s="233"/>
      <c r="AD269" s="233"/>
      <c r="AE269" s="233"/>
    </row>
    <row r="270" spans="3:31" x14ac:dyDescent="0.25">
      <c r="C270" s="233"/>
      <c r="D270" s="233"/>
      <c r="E270" s="233"/>
      <c r="F270" s="233"/>
      <c r="G270" s="233"/>
      <c r="H270" s="233"/>
      <c r="I270" s="233"/>
      <c r="J270" s="233"/>
      <c r="K270" s="233"/>
      <c r="L270" s="233"/>
      <c r="M270" s="233"/>
      <c r="N270" s="233"/>
      <c r="O270" s="233"/>
      <c r="P270" s="233"/>
      <c r="Q270" s="233"/>
      <c r="R270" s="233"/>
      <c r="S270" s="233"/>
      <c r="T270" s="233"/>
      <c r="U270" s="233"/>
      <c r="V270" s="233"/>
      <c r="W270" s="233"/>
      <c r="X270" s="233"/>
      <c r="Y270" s="233"/>
      <c r="Z270" s="233"/>
      <c r="AA270" s="233"/>
      <c r="AB270" s="233"/>
      <c r="AC270" s="233"/>
      <c r="AD270" s="233"/>
      <c r="AE270" s="233"/>
    </row>
    <row r="271" spans="3:31" x14ac:dyDescent="0.25">
      <c r="C271" s="233"/>
      <c r="D271" s="233"/>
      <c r="E271" s="233"/>
      <c r="F271" s="233"/>
      <c r="G271" s="233"/>
      <c r="H271" s="233"/>
      <c r="I271" s="233"/>
      <c r="J271" s="233"/>
      <c r="K271" s="233"/>
      <c r="L271" s="233"/>
      <c r="M271" s="233"/>
      <c r="N271" s="233"/>
      <c r="O271" s="233"/>
      <c r="P271" s="233"/>
      <c r="Q271" s="233"/>
      <c r="R271" s="233"/>
      <c r="S271" s="233"/>
      <c r="T271" s="233"/>
      <c r="U271" s="233"/>
      <c r="V271" s="233"/>
      <c r="W271" s="233"/>
      <c r="X271" s="233"/>
      <c r="Y271" s="233"/>
      <c r="Z271" s="233"/>
      <c r="AA271" s="233"/>
      <c r="AB271" s="233"/>
      <c r="AC271" s="233"/>
      <c r="AD271" s="233"/>
      <c r="AE271" s="233"/>
    </row>
    <row r="272" spans="3:31" x14ac:dyDescent="0.25">
      <c r="C272" s="233"/>
      <c r="D272" s="233"/>
      <c r="E272" s="233"/>
      <c r="F272" s="233"/>
      <c r="G272" s="233"/>
      <c r="H272" s="233"/>
      <c r="I272" s="233"/>
      <c r="J272" s="233"/>
      <c r="K272" s="233"/>
      <c r="L272" s="233"/>
      <c r="M272" s="233"/>
      <c r="N272" s="233"/>
      <c r="O272" s="233"/>
      <c r="P272" s="233"/>
      <c r="Q272" s="233"/>
      <c r="R272" s="233"/>
      <c r="S272" s="233"/>
      <c r="T272" s="233"/>
      <c r="U272" s="233"/>
      <c r="V272" s="233"/>
      <c r="W272" s="233"/>
      <c r="X272" s="233"/>
      <c r="Y272" s="233"/>
      <c r="Z272" s="233"/>
      <c r="AA272" s="233"/>
      <c r="AB272" s="233"/>
      <c r="AC272" s="233"/>
      <c r="AD272" s="233"/>
      <c r="AE272" s="233"/>
    </row>
    <row r="273" spans="3:31" x14ac:dyDescent="0.25">
      <c r="C273" s="233"/>
      <c r="D273" s="233"/>
      <c r="E273" s="233"/>
      <c r="F273" s="233"/>
      <c r="G273" s="233"/>
      <c r="H273" s="233"/>
      <c r="I273" s="233"/>
      <c r="J273" s="233"/>
      <c r="K273" s="233"/>
      <c r="L273" s="233"/>
      <c r="M273" s="233"/>
      <c r="N273" s="233"/>
      <c r="O273" s="233"/>
      <c r="P273" s="233"/>
      <c r="Q273" s="233"/>
      <c r="R273" s="233"/>
      <c r="S273" s="233"/>
      <c r="T273" s="233"/>
      <c r="U273" s="233"/>
      <c r="V273" s="233"/>
      <c r="W273" s="233"/>
      <c r="X273" s="233"/>
      <c r="Y273" s="233"/>
      <c r="Z273" s="233"/>
      <c r="AA273" s="233"/>
      <c r="AB273" s="233"/>
      <c r="AC273" s="233"/>
      <c r="AD273" s="233"/>
      <c r="AE273" s="233"/>
    </row>
    <row r="274" spans="3:31" x14ac:dyDescent="0.25">
      <c r="C274" s="233"/>
      <c r="D274" s="233"/>
      <c r="E274" s="233"/>
      <c r="F274" s="233"/>
      <c r="G274" s="233"/>
      <c r="H274" s="233"/>
      <c r="I274" s="233"/>
      <c r="J274" s="233"/>
      <c r="K274" s="233"/>
      <c r="L274" s="233"/>
      <c r="M274" s="233"/>
      <c r="N274" s="233"/>
      <c r="O274" s="233"/>
      <c r="P274" s="233"/>
      <c r="Q274" s="233"/>
      <c r="R274" s="233"/>
      <c r="S274" s="233"/>
      <c r="T274" s="233"/>
      <c r="U274" s="233"/>
      <c r="V274" s="233"/>
      <c r="W274" s="233"/>
      <c r="X274" s="233"/>
      <c r="Y274" s="233"/>
      <c r="Z274" s="233"/>
      <c r="AA274" s="233"/>
      <c r="AB274" s="233"/>
      <c r="AC274" s="233"/>
      <c r="AD274" s="233"/>
      <c r="AE274" s="233"/>
    </row>
    <row r="275" spans="3:31" x14ac:dyDescent="0.25">
      <c r="C275" s="233"/>
      <c r="D275" s="233"/>
      <c r="E275" s="233"/>
      <c r="F275" s="233"/>
      <c r="G275" s="233"/>
      <c r="H275" s="233"/>
      <c r="I275" s="233"/>
      <c r="J275" s="233"/>
      <c r="K275" s="233"/>
      <c r="L275" s="233"/>
      <c r="M275" s="233"/>
      <c r="N275" s="233"/>
      <c r="O275" s="233"/>
      <c r="P275" s="233"/>
      <c r="Q275" s="233"/>
      <c r="R275" s="233"/>
      <c r="S275" s="233"/>
      <c r="T275" s="233"/>
      <c r="U275" s="233"/>
      <c r="V275" s="233"/>
      <c r="W275" s="233"/>
      <c r="X275" s="233"/>
      <c r="Y275" s="233"/>
      <c r="Z275" s="233"/>
      <c r="AA275" s="233"/>
      <c r="AB275" s="233"/>
      <c r="AC275" s="233"/>
      <c r="AD275" s="233"/>
      <c r="AE275" s="233"/>
    </row>
    <row r="276" spans="3:31" x14ac:dyDescent="0.25">
      <c r="C276" s="233"/>
      <c r="D276" s="233"/>
      <c r="E276" s="233"/>
      <c r="F276" s="233"/>
      <c r="G276" s="233"/>
      <c r="H276" s="233"/>
      <c r="I276" s="233"/>
      <c r="J276" s="233"/>
      <c r="K276" s="233"/>
      <c r="L276" s="233"/>
      <c r="M276" s="233"/>
      <c r="N276" s="233"/>
      <c r="O276" s="233"/>
      <c r="P276" s="233"/>
      <c r="Q276" s="233"/>
      <c r="R276" s="233"/>
      <c r="S276" s="233"/>
      <c r="T276" s="233"/>
      <c r="U276" s="233"/>
      <c r="V276" s="233"/>
      <c r="W276" s="233"/>
      <c r="X276" s="233"/>
      <c r="Y276" s="233"/>
      <c r="Z276" s="233"/>
      <c r="AA276" s="233"/>
      <c r="AB276" s="233"/>
      <c r="AC276" s="233"/>
      <c r="AD276" s="233"/>
      <c r="AE276" s="233"/>
    </row>
    <row r="277" spans="3:31" x14ac:dyDescent="0.25">
      <c r="C277" s="233"/>
      <c r="D277" s="233"/>
      <c r="E277" s="233"/>
      <c r="F277" s="233"/>
      <c r="G277" s="233"/>
      <c r="H277" s="233"/>
      <c r="I277" s="233"/>
      <c r="J277" s="233"/>
      <c r="K277" s="233"/>
      <c r="L277" s="233"/>
      <c r="M277" s="233"/>
      <c r="N277" s="233"/>
      <c r="O277" s="233"/>
      <c r="P277" s="233"/>
      <c r="Q277" s="233"/>
      <c r="R277" s="233"/>
      <c r="S277" s="233"/>
      <c r="T277" s="233"/>
      <c r="U277" s="233"/>
      <c r="V277" s="233"/>
      <c r="W277" s="233"/>
      <c r="X277" s="233"/>
      <c r="Y277" s="233"/>
      <c r="Z277" s="233"/>
      <c r="AA277" s="233"/>
      <c r="AB277" s="233"/>
      <c r="AC277" s="233"/>
      <c r="AD277" s="233"/>
      <c r="AE277" s="233"/>
    </row>
    <row r="278" spans="3:31" x14ac:dyDescent="0.25">
      <c r="C278" s="233"/>
      <c r="D278" s="233"/>
      <c r="E278" s="233"/>
      <c r="F278" s="233"/>
      <c r="G278" s="233"/>
      <c r="H278" s="233"/>
      <c r="I278" s="233"/>
      <c r="J278" s="233"/>
      <c r="K278" s="233"/>
      <c r="L278" s="233"/>
      <c r="M278" s="233"/>
      <c r="N278" s="233"/>
      <c r="O278" s="233"/>
      <c r="P278" s="233"/>
      <c r="Q278" s="233"/>
      <c r="R278" s="233"/>
      <c r="S278" s="233"/>
      <c r="T278" s="233"/>
      <c r="U278" s="233"/>
      <c r="V278" s="233"/>
      <c r="W278" s="233"/>
      <c r="X278" s="233"/>
      <c r="Y278" s="233"/>
      <c r="Z278" s="233"/>
      <c r="AA278" s="233"/>
      <c r="AB278" s="233"/>
      <c r="AC278" s="233"/>
      <c r="AD278" s="233"/>
      <c r="AE278" s="233"/>
    </row>
    <row r="279" spans="3:31" x14ac:dyDescent="0.25">
      <c r="C279" s="233"/>
      <c r="D279" s="233"/>
      <c r="E279" s="233"/>
      <c r="F279" s="233"/>
      <c r="G279" s="233"/>
      <c r="H279" s="233"/>
      <c r="I279" s="233"/>
      <c r="J279" s="233"/>
      <c r="K279" s="233"/>
      <c r="L279" s="233"/>
      <c r="M279" s="233"/>
      <c r="N279" s="233"/>
      <c r="O279" s="233"/>
      <c r="P279" s="233"/>
      <c r="Q279" s="233"/>
      <c r="R279" s="233"/>
      <c r="S279" s="233"/>
      <c r="T279" s="233"/>
      <c r="U279" s="233"/>
      <c r="V279" s="233"/>
      <c r="W279" s="233"/>
      <c r="X279" s="233"/>
      <c r="Y279" s="233"/>
      <c r="Z279" s="233"/>
      <c r="AA279" s="233"/>
      <c r="AB279" s="233"/>
      <c r="AC279" s="233"/>
      <c r="AD279" s="233"/>
      <c r="AE279" s="233"/>
    </row>
    <row r="280" spans="3:31" x14ac:dyDescent="0.25">
      <c r="C280" s="233"/>
      <c r="D280" s="233"/>
      <c r="E280" s="233"/>
      <c r="F280" s="233"/>
      <c r="G280" s="233"/>
      <c r="H280" s="233"/>
      <c r="I280" s="233"/>
      <c r="J280" s="233"/>
      <c r="K280" s="233"/>
      <c r="L280" s="233"/>
      <c r="M280" s="233"/>
      <c r="N280" s="233"/>
      <c r="O280" s="233"/>
      <c r="P280" s="233"/>
      <c r="Q280" s="233"/>
      <c r="R280" s="233"/>
      <c r="S280" s="233"/>
      <c r="T280" s="233"/>
      <c r="U280" s="233"/>
      <c r="V280" s="233"/>
      <c r="W280" s="233"/>
      <c r="X280" s="233"/>
      <c r="Y280" s="233"/>
      <c r="Z280" s="233"/>
      <c r="AA280" s="233"/>
      <c r="AB280" s="233"/>
      <c r="AC280" s="233"/>
      <c r="AD280" s="233"/>
      <c r="AE280" s="233"/>
    </row>
    <row r="281" spans="3:31" x14ac:dyDescent="0.25">
      <c r="C281" s="233"/>
      <c r="D281" s="233"/>
      <c r="E281" s="233"/>
      <c r="F281" s="233"/>
      <c r="G281" s="233"/>
      <c r="H281" s="233"/>
      <c r="I281" s="233"/>
      <c r="J281" s="233"/>
      <c r="K281" s="233"/>
      <c r="L281" s="233"/>
      <c r="M281" s="233"/>
      <c r="N281" s="233"/>
      <c r="O281" s="233"/>
      <c r="P281" s="233"/>
      <c r="Q281" s="233"/>
      <c r="R281" s="233"/>
      <c r="S281" s="233"/>
      <c r="T281" s="233"/>
      <c r="U281" s="233"/>
      <c r="V281" s="233"/>
      <c r="W281" s="233"/>
      <c r="X281" s="233"/>
      <c r="Y281" s="233"/>
      <c r="Z281" s="233"/>
      <c r="AA281" s="233"/>
      <c r="AB281" s="233"/>
      <c r="AC281" s="233"/>
      <c r="AD281" s="233"/>
      <c r="AE281" s="233"/>
    </row>
    <row r="282" spans="3:31" x14ac:dyDescent="0.25">
      <c r="C282" s="233"/>
      <c r="D282" s="233"/>
      <c r="E282" s="233"/>
      <c r="F282" s="233"/>
      <c r="G282" s="233"/>
      <c r="H282" s="233"/>
      <c r="I282" s="233"/>
      <c r="J282" s="233"/>
      <c r="K282" s="233"/>
      <c r="L282" s="233"/>
      <c r="M282" s="233"/>
      <c r="N282" s="233"/>
      <c r="O282" s="233"/>
      <c r="P282" s="233"/>
      <c r="Q282" s="233"/>
      <c r="R282" s="233"/>
      <c r="S282" s="233"/>
      <c r="T282" s="233"/>
      <c r="U282" s="233"/>
      <c r="V282" s="233"/>
      <c r="W282" s="233"/>
      <c r="X282" s="233"/>
      <c r="Y282" s="233"/>
      <c r="Z282" s="233"/>
      <c r="AA282" s="233"/>
      <c r="AB282" s="233"/>
      <c r="AC282" s="233"/>
      <c r="AD282" s="233"/>
      <c r="AE282" s="233"/>
    </row>
    <row r="283" spans="3:31" x14ac:dyDescent="0.25">
      <c r="C283" s="233"/>
      <c r="D283" s="233"/>
      <c r="E283" s="233"/>
      <c r="F283" s="233"/>
      <c r="G283" s="233"/>
      <c r="H283" s="233"/>
      <c r="I283" s="233"/>
      <c r="J283" s="233"/>
      <c r="K283" s="233"/>
      <c r="L283" s="233"/>
      <c r="M283" s="233"/>
      <c r="N283" s="233"/>
      <c r="O283" s="233"/>
      <c r="P283" s="233"/>
      <c r="Q283" s="233"/>
      <c r="R283" s="233"/>
      <c r="S283" s="233"/>
      <c r="T283" s="233"/>
      <c r="U283" s="233"/>
      <c r="V283" s="233"/>
      <c r="W283" s="233"/>
      <c r="X283" s="233"/>
      <c r="Y283" s="233"/>
      <c r="Z283" s="233"/>
      <c r="AA283" s="233"/>
      <c r="AB283" s="233"/>
      <c r="AC283" s="233"/>
      <c r="AD283" s="233"/>
      <c r="AE283" s="233"/>
    </row>
    <row r="284" spans="3:31" x14ac:dyDescent="0.25">
      <c r="C284" s="233"/>
      <c r="D284" s="233"/>
      <c r="E284" s="233"/>
      <c r="F284" s="233"/>
      <c r="G284" s="233"/>
      <c r="H284" s="233"/>
      <c r="I284" s="233"/>
      <c r="J284" s="233"/>
      <c r="K284" s="233"/>
      <c r="L284" s="233"/>
      <c r="M284" s="233"/>
      <c r="N284" s="233"/>
      <c r="O284" s="233"/>
      <c r="P284" s="233"/>
      <c r="Q284" s="233"/>
      <c r="R284" s="233"/>
      <c r="S284" s="233"/>
      <c r="T284" s="233"/>
      <c r="U284" s="233"/>
      <c r="V284" s="233"/>
      <c r="W284" s="233"/>
      <c r="X284" s="233"/>
      <c r="Y284" s="233"/>
      <c r="Z284" s="233"/>
      <c r="AA284" s="233"/>
      <c r="AB284" s="233"/>
      <c r="AC284" s="233"/>
      <c r="AD284" s="233"/>
      <c r="AE284" s="233"/>
    </row>
    <row r="285" spans="3:31" x14ac:dyDescent="0.25">
      <c r="C285" s="233"/>
      <c r="D285" s="233"/>
      <c r="E285" s="233"/>
      <c r="F285" s="233"/>
      <c r="G285" s="233"/>
      <c r="H285" s="233"/>
      <c r="I285" s="233"/>
      <c r="J285" s="233"/>
      <c r="K285" s="233"/>
      <c r="L285" s="233"/>
      <c r="M285" s="233"/>
      <c r="N285" s="233"/>
      <c r="O285" s="233"/>
      <c r="P285" s="233"/>
      <c r="Q285" s="233"/>
      <c r="R285" s="233"/>
      <c r="S285" s="233"/>
      <c r="T285" s="233"/>
      <c r="U285" s="233"/>
      <c r="V285" s="233"/>
      <c r="W285" s="233"/>
      <c r="X285" s="233"/>
      <c r="Y285" s="233"/>
      <c r="Z285" s="233"/>
      <c r="AA285" s="233"/>
      <c r="AB285" s="233"/>
      <c r="AC285" s="233"/>
      <c r="AD285" s="233"/>
      <c r="AE285" s="233"/>
    </row>
    <row r="286" spans="3:31" x14ac:dyDescent="0.25">
      <c r="C286" s="233"/>
      <c r="D286" s="233"/>
      <c r="E286" s="233"/>
      <c r="F286" s="233"/>
      <c r="G286" s="233"/>
      <c r="H286" s="233"/>
      <c r="I286" s="233"/>
      <c r="J286" s="233"/>
      <c r="K286" s="233"/>
      <c r="L286" s="233"/>
      <c r="M286" s="233"/>
      <c r="N286" s="233"/>
      <c r="O286" s="233"/>
      <c r="P286" s="233"/>
      <c r="Q286" s="233"/>
      <c r="R286" s="233"/>
      <c r="S286" s="233"/>
      <c r="T286" s="233"/>
      <c r="U286" s="233"/>
      <c r="V286" s="233"/>
      <c r="W286" s="233"/>
      <c r="X286" s="233"/>
      <c r="Y286" s="233"/>
      <c r="Z286" s="233"/>
      <c r="AA286" s="233"/>
      <c r="AB286" s="233"/>
      <c r="AC286" s="233"/>
      <c r="AD286" s="233"/>
      <c r="AE286" s="233"/>
    </row>
    <row r="287" spans="3:31" x14ac:dyDescent="0.25">
      <c r="C287" s="233"/>
      <c r="D287" s="233"/>
      <c r="E287" s="233"/>
      <c r="F287" s="233"/>
      <c r="G287" s="233"/>
      <c r="H287" s="233"/>
      <c r="I287" s="233"/>
      <c r="J287" s="233"/>
      <c r="K287" s="233"/>
      <c r="L287" s="233"/>
      <c r="M287" s="233"/>
      <c r="N287" s="233"/>
      <c r="O287" s="233"/>
      <c r="P287" s="233"/>
      <c r="Q287" s="233"/>
      <c r="R287" s="233"/>
      <c r="S287" s="233"/>
      <c r="T287" s="233"/>
      <c r="U287" s="233"/>
      <c r="V287" s="233"/>
      <c r="W287" s="233"/>
      <c r="X287" s="233"/>
      <c r="Y287" s="233"/>
      <c r="Z287" s="233"/>
      <c r="AA287" s="233"/>
      <c r="AB287" s="233"/>
      <c r="AC287" s="233"/>
      <c r="AD287" s="233"/>
      <c r="AE287" s="233"/>
    </row>
    <row r="288" spans="3:31" x14ac:dyDescent="0.25">
      <c r="C288" s="233"/>
      <c r="D288" s="233"/>
      <c r="E288" s="233"/>
      <c r="F288" s="233"/>
      <c r="G288" s="233"/>
      <c r="H288" s="233"/>
      <c r="I288" s="233"/>
      <c r="J288" s="233"/>
      <c r="K288" s="233"/>
      <c r="L288" s="233"/>
      <c r="M288" s="233"/>
      <c r="N288" s="233"/>
      <c r="O288" s="233"/>
      <c r="P288" s="233"/>
      <c r="Q288" s="233"/>
      <c r="R288" s="233"/>
      <c r="S288" s="233"/>
      <c r="T288" s="233"/>
      <c r="U288" s="233"/>
      <c r="V288" s="233"/>
      <c r="W288" s="233"/>
      <c r="X288" s="233"/>
      <c r="Y288" s="233"/>
      <c r="Z288" s="233"/>
      <c r="AA288" s="233"/>
      <c r="AB288" s="233"/>
      <c r="AC288" s="233"/>
      <c r="AD288" s="233"/>
      <c r="AE288" s="233"/>
    </row>
    <row r="289" spans="3:31" x14ac:dyDescent="0.25">
      <c r="C289" s="233"/>
      <c r="D289" s="233"/>
      <c r="E289" s="233"/>
      <c r="F289" s="233"/>
      <c r="G289" s="233"/>
      <c r="H289" s="233"/>
      <c r="I289" s="233"/>
      <c r="J289" s="233"/>
      <c r="K289" s="233"/>
      <c r="L289" s="233"/>
      <c r="M289" s="233"/>
      <c r="N289" s="233"/>
      <c r="O289" s="233"/>
      <c r="P289" s="233"/>
      <c r="Q289" s="233"/>
      <c r="R289" s="233"/>
      <c r="S289" s="233"/>
      <c r="T289" s="233"/>
      <c r="U289" s="233"/>
      <c r="V289" s="233"/>
      <c r="W289" s="233"/>
      <c r="X289" s="233"/>
      <c r="Y289" s="233"/>
      <c r="Z289" s="233"/>
      <c r="AA289" s="233"/>
      <c r="AB289" s="233"/>
      <c r="AC289" s="233"/>
      <c r="AD289" s="233"/>
      <c r="AE289" s="233"/>
    </row>
    <row r="290" spans="3:31" x14ac:dyDescent="0.25">
      <c r="C290" s="233"/>
      <c r="D290" s="233"/>
      <c r="E290" s="233"/>
      <c r="F290" s="233"/>
      <c r="G290" s="233"/>
      <c r="H290" s="233"/>
      <c r="I290" s="233"/>
      <c r="J290" s="233"/>
      <c r="K290" s="233"/>
      <c r="L290" s="233"/>
      <c r="M290" s="233"/>
      <c r="N290" s="233"/>
      <c r="O290" s="233"/>
      <c r="P290" s="233"/>
      <c r="Q290" s="233"/>
      <c r="R290" s="233"/>
      <c r="S290" s="233"/>
      <c r="T290" s="233"/>
      <c r="U290" s="233"/>
      <c r="V290" s="233"/>
      <c r="W290" s="233"/>
      <c r="X290" s="233"/>
      <c r="Y290" s="233"/>
      <c r="Z290" s="233"/>
      <c r="AA290" s="233"/>
      <c r="AB290" s="233"/>
      <c r="AC290" s="233"/>
      <c r="AD290" s="233"/>
      <c r="AE290" s="233"/>
    </row>
    <row r="291" spans="3:31" x14ac:dyDescent="0.25">
      <c r="C291" s="233"/>
      <c r="D291" s="233"/>
      <c r="E291" s="233"/>
      <c r="F291" s="233"/>
      <c r="G291" s="233"/>
      <c r="H291" s="233"/>
      <c r="I291" s="233"/>
      <c r="J291" s="233"/>
      <c r="K291" s="233"/>
      <c r="L291" s="233"/>
      <c r="M291" s="233"/>
      <c r="N291" s="233"/>
      <c r="O291" s="233"/>
      <c r="P291" s="233"/>
      <c r="Q291" s="233"/>
      <c r="R291" s="233"/>
      <c r="S291" s="233"/>
      <c r="T291" s="233"/>
      <c r="U291" s="233"/>
      <c r="V291" s="233"/>
      <c r="W291" s="233"/>
      <c r="X291" s="233"/>
      <c r="Y291" s="233"/>
      <c r="Z291" s="233"/>
      <c r="AA291" s="233"/>
      <c r="AB291" s="233"/>
      <c r="AC291" s="233"/>
      <c r="AD291" s="233"/>
      <c r="AE291" s="233"/>
    </row>
    <row r="292" spans="3:31" x14ac:dyDescent="0.25">
      <c r="C292" s="233"/>
      <c r="D292" s="233"/>
      <c r="E292" s="233"/>
      <c r="F292" s="233"/>
      <c r="G292" s="233"/>
      <c r="H292" s="233"/>
      <c r="I292" s="233"/>
      <c r="J292" s="233"/>
      <c r="K292" s="233"/>
      <c r="L292" s="233"/>
      <c r="M292" s="233"/>
      <c r="N292" s="233"/>
      <c r="O292" s="233"/>
      <c r="P292" s="233"/>
      <c r="Q292" s="233"/>
      <c r="R292" s="233"/>
      <c r="S292" s="233"/>
      <c r="T292" s="233"/>
      <c r="U292" s="233"/>
      <c r="V292" s="233"/>
      <c r="W292" s="233"/>
      <c r="X292" s="233"/>
      <c r="Y292" s="233"/>
      <c r="Z292" s="233"/>
      <c r="AA292" s="233"/>
      <c r="AB292" s="233"/>
      <c r="AC292" s="233"/>
      <c r="AD292" s="233"/>
      <c r="AE292" s="233"/>
    </row>
    <row r="293" spans="3:31" x14ac:dyDescent="0.25">
      <c r="C293" s="233"/>
      <c r="D293" s="233"/>
      <c r="E293" s="233"/>
      <c r="F293" s="233"/>
      <c r="G293" s="233"/>
      <c r="H293" s="233"/>
      <c r="I293" s="233"/>
      <c r="J293" s="233"/>
      <c r="K293" s="233"/>
      <c r="L293" s="233"/>
      <c r="M293" s="233"/>
      <c r="N293" s="233"/>
      <c r="O293" s="233"/>
      <c r="P293" s="233"/>
      <c r="Q293" s="233"/>
      <c r="R293" s="233"/>
      <c r="S293" s="233"/>
      <c r="T293" s="233"/>
      <c r="U293" s="233"/>
      <c r="V293" s="233"/>
      <c r="W293" s="233"/>
      <c r="X293" s="233"/>
      <c r="Y293" s="233"/>
      <c r="Z293" s="233"/>
      <c r="AA293" s="233"/>
      <c r="AB293" s="233"/>
      <c r="AC293" s="233"/>
      <c r="AD293" s="233"/>
      <c r="AE293" s="233"/>
    </row>
    <row r="294" spans="3:31" x14ac:dyDescent="0.25">
      <c r="C294" s="233"/>
      <c r="D294" s="233"/>
      <c r="E294" s="233"/>
      <c r="F294" s="233"/>
      <c r="G294" s="233"/>
      <c r="H294" s="233"/>
      <c r="I294" s="233"/>
      <c r="J294" s="233"/>
      <c r="K294" s="233"/>
      <c r="L294" s="233"/>
      <c r="M294" s="233"/>
      <c r="N294" s="233"/>
      <c r="O294" s="233"/>
      <c r="P294" s="233"/>
      <c r="Q294" s="233"/>
      <c r="R294" s="233"/>
      <c r="S294" s="233"/>
      <c r="T294" s="233"/>
      <c r="U294" s="233"/>
      <c r="V294" s="233"/>
      <c r="W294" s="233"/>
      <c r="X294" s="233"/>
      <c r="Y294" s="233"/>
      <c r="Z294" s="233"/>
      <c r="AA294" s="233"/>
      <c r="AB294" s="233"/>
      <c r="AC294" s="233"/>
      <c r="AD294" s="233"/>
      <c r="AE294" s="233"/>
    </row>
    <row r="295" spans="3:31" x14ac:dyDescent="0.25">
      <c r="C295" s="233"/>
      <c r="D295" s="233"/>
      <c r="E295" s="233"/>
      <c r="F295" s="233"/>
      <c r="G295" s="233"/>
      <c r="H295" s="233"/>
      <c r="I295" s="233"/>
      <c r="J295" s="233"/>
      <c r="K295" s="233"/>
      <c r="L295" s="233"/>
      <c r="M295" s="233"/>
      <c r="N295" s="233"/>
      <c r="O295" s="233"/>
      <c r="P295" s="233"/>
      <c r="Q295" s="233"/>
      <c r="R295" s="233"/>
      <c r="S295" s="233"/>
      <c r="T295" s="233"/>
      <c r="U295" s="233"/>
      <c r="V295" s="233"/>
      <c r="W295" s="233"/>
      <c r="X295" s="233"/>
      <c r="Y295" s="233"/>
      <c r="Z295" s="233"/>
      <c r="AA295" s="233"/>
      <c r="AB295" s="233"/>
      <c r="AC295" s="233"/>
      <c r="AD295" s="233"/>
      <c r="AE295" s="233"/>
    </row>
    <row r="296" spans="3:31" x14ac:dyDescent="0.25">
      <c r="C296" s="233"/>
      <c r="D296" s="233"/>
      <c r="E296" s="233"/>
      <c r="F296" s="233"/>
      <c r="G296" s="233"/>
      <c r="H296" s="233"/>
      <c r="I296" s="233"/>
      <c r="J296" s="233"/>
      <c r="K296" s="233"/>
      <c r="L296" s="233"/>
      <c r="M296" s="233"/>
      <c r="N296" s="233"/>
      <c r="O296" s="233"/>
      <c r="P296" s="233"/>
      <c r="Q296" s="233"/>
      <c r="R296" s="233"/>
      <c r="S296" s="233"/>
      <c r="T296" s="233"/>
      <c r="U296" s="233"/>
      <c r="V296" s="233"/>
      <c r="W296" s="233"/>
      <c r="X296" s="233"/>
      <c r="Y296" s="233"/>
      <c r="Z296" s="233"/>
      <c r="AA296" s="233"/>
      <c r="AB296" s="233"/>
      <c r="AC296" s="233"/>
      <c r="AD296" s="233"/>
      <c r="AE296" s="233"/>
    </row>
    <row r="297" spans="3:31" x14ac:dyDescent="0.25">
      <c r="C297" s="233"/>
      <c r="D297" s="233"/>
      <c r="E297" s="233"/>
      <c r="F297" s="233"/>
      <c r="G297" s="233"/>
      <c r="H297" s="233"/>
      <c r="I297" s="233"/>
      <c r="J297" s="233"/>
      <c r="K297" s="233"/>
      <c r="L297" s="233"/>
      <c r="M297" s="233"/>
      <c r="N297" s="233"/>
      <c r="O297" s="233"/>
      <c r="P297" s="233"/>
      <c r="Q297" s="233"/>
      <c r="R297" s="233"/>
      <c r="S297" s="233"/>
      <c r="T297" s="233"/>
      <c r="U297" s="233"/>
      <c r="V297" s="233"/>
      <c r="W297" s="233"/>
      <c r="X297" s="233"/>
      <c r="Y297" s="233"/>
      <c r="Z297" s="233"/>
      <c r="AA297" s="233"/>
      <c r="AB297" s="233"/>
      <c r="AC297" s="233"/>
      <c r="AD297" s="233"/>
      <c r="AE297" s="233"/>
    </row>
    <row r="298" spans="3:31" x14ac:dyDescent="0.25">
      <c r="C298" s="233"/>
      <c r="D298" s="233"/>
      <c r="E298" s="233"/>
      <c r="F298" s="233"/>
      <c r="G298" s="233"/>
      <c r="H298" s="233"/>
      <c r="I298" s="233"/>
      <c r="J298" s="233"/>
      <c r="K298" s="233"/>
      <c r="L298" s="233"/>
      <c r="M298" s="233"/>
      <c r="N298" s="233"/>
      <c r="O298" s="233"/>
      <c r="P298" s="233"/>
      <c r="Q298" s="233"/>
      <c r="R298" s="233"/>
      <c r="S298" s="233"/>
      <c r="T298" s="233"/>
      <c r="U298" s="233"/>
      <c r="V298" s="233"/>
      <c r="W298" s="233"/>
      <c r="X298" s="233"/>
      <c r="Y298" s="233"/>
      <c r="Z298" s="233"/>
      <c r="AA298" s="233"/>
      <c r="AB298" s="233"/>
      <c r="AC298" s="233"/>
      <c r="AD298" s="233"/>
      <c r="AE298" s="233"/>
    </row>
    <row r="299" spans="3:31" x14ac:dyDescent="0.25">
      <c r="C299" s="233"/>
      <c r="D299" s="233"/>
      <c r="E299" s="233"/>
      <c r="F299" s="233"/>
      <c r="G299" s="233"/>
      <c r="H299" s="233"/>
      <c r="I299" s="233"/>
      <c r="J299" s="233"/>
      <c r="K299" s="233"/>
      <c r="L299" s="233"/>
      <c r="M299" s="233"/>
      <c r="N299" s="233"/>
      <c r="O299" s="233"/>
      <c r="P299" s="233"/>
      <c r="Q299" s="233"/>
      <c r="R299" s="233"/>
      <c r="S299" s="233"/>
      <c r="T299" s="233"/>
      <c r="U299" s="233"/>
      <c r="V299" s="233"/>
      <c r="W299" s="233"/>
      <c r="X299" s="233"/>
      <c r="Y299" s="233"/>
      <c r="Z299" s="233"/>
      <c r="AA299" s="233"/>
      <c r="AB299" s="233"/>
      <c r="AC299" s="233"/>
      <c r="AD299" s="233"/>
      <c r="AE299" s="233"/>
    </row>
    <row r="300" spans="3:31" x14ac:dyDescent="0.25">
      <c r="C300" s="233"/>
      <c r="D300" s="233"/>
      <c r="E300" s="233"/>
      <c r="F300" s="233"/>
      <c r="G300" s="233"/>
      <c r="H300" s="233"/>
      <c r="I300" s="233"/>
      <c r="J300" s="233"/>
      <c r="K300" s="233"/>
      <c r="L300" s="233"/>
      <c r="M300" s="233"/>
      <c r="N300" s="233"/>
      <c r="O300" s="233"/>
      <c r="P300" s="233"/>
      <c r="Q300" s="233"/>
      <c r="R300" s="233"/>
      <c r="S300" s="233"/>
      <c r="T300" s="233"/>
      <c r="U300" s="233"/>
      <c r="V300" s="233"/>
      <c r="W300" s="233"/>
      <c r="X300" s="233"/>
      <c r="Y300" s="233"/>
      <c r="Z300" s="233"/>
      <c r="AA300" s="233"/>
      <c r="AB300" s="233"/>
      <c r="AC300" s="233"/>
      <c r="AD300" s="233"/>
      <c r="AE300" s="233"/>
    </row>
    <row r="301" spans="3:31" x14ac:dyDescent="0.25">
      <c r="C301" s="233"/>
      <c r="D301" s="233"/>
      <c r="E301" s="233"/>
      <c r="F301" s="233"/>
      <c r="G301" s="233"/>
      <c r="H301" s="233"/>
      <c r="I301" s="233"/>
      <c r="J301" s="233"/>
      <c r="K301" s="233"/>
      <c r="L301" s="233"/>
      <c r="M301" s="233"/>
      <c r="N301" s="233"/>
      <c r="O301" s="233"/>
      <c r="P301" s="233"/>
      <c r="Q301" s="233"/>
      <c r="R301" s="233"/>
      <c r="S301" s="233"/>
      <c r="T301" s="233"/>
      <c r="U301" s="233"/>
      <c r="V301" s="233"/>
      <c r="W301" s="233"/>
      <c r="X301" s="233"/>
      <c r="Y301" s="233"/>
      <c r="Z301" s="233"/>
      <c r="AA301" s="233"/>
      <c r="AB301" s="233"/>
      <c r="AC301" s="233"/>
      <c r="AD301" s="233"/>
      <c r="AE301" s="233"/>
    </row>
    <row r="302" spans="3:31" x14ac:dyDescent="0.25">
      <c r="C302" s="233"/>
      <c r="D302" s="233"/>
      <c r="E302" s="233"/>
      <c r="F302" s="233"/>
      <c r="G302" s="233"/>
      <c r="H302" s="233"/>
      <c r="I302" s="233"/>
      <c r="J302" s="233"/>
      <c r="K302" s="233"/>
      <c r="L302" s="233"/>
      <c r="M302" s="233"/>
      <c r="N302" s="233"/>
      <c r="O302" s="233"/>
      <c r="P302" s="233"/>
      <c r="Q302" s="233"/>
      <c r="R302" s="233"/>
      <c r="S302" s="233"/>
      <c r="T302" s="233"/>
      <c r="U302" s="233"/>
      <c r="V302" s="233"/>
      <c r="W302" s="233"/>
      <c r="X302" s="233"/>
      <c r="Y302" s="233"/>
      <c r="Z302" s="233"/>
      <c r="AA302" s="233"/>
      <c r="AB302" s="233"/>
      <c r="AC302" s="233"/>
      <c r="AD302" s="233"/>
      <c r="AE302" s="233"/>
    </row>
    <row r="303" spans="3:31" x14ac:dyDescent="0.25">
      <c r="C303" s="233"/>
      <c r="D303" s="233"/>
      <c r="E303" s="233"/>
      <c r="F303" s="233"/>
      <c r="G303" s="233"/>
      <c r="H303" s="233"/>
      <c r="I303" s="233"/>
      <c r="J303" s="233"/>
      <c r="K303" s="233"/>
      <c r="L303" s="233"/>
      <c r="M303" s="233"/>
      <c r="N303" s="233"/>
      <c r="O303" s="233"/>
      <c r="P303" s="233"/>
      <c r="Q303" s="233"/>
      <c r="R303" s="233"/>
      <c r="S303" s="233"/>
      <c r="T303" s="233"/>
      <c r="U303" s="233"/>
      <c r="V303" s="233"/>
      <c r="W303" s="233"/>
      <c r="X303" s="233"/>
      <c r="Y303" s="233"/>
      <c r="Z303" s="233"/>
      <c r="AA303" s="233"/>
      <c r="AB303" s="233"/>
      <c r="AC303" s="233"/>
      <c r="AD303" s="233"/>
      <c r="AE303" s="233"/>
    </row>
    <row r="304" spans="3:31" x14ac:dyDescent="0.25">
      <c r="C304" s="233"/>
      <c r="D304" s="233"/>
      <c r="E304" s="233"/>
      <c r="F304" s="233"/>
      <c r="G304" s="233"/>
      <c r="H304" s="233"/>
      <c r="I304" s="233"/>
      <c r="J304" s="233"/>
      <c r="K304" s="233"/>
      <c r="L304" s="233"/>
      <c r="M304" s="233"/>
      <c r="N304" s="233"/>
      <c r="O304" s="233"/>
      <c r="P304" s="233"/>
      <c r="Q304" s="233"/>
      <c r="R304" s="233"/>
      <c r="S304" s="233"/>
      <c r="T304" s="233"/>
      <c r="U304" s="233"/>
      <c r="V304" s="233"/>
      <c r="W304" s="233"/>
      <c r="X304" s="233"/>
      <c r="Y304" s="233"/>
      <c r="Z304" s="233"/>
      <c r="AA304" s="233"/>
      <c r="AB304" s="233"/>
      <c r="AC304" s="233"/>
      <c r="AD304" s="233"/>
      <c r="AE304" s="233"/>
    </row>
    <row r="305" spans="3:31" x14ac:dyDescent="0.25">
      <c r="C305" s="233"/>
      <c r="D305" s="233"/>
      <c r="E305" s="233"/>
      <c r="F305" s="233"/>
      <c r="G305" s="233"/>
      <c r="H305" s="233"/>
      <c r="I305" s="233"/>
      <c r="J305" s="233"/>
      <c r="K305" s="233"/>
      <c r="L305" s="233"/>
      <c r="M305" s="233"/>
      <c r="N305" s="233"/>
      <c r="O305" s="233"/>
      <c r="P305" s="233"/>
      <c r="Q305" s="233"/>
      <c r="R305" s="233"/>
      <c r="S305" s="233"/>
      <c r="T305" s="233"/>
      <c r="U305" s="233"/>
      <c r="V305" s="233"/>
      <c r="W305" s="233"/>
      <c r="X305" s="233"/>
      <c r="Y305" s="233"/>
      <c r="Z305" s="233"/>
      <c r="AA305" s="233"/>
      <c r="AB305" s="233"/>
      <c r="AC305" s="233"/>
      <c r="AD305" s="233"/>
      <c r="AE305" s="233"/>
    </row>
    <row r="306" spans="3:31" x14ac:dyDescent="0.25">
      <c r="C306" s="233"/>
      <c r="D306" s="233"/>
      <c r="E306" s="233"/>
      <c r="F306" s="233"/>
      <c r="G306" s="233"/>
      <c r="H306" s="233"/>
      <c r="I306" s="233"/>
      <c r="J306" s="233"/>
      <c r="K306" s="233"/>
      <c r="L306" s="233"/>
      <c r="M306" s="233"/>
      <c r="N306" s="233"/>
      <c r="O306" s="233"/>
      <c r="P306" s="233"/>
      <c r="Q306" s="233"/>
      <c r="R306" s="233"/>
      <c r="S306" s="233"/>
      <c r="T306" s="233"/>
      <c r="U306" s="233"/>
      <c r="V306" s="233"/>
      <c r="W306" s="233"/>
      <c r="X306" s="233"/>
      <c r="Y306" s="233"/>
      <c r="Z306" s="233"/>
      <c r="AA306" s="233"/>
      <c r="AB306" s="233"/>
      <c r="AC306" s="233"/>
      <c r="AD306" s="233"/>
      <c r="AE306" s="233"/>
    </row>
    <row r="307" spans="3:31" x14ac:dyDescent="0.25">
      <c r="C307" s="233"/>
      <c r="D307" s="233"/>
      <c r="E307" s="233"/>
      <c r="F307" s="233"/>
      <c r="G307" s="233"/>
      <c r="H307" s="233"/>
      <c r="I307" s="233"/>
      <c r="J307" s="233"/>
      <c r="K307" s="233"/>
      <c r="L307" s="233"/>
      <c r="M307" s="233"/>
      <c r="N307" s="233"/>
      <c r="O307" s="233"/>
      <c r="P307" s="233"/>
      <c r="Q307" s="233"/>
      <c r="R307" s="233"/>
      <c r="S307" s="233"/>
      <c r="T307" s="233"/>
      <c r="U307" s="233"/>
      <c r="V307" s="233"/>
      <c r="W307" s="233"/>
      <c r="X307" s="233"/>
      <c r="Y307" s="233"/>
      <c r="Z307" s="233"/>
      <c r="AA307" s="233"/>
      <c r="AB307" s="233"/>
      <c r="AC307" s="233"/>
      <c r="AD307" s="233"/>
      <c r="AE307" s="233"/>
    </row>
    <row r="308" spans="3:31" x14ac:dyDescent="0.25">
      <c r="C308" s="233"/>
      <c r="D308" s="233"/>
      <c r="E308" s="233"/>
      <c r="F308" s="233"/>
      <c r="G308" s="233"/>
      <c r="H308" s="233"/>
      <c r="I308" s="233"/>
      <c r="J308" s="233"/>
      <c r="K308" s="233"/>
      <c r="L308" s="233"/>
      <c r="M308" s="233"/>
      <c r="N308" s="233"/>
      <c r="O308" s="233"/>
      <c r="P308" s="233"/>
      <c r="Q308" s="233"/>
      <c r="R308" s="233"/>
      <c r="S308" s="233"/>
      <c r="T308" s="233"/>
      <c r="U308" s="233"/>
      <c r="V308" s="233"/>
      <c r="W308" s="233"/>
      <c r="X308" s="233"/>
      <c r="Y308" s="233"/>
      <c r="Z308" s="233"/>
      <c r="AA308" s="233"/>
      <c r="AB308" s="233"/>
      <c r="AC308" s="233"/>
      <c r="AD308" s="233"/>
      <c r="AE308" s="233"/>
    </row>
    <row r="309" spans="3:31" x14ac:dyDescent="0.25">
      <c r="C309" s="233"/>
      <c r="D309" s="233"/>
      <c r="E309" s="233"/>
      <c r="F309" s="233"/>
      <c r="G309" s="233"/>
      <c r="H309" s="233"/>
      <c r="I309" s="233"/>
      <c r="J309" s="233"/>
      <c r="K309" s="233"/>
      <c r="L309" s="233"/>
      <c r="M309" s="233"/>
      <c r="N309" s="233"/>
      <c r="O309" s="233"/>
      <c r="P309" s="233"/>
      <c r="Q309" s="233"/>
      <c r="R309" s="233"/>
      <c r="S309" s="233"/>
      <c r="T309" s="233"/>
      <c r="U309" s="233"/>
      <c r="V309" s="233"/>
      <c r="W309" s="233"/>
      <c r="X309" s="233"/>
      <c r="Y309" s="233"/>
      <c r="Z309" s="233"/>
      <c r="AA309" s="233"/>
      <c r="AB309" s="233"/>
      <c r="AC309" s="233"/>
      <c r="AD309" s="233"/>
      <c r="AE309" s="233"/>
    </row>
    <row r="310" spans="3:31" x14ac:dyDescent="0.25">
      <c r="C310" s="233"/>
      <c r="D310" s="233"/>
      <c r="E310" s="233"/>
      <c r="F310" s="233"/>
      <c r="G310" s="233"/>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row>
    <row r="311" spans="3:31" x14ac:dyDescent="0.25">
      <c r="C311" s="233"/>
      <c r="D311" s="233"/>
      <c r="E311" s="233"/>
      <c r="F311" s="233"/>
      <c r="G311" s="233"/>
      <c r="H311" s="233"/>
      <c r="I311" s="233"/>
      <c r="J311" s="233"/>
      <c r="K311" s="233"/>
      <c r="L311" s="233"/>
      <c r="M311" s="233"/>
      <c r="N311" s="233"/>
      <c r="O311" s="233"/>
      <c r="P311" s="233"/>
      <c r="Q311" s="233"/>
      <c r="R311" s="233"/>
      <c r="S311" s="233"/>
      <c r="T311" s="233"/>
      <c r="U311" s="233"/>
      <c r="V311" s="233"/>
      <c r="W311" s="233"/>
      <c r="X311" s="233"/>
      <c r="Y311" s="233"/>
      <c r="Z311" s="233"/>
      <c r="AA311" s="233"/>
      <c r="AB311" s="233"/>
      <c r="AC311" s="233"/>
      <c r="AD311" s="233"/>
      <c r="AE311" s="233"/>
    </row>
    <row r="312" spans="3:31" x14ac:dyDescent="0.25">
      <c r="C312" s="233"/>
      <c r="D312" s="233"/>
      <c r="E312" s="233"/>
      <c r="F312" s="233"/>
      <c r="G312" s="233"/>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row>
    <row r="313" spans="3:31" x14ac:dyDescent="0.25">
      <c r="C313" s="233"/>
      <c r="D313" s="233"/>
      <c r="E313" s="233"/>
      <c r="F313" s="233"/>
      <c r="G313" s="233"/>
      <c r="H313" s="233"/>
      <c r="I313" s="233"/>
      <c r="J313" s="233"/>
      <c r="K313" s="233"/>
      <c r="L313" s="233"/>
      <c r="M313" s="233"/>
      <c r="N313" s="233"/>
      <c r="O313" s="233"/>
      <c r="P313" s="233"/>
      <c r="Q313" s="233"/>
      <c r="R313" s="233"/>
      <c r="S313" s="233"/>
      <c r="T313" s="233"/>
      <c r="U313" s="233"/>
      <c r="V313" s="233"/>
      <c r="W313" s="233"/>
      <c r="X313" s="233"/>
      <c r="Y313" s="233"/>
      <c r="Z313" s="233"/>
      <c r="AA313" s="233"/>
      <c r="AB313" s="233"/>
      <c r="AC313" s="233"/>
      <c r="AD313" s="233"/>
      <c r="AE313" s="233"/>
    </row>
    <row r="314" spans="3:31" x14ac:dyDescent="0.25">
      <c r="C314" s="233"/>
      <c r="D314" s="233"/>
      <c r="E314" s="233"/>
      <c r="F314" s="233"/>
      <c r="G314" s="233"/>
      <c r="H314" s="233"/>
      <c r="I314" s="233"/>
      <c r="J314" s="233"/>
      <c r="K314" s="233"/>
      <c r="L314" s="233"/>
      <c r="M314" s="233"/>
      <c r="N314" s="233"/>
      <c r="O314" s="233"/>
      <c r="P314" s="233"/>
      <c r="Q314" s="233"/>
      <c r="R314" s="233"/>
      <c r="S314" s="233"/>
      <c r="T314" s="233"/>
      <c r="U314" s="233"/>
      <c r="V314" s="233"/>
      <c r="W314" s="233"/>
      <c r="X314" s="233"/>
      <c r="Y314" s="233"/>
      <c r="Z314" s="233"/>
      <c r="AA314" s="233"/>
      <c r="AB314" s="233"/>
      <c r="AC314" s="233"/>
      <c r="AD314" s="233"/>
      <c r="AE314" s="233"/>
    </row>
    <row r="315" spans="3:31" x14ac:dyDescent="0.25">
      <c r="C315" s="233"/>
      <c r="D315" s="233"/>
      <c r="E315" s="233"/>
      <c r="F315" s="233"/>
      <c r="G315" s="233"/>
      <c r="H315" s="233"/>
      <c r="I315" s="233"/>
      <c r="J315" s="233"/>
      <c r="K315" s="233"/>
      <c r="L315" s="233"/>
      <c r="M315" s="233"/>
      <c r="N315" s="233"/>
      <c r="O315" s="233"/>
      <c r="P315" s="233"/>
      <c r="Q315" s="233"/>
      <c r="R315" s="233"/>
      <c r="S315" s="233"/>
      <c r="T315" s="233"/>
      <c r="U315" s="233"/>
      <c r="V315" s="233"/>
      <c r="W315" s="233"/>
      <c r="X315" s="233"/>
      <c r="Y315" s="233"/>
      <c r="Z315" s="233"/>
      <c r="AA315" s="233"/>
      <c r="AB315" s="233"/>
      <c r="AC315" s="233"/>
      <c r="AD315" s="233"/>
      <c r="AE315" s="233"/>
    </row>
    <row r="316" spans="3:31" x14ac:dyDescent="0.25">
      <c r="C316" s="233"/>
      <c r="D316" s="233"/>
      <c r="E316" s="233"/>
      <c r="F316" s="233"/>
      <c r="G316" s="233"/>
      <c r="H316" s="233"/>
      <c r="I316" s="233"/>
      <c r="J316" s="233"/>
      <c r="K316" s="233"/>
      <c r="L316" s="233"/>
      <c r="M316" s="233"/>
      <c r="N316" s="233"/>
      <c r="O316" s="233"/>
      <c r="P316" s="233"/>
      <c r="Q316" s="233"/>
      <c r="R316" s="233"/>
      <c r="S316" s="233"/>
      <c r="T316" s="233"/>
      <c r="U316" s="233"/>
      <c r="V316" s="233"/>
      <c r="W316" s="233"/>
      <c r="X316" s="233"/>
      <c r="Y316" s="233"/>
      <c r="Z316" s="233"/>
      <c r="AA316" s="233"/>
      <c r="AB316" s="233"/>
      <c r="AC316" s="233"/>
      <c r="AD316" s="233"/>
      <c r="AE316" s="233"/>
    </row>
    <row r="317" spans="3:31" x14ac:dyDescent="0.25">
      <c r="C317" s="233"/>
      <c r="D317" s="233"/>
      <c r="E317" s="233"/>
      <c r="F317" s="233"/>
      <c r="G317" s="233"/>
      <c r="H317" s="233"/>
      <c r="I317" s="233"/>
      <c r="J317" s="233"/>
      <c r="K317" s="233"/>
      <c r="L317" s="233"/>
      <c r="M317" s="233"/>
      <c r="N317" s="233"/>
      <c r="O317" s="233"/>
      <c r="P317" s="233"/>
      <c r="Q317" s="233"/>
      <c r="R317" s="233"/>
      <c r="S317" s="233"/>
      <c r="T317" s="233"/>
      <c r="U317" s="233"/>
      <c r="V317" s="233"/>
      <c r="W317" s="233"/>
      <c r="X317" s="233"/>
      <c r="Y317" s="233"/>
      <c r="Z317" s="233"/>
      <c r="AA317" s="233"/>
      <c r="AB317" s="233"/>
      <c r="AC317" s="233"/>
      <c r="AD317" s="233"/>
      <c r="AE317" s="233"/>
    </row>
    <row r="318" spans="3:31" x14ac:dyDescent="0.25">
      <c r="C318" s="233"/>
      <c r="D318" s="233"/>
      <c r="E318" s="233"/>
      <c r="F318" s="233"/>
      <c r="G318" s="233"/>
      <c r="H318" s="233"/>
      <c r="I318" s="233"/>
      <c r="J318" s="233"/>
      <c r="K318" s="233"/>
      <c r="L318" s="233"/>
      <c r="M318" s="233"/>
      <c r="N318" s="233"/>
      <c r="O318" s="233"/>
      <c r="P318" s="233"/>
      <c r="Q318" s="233"/>
      <c r="R318" s="233"/>
      <c r="S318" s="233"/>
      <c r="T318" s="233"/>
      <c r="U318" s="233"/>
      <c r="V318" s="233"/>
      <c r="W318" s="233"/>
      <c r="X318" s="233"/>
      <c r="Y318" s="233"/>
      <c r="Z318" s="233"/>
      <c r="AA318" s="233"/>
      <c r="AB318" s="233"/>
      <c r="AC318" s="233"/>
      <c r="AD318" s="233"/>
      <c r="AE318" s="233"/>
    </row>
    <row r="319" spans="3:31" x14ac:dyDescent="0.25">
      <c r="C319" s="233"/>
      <c r="D319" s="233"/>
      <c r="E319" s="233"/>
      <c r="F319" s="233"/>
      <c r="G319" s="233"/>
      <c r="H319" s="233"/>
      <c r="I319" s="233"/>
      <c r="J319" s="233"/>
      <c r="K319" s="233"/>
      <c r="L319" s="233"/>
      <c r="M319" s="233"/>
      <c r="N319" s="233"/>
      <c r="O319" s="233"/>
      <c r="P319" s="233"/>
      <c r="Q319" s="233"/>
      <c r="R319" s="233"/>
      <c r="S319" s="233"/>
      <c r="T319" s="233"/>
      <c r="U319" s="233"/>
      <c r="V319" s="233"/>
      <c r="W319" s="233"/>
      <c r="X319" s="233"/>
      <c r="Y319" s="233"/>
      <c r="Z319" s="233"/>
      <c r="AA319" s="233"/>
      <c r="AB319" s="233"/>
      <c r="AC319" s="233"/>
      <c r="AD319" s="233"/>
      <c r="AE319" s="233"/>
    </row>
    <row r="320" spans="3:31" x14ac:dyDescent="0.25">
      <c r="C320" s="233"/>
      <c r="D320" s="233"/>
      <c r="E320" s="233"/>
      <c r="F320" s="233"/>
      <c r="G320" s="233"/>
      <c r="H320" s="233"/>
      <c r="I320" s="233"/>
      <c r="J320" s="233"/>
      <c r="K320" s="233"/>
      <c r="L320" s="233"/>
      <c r="M320" s="233"/>
      <c r="N320" s="233"/>
      <c r="O320" s="233"/>
      <c r="P320" s="233"/>
      <c r="Q320" s="233"/>
      <c r="R320" s="233"/>
      <c r="S320" s="233"/>
      <c r="T320" s="233"/>
      <c r="U320" s="233"/>
      <c r="V320" s="233"/>
      <c r="W320" s="233"/>
      <c r="X320" s="233"/>
      <c r="Y320" s="233"/>
      <c r="Z320" s="233"/>
      <c r="AA320" s="233"/>
      <c r="AB320" s="233"/>
      <c r="AC320" s="233"/>
      <c r="AD320" s="233"/>
      <c r="AE320" s="233"/>
    </row>
    <row r="321" spans="3:31" x14ac:dyDescent="0.25">
      <c r="C321" s="233"/>
      <c r="D321" s="233"/>
      <c r="E321" s="233"/>
      <c r="F321" s="233"/>
      <c r="G321" s="233"/>
      <c r="H321" s="233"/>
      <c r="I321" s="233"/>
      <c r="J321" s="233"/>
      <c r="K321" s="233"/>
      <c r="L321" s="233"/>
      <c r="M321" s="233"/>
      <c r="N321" s="233"/>
      <c r="O321" s="233"/>
      <c r="P321" s="233"/>
      <c r="Q321" s="233"/>
      <c r="R321" s="233"/>
      <c r="S321" s="233"/>
      <c r="T321" s="233"/>
      <c r="U321" s="233"/>
      <c r="V321" s="233"/>
      <c r="W321" s="233"/>
      <c r="X321" s="233"/>
      <c r="Y321" s="233"/>
      <c r="Z321" s="233"/>
      <c r="AA321" s="233"/>
      <c r="AB321" s="233"/>
      <c r="AC321" s="233"/>
      <c r="AD321" s="233"/>
      <c r="AE321" s="233"/>
    </row>
    <row r="322" spans="3:31" x14ac:dyDescent="0.25">
      <c r="C322" s="233"/>
      <c r="D322" s="233"/>
      <c r="E322" s="233"/>
      <c r="F322" s="233"/>
      <c r="G322" s="233"/>
      <c r="H322" s="233"/>
      <c r="I322" s="233"/>
      <c r="J322" s="233"/>
      <c r="K322" s="233"/>
      <c r="L322" s="233"/>
      <c r="M322" s="233"/>
      <c r="N322" s="233"/>
      <c r="O322" s="233"/>
      <c r="P322" s="233"/>
      <c r="Q322" s="233"/>
      <c r="R322" s="233"/>
      <c r="S322" s="233"/>
      <c r="T322" s="233"/>
      <c r="U322" s="233"/>
      <c r="V322" s="233"/>
      <c r="W322" s="233"/>
      <c r="X322" s="233"/>
      <c r="Y322" s="233"/>
      <c r="Z322" s="233"/>
      <c r="AA322" s="233"/>
      <c r="AB322" s="233"/>
      <c r="AC322" s="233"/>
      <c r="AD322" s="233"/>
      <c r="AE322" s="233"/>
    </row>
    <row r="323" spans="3:31" x14ac:dyDescent="0.25">
      <c r="C323" s="233"/>
      <c r="D323" s="233"/>
      <c r="E323" s="233"/>
      <c r="F323" s="233"/>
      <c r="G323" s="233"/>
      <c r="H323" s="233"/>
      <c r="I323" s="233"/>
      <c r="J323" s="233"/>
      <c r="K323" s="233"/>
      <c r="L323" s="233"/>
      <c r="M323" s="233"/>
      <c r="N323" s="233"/>
      <c r="O323" s="233"/>
      <c r="P323" s="233"/>
      <c r="Q323" s="233"/>
      <c r="R323" s="233"/>
      <c r="S323" s="233"/>
      <c r="T323" s="233"/>
      <c r="U323" s="233"/>
      <c r="V323" s="233"/>
      <c r="W323" s="233"/>
      <c r="X323" s="233"/>
      <c r="Y323" s="233"/>
      <c r="Z323" s="233"/>
      <c r="AA323" s="233"/>
      <c r="AB323" s="233"/>
      <c r="AC323" s="233"/>
      <c r="AD323" s="233"/>
      <c r="AE323" s="233"/>
    </row>
    <row r="324" spans="3:31" x14ac:dyDescent="0.25">
      <c r="C324" s="233"/>
      <c r="D324" s="233"/>
      <c r="E324" s="233"/>
      <c r="F324" s="233"/>
      <c r="G324" s="233"/>
      <c r="H324" s="233"/>
      <c r="I324" s="233"/>
      <c r="J324" s="233"/>
      <c r="K324" s="233"/>
      <c r="L324" s="233"/>
      <c r="M324" s="233"/>
      <c r="N324" s="233"/>
      <c r="O324" s="233"/>
      <c r="P324" s="233"/>
      <c r="Q324" s="233"/>
      <c r="R324" s="233"/>
      <c r="S324" s="233"/>
      <c r="T324" s="233"/>
      <c r="U324" s="233"/>
      <c r="V324" s="233"/>
      <c r="W324" s="233"/>
      <c r="X324" s="233"/>
      <c r="Y324" s="233"/>
      <c r="Z324" s="233"/>
      <c r="AA324" s="233"/>
      <c r="AB324" s="233"/>
      <c r="AC324" s="233"/>
      <c r="AD324" s="233"/>
      <c r="AE324" s="233"/>
    </row>
    <row r="325" spans="3:31" x14ac:dyDescent="0.25">
      <c r="C325" s="233"/>
      <c r="D325" s="233"/>
      <c r="E325" s="233"/>
      <c r="F325" s="233"/>
      <c r="G325" s="233"/>
      <c r="H325" s="233"/>
      <c r="I325" s="233"/>
      <c r="J325" s="233"/>
      <c r="K325" s="233"/>
      <c r="L325" s="233"/>
      <c r="M325" s="233"/>
      <c r="N325" s="233"/>
      <c r="O325" s="233"/>
      <c r="P325" s="233"/>
      <c r="Q325" s="233"/>
      <c r="R325" s="233"/>
      <c r="S325" s="233"/>
      <c r="T325" s="233"/>
      <c r="U325" s="233"/>
      <c r="V325" s="233"/>
      <c r="W325" s="233"/>
      <c r="X325" s="233"/>
      <c r="Y325" s="233"/>
      <c r="Z325" s="233"/>
      <c r="AA325" s="233"/>
      <c r="AB325" s="233"/>
      <c r="AC325" s="233"/>
      <c r="AD325" s="233"/>
      <c r="AE325" s="233"/>
    </row>
    <row r="326" spans="3:31" x14ac:dyDescent="0.25">
      <c r="C326" s="233"/>
      <c r="D326" s="233"/>
      <c r="E326" s="233"/>
      <c r="F326" s="233"/>
      <c r="G326" s="233"/>
      <c r="H326" s="233"/>
      <c r="I326" s="233"/>
      <c r="J326" s="233"/>
      <c r="K326" s="233"/>
      <c r="L326" s="233"/>
      <c r="M326" s="233"/>
      <c r="N326" s="233"/>
      <c r="O326" s="233"/>
      <c r="P326" s="233"/>
      <c r="Q326" s="233"/>
      <c r="R326" s="233"/>
      <c r="S326" s="233"/>
      <c r="T326" s="233"/>
      <c r="U326" s="233"/>
      <c r="V326" s="233"/>
      <c r="W326" s="233"/>
      <c r="X326" s="233"/>
      <c r="Y326" s="233"/>
      <c r="Z326" s="233"/>
      <c r="AA326" s="233"/>
      <c r="AB326" s="233"/>
      <c r="AC326" s="233"/>
      <c r="AD326" s="233"/>
      <c r="AE326" s="233"/>
    </row>
    <row r="327" spans="3:31" x14ac:dyDescent="0.25">
      <c r="C327" s="233"/>
      <c r="D327" s="233"/>
      <c r="E327" s="233"/>
      <c r="F327" s="233"/>
      <c r="G327" s="233"/>
      <c r="H327" s="233"/>
      <c r="I327" s="233"/>
      <c r="J327" s="233"/>
      <c r="K327" s="233"/>
      <c r="L327" s="233"/>
      <c r="M327" s="233"/>
      <c r="N327" s="233"/>
      <c r="O327" s="233"/>
      <c r="P327" s="233"/>
      <c r="Q327" s="233"/>
      <c r="R327" s="233"/>
      <c r="S327" s="233"/>
      <c r="T327" s="233"/>
      <c r="U327" s="233"/>
      <c r="V327" s="233"/>
      <c r="W327" s="233"/>
      <c r="X327" s="233"/>
      <c r="Y327" s="233"/>
      <c r="Z327" s="233"/>
      <c r="AA327" s="233"/>
      <c r="AB327" s="233"/>
      <c r="AC327" s="233"/>
      <c r="AD327" s="233"/>
      <c r="AE327" s="233"/>
    </row>
    <row r="328" spans="3:31" x14ac:dyDescent="0.25">
      <c r="C328" s="233"/>
      <c r="D328" s="233"/>
      <c r="E328" s="233"/>
      <c r="F328" s="233"/>
      <c r="G328" s="233"/>
      <c r="H328" s="233"/>
      <c r="I328" s="233"/>
      <c r="J328" s="233"/>
      <c r="K328" s="233"/>
      <c r="L328" s="233"/>
      <c r="M328" s="233"/>
      <c r="N328" s="233"/>
      <c r="O328" s="233"/>
      <c r="P328" s="233"/>
      <c r="Q328" s="233"/>
      <c r="R328" s="233"/>
      <c r="S328" s="233"/>
      <c r="T328" s="233"/>
      <c r="U328" s="233"/>
      <c r="V328" s="233"/>
      <c r="W328" s="233"/>
      <c r="X328" s="233"/>
      <c r="Y328" s="233"/>
      <c r="Z328" s="233"/>
      <c r="AA328" s="233"/>
      <c r="AB328" s="233"/>
      <c r="AC328" s="233"/>
      <c r="AD328" s="233"/>
      <c r="AE328" s="233"/>
    </row>
    <row r="329" spans="3:31" x14ac:dyDescent="0.25">
      <c r="C329" s="233"/>
      <c r="D329" s="233"/>
      <c r="E329" s="233"/>
      <c r="F329" s="233"/>
      <c r="G329" s="233"/>
      <c r="H329" s="233"/>
      <c r="I329" s="233"/>
      <c r="J329" s="233"/>
      <c r="K329" s="233"/>
      <c r="L329" s="233"/>
      <c r="M329" s="233"/>
      <c r="N329" s="233"/>
      <c r="O329" s="233"/>
      <c r="P329" s="233"/>
      <c r="Q329" s="233"/>
      <c r="R329" s="233"/>
      <c r="S329" s="233"/>
      <c r="T329" s="233"/>
      <c r="U329" s="233"/>
      <c r="V329" s="233"/>
      <c r="W329" s="233"/>
      <c r="X329" s="233"/>
      <c r="Y329" s="233"/>
      <c r="Z329" s="233"/>
      <c r="AA329" s="233"/>
      <c r="AB329" s="233"/>
      <c r="AC329" s="233"/>
      <c r="AD329" s="233"/>
      <c r="AE329" s="233"/>
    </row>
    <row r="330" spans="3:31" x14ac:dyDescent="0.25">
      <c r="C330" s="233"/>
      <c r="D330" s="233"/>
      <c r="E330" s="233"/>
      <c r="F330" s="233"/>
      <c r="G330" s="233"/>
      <c r="H330" s="233"/>
      <c r="I330" s="233"/>
      <c r="J330" s="233"/>
      <c r="K330" s="233"/>
      <c r="L330" s="233"/>
      <c r="M330" s="233"/>
      <c r="N330" s="233"/>
      <c r="O330" s="233"/>
      <c r="P330" s="233"/>
      <c r="Q330" s="233"/>
      <c r="R330" s="233"/>
      <c r="S330" s="233"/>
      <c r="T330" s="233"/>
      <c r="U330" s="233"/>
      <c r="V330" s="233"/>
      <c r="W330" s="233"/>
      <c r="X330" s="233"/>
      <c r="Y330" s="233"/>
      <c r="Z330" s="233"/>
      <c r="AA330" s="233"/>
      <c r="AB330" s="233"/>
      <c r="AC330" s="233"/>
      <c r="AD330" s="233"/>
      <c r="AE330" s="233"/>
    </row>
    <row r="331" spans="3:31" x14ac:dyDescent="0.25">
      <c r="C331" s="233"/>
      <c r="D331" s="233"/>
      <c r="E331" s="233"/>
      <c r="F331" s="233"/>
      <c r="G331" s="233"/>
      <c r="H331" s="233"/>
      <c r="I331" s="233"/>
      <c r="J331" s="233"/>
      <c r="K331" s="233"/>
      <c r="L331" s="233"/>
      <c r="M331" s="233"/>
      <c r="N331" s="233"/>
      <c r="O331" s="233"/>
      <c r="P331" s="233"/>
      <c r="Q331" s="233"/>
      <c r="R331" s="233"/>
      <c r="S331" s="233"/>
      <c r="T331" s="233"/>
      <c r="U331" s="233"/>
      <c r="V331" s="233"/>
      <c r="W331" s="233"/>
      <c r="X331" s="233"/>
      <c r="Y331" s="233"/>
      <c r="Z331" s="233"/>
      <c r="AA331" s="233"/>
      <c r="AB331" s="233"/>
      <c r="AC331" s="233"/>
      <c r="AD331" s="233"/>
      <c r="AE331" s="233"/>
    </row>
    <row r="332" spans="3:31" x14ac:dyDescent="0.25">
      <c r="C332" s="233"/>
      <c r="D332" s="233"/>
      <c r="E332" s="233"/>
      <c r="F332" s="233"/>
      <c r="G332" s="233"/>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row>
    <row r="333" spans="3:31" x14ac:dyDescent="0.25">
      <c r="C333" s="233"/>
      <c r="D333" s="233"/>
      <c r="E333" s="233"/>
      <c r="F333" s="233"/>
      <c r="G333" s="233"/>
      <c r="H333" s="233"/>
      <c r="I333" s="233"/>
      <c r="J333" s="233"/>
      <c r="K333" s="233"/>
      <c r="L333" s="233"/>
      <c r="M333" s="233"/>
      <c r="N333" s="233"/>
      <c r="O333" s="233"/>
      <c r="P333" s="233"/>
      <c r="Q333" s="233"/>
      <c r="R333" s="233"/>
      <c r="S333" s="233"/>
      <c r="T333" s="233"/>
      <c r="U333" s="233"/>
      <c r="V333" s="233"/>
      <c r="W333" s="233"/>
      <c r="X333" s="233"/>
      <c r="Y333" s="233"/>
      <c r="Z333" s="233"/>
      <c r="AA333" s="233"/>
      <c r="AB333" s="233"/>
      <c r="AC333" s="233"/>
      <c r="AD333" s="233"/>
      <c r="AE333" s="233"/>
    </row>
    <row r="334" spans="3:31" x14ac:dyDescent="0.25">
      <c r="C334" s="233"/>
      <c r="D334" s="233"/>
      <c r="E334" s="233"/>
      <c r="F334" s="233"/>
      <c r="G334" s="233"/>
      <c r="H334" s="233"/>
      <c r="I334" s="233"/>
      <c r="J334" s="233"/>
      <c r="K334" s="233"/>
      <c r="L334" s="233"/>
      <c r="M334" s="233"/>
      <c r="N334" s="233"/>
      <c r="O334" s="233"/>
      <c r="P334" s="233"/>
      <c r="Q334" s="233"/>
      <c r="R334" s="233"/>
      <c r="S334" s="233"/>
      <c r="T334" s="233"/>
      <c r="U334" s="233"/>
      <c r="V334" s="233"/>
      <c r="W334" s="233"/>
      <c r="X334" s="233"/>
      <c r="Y334" s="233"/>
      <c r="Z334" s="233"/>
      <c r="AA334" s="233"/>
      <c r="AB334" s="233"/>
      <c r="AC334" s="233"/>
      <c r="AD334" s="233"/>
      <c r="AE334" s="233"/>
    </row>
    <row r="335" spans="3:31" x14ac:dyDescent="0.25">
      <c r="C335" s="233"/>
      <c r="D335" s="233"/>
      <c r="E335" s="233"/>
      <c r="F335" s="233"/>
      <c r="G335" s="233"/>
      <c r="H335" s="233"/>
      <c r="I335" s="233"/>
      <c r="J335" s="233"/>
      <c r="K335" s="233"/>
      <c r="L335" s="233"/>
      <c r="M335" s="233"/>
      <c r="N335" s="233"/>
      <c r="O335" s="233"/>
      <c r="P335" s="233"/>
      <c r="Q335" s="233"/>
      <c r="R335" s="233"/>
      <c r="S335" s="233"/>
      <c r="T335" s="233"/>
      <c r="U335" s="233"/>
      <c r="V335" s="233"/>
      <c r="W335" s="233"/>
      <c r="X335" s="233"/>
      <c r="Y335" s="233"/>
      <c r="Z335" s="233"/>
      <c r="AA335" s="233"/>
      <c r="AB335" s="233"/>
      <c r="AC335" s="233"/>
      <c r="AD335" s="233"/>
      <c r="AE335" s="233"/>
    </row>
    <row r="336" spans="3:31" x14ac:dyDescent="0.25">
      <c r="C336" s="233"/>
      <c r="D336" s="233"/>
      <c r="E336" s="233"/>
      <c r="F336" s="233"/>
      <c r="G336" s="233"/>
      <c r="H336" s="233"/>
      <c r="I336" s="233"/>
      <c r="J336" s="233"/>
      <c r="K336" s="233"/>
      <c r="L336" s="233"/>
      <c r="M336" s="233"/>
      <c r="N336" s="233"/>
      <c r="O336" s="233"/>
      <c r="P336" s="233"/>
      <c r="Q336" s="233"/>
      <c r="R336" s="233"/>
      <c r="S336" s="233"/>
      <c r="T336" s="233"/>
      <c r="U336" s="233"/>
      <c r="V336" s="233"/>
      <c r="W336" s="233"/>
      <c r="X336" s="233"/>
      <c r="Y336" s="233"/>
      <c r="Z336" s="233"/>
      <c r="AA336" s="233"/>
      <c r="AB336" s="233"/>
      <c r="AC336" s="233"/>
      <c r="AD336" s="233"/>
      <c r="AE336" s="233"/>
    </row>
    <row r="337" spans="3:31" x14ac:dyDescent="0.25">
      <c r="C337" s="233"/>
      <c r="D337" s="233"/>
      <c r="E337" s="233"/>
      <c r="F337" s="233"/>
      <c r="G337" s="233"/>
      <c r="H337" s="233"/>
      <c r="I337" s="233"/>
      <c r="J337" s="233"/>
      <c r="K337" s="233"/>
      <c r="L337" s="233"/>
      <c r="M337" s="233"/>
      <c r="N337" s="233"/>
      <c r="O337" s="233"/>
      <c r="P337" s="233"/>
      <c r="Q337" s="233"/>
      <c r="R337" s="233"/>
      <c r="S337" s="233"/>
      <c r="T337" s="233"/>
      <c r="U337" s="233"/>
      <c r="V337" s="233"/>
      <c r="W337" s="233"/>
      <c r="X337" s="233"/>
      <c r="Y337" s="233"/>
      <c r="Z337" s="233"/>
      <c r="AA337" s="233"/>
      <c r="AB337" s="233"/>
      <c r="AC337" s="233"/>
      <c r="AD337" s="233"/>
      <c r="AE337" s="233"/>
    </row>
    <row r="338" spans="3:31" x14ac:dyDescent="0.25">
      <c r="C338" s="233"/>
      <c r="D338" s="233"/>
      <c r="E338" s="233"/>
      <c r="F338" s="233"/>
      <c r="G338" s="233"/>
      <c r="H338" s="233"/>
      <c r="I338" s="233"/>
      <c r="J338" s="233"/>
      <c r="K338" s="233"/>
      <c r="L338" s="233"/>
      <c r="M338" s="233"/>
      <c r="N338" s="233"/>
      <c r="O338" s="233"/>
      <c r="P338" s="233"/>
      <c r="Q338" s="233"/>
      <c r="R338" s="233"/>
      <c r="S338" s="233"/>
      <c r="T338" s="233"/>
      <c r="U338" s="233"/>
      <c r="V338" s="233"/>
      <c r="W338" s="233"/>
      <c r="X338" s="233"/>
      <c r="Y338" s="233"/>
      <c r="Z338" s="233"/>
      <c r="AA338" s="233"/>
      <c r="AB338" s="233"/>
      <c r="AC338" s="233"/>
      <c r="AD338" s="233"/>
      <c r="AE338" s="233"/>
    </row>
    <row r="339" spans="3:31" x14ac:dyDescent="0.25">
      <c r="C339" s="233"/>
      <c r="D339" s="233"/>
      <c r="E339" s="233"/>
      <c r="F339" s="233"/>
      <c r="G339" s="233"/>
      <c r="H339" s="233"/>
      <c r="I339" s="233"/>
      <c r="J339" s="233"/>
      <c r="K339" s="233"/>
      <c r="L339" s="233"/>
      <c r="M339" s="233"/>
      <c r="N339" s="233"/>
      <c r="O339" s="233"/>
      <c r="P339" s="233"/>
      <c r="Q339" s="233"/>
      <c r="R339" s="233"/>
      <c r="S339" s="233"/>
      <c r="T339" s="233"/>
      <c r="U339" s="233"/>
      <c r="V339" s="233"/>
      <c r="W339" s="233"/>
      <c r="X339" s="233"/>
      <c r="Y339" s="233"/>
      <c r="Z339" s="233"/>
      <c r="AA339" s="233"/>
      <c r="AB339" s="233"/>
      <c r="AC339" s="233"/>
      <c r="AD339" s="233"/>
      <c r="AE339" s="233"/>
    </row>
    <row r="340" spans="3:31" x14ac:dyDescent="0.25">
      <c r="C340" s="233"/>
      <c r="D340" s="233"/>
      <c r="E340" s="233"/>
      <c r="F340" s="233"/>
      <c r="G340" s="233"/>
      <c r="H340" s="233"/>
      <c r="I340" s="233"/>
      <c r="J340" s="233"/>
      <c r="K340" s="233"/>
      <c r="L340" s="233"/>
      <c r="M340" s="233"/>
      <c r="N340" s="233"/>
      <c r="O340" s="233"/>
      <c r="P340" s="233"/>
      <c r="Q340" s="233"/>
      <c r="R340" s="233"/>
      <c r="S340" s="233"/>
      <c r="T340" s="233"/>
      <c r="U340" s="233"/>
      <c r="V340" s="233"/>
      <c r="W340" s="233"/>
      <c r="X340" s="233"/>
      <c r="Y340" s="233"/>
      <c r="Z340" s="233"/>
      <c r="AA340" s="233"/>
      <c r="AB340" s="233"/>
      <c r="AC340" s="233"/>
      <c r="AD340" s="233"/>
      <c r="AE340" s="233"/>
    </row>
    <row r="341" spans="3:31" x14ac:dyDescent="0.25">
      <c r="C341" s="233"/>
      <c r="D341" s="233"/>
      <c r="E341" s="233"/>
      <c r="F341" s="233"/>
      <c r="G341" s="233"/>
      <c r="H341" s="233"/>
      <c r="I341" s="233"/>
      <c r="J341" s="233"/>
      <c r="K341" s="233"/>
      <c r="L341" s="233"/>
      <c r="M341" s="233"/>
      <c r="N341" s="233"/>
      <c r="O341" s="233"/>
      <c r="P341" s="233"/>
      <c r="Q341" s="233"/>
      <c r="R341" s="233"/>
      <c r="S341" s="233"/>
      <c r="T341" s="233"/>
      <c r="U341" s="233"/>
      <c r="V341" s="233"/>
      <c r="W341" s="233"/>
      <c r="X341" s="233"/>
      <c r="Y341" s="233"/>
      <c r="Z341" s="233"/>
      <c r="AA341" s="233"/>
      <c r="AB341" s="233"/>
      <c r="AC341" s="233"/>
      <c r="AD341" s="233"/>
      <c r="AE341" s="233"/>
    </row>
    <row r="342" spans="3:31" x14ac:dyDescent="0.25">
      <c r="C342" s="233"/>
      <c r="D342" s="233"/>
      <c r="E342" s="233"/>
      <c r="F342" s="233"/>
      <c r="G342" s="233"/>
      <c r="H342" s="233"/>
      <c r="I342" s="233"/>
      <c r="J342" s="233"/>
      <c r="K342" s="233"/>
      <c r="L342" s="233"/>
      <c r="M342" s="233"/>
      <c r="N342" s="233"/>
      <c r="O342" s="233"/>
      <c r="P342" s="233"/>
      <c r="Q342" s="233"/>
      <c r="R342" s="233"/>
      <c r="S342" s="233"/>
      <c r="T342" s="233"/>
      <c r="U342" s="233"/>
      <c r="V342" s="233"/>
      <c r="W342" s="233"/>
      <c r="X342" s="233"/>
      <c r="Y342" s="233"/>
      <c r="Z342" s="233"/>
      <c r="AA342" s="233"/>
      <c r="AB342" s="233"/>
      <c r="AC342" s="233"/>
      <c r="AD342" s="233"/>
      <c r="AE342" s="233"/>
    </row>
    <row r="343" spans="3:31" x14ac:dyDescent="0.25">
      <c r="C343" s="233"/>
      <c r="D343" s="233"/>
      <c r="E343" s="233"/>
      <c r="F343" s="233"/>
      <c r="G343" s="233"/>
      <c r="H343" s="233"/>
      <c r="I343" s="233"/>
      <c r="J343" s="233"/>
      <c r="K343" s="233"/>
      <c r="L343" s="233"/>
      <c r="M343" s="233"/>
      <c r="N343" s="233"/>
      <c r="O343" s="233"/>
      <c r="P343" s="233"/>
      <c r="Q343" s="233"/>
      <c r="R343" s="233"/>
      <c r="S343" s="233"/>
      <c r="T343" s="233"/>
      <c r="U343" s="233"/>
      <c r="V343" s="233"/>
      <c r="W343" s="233"/>
      <c r="X343" s="233"/>
      <c r="Y343" s="233"/>
      <c r="Z343" s="233"/>
      <c r="AA343" s="233"/>
      <c r="AB343" s="233"/>
      <c r="AC343" s="233"/>
      <c r="AD343" s="233"/>
      <c r="AE343" s="233"/>
    </row>
    <row r="344" spans="3:31" x14ac:dyDescent="0.25">
      <c r="C344" s="233"/>
      <c r="D344" s="233"/>
      <c r="E344" s="233"/>
      <c r="F344" s="233"/>
      <c r="G344" s="233"/>
      <c r="H344" s="233"/>
      <c r="I344" s="233"/>
      <c r="J344" s="233"/>
      <c r="K344" s="233"/>
      <c r="L344" s="233"/>
      <c r="M344" s="233"/>
      <c r="N344" s="233"/>
      <c r="O344" s="233"/>
      <c r="P344" s="233"/>
      <c r="Q344" s="233"/>
      <c r="R344" s="233"/>
      <c r="S344" s="233"/>
      <c r="T344" s="233"/>
      <c r="U344" s="233"/>
      <c r="V344" s="233"/>
      <c r="W344" s="233"/>
      <c r="X344" s="233"/>
      <c r="Y344" s="233"/>
      <c r="Z344" s="233"/>
      <c r="AA344" s="233"/>
      <c r="AB344" s="233"/>
      <c r="AC344" s="233"/>
      <c r="AD344" s="233"/>
      <c r="AE344" s="233"/>
    </row>
    <row r="345" spans="3:31" x14ac:dyDescent="0.25">
      <c r="C345" s="233"/>
      <c r="D345" s="233"/>
      <c r="E345" s="233"/>
      <c r="F345" s="233"/>
      <c r="G345" s="233"/>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row>
    <row r="346" spans="3:31" x14ac:dyDescent="0.25">
      <c r="C346" s="233"/>
      <c r="D346" s="233"/>
      <c r="E346" s="233"/>
      <c r="F346" s="233"/>
      <c r="G346" s="233"/>
      <c r="H346" s="233"/>
      <c r="I346" s="233"/>
      <c r="J346" s="233"/>
      <c r="K346" s="233"/>
      <c r="L346" s="233"/>
      <c r="M346" s="233"/>
      <c r="N346" s="233"/>
      <c r="O346" s="233"/>
      <c r="P346" s="233"/>
      <c r="Q346" s="233"/>
      <c r="R346" s="233"/>
      <c r="S346" s="233"/>
      <c r="T346" s="233"/>
      <c r="U346" s="233"/>
      <c r="V346" s="233"/>
      <c r="W346" s="233"/>
      <c r="X346" s="233"/>
      <c r="Y346" s="233"/>
      <c r="Z346" s="233"/>
      <c r="AA346" s="233"/>
      <c r="AB346" s="233"/>
      <c r="AC346" s="233"/>
      <c r="AD346" s="233"/>
      <c r="AE346" s="233"/>
    </row>
    <row r="347" spans="3:31" x14ac:dyDescent="0.25">
      <c r="C347" s="233"/>
      <c r="D347" s="233"/>
      <c r="E347" s="233"/>
      <c r="F347" s="233"/>
      <c r="G347" s="233"/>
      <c r="H347" s="233"/>
      <c r="I347" s="233"/>
      <c r="J347" s="233"/>
      <c r="K347" s="233"/>
      <c r="L347" s="233"/>
      <c r="M347" s="233"/>
      <c r="N347" s="233"/>
      <c r="O347" s="233"/>
      <c r="P347" s="233"/>
      <c r="Q347" s="233"/>
      <c r="R347" s="233"/>
      <c r="S347" s="233"/>
      <c r="T347" s="233"/>
      <c r="U347" s="233"/>
      <c r="V347" s="233"/>
      <c r="W347" s="233"/>
      <c r="X347" s="233"/>
      <c r="Y347" s="233"/>
      <c r="Z347" s="233"/>
      <c r="AA347" s="233"/>
      <c r="AB347" s="233"/>
      <c r="AC347" s="233"/>
      <c r="AD347" s="233"/>
      <c r="AE347" s="233"/>
    </row>
    <row r="348" spans="3:31" x14ac:dyDescent="0.25">
      <c r="C348" s="233"/>
      <c r="D348" s="233"/>
      <c r="E348" s="233"/>
      <c r="F348" s="233"/>
      <c r="G348" s="233"/>
      <c r="H348" s="233"/>
      <c r="I348" s="233"/>
      <c r="J348" s="233"/>
      <c r="K348" s="233"/>
      <c r="L348" s="233"/>
      <c r="M348" s="233"/>
      <c r="N348" s="233"/>
      <c r="O348" s="233"/>
      <c r="P348" s="233"/>
      <c r="Q348" s="233"/>
      <c r="R348" s="233"/>
      <c r="S348" s="233"/>
      <c r="T348" s="233"/>
      <c r="U348" s="233"/>
      <c r="V348" s="233"/>
      <c r="W348" s="233"/>
      <c r="X348" s="233"/>
      <c r="Y348" s="233"/>
      <c r="Z348" s="233"/>
      <c r="AA348" s="233"/>
      <c r="AB348" s="233"/>
      <c r="AC348" s="233"/>
      <c r="AD348" s="233"/>
      <c r="AE348" s="233"/>
    </row>
    <row r="349" spans="3:31" x14ac:dyDescent="0.25">
      <c r="C349" s="233"/>
      <c r="D349" s="233"/>
      <c r="E349" s="233"/>
      <c r="F349" s="233"/>
      <c r="G349" s="233"/>
      <c r="H349" s="233"/>
      <c r="I349" s="233"/>
      <c r="J349" s="233"/>
      <c r="K349" s="233"/>
      <c r="L349" s="233"/>
      <c r="M349" s="233"/>
      <c r="N349" s="233"/>
      <c r="O349" s="233"/>
      <c r="P349" s="233"/>
      <c r="Q349" s="233"/>
      <c r="R349" s="233"/>
      <c r="S349" s="233"/>
      <c r="T349" s="233"/>
      <c r="U349" s="233"/>
      <c r="V349" s="233"/>
      <c r="W349" s="233"/>
      <c r="X349" s="233"/>
      <c r="Y349" s="233"/>
      <c r="Z349" s="233"/>
      <c r="AA349" s="233"/>
      <c r="AB349" s="233"/>
      <c r="AC349" s="233"/>
      <c r="AD349" s="233"/>
      <c r="AE349" s="233"/>
    </row>
    <row r="350" spans="3:31" x14ac:dyDescent="0.25">
      <c r="C350" s="233"/>
      <c r="D350" s="233"/>
      <c r="E350" s="233"/>
      <c r="F350" s="233"/>
      <c r="G350" s="233"/>
      <c r="H350" s="233"/>
      <c r="I350" s="233"/>
      <c r="J350" s="233"/>
      <c r="K350" s="233"/>
      <c r="L350" s="233"/>
      <c r="M350" s="233"/>
      <c r="N350" s="233"/>
      <c r="O350" s="233"/>
      <c r="P350" s="233"/>
      <c r="Q350" s="233"/>
      <c r="R350" s="233"/>
      <c r="S350" s="233"/>
      <c r="T350" s="233"/>
      <c r="U350" s="233"/>
      <c r="V350" s="233"/>
      <c r="W350" s="233"/>
      <c r="X350" s="233"/>
      <c r="Y350" s="233"/>
      <c r="Z350" s="233"/>
      <c r="AA350" s="233"/>
      <c r="AB350" s="233"/>
      <c r="AC350" s="233"/>
      <c r="AD350" s="233"/>
      <c r="AE350" s="233"/>
    </row>
    <row r="351" spans="3:31" x14ac:dyDescent="0.25">
      <c r="C351" s="233"/>
      <c r="D351" s="233"/>
      <c r="E351" s="233"/>
      <c r="F351" s="233"/>
      <c r="G351" s="233"/>
      <c r="H351" s="233"/>
      <c r="I351" s="233"/>
      <c r="J351" s="233"/>
      <c r="K351" s="233"/>
      <c r="L351" s="233"/>
      <c r="M351" s="233"/>
      <c r="N351" s="233"/>
      <c r="O351" s="233"/>
      <c r="P351" s="233"/>
      <c r="Q351" s="233"/>
      <c r="R351" s="233"/>
      <c r="S351" s="233"/>
      <c r="T351" s="233"/>
      <c r="U351" s="233"/>
      <c r="V351" s="233"/>
      <c r="W351" s="233"/>
      <c r="X351" s="233"/>
      <c r="Y351" s="233"/>
      <c r="Z351" s="233"/>
      <c r="AA351" s="233"/>
      <c r="AB351" s="233"/>
      <c r="AC351" s="233"/>
      <c r="AD351" s="233"/>
      <c r="AE351" s="233"/>
    </row>
    <row r="352" spans="3:31" x14ac:dyDescent="0.25">
      <c r="C352" s="233"/>
      <c r="D352" s="233"/>
      <c r="E352" s="233"/>
      <c r="F352" s="233"/>
      <c r="G352" s="233"/>
      <c r="H352" s="233"/>
      <c r="I352" s="233"/>
      <c r="J352" s="233"/>
      <c r="K352" s="233"/>
      <c r="L352" s="233"/>
      <c r="M352" s="233"/>
      <c r="N352" s="233"/>
      <c r="O352" s="233"/>
      <c r="P352" s="233"/>
      <c r="Q352" s="233"/>
      <c r="R352" s="233"/>
      <c r="S352" s="233"/>
      <c r="T352" s="233"/>
      <c r="U352" s="233"/>
      <c r="V352" s="233"/>
      <c r="W352" s="233"/>
      <c r="X352" s="233"/>
      <c r="Y352" s="233"/>
      <c r="Z352" s="233"/>
      <c r="AA352" s="233"/>
      <c r="AB352" s="233"/>
      <c r="AC352" s="233"/>
      <c r="AD352" s="233"/>
      <c r="AE352" s="233"/>
    </row>
    <row r="353" spans="3:31" x14ac:dyDescent="0.25">
      <c r="C353" s="233"/>
      <c r="D353" s="233"/>
      <c r="E353" s="233"/>
      <c r="F353" s="233"/>
      <c r="G353" s="233"/>
      <c r="H353" s="233"/>
      <c r="I353" s="233"/>
      <c r="J353" s="233"/>
      <c r="K353" s="233"/>
      <c r="L353" s="233"/>
      <c r="M353" s="233"/>
      <c r="N353" s="233"/>
      <c r="O353" s="233"/>
      <c r="P353" s="233"/>
      <c r="Q353" s="233"/>
      <c r="R353" s="233"/>
      <c r="S353" s="233"/>
      <c r="T353" s="233"/>
      <c r="U353" s="233"/>
      <c r="V353" s="233"/>
      <c r="W353" s="233"/>
      <c r="X353" s="233"/>
      <c r="Y353" s="233"/>
      <c r="Z353" s="233"/>
      <c r="AA353" s="233"/>
      <c r="AB353" s="233"/>
      <c r="AC353" s="233"/>
      <c r="AD353" s="233"/>
      <c r="AE353" s="233"/>
    </row>
    <row r="354" spans="3:31" x14ac:dyDescent="0.25">
      <c r="C354" s="233"/>
      <c r="D354" s="233"/>
      <c r="E354" s="233"/>
      <c r="F354" s="233"/>
      <c r="G354" s="233"/>
      <c r="H354" s="233"/>
      <c r="I354" s="233"/>
      <c r="J354" s="233"/>
      <c r="K354" s="233"/>
      <c r="L354" s="233"/>
      <c r="M354" s="233"/>
      <c r="N354" s="233"/>
      <c r="O354" s="233"/>
      <c r="P354" s="233"/>
      <c r="Q354" s="233"/>
      <c r="R354" s="233"/>
      <c r="S354" s="233"/>
      <c r="T354" s="233"/>
      <c r="U354" s="233"/>
      <c r="V354" s="233"/>
      <c r="W354" s="233"/>
      <c r="X354" s="233"/>
      <c r="Y354" s="233"/>
      <c r="Z354" s="233"/>
      <c r="AA354" s="233"/>
      <c r="AB354" s="233"/>
      <c r="AC354" s="233"/>
      <c r="AD354" s="233"/>
      <c r="AE354" s="233"/>
    </row>
    <row r="355" spans="3:31" x14ac:dyDescent="0.25">
      <c r="C355" s="233"/>
      <c r="D355" s="233"/>
      <c r="E355" s="233"/>
      <c r="F355" s="233"/>
      <c r="G355" s="233"/>
      <c r="H355" s="233"/>
      <c r="I355" s="233"/>
      <c r="J355" s="233"/>
      <c r="K355" s="233"/>
      <c r="L355" s="233"/>
      <c r="M355" s="233"/>
      <c r="N355" s="233"/>
      <c r="O355" s="233"/>
      <c r="P355" s="233"/>
      <c r="Q355" s="233"/>
      <c r="R355" s="233"/>
      <c r="S355" s="233"/>
      <c r="T355" s="233"/>
      <c r="U355" s="233"/>
      <c r="V355" s="233"/>
      <c r="W355" s="233"/>
      <c r="X355" s="233"/>
      <c r="Y355" s="233"/>
      <c r="Z355" s="233"/>
      <c r="AA355" s="233"/>
      <c r="AB355" s="233"/>
      <c r="AC355" s="233"/>
      <c r="AD355" s="233"/>
      <c r="AE355" s="233"/>
    </row>
    <row r="356" spans="3:31" x14ac:dyDescent="0.25">
      <c r="C356" s="233"/>
      <c r="D356" s="233"/>
      <c r="E356" s="233"/>
      <c r="F356" s="233"/>
      <c r="G356" s="233"/>
      <c r="H356" s="233"/>
      <c r="I356" s="233"/>
      <c r="J356" s="233"/>
      <c r="K356" s="233"/>
      <c r="L356" s="233"/>
      <c r="M356" s="233"/>
      <c r="N356" s="233"/>
      <c r="O356" s="233"/>
      <c r="P356" s="233"/>
      <c r="Q356" s="233"/>
      <c r="R356" s="233"/>
      <c r="S356" s="233"/>
      <c r="T356" s="233"/>
      <c r="U356" s="233"/>
      <c r="V356" s="233"/>
      <c r="W356" s="233"/>
      <c r="X356" s="233"/>
      <c r="Y356" s="233"/>
      <c r="Z356" s="233"/>
      <c r="AA356" s="233"/>
      <c r="AB356" s="233"/>
      <c r="AC356" s="233"/>
      <c r="AD356" s="233"/>
      <c r="AE356" s="233"/>
    </row>
    <row r="357" spans="3:31" x14ac:dyDescent="0.25">
      <c r="C357" s="233"/>
      <c r="D357" s="233"/>
      <c r="E357" s="233"/>
      <c r="F357" s="233"/>
      <c r="G357" s="233"/>
      <c r="H357" s="233"/>
      <c r="I357" s="233"/>
      <c r="J357" s="233"/>
      <c r="K357" s="233"/>
      <c r="L357" s="233"/>
      <c r="M357" s="233"/>
      <c r="N357" s="233"/>
      <c r="O357" s="233"/>
      <c r="P357" s="233"/>
      <c r="Q357" s="233"/>
      <c r="R357" s="233"/>
      <c r="S357" s="233"/>
      <c r="T357" s="233"/>
      <c r="U357" s="233"/>
      <c r="V357" s="233"/>
      <c r="W357" s="233"/>
      <c r="X357" s="233"/>
      <c r="Y357" s="233"/>
      <c r="Z357" s="233"/>
      <c r="AA357" s="233"/>
      <c r="AB357" s="233"/>
      <c r="AC357" s="233"/>
      <c r="AD357" s="233"/>
      <c r="AE357" s="233"/>
    </row>
    <row r="358" spans="3:31" x14ac:dyDescent="0.25">
      <c r="C358" s="233"/>
      <c r="D358" s="233"/>
      <c r="E358" s="233"/>
      <c r="F358" s="233"/>
      <c r="G358" s="233"/>
      <c r="H358" s="233"/>
      <c r="I358" s="233"/>
      <c r="J358" s="233"/>
      <c r="K358" s="233"/>
      <c r="L358" s="233"/>
      <c r="M358" s="233"/>
      <c r="N358" s="233"/>
      <c r="O358" s="233"/>
      <c r="P358" s="233"/>
      <c r="Q358" s="233"/>
      <c r="R358" s="233"/>
      <c r="S358" s="233"/>
      <c r="T358" s="233"/>
      <c r="U358" s="233"/>
      <c r="V358" s="233"/>
      <c r="W358" s="233"/>
      <c r="X358" s="233"/>
      <c r="Y358" s="233"/>
      <c r="Z358" s="233"/>
      <c r="AA358" s="233"/>
      <c r="AB358" s="233"/>
      <c r="AC358" s="233"/>
      <c r="AD358" s="233"/>
      <c r="AE358" s="233"/>
    </row>
    <row r="359" spans="3:31" x14ac:dyDescent="0.25">
      <c r="C359" s="233"/>
      <c r="D359" s="233"/>
      <c r="E359" s="233"/>
      <c r="F359" s="233"/>
      <c r="G359" s="233"/>
      <c r="H359" s="233"/>
      <c r="I359" s="233"/>
      <c r="J359" s="233"/>
      <c r="K359" s="233"/>
      <c r="L359" s="233"/>
      <c r="M359" s="233"/>
      <c r="N359" s="233"/>
      <c r="O359" s="233"/>
      <c r="P359" s="233"/>
      <c r="Q359" s="233"/>
      <c r="R359" s="233"/>
      <c r="S359" s="233"/>
      <c r="T359" s="233"/>
      <c r="U359" s="233"/>
      <c r="V359" s="233"/>
      <c r="W359" s="233"/>
      <c r="X359" s="233"/>
      <c r="Y359" s="233"/>
      <c r="Z359" s="233"/>
      <c r="AA359" s="233"/>
      <c r="AB359" s="233"/>
      <c r="AC359" s="233"/>
      <c r="AD359" s="233"/>
      <c r="AE359" s="233"/>
    </row>
    <row r="360" spans="3:31" x14ac:dyDescent="0.25">
      <c r="C360" s="233"/>
      <c r="D360" s="233"/>
      <c r="E360" s="233"/>
      <c r="F360" s="233"/>
      <c r="G360" s="233"/>
      <c r="H360" s="233"/>
      <c r="I360" s="233"/>
      <c r="J360" s="233"/>
      <c r="K360" s="233"/>
      <c r="L360" s="233"/>
      <c r="M360" s="233"/>
      <c r="N360" s="233"/>
      <c r="O360" s="233"/>
      <c r="P360" s="233"/>
      <c r="Q360" s="233"/>
      <c r="R360" s="233"/>
      <c r="S360" s="233"/>
      <c r="T360" s="233"/>
      <c r="U360" s="233"/>
      <c r="V360" s="233"/>
      <c r="W360" s="233"/>
      <c r="X360" s="233"/>
      <c r="Y360" s="233"/>
      <c r="Z360" s="233"/>
      <c r="AA360" s="233"/>
      <c r="AB360" s="233"/>
      <c r="AC360" s="233"/>
      <c r="AD360" s="233"/>
      <c r="AE360" s="233"/>
    </row>
    <row r="361" spans="3:31" x14ac:dyDescent="0.25">
      <c r="C361" s="233"/>
      <c r="D361" s="233"/>
      <c r="E361" s="233"/>
      <c r="F361" s="233"/>
      <c r="G361" s="233"/>
      <c r="H361" s="233"/>
      <c r="I361" s="233"/>
      <c r="J361" s="233"/>
      <c r="K361" s="233"/>
      <c r="L361" s="233"/>
      <c r="M361" s="233"/>
      <c r="N361" s="233"/>
      <c r="O361" s="233"/>
      <c r="P361" s="233"/>
      <c r="Q361" s="233"/>
      <c r="R361" s="233"/>
      <c r="S361" s="233"/>
      <c r="T361" s="233"/>
      <c r="U361" s="233"/>
      <c r="V361" s="233"/>
      <c r="W361" s="233"/>
      <c r="X361" s="233"/>
      <c r="Y361" s="233"/>
      <c r="Z361" s="233"/>
      <c r="AA361" s="233"/>
      <c r="AB361" s="233"/>
      <c r="AC361" s="233"/>
      <c r="AD361" s="233"/>
      <c r="AE361" s="233"/>
    </row>
    <row r="362" spans="3:31" x14ac:dyDescent="0.25">
      <c r="C362" s="233"/>
      <c r="D362" s="233"/>
      <c r="E362" s="233"/>
      <c r="F362" s="233"/>
      <c r="G362" s="233"/>
      <c r="H362" s="233"/>
      <c r="I362" s="233"/>
      <c r="J362" s="233"/>
      <c r="K362" s="233"/>
      <c r="L362" s="233"/>
      <c r="M362" s="233"/>
      <c r="N362" s="233"/>
      <c r="O362" s="233"/>
      <c r="P362" s="233"/>
      <c r="Q362" s="233"/>
      <c r="R362" s="233"/>
      <c r="S362" s="233"/>
      <c r="T362" s="233"/>
      <c r="U362" s="233"/>
      <c r="V362" s="233"/>
      <c r="W362" s="233"/>
      <c r="X362" s="233"/>
      <c r="Y362" s="233"/>
      <c r="Z362" s="233"/>
      <c r="AA362" s="233"/>
      <c r="AB362" s="233"/>
      <c r="AC362" s="233"/>
      <c r="AD362" s="233"/>
      <c r="AE362" s="233"/>
    </row>
    <row r="363" spans="3:31" x14ac:dyDescent="0.25">
      <c r="C363" s="233"/>
      <c r="D363" s="233"/>
      <c r="E363" s="233"/>
      <c r="F363" s="233"/>
      <c r="G363" s="233"/>
      <c r="H363" s="233"/>
      <c r="I363" s="233"/>
      <c r="J363" s="233"/>
      <c r="K363" s="233"/>
      <c r="L363" s="233"/>
      <c r="M363" s="233"/>
      <c r="N363" s="233"/>
      <c r="O363" s="233"/>
      <c r="P363" s="233"/>
      <c r="Q363" s="233"/>
      <c r="R363" s="233"/>
      <c r="S363" s="233"/>
      <c r="T363" s="233"/>
      <c r="U363" s="233"/>
      <c r="V363" s="233"/>
      <c r="W363" s="233"/>
      <c r="X363" s="233"/>
      <c r="Y363" s="233"/>
      <c r="Z363" s="233"/>
      <c r="AA363" s="233"/>
      <c r="AB363" s="233"/>
      <c r="AC363" s="233"/>
      <c r="AD363" s="233"/>
      <c r="AE363" s="233"/>
    </row>
    <row r="364" spans="3:31" x14ac:dyDescent="0.25">
      <c r="C364" s="233"/>
      <c r="D364" s="233"/>
      <c r="E364" s="233"/>
      <c r="F364" s="233"/>
      <c r="G364" s="233"/>
      <c r="H364" s="233"/>
      <c r="I364" s="233"/>
      <c r="J364" s="233"/>
      <c r="K364" s="233"/>
      <c r="L364" s="233"/>
      <c r="M364" s="233"/>
      <c r="N364" s="233"/>
      <c r="O364" s="233"/>
      <c r="P364" s="233"/>
      <c r="Q364" s="233"/>
      <c r="R364" s="233"/>
      <c r="S364" s="233"/>
      <c r="T364" s="233"/>
      <c r="U364" s="233"/>
      <c r="V364" s="233"/>
      <c r="W364" s="233"/>
      <c r="X364" s="233"/>
      <c r="Y364" s="233"/>
      <c r="Z364" s="233"/>
      <c r="AA364" s="233"/>
      <c r="AB364" s="233"/>
      <c r="AC364" s="233"/>
      <c r="AD364" s="233"/>
      <c r="AE364" s="233"/>
    </row>
    <row r="365" spans="3:31" x14ac:dyDescent="0.25">
      <c r="C365" s="233"/>
      <c r="D365" s="233"/>
      <c r="E365" s="233"/>
      <c r="F365" s="233"/>
      <c r="G365" s="233"/>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row>
    <row r="366" spans="3:31" x14ac:dyDescent="0.25">
      <c r="C366" s="233"/>
      <c r="D366" s="233"/>
      <c r="E366" s="233"/>
      <c r="F366" s="233"/>
      <c r="G366" s="233"/>
      <c r="H366" s="233"/>
      <c r="I366" s="233"/>
      <c r="J366" s="233"/>
      <c r="K366" s="233"/>
      <c r="L366" s="233"/>
      <c r="M366" s="233"/>
      <c r="N366" s="233"/>
      <c r="O366" s="233"/>
      <c r="P366" s="233"/>
      <c r="Q366" s="233"/>
      <c r="R366" s="233"/>
      <c r="S366" s="233"/>
      <c r="T366" s="233"/>
      <c r="U366" s="233"/>
      <c r="V366" s="233"/>
      <c r="W366" s="233"/>
      <c r="X366" s="233"/>
      <c r="Y366" s="233"/>
      <c r="Z366" s="233"/>
      <c r="AA366" s="233"/>
      <c r="AB366" s="233"/>
      <c r="AC366" s="233"/>
      <c r="AD366" s="233"/>
      <c r="AE366" s="233"/>
    </row>
    <row r="367" spans="3:31" x14ac:dyDescent="0.25">
      <c r="C367" s="233"/>
      <c r="D367" s="233"/>
      <c r="E367" s="233"/>
      <c r="F367" s="233"/>
      <c r="G367" s="233"/>
      <c r="H367" s="233"/>
      <c r="I367" s="233"/>
      <c r="J367" s="233"/>
      <c r="K367" s="233"/>
      <c r="L367" s="233"/>
      <c r="M367" s="233"/>
      <c r="N367" s="233"/>
      <c r="O367" s="233"/>
      <c r="P367" s="233"/>
      <c r="Q367" s="233"/>
      <c r="R367" s="233"/>
      <c r="S367" s="233"/>
      <c r="T367" s="233"/>
      <c r="U367" s="233"/>
      <c r="V367" s="233"/>
      <c r="W367" s="233"/>
      <c r="X367" s="233"/>
      <c r="Y367" s="233"/>
      <c r="Z367" s="233"/>
      <c r="AA367" s="233"/>
      <c r="AB367" s="233"/>
      <c r="AC367" s="233"/>
      <c r="AD367" s="233"/>
      <c r="AE367" s="233"/>
    </row>
    <row r="368" spans="3:31" x14ac:dyDescent="0.25">
      <c r="C368" s="233"/>
      <c r="D368" s="233"/>
      <c r="E368" s="233"/>
      <c r="F368" s="233"/>
      <c r="G368" s="233"/>
      <c r="H368" s="233"/>
      <c r="I368" s="233"/>
      <c r="J368" s="233"/>
      <c r="K368" s="233"/>
      <c r="L368" s="233"/>
      <c r="M368" s="233"/>
      <c r="N368" s="233"/>
      <c r="O368" s="233"/>
      <c r="P368" s="233"/>
      <c r="Q368" s="233"/>
      <c r="R368" s="233"/>
      <c r="S368" s="233"/>
      <c r="T368" s="233"/>
      <c r="U368" s="233"/>
      <c r="V368" s="233"/>
      <c r="W368" s="233"/>
      <c r="X368" s="233"/>
      <c r="Y368" s="233"/>
      <c r="Z368" s="233"/>
      <c r="AA368" s="233"/>
      <c r="AB368" s="233"/>
      <c r="AC368" s="233"/>
      <c r="AD368" s="233"/>
      <c r="AE368" s="233"/>
    </row>
    <row r="369" spans="3:31" x14ac:dyDescent="0.25">
      <c r="C369" s="233"/>
      <c r="D369" s="233"/>
      <c r="E369" s="233"/>
      <c r="F369" s="233"/>
      <c r="G369" s="233"/>
      <c r="H369" s="233"/>
      <c r="I369" s="233"/>
      <c r="J369" s="233"/>
      <c r="K369" s="233"/>
      <c r="L369" s="233"/>
      <c r="M369" s="233"/>
      <c r="N369" s="233"/>
      <c r="O369" s="233"/>
      <c r="P369" s="233"/>
      <c r="Q369" s="233"/>
      <c r="R369" s="233"/>
      <c r="S369" s="233"/>
      <c r="T369" s="233"/>
      <c r="U369" s="233"/>
      <c r="V369" s="233"/>
      <c r="W369" s="233"/>
      <c r="X369" s="233"/>
      <c r="Y369" s="233"/>
      <c r="Z369" s="233"/>
      <c r="AA369" s="233"/>
      <c r="AB369" s="233"/>
      <c r="AC369" s="233"/>
      <c r="AD369" s="233"/>
      <c r="AE369" s="233"/>
    </row>
    <row r="370" spans="3:31" x14ac:dyDescent="0.25">
      <c r="C370" s="233"/>
      <c r="D370" s="233"/>
      <c r="E370" s="233"/>
      <c r="F370" s="233"/>
      <c r="G370" s="233"/>
      <c r="H370" s="233"/>
      <c r="I370" s="233"/>
      <c r="J370" s="233"/>
      <c r="K370" s="233"/>
      <c r="L370" s="233"/>
      <c r="M370" s="233"/>
      <c r="N370" s="233"/>
      <c r="O370" s="233"/>
      <c r="P370" s="233"/>
      <c r="Q370" s="233"/>
      <c r="R370" s="233"/>
      <c r="S370" s="233"/>
      <c r="T370" s="233"/>
      <c r="U370" s="233"/>
      <c r="V370" s="233"/>
      <c r="W370" s="233"/>
      <c r="X370" s="233"/>
      <c r="Y370" s="233"/>
      <c r="Z370" s="233"/>
      <c r="AA370" s="233"/>
      <c r="AB370" s="233"/>
      <c r="AC370" s="233"/>
      <c r="AD370" s="233"/>
      <c r="AE370" s="233"/>
    </row>
    <row r="371" spans="3:31" x14ac:dyDescent="0.25">
      <c r="C371" s="233"/>
      <c r="D371" s="233"/>
      <c r="E371" s="233"/>
      <c r="F371" s="233"/>
      <c r="G371" s="233"/>
      <c r="H371" s="233"/>
      <c r="I371" s="233"/>
      <c r="J371" s="233"/>
      <c r="K371" s="233"/>
      <c r="L371" s="233"/>
      <c r="M371" s="233"/>
      <c r="N371" s="233"/>
      <c r="O371" s="233"/>
      <c r="P371" s="233"/>
      <c r="Q371" s="233"/>
      <c r="R371" s="233"/>
      <c r="S371" s="233"/>
      <c r="T371" s="233"/>
      <c r="U371" s="233"/>
      <c r="V371" s="233"/>
      <c r="W371" s="233"/>
      <c r="X371" s="233"/>
      <c r="Y371" s="233"/>
      <c r="Z371" s="233"/>
      <c r="AA371" s="233"/>
      <c r="AB371" s="233"/>
      <c r="AC371" s="233"/>
      <c r="AD371" s="233"/>
      <c r="AE371" s="233"/>
    </row>
    <row r="372" spans="3:31" x14ac:dyDescent="0.25">
      <c r="C372" s="233"/>
      <c r="D372" s="233"/>
      <c r="E372" s="233"/>
      <c r="F372" s="233"/>
      <c r="G372" s="233"/>
      <c r="H372" s="233"/>
      <c r="I372" s="233"/>
      <c r="J372" s="233"/>
      <c r="K372" s="233"/>
      <c r="L372" s="233"/>
      <c r="M372" s="233"/>
      <c r="N372" s="233"/>
      <c r="O372" s="233"/>
      <c r="P372" s="233"/>
      <c r="Q372" s="233"/>
      <c r="R372" s="233"/>
      <c r="S372" s="233"/>
      <c r="T372" s="233"/>
      <c r="U372" s="233"/>
      <c r="V372" s="233"/>
      <c r="W372" s="233"/>
      <c r="X372" s="233"/>
      <c r="Y372" s="233"/>
      <c r="Z372" s="233"/>
      <c r="AA372" s="233"/>
      <c r="AB372" s="233"/>
      <c r="AC372" s="233"/>
      <c r="AD372" s="233"/>
      <c r="AE372" s="233"/>
    </row>
    <row r="373" spans="3:31" x14ac:dyDescent="0.25">
      <c r="C373" s="233"/>
      <c r="D373" s="233"/>
      <c r="E373" s="233"/>
      <c r="F373" s="233"/>
      <c r="G373" s="233"/>
      <c r="H373" s="233"/>
      <c r="I373" s="233"/>
      <c r="J373" s="233"/>
      <c r="K373" s="233"/>
      <c r="L373" s="233"/>
      <c r="M373" s="233"/>
      <c r="N373" s="233"/>
      <c r="O373" s="233"/>
      <c r="P373" s="233"/>
      <c r="Q373" s="233"/>
      <c r="R373" s="233"/>
      <c r="S373" s="233"/>
      <c r="T373" s="233"/>
      <c r="U373" s="233"/>
      <c r="V373" s="233"/>
      <c r="W373" s="233"/>
      <c r="X373" s="233"/>
      <c r="Y373" s="233"/>
      <c r="Z373" s="233"/>
      <c r="AA373" s="233"/>
      <c r="AB373" s="233"/>
      <c r="AC373" s="233"/>
      <c r="AD373" s="233"/>
      <c r="AE373" s="233"/>
    </row>
    <row r="374" spans="3:31" x14ac:dyDescent="0.25">
      <c r="C374" s="233"/>
      <c r="D374" s="233"/>
      <c r="E374" s="233"/>
      <c r="F374" s="233"/>
      <c r="G374" s="233"/>
      <c r="H374" s="233"/>
      <c r="I374" s="233"/>
      <c r="J374" s="233"/>
      <c r="K374" s="233"/>
      <c r="L374" s="233"/>
      <c r="M374" s="233"/>
      <c r="N374" s="233"/>
      <c r="O374" s="233"/>
      <c r="P374" s="233"/>
      <c r="Q374" s="233"/>
      <c r="R374" s="233"/>
      <c r="S374" s="233"/>
      <c r="T374" s="233"/>
      <c r="U374" s="233"/>
      <c r="V374" s="233"/>
      <c r="W374" s="233"/>
      <c r="X374" s="233"/>
      <c r="Y374" s="233"/>
      <c r="Z374" s="233"/>
      <c r="AA374" s="233"/>
      <c r="AB374" s="233"/>
      <c r="AC374" s="233"/>
      <c r="AD374" s="233"/>
      <c r="AE374" s="233"/>
    </row>
    <row r="375" spans="3:31" x14ac:dyDescent="0.25">
      <c r="C375" s="233"/>
      <c r="D375" s="233"/>
      <c r="E375" s="233"/>
      <c r="F375" s="233"/>
      <c r="G375" s="233"/>
      <c r="H375" s="233"/>
      <c r="I375" s="233"/>
      <c r="J375" s="233"/>
      <c r="K375" s="233"/>
      <c r="L375" s="233"/>
      <c r="M375" s="233"/>
      <c r="N375" s="233"/>
      <c r="O375" s="233"/>
      <c r="P375" s="233"/>
      <c r="Q375" s="233"/>
      <c r="R375" s="233"/>
      <c r="S375" s="233"/>
      <c r="T375" s="233"/>
      <c r="U375" s="233"/>
      <c r="V375" s="233"/>
      <c r="W375" s="233"/>
      <c r="X375" s="233"/>
      <c r="Y375" s="233"/>
      <c r="Z375" s="233"/>
      <c r="AA375" s="233"/>
      <c r="AB375" s="233"/>
      <c r="AC375" s="233"/>
      <c r="AD375" s="233"/>
      <c r="AE375" s="233"/>
    </row>
    <row r="376" spans="3:31" x14ac:dyDescent="0.25">
      <c r="C376" s="233"/>
      <c r="D376" s="233"/>
      <c r="E376" s="233"/>
      <c r="F376" s="233"/>
      <c r="G376" s="233"/>
      <c r="H376" s="233"/>
      <c r="I376" s="233"/>
      <c r="J376" s="233"/>
      <c r="K376" s="233"/>
      <c r="L376" s="233"/>
      <c r="M376" s="233"/>
      <c r="N376" s="233"/>
      <c r="O376" s="233"/>
      <c r="P376" s="233"/>
      <c r="Q376" s="233"/>
      <c r="R376" s="233"/>
      <c r="S376" s="233"/>
      <c r="T376" s="233"/>
      <c r="U376" s="233"/>
      <c r="V376" s="233"/>
      <c r="W376" s="233"/>
      <c r="X376" s="233"/>
      <c r="Y376" s="233"/>
      <c r="Z376" s="233"/>
      <c r="AA376" s="233"/>
      <c r="AB376" s="233"/>
      <c r="AC376" s="233"/>
      <c r="AD376" s="233"/>
      <c r="AE376" s="233"/>
    </row>
    <row r="377" spans="3:31" x14ac:dyDescent="0.25">
      <c r="C377" s="233"/>
      <c r="D377" s="233"/>
      <c r="E377" s="233"/>
      <c r="F377" s="233"/>
      <c r="G377" s="233"/>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row>
    <row r="378" spans="3:31" x14ac:dyDescent="0.25">
      <c r="C378" s="233"/>
      <c r="D378" s="233"/>
      <c r="E378" s="233"/>
      <c r="F378" s="233"/>
      <c r="G378" s="233"/>
      <c r="H378" s="233"/>
      <c r="I378" s="233"/>
      <c r="J378" s="233"/>
      <c r="K378" s="233"/>
      <c r="L378" s="233"/>
      <c r="M378" s="233"/>
      <c r="N378" s="233"/>
      <c r="O378" s="233"/>
      <c r="P378" s="233"/>
      <c r="Q378" s="233"/>
      <c r="R378" s="233"/>
      <c r="S378" s="233"/>
      <c r="T378" s="233"/>
      <c r="U378" s="233"/>
      <c r="V378" s="233"/>
      <c r="W378" s="233"/>
      <c r="X378" s="233"/>
      <c r="Y378" s="233"/>
      <c r="Z378" s="233"/>
      <c r="AA378" s="233"/>
      <c r="AB378" s="233"/>
      <c r="AC378" s="233"/>
      <c r="AD378" s="233"/>
      <c r="AE378" s="233"/>
    </row>
    <row r="379" spans="3:31" x14ac:dyDescent="0.25">
      <c r="C379" s="233"/>
      <c r="D379" s="233"/>
      <c r="E379" s="233"/>
      <c r="F379" s="233"/>
      <c r="G379" s="233"/>
      <c r="H379" s="233"/>
      <c r="I379" s="233"/>
      <c r="J379" s="233"/>
      <c r="K379" s="233"/>
      <c r="L379" s="233"/>
      <c r="M379" s="233"/>
      <c r="N379" s="233"/>
      <c r="O379" s="233"/>
      <c r="P379" s="233"/>
      <c r="Q379" s="233"/>
      <c r="R379" s="233"/>
      <c r="S379" s="233"/>
      <c r="T379" s="233"/>
      <c r="U379" s="233"/>
      <c r="V379" s="233"/>
      <c r="W379" s="233"/>
      <c r="X379" s="233"/>
      <c r="Y379" s="233"/>
      <c r="Z379" s="233"/>
      <c r="AA379" s="233"/>
      <c r="AB379" s="233"/>
      <c r="AC379" s="233"/>
      <c r="AD379" s="233"/>
      <c r="AE379" s="233"/>
    </row>
    <row r="380" spans="3:31" x14ac:dyDescent="0.25">
      <c r="C380" s="233"/>
      <c r="D380" s="233"/>
      <c r="E380" s="233"/>
      <c r="F380" s="233"/>
      <c r="G380" s="233"/>
      <c r="H380" s="233"/>
      <c r="I380" s="233"/>
      <c r="J380" s="233"/>
      <c r="K380" s="233"/>
      <c r="L380" s="233"/>
      <c r="M380" s="233"/>
      <c r="N380" s="233"/>
      <c r="O380" s="233"/>
      <c r="P380" s="233"/>
      <c r="Q380" s="233"/>
      <c r="R380" s="233"/>
      <c r="S380" s="233"/>
      <c r="T380" s="233"/>
      <c r="U380" s="233"/>
      <c r="V380" s="233"/>
      <c r="W380" s="233"/>
      <c r="X380" s="233"/>
      <c r="Y380" s="233"/>
      <c r="Z380" s="233"/>
      <c r="AA380" s="233"/>
      <c r="AB380" s="233"/>
      <c r="AC380" s="233"/>
      <c r="AD380" s="233"/>
      <c r="AE380" s="233"/>
    </row>
    <row r="381" spans="3:31" x14ac:dyDescent="0.25">
      <c r="C381" s="233"/>
      <c r="D381" s="233"/>
      <c r="E381" s="233"/>
      <c r="F381" s="233"/>
      <c r="G381" s="233"/>
      <c r="H381" s="233"/>
      <c r="I381" s="233"/>
      <c r="J381" s="233"/>
      <c r="K381" s="233"/>
      <c r="L381" s="233"/>
      <c r="M381" s="233"/>
      <c r="N381" s="233"/>
      <c r="O381" s="233"/>
      <c r="P381" s="233"/>
      <c r="Q381" s="233"/>
      <c r="R381" s="233"/>
      <c r="S381" s="233"/>
      <c r="T381" s="233"/>
      <c r="U381" s="233"/>
      <c r="V381" s="233"/>
      <c r="W381" s="233"/>
      <c r="X381" s="233"/>
      <c r="Y381" s="233"/>
      <c r="Z381" s="233"/>
      <c r="AA381" s="233"/>
      <c r="AB381" s="233"/>
      <c r="AC381" s="233"/>
      <c r="AD381" s="233"/>
      <c r="AE381" s="233"/>
    </row>
    <row r="382" spans="3:31" x14ac:dyDescent="0.25">
      <c r="C382" s="233"/>
      <c r="D382" s="233"/>
      <c r="E382" s="233"/>
      <c r="F382" s="233"/>
      <c r="G382" s="233"/>
      <c r="H382" s="233"/>
      <c r="I382" s="233"/>
      <c r="J382" s="233"/>
      <c r="K382" s="233"/>
      <c r="L382" s="233"/>
      <c r="M382" s="233"/>
      <c r="N382" s="233"/>
      <c r="O382" s="233"/>
      <c r="P382" s="233"/>
      <c r="Q382" s="233"/>
      <c r="R382" s="233"/>
      <c r="S382" s="233"/>
      <c r="T382" s="233"/>
      <c r="U382" s="233"/>
      <c r="V382" s="233"/>
      <c r="W382" s="233"/>
      <c r="X382" s="233"/>
      <c r="Y382" s="233"/>
      <c r="Z382" s="233"/>
      <c r="AA382" s="233"/>
      <c r="AB382" s="233"/>
      <c r="AC382" s="233"/>
      <c r="AD382" s="233"/>
      <c r="AE382" s="233"/>
    </row>
    <row r="383" spans="3:31" x14ac:dyDescent="0.25">
      <c r="C383" s="233"/>
      <c r="D383" s="233"/>
      <c r="E383" s="233"/>
      <c r="F383" s="233"/>
      <c r="G383" s="233"/>
      <c r="H383" s="233"/>
      <c r="I383" s="233"/>
      <c r="J383" s="233"/>
      <c r="K383" s="233"/>
      <c r="L383" s="233"/>
      <c r="M383" s="233"/>
      <c r="N383" s="233"/>
      <c r="O383" s="233"/>
      <c r="P383" s="233"/>
      <c r="Q383" s="233"/>
      <c r="R383" s="233"/>
      <c r="S383" s="233"/>
      <c r="T383" s="233"/>
      <c r="U383" s="233"/>
      <c r="V383" s="233"/>
      <c r="W383" s="233"/>
      <c r="X383" s="233"/>
      <c r="Y383" s="233"/>
      <c r="Z383" s="233"/>
      <c r="AA383" s="233"/>
      <c r="AB383" s="233"/>
      <c r="AC383" s="233"/>
      <c r="AD383" s="233"/>
      <c r="AE383" s="233"/>
    </row>
    <row r="384" spans="3:31" x14ac:dyDescent="0.25">
      <c r="C384" s="233"/>
      <c r="D384" s="233"/>
      <c r="E384" s="233"/>
      <c r="F384" s="233"/>
      <c r="G384" s="233"/>
      <c r="H384" s="233"/>
      <c r="I384" s="233"/>
      <c r="J384" s="233"/>
      <c r="K384" s="233"/>
      <c r="L384" s="233"/>
      <c r="M384" s="233"/>
      <c r="N384" s="233"/>
      <c r="O384" s="233"/>
      <c r="P384" s="233"/>
      <c r="Q384" s="233"/>
      <c r="R384" s="233"/>
      <c r="S384" s="233"/>
      <c r="T384" s="233"/>
      <c r="U384" s="233"/>
      <c r="V384" s="233"/>
      <c r="W384" s="233"/>
      <c r="X384" s="233"/>
      <c r="Y384" s="233"/>
      <c r="Z384" s="233"/>
      <c r="AA384" s="233"/>
      <c r="AB384" s="233"/>
      <c r="AC384" s="233"/>
      <c r="AD384" s="233"/>
      <c r="AE384" s="233"/>
    </row>
    <row r="385" spans="3:31" x14ac:dyDescent="0.25">
      <c r="C385" s="233"/>
      <c r="D385" s="233"/>
      <c r="E385" s="233"/>
      <c r="F385" s="233"/>
      <c r="G385" s="233"/>
      <c r="H385" s="233"/>
      <c r="I385" s="233"/>
      <c r="J385" s="233"/>
      <c r="K385" s="233"/>
      <c r="L385" s="233"/>
      <c r="M385" s="233"/>
      <c r="N385" s="233"/>
      <c r="O385" s="233"/>
      <c r="P385" s="233"/>
      <c r="Q385" s="233"/>
      <c r="R385" s="233"/>
      <c r="S385" s="233"/>
      <c r="T385" s="233"/>
      <c r="U385" s="233"/>
      <c r="V385" s="233"/>
      <c r="W385" s="233"/>
      <c r="X385" s="233"/>
      <c r="Y385" s="233"/>
      <c r="Z385" s="233"/>
      <c r="AA385" s="233"/>
      <c r="AB385" s="233"/>
      <c r="AC385" s="233"/>
      <c r="AD385" s="233"/>
      <c r="AE385" s="233"/>
    </row>
    <row r="386" spans="3:31" x14ac:dyDescent="0.25">
      <c r="C386" s="233"/>
      <c r="D386" s="233"/>
      <c r="E386" s="233"/>
      <c r="F386" s="233"/>
      <c r="G386" s="233"/>
      <c r="H386" s="233"/>
      <c r="I386" s="233"/>
      <c r="J386" s="233"/>
      <c r="K386" s="233"/>
      <c r="L386" s="233"/>
      <c r="M386" s="233"/>
      <c r="N386" s="233"/>
      <c r="O386" s="233"/>
      <c r="P386" s="233"/>
      <c r="Q386" s="233"/>
      <c r="R386" s="233"/>
      <c r="S386" s="233"/>
      <c r="T386" s="233"/>
      <c r="U386" s="233"/>
      <c r="V386" s="233"/>
      <c r="W386" s="233"/>
      <c r="X386" s="233"/>
      <c r="Y386" s="233"/>
      <c r="Z386" s="233"/>
      <c r="AA386" s="233"/>
      <c r="AB386" s="233"/>
      <c r="AC386" s="233"/>
      <c r="AD386" s="233"/>
      <c r="AE386" s="233"/>
    </row>
    <row r="387" spans="3:31" x14ac:dyDescent="0.25">
      <c r="C387" s="233"/>
      <c r="D387" s="233"/>
      <c r="E387" s="233"/>
      <c r="F387" s="233"/>
      <c r="G387" s="233"/>
      <c r="H387" s="233"/>
      <c r="I387" s="233"/>
      <c r="J387" s="233"/>
      <c r="K387" s="233"/>
      <c r="L387" s="233"/>
      <c r="M387" s="233"/>
      <c r="N387" s="233"/>
      <c r="O387" s="233"/>
      <c r="P387" s="233"/>
      <c r="Q387" s="233"/>
      <c r="R387" s="233"/>
      <c r="S387" s="233"/>
      <c r="T387" s="233"/>
      <c r="U387" s="233"/>
      <c r="V387" s="233"/>
      <c r="W387" s="233"/>
      <c r="X387" s="233"/>
      <c r="Y387" s="233"/>
      <c r="Z387" s="233"/>
      <c r="AA387" s="233"/>
      <c r="AB387" s="233"/>
      <c r="AC387" s="233"/>
      <c r="AD387" s="233"/>
      <c r="AE387" s="233"/>
    </row>
    <row r="388" spans="3:31" x14ac:dyDescent="0.25">
      <c r="C388" s="233"/>
      <c r="D388" s="233"/>
      <c r="E388" s="233"/>
      <c r="F388" s="233"/>
      <c r="G388" s="233"/>
      <c r="H388" s="233"/>
      <c r="I388" s="233"/>
      <c r="J388" s="233"/>
      <c r="K388" s="233"/>
      <c r="L388" s="233"/>
      <c r="M388" s="233"/>
      <c r="N388" s="233"/>
      <c r="O388" s="233"/>
      <c r="P388" s="233"/>
      <c r="Q388" s="233"/>
      <c r="R388" s="233"/>
      <c r="S388" s="233"/>
      <c r="T388" s="233"/>
      <c r="U388" s="233"/>
      <c r="V388" s="233"/>
      <c r="W388" s="233"/>
      <c r="X388" s="233"/>
      <c r="Y388" s="233"/>
      <c r="Z388" s="233"/>
      <c r="AA388" s="233"/>
      <c r="AB388" s="233"/>
      <c r="AC388" s="233"/>
      <c r="AD388" s="233"/>
      <c r="AE388" s="233"/>
    </row>
    <row r="389" spans="3:31" x14ac:dyDescent="0.25">
      <c r="C389" s="233"/>
      <c r="D389" s="233"/>
      <c r="E389" s="233"/>
      <c r="F389" s="233"/>
      <c r="G389" s="233"/>
      <c r="H389" s="233"/>
      <c r="I389" s="233"/>
      <c r="J389" s="233"/>
      <c r="K389" s="233"/>
      <c r="L389" s="233"/>
      <c r="M389" s="233"/>
      <c r="N389" s="233"/>
      <c r="O389" s="233"/>
      <c r="P389" s="233"/>
      <c r="Q389" s="233"/>
      <c r="R389" s="233"/>
      <c r="S389" s="233"/>
      <c r="T389" s="233"/>
      <c r="U389" s="233"/>
      <c r="V389" s="233"/>
      <c r="W389" s="233"/>
      <c r="X389" s="233"/>
      <c r="Y389" s="233"/>
      <c r="Z389" s="233"/>
      <c r="AA389" s="233"/>
      <c r="AB389" s="233"/>
      <c r="AC389" s="233"/>
      <c r="AD389" s="233"/>
      <c r="AE389" s="233"/>
    </row>
    <row r="390" spans="3:31" x14ac:dyDescent="0.25">
      <c r="C390" s="233"/>
      <c r="D390" s="233"/>
      <c r="E390" s="233"/>
      <c r="F390" s="233"/>
      <c r="G390" s="233"/>
      <c r="H390" s="233"/>
      <c r="I390" s="233"/>
      <c r="J390" s="233"/>
      <c r="K390" s="233"/>
      <c r="L390" s="233"/>
      <c r="M390" s="233"/>
      <c r="N390" s="233"/>
      <c r="O390" s="233"/>
      <c r="P390" s="233"/>
      <c r="Q390" s="233"/>
      <c r="R390" s="233"/>
      <c r="S390" s="233"/>
      <c r="T390" s="233"/>
      <c r="U390" s="233"/>
      <c r="V390" s="233"/>
      <c r="W390" s="233"/>
      <c r="X390" s="233"/>
      <c r="Y390" s="233"/>
      <c r="Z390" s="233"/>
      <c r="AA390" s="233"/>
      <c r="AB390" s="233"/>
      <c r="AC390" s="233"/>
      <c r="AD390" s="233"/>
      <c r="AE390" s="233"/>
    </row>
    <row r="391" spans="3:31" x14ac:dyDescent="0.25">
      <c r="C391" s="233"/>
      <c r="D391" s="233"/>
      <c r="E391" s="233"/>
      <c r="F391" s="233"/>
      <c r="G391" s="233"/>
      <c r="H391" s="233"/>
      <c r="I391" s="233"/>
      <c r="J391" s="233"/>
      <c r="K391" s="233"/>
      <c r="L391" s="233"/>
      <c r="M391" s="233"/>
      <c r="N391" s="233"/>
      <c r="O391" s="233"/>
      <c r="P391" s="233"/>
      <c r="Q391" s="233"/>
      <c r="R391" s="233"/>
      <c r="S391" s="233"/>
      <c r="T391" s="233"/>
      <c r="U391" s="233"/>
      <c r="V391" s="233"/>
      <c r="W391" s="233"/>
      <c r="X391" s="233"/>
      <c r="Y391" s="233"/>
      <c r="Z391" s="233"/>
      <c r="AA391" s="233"/>
      <c r="AB391" s="233"/>
      <c r="AC391" s="233"/>
      <c r="AD391" s="233"/>
      <c r="AE391" s="233"/>
    </row>
    <row r="392" spans="3:31" x14ac:dyDescent="0.25">
      <c r="C392" s="233"/>
      <c r="D392" s="233"/>
      <c r="E392" s="233"/>
      <c r="F392" s="233"/>
      <c r="G392" s="233"/>
      <c r="H392" s="233"/>
      <c r="I392" s="233"/>
      <c r="J392" s="233"/>
      <c r="K392" s="233"/>
      <c r="L392" s="233"/>
      <c r="M392" s="233"/>
      <c r="N392" s="233"/>
      <c r="O392" s="233"/>
      <c r="P392" s="233"/>
      <c r="Q392" s="233"/>
      <c r="R392" s="233"/>
      <c r="S392" s="233"/>
      <c r="T392" s="233"/>
      <c r="U392" s="233"/>
      <c r="V392" s="233"/>
      <c r="W392" s="233"/>
      <c r="X392" s="233"/>
      <c r="Y392" s="233"/>
      <c r="Z392" s="233"/>
      <c r="AA392" s="233"/>
      <c r="AB392" s="233"/>
      <c r="AC392" s="233"/>
      <c r="AD392" s="233"/>
      <c r="AE392" s="233"/>
    </row>
    <row r="393" spans="3:31" x14ac:dyDescent="0.25">
      <c r="C393" s="233"/>
      <c r="D393" s="233"/>
      <c r="E393" s="233"/>
      <c r="F393" s="233"/>
      <c r="G393" s="233"/>
      <c r="H393" s="233"/>
      <c r="I393" s="233"/>
      <c r="J393" s="233"/>
      <c r="K393" s="233"/>
      <c r="L393" s="233"/>
      <c r="M393" s="233"/>
      <c r="N393" s="233"/>
      <c r="O393" s="233"/>
      <c r="P393" s="233"/>
      <c r="Q393" s="233"/>
      <c r="R393" s="233"/>
      <c r="S393" s="233"/>
      <c r="T393" s="233"/>
      <c r="U393" s="233"/>
      <c r="V393" s="233"/>
      <c r="W393" s="233"/>
      <c r="X393" s="233"/>
      <c r="Y393" s="233"/>
      <c r="Z393" s="233"/>
      <c r="AA393" s="233"/>
      <c r="AB393" s="233"/>
      <c r="AC393" s="233"/>
      <c r="AD393" s="233"/>
      <c r="AE393" s="233"/>
    </row>
    <row r="394" spans="3:31" x14ac:dyDescent="0.25">
      <c r="C394" s="233"/>
      <c r="D394" s="233"/>
      <c r="E394" s="233"/>
      <c r="F394" s="233"/>
      <c r="G394" s="233"/>
      <c r="H394" s="233"/>
      <c r="I394" s="233"/>
      <c r="J394" s="233"/>
      <c r="K394" s="233"/>
      <c r="L394" s="233"/>
      <c r="M394" s="233"/>
      <c r="N394" s="233"/>
      <c r="O394" s="233"/>
      <c r="P394" s="233"/>
      <c r="Q394" s="233"/>
      <c r="R394" s="233"/>
      <c r="S394" s="233"/>
      <c r="T394" s="233"/>
      <c r="U394" s="233"/>
      <c r="V394" s="233"/>
      <c r="W394" s="233"/>
      <c r="X394" s="233"/>
      <c r="Y394" s="233"/>
      <c r="Z394" s="233"/>
      <c r="AA394" s="233"/>
      <c r="AB394" s="233"/>
      <c r="AC394" s="233"/>
      <c r="AD394" s="233"/>
      <c r="AE394" s="233"/>
    </row>
    <row r="395" spans="3:31" x14ac:dyDescent="0.25">
      <c r="C395" s="233"/>
      <c r="D395" s="233"/>
      <c r="E395" s="233"/>
      <c r="F395" s="233"/>
      <c r="G395" s="233"/>
      <c r="H395" s="233"/>
      <c r="I395" s="233"/>
      <c r="J395" s="233"/>
      <c r="K395" s="233"/>
      <c r="L395" s="233"/>
      <c r="M395" s="233"/>
      <c r="N395" s="233"/>
      <c r="O395" s="233"/>
      <c r="P395" s="233"/>
      <c r="Q395" s="233"/>
      <c r="R395" s="233"/>
      <c r="S395" s="233"/>
      <c r="T395" s="233"/>
      <c r="U395" s="233"/>
      <c r="V395" s="233"/>
      <c r="W395" s="233"/>
      <c r="X395" s="233"/>
      <c r="Y395" s="233"/>
      <c r="Z395" s="233"/>
      <c r="AA395" s="233"/>
      <c r="AB395" s="233"/>
      <c r="AC395" s="233"/>
      <c r="AD395" s="233"/>
      <c r="AE395" s="233"/>
    </row>
    <row r="396" spans="3:31" x14ac:dyDescent="0.25">
      <c r="C396" s="233"/>
      <c r="D396" s="233"/>
      <c r="E396" s="233"/>
      <c r="F396" s="233"/>
      <c r="G396" s="233"/>
      <c r="H396" s="233"/>
      <c r="I396" s="233"/>
      <c r="J396" s="233"/>
      <c r="K396" s="233"/>
      <c r="L396" s="233"/>
      <c r="M396" s="233"/>
      <c r="N396" s="233"/>
      <c r="O396" s="233"/>
      <c r="P396" s="233"/>
      <c r="Q396" s="233"/>
      <c r="R396" s="233"/>
      <c r="S396" s="233"/>
      <c r="T396" s="233"/>
      <c r="U396" s="233"/>
      <c r="V396" s="233"/>
      <c r="W396" s="233"/>
      <c r="X396" s="233"/>
      <c r="Y396" s="233"/>
      <c r="Z396" s="233"/>
      <c r="AA396" s="233"/>
      <c r="AB396" s="233"/>
      <c r="AC396" s="233"/>
      <c r="AD396" s="233"/>
      <c r="AE396" s="233"/>
    </row>
    <row r="397" spans="3:31" x14ac:dyDescent="0.25">
      <c r="C397" s="233"/>
      <c r="D397" s="233"/>
      <c r="E397" s="233"/>
      <c r="F397" s="233"/>
      <c r="G397" s="233"/>
      <c r="H397" s="233"/>
      <c r="I397" s="233"/>
      <c r="J397" s="233"/>
      <c r="K397" s="233"/>
      <c r="L397" s="233"/>
      <c r="M397" s="233"/>
      <c r="N397" s="233"/>
      <c r="O397" s="233"/>
      <c r="P397" s="233"/>
      <c r="Q397" s="233"/>
      <c r="R397" s="233"/>
      <c r="S397" s="233"/>
      <c r="T397" s="233"/>
      <c r="U397" s="233"/>
      <c r="V397" s="233"/>
      <c r="W397" s="233"/>
      <c r="X397" s="233"/>
      <c r="Y397" s="233"/>
      <c r="Z397" s="233"/>
      <c r="AA397" s="233"/>
      <c r="AB397" s="233"/>
      <c r="AC397" s="233"/>
      <c r="AD397" s="233"/>
      <c r="AE397" s="233"/>
    </row>
    <row r="398" spans="3:31" x14ac:dyDescent="0.25">
      <c r="C398" s="233"/>
      <c r="D398" s="233"/>
      <c r="E398" s="233"/>
      <c r="F398" s="233"/>
      <c r="G398" s="233"/>
      <c r="H398" s="233"/>
      <c r="I398" s="233"/>
      <c r="J398" s="233"/>
      <c r="K398" s="233"/>
      <c r="L398" s="233"/>
      <c r="M398" s="233"/>
      <c r="N398" s="233"/>
      <c r="O398" s="233"/>
      <c r="P398" s="233"/>
      <c r="Q398" s="233"/>
      <c r="R398" s="233"/>
      <c r="S398" s="233"/>
      <c r="T398" s="233"/>
      <c r="U398" s="233"/>
      <c r="V398" s="233"/>
      <c r="W398" s="233"/>
      <c r="X398" s="233"/>
      <c r="Y398" s="233"/>
      <c r="Z398" s="233"/>
      <c r="AA398" s="233"/>
      <c r="AB398" s="233"/>
      <c r="AC398" s="233"/>
      <c r="AD398" s="233"/>
      <c r="AE398" s="233"/>
    </row>
    <row r="399" spans="3:31" x14ac:dyDescent="0.25">
      <c r="C399" s="233"/>
      <c r="D399" s="233"/>
      <c r="E399" s="233"/>
      <c r="F399" s="233"/>
      <c r="G399" s="233"/>
      <c r="H399" s="233"/>
      <c r="I399" s="233"/>
      <c r="J399" s="233"/>
      <c r="K399" s="233"/>
      <c r="L399" s="233"/>
      <c r="M399" s="233"/>
      <c r="N399" s="233"/>
      <c r="O399" s="233"/>
      <c r="P399" s="233"/>
      <c r="Q399" s="233"/>
      <c r="R399" s="233"/>
      <c r="S399" s="233"/>
      <c r="T399" s="233"/>
      <c r="U399" s="233"/>
      <c r="V399" s="233"/>
      <c r="W399" s="233"/>
      <c r="X399" s="233"/>
      <c r="Y399" s="233"/>
      <c r="Z399" s="233"/>
      <c r="AA399" s="233"/>
      <c r="AB399" s="233"/>
      <c r="AC399" s="233"/>
      <c r="AD399" s="233"/>
      <c r="AE399" s="233"/>
    </row>
    <row r="400" spans="3:31" x14ac:dyDescent="0.25">
      <c r="C400" s="233"/>
      <c r="D400" s="233"/>
      <c r="E400" s="233"/>
      <c r="F400" s="233"/>
      <c r="G400" s="233"/>
      <c r="H400" s="233"/>
      <c r="I400" s="233"/>
      <c r="J400" s="233"/>
      <c r="K400" s="233"/>
      <c r="L400" s="233"/>
      <c r="M400" s="233"/>
      <c r="N400" s="233"/>
      <c r="O400" s="233"/>
      <c r="P400" s="233"/>
      <c r="Q400" s="233"/>
      <c r="R400" s="233"/>
      <c r="S400" s="233"/>
      <c r="T400" s="233"/>
      <c r="U400" s="233"/>
      <c r="V400" s="233"/>
      <c r="W400" s="233"/>
      <c r="X400" s="233"/>
      <c r="Y400" s="233"/>
      <c r="Z400" s="233"/>
      <c r="AA400" s="233"/>
      <c r="AB400" s="233"/>
      <c r="AC400" s="233"/>
      <c r="AD400" s="233"/>
      <c r="AE400" s="233"/>
    </row>
    <row r="401" spans="3:31" x14ac:dyDescent="0.25">
      <c r="C401" s="233"/>
      <c r="D401" s="233"/>
      <c r="E401" s="233"/>
      <c r="F401" s="233"/>
      <c r="G401" s="233"/>
      <c r="H401" s="233"/>
      <c r="I401" s="233"/>
      <c r="J401" s="233"/>
      <c r="K401" s="233"/>
      <c r="L401" s="233"/>
      <c r="M401" s="233"/>
      <c r="N401" s="233"/>
      <c r="O401" s="233"/>
      <c r="P401" s="233"/>
      <c r="Q401" s="233"/>
      <c r="R401" s="233"/>
      <c r="S401" s="233"/>
      <c r="T401" s="233"/>
      <c r="U401" s="233"/>
      <c r="V401" s="233"/>
      <c r="W401" s="233"/>
      <c r="X401" s="233"/>
      <c r="Y401" s="233"/>
      <c r="Z401" s="233"/>
      <c r="AA401" s="233"/>
      <c r="AB401" s="233"/>
      <c r="AC401" s="233"/>
      <c r="AD401" s="233"/>
      <c r="AE401" s="233"/>
    </row>
    <row r="402" spans="3:31" x14ac:dyDescent="0.25">
      <c r="C402" s="233"/>
      <c r="D402" s="233"/>
      <c r="E402" s="233"/>
      <c r="F402" s="233"/>
      <c r="G402" s="233"/>
      <c r="H402" s="233"/>
      <c r="I402" s="233"/>
      <c r="J402" s="233"/>
      <c r="K402" s="233"/>
      <c r="L402" s="233"/>
      <c r="M402" s="233"/>
      <c r="N402" s="233"/>
      <c r="O402" s="233"/>
      <c r="P402" s="233"/>
      <c r="Q402" s="233"/>
      <c r="R402" s="233"/>
      <c r="S402" s="233"/>
      <c r="T402" s="233"/>
      <c r="U402" s="233"/>
      <c r="V402" s="233"/>
      <c r="W402" s="233"/>
      <c r="X402" s="233"/>
      <c r="Y402" s="233"/>
      <c r="Z402" s="233"/>
      <c r="AA402" s="233"/>
      <c r="AB402" s="233"/>
      <c r="AC402" s="233"/>
      <c r="AD402" s="233"/>
      <c r="AE402" s="233"/>
    </row>
    <row r="403" spans="3:31" x14ac:dyDescent="0.25">
      <c r="C403" s="233"/>
      <c r="D403" s="233"/>
      <c r="E403" s="233"/>
      <c r="F403" s="233"/>
      <c r="G403" s="233"/>
      <c r="H403" s="233"/>
      <c r="I403" s="233"/>
      <c r="J403" s="233"/>
      <c r="K403" s="233"/>
      <c r="L403" s="233"/>
      <c r="M403" s="233"/>
      <c r="N403" s="233"/>
      <c r="O403" s="233"/>
      <c r="P403" s="233"/>
      <c r="Q403" s="233"/>
      <c r="R403" s="233"/>
      <c r="S403" s="233"/>
      <c r="T403" s="233"/>
      <c r="U403" s="233"/>
      <c r="V403" s="233"/>
      <c r="W403" s="233"/>
      <c r="X403" s="233"/>
      <c r="Y403" s="233"/>
      <c r="Z403" s="233"/>
      <c r="AA403" s="233"/>
      <c r="AB403" s="233"/>
      <c r="AC403" s="233"/>
      <c r="AD403" s="233"/>
      <c r="AE403" s="233"/>
    </row>
    <row r="404" spans="3:31" x14ac:dyDescent="0.25">
      <c r="C404" s="233"/>
      <c r="D404" s="233"/>
      <c r="E404" s="233"/>
      <c r="F404" s="233"/>
      <c r="G404" s="233"/>
      <c r="H404" s="233"/>
      <c r="I404" s="233"/>
      <c r="J404" s="233"/>
      <c r="K404" s="233"/>
      <c r="L404" s="233"/>
      <c r="M404" s="233"/>
      <c r="N404" s="233"/>
      <c r="O404" s="233"/>
      <c r="P404" s="233"/>
      <c r="Q404" s="233"/>
      <c r="R404" s="233"/>
      <c r="S404" s="233"/>
      <c r="T404" s="233"/>
      <c r="U404" s="233"/>
      <c r="V404" s="233"/>
      <c r="W404" s="233"/>
      <c r="X404" s="233"/>
      <c r="Y404" s="233"/>
      <c r="Z404" s="233"/>
      <c r="AA404" s="233"/>
      <c r="AB404" s="233"/>
      <c r="AC404" s="233"/>
      <c r="AD404" s="233"/>
      <c r="AE404" s="233"/>
    </row>
    <row r="405" spans="3:31" x14ac:dyDescent="0.25">
      <c r="C405" s="233"/>
      <c r="D405" s="233"/>
      <c r="E405" s="233"/>
      <c r="F405" s="233"/>
      <c r="G405" s="233"/>
      <c r="H405" s="233"/>
      <c r="I405" s="233"/>
      <c r="J405" s="233"/>
      <c r="K405" s="233"/>
      <c r="L405" s="233"/>
      <c r="M405" s="233"/>
      <c r="N405" s="233"/>
      <c r="O405" s="233"/>
      <c r="P405" s="233"/>
      <c r="Q405" s="233"/>
      <c r="R405" s="233"/>
      <c r="S405" s="233"/>
      <c r="T405" s="233"/>
      <c r="U405" s="233"/>
      <c r="V405" s="233"/>
      <c r="W405" s="233"/>
      <c r="X405" s="233"/>
      <c r="Y405" s="233"/>
      <c r="Z405" s="233"/>
      <c r="AA405" s="233"/>
      <c r="AB405" s="233"/>
      <c r="AC405" s="233"/>
      <c r="AD405" s="233"/>
      <c r="AE405" s="233"/>
    </row>
    <row r="406" spans="3:31" x14ac:dyDescent="0.25">
      <c r="C406" s="233"/>
      <c r="D406" s="233"/>
      <c r="E406" s="233"/>
      <c r="F406" s="233"/>
      <c r="G406" s="233"/>
      <c r="H406" s="233"/>
      <c r="I406" s="233"/>
      <c r="J406" s="233"/>
      <c r="K406" s="233"/>
      <c r="L406" s="233"/>
      <c r="M406" s="233"/>
      <c r="N406" s="233"/>
      <c r="O406" s="233"/>
      <c r="P406" s="233"/>
      <c r="Q406" s="233"/>
      <c r="R406" s="233"/>
      <c r="S406" s="233"/>
      <c r="T406" s="233"/>
      <c r="U406" s="233"/>
      <c r="V406" s="233"/>
      <c r="W406" s="233"/>
      <c r="X406" s="233"/>
      <c r="Y406" s="233"/>
      <c r="Z406" s="233"/>
      <c r="AA406" s="233"/>
      <c r="AB406" s="233"/>
      <c r="AC406" s="233"/>
      <c r="AD406" s="233"/>
      <c r="AE406" s="233"/>
    </row>
    <row r="407" spans="3:31" x14ac:dyDescent="0.25">
      <c r="C407" s="233"/>
      <c r="D407" s="233"/>
      <c r="E407" s="233"/>
      <c r="F407" s="233"/>
      <c r="G407" s="233"/>
      <c r="H407" s="233"/>
      <c r="I407" s="233"/>
      <c r="J407" s="233"/>
      <c r="K407" s="233"/>
      <c r="L407" s="233"/>
      <c r="M407" s="233"/>
      <c r="N407" s="233"/>
      <c r="O407" s="233"/>
      <c r="P407" s="233"/>
      <c r="Q407" s="233"/>
      <c r="R407" s="233"/>
      <c r="S407" s="233"/>
      <c r="T407" s="233"/>
      <c r="U407" s="233"/>
      <c r="V407" s="233"/>
      <c r="W407" s="233"/>
      <c r="X407" s="233"/>
      <c r="Y407" s="233"/>
      <c r="Z407" s="233"/>
      <c r="AA407" s="233"/>
      <c r="AB407" s="233"/>
      <c r="AC407" s="233"/>
      <c r="AD407" s="233"/>
      <c r="AE407" s="233"/>
    </row>
    <row r="408" spans="3:31" x14ac:dyDescent="0.25">
      <c r="C408" s="233"/>
      <c r="D408" s="233"/>
      <c r="E408" s="233"/>
      <c r="F408" s="233"/>
      <c r="G408" s="233"/>
      <c r="H408" s="233"/>
      <c r="I408" s="233"/>
      <c r="J408" s="233"/>
      <c r="K408" s="233"/>
      <c r="L408" s="233"/>
      <c r="M408" s="233"/>
      <c r="N408" s="233"/>
      <c r="O408" s="233"/>
      <c r="P408" s="233"/>
      <c r="Q408" s="233"/>
      <c r="R408" s="233"/>
      <c r="S408" s="233"/>
      <c r="T408" s="233"/>
      <c r="U408" s="233"/>
      <c r="V408" s="233"/>
      <c r="W408" s="233"/>
      <c r="X408" s="233"/>
      <c r="Y408" s="233"/>
      <c r="Z408" s="233"/>
      <c r="AA408" s="233"/>
      <c r="AB408" s="233"/>
      <c r="AC408" s="233"/>
      <c r="AD408" s="233"/>
      <c r="AE408" s="233"/>
    </row>
    <row r="409" spans="3:31" x14ac:dyDescent="0.25">
      <c r="C409" s="233"/>
      <c r="D409" s="233"/>
      <c r="E409" s="233"/>
      <c r="F409" s="233"/>
      <c r="G409" s="233"/>
      <c r="H409" s="233"/>
      <c r="I409" s="233"/>
      <c r="J409" s="233"/>
      <c r="K409" s="233"/>
      <c r="L409" s="233"/>
      <c r="M409" s="233"/>
      <c r="N409" s="233"/>
      <c r="O409" s="233"/>
      <c r="P409" s="233"/>
      <c r="Q409" s="233"/>
      <c r="R409" s="233"/>
      <c r="S409" s="233"/>
      <c r="T409" s="233"/>
      <c r="U409" s="233"/>
      <c r="V409" s="233"/>
      <c r="W409" s="233"/>
      <c r="X409" s="233"/>
      <c r="Y409" s="233"/>
      <c r="Z409" s="233"/>
      <c r="AA409" s="233"/>
      <c r="AB409" s="233"/>
      <c r="AC409" s="233"/>
      <c r="AD409" s="233"/>
      <c r="AE409" s="233"/>
    </row>
    <row r="410" spans="3:31" x14ac:dyDescent="0.25">
      <c r="C410" s="233"/>
      <c r="D410" s="233"/>
      <c r="E410" s="233"/>
      <c r="F410" s="233"/>
      <c r="G410" s="233"/>
      <c r="H410" s="233"/>
      <c r="I410" s="233"/>
      <c r="J410" s="233"/>
      <c r="K410" s="233"/>
      <c r="L410" s="233"/>
      <c r="M410" s="233"/>
      <c r="N410" s="233"/>
      <c r="O410" s="233"/>
      <c r="P410" s="233"/>
      <c r="Q410" s="233"/>
      <c r="R410" s="233"/>
      <c r="S410" s="233"/>
      <c r="T410" s="233"/>
      <c r="U410" s="233"/>
      <c r="V410" s="233"/>
      <c r="W410" s="233"/>
      <c r="X410" s="233"/>
      <c r="Y410" s="233"/>
      <c r="Z410" s="233"/>
      <c r="AA410" s="233"/>
      <c r="AB410" s="233"/>
      <c r="AC410" s="233"/>
      <c r="AD410" s="233"/>
      <c r="AE410" s="233"/>
    </row>
    <row r="411" spans="3:31" x14ac:dyDescent="0.25">
      <c r="C411" s="233"/>
      <c r="D411" s="233"/>
      <c r="E411" s="233"/>
      <c r="F411" s="233"/>
      <c r="G411" s="233"/>
      <c r="H411" s="233"/>
      <c r="I411" s="233"/>
      <c r="J411" s="233"/>
      <c r="K411" s="233"/>
      <c r="L411" s="233"/>
      <c r="M411" s="233"/>
      <c r="N411" s="233"/>
      <c r="O411" s="233"/>
      <c r="P411" s="233"/>
      <c r="Q411" s="233"/>
      <c r="R411" s="233"/>
      <c r="S411" s="233"/>
      <c r="T411" s="233"/>
      <c r="U411" s="233"/>
      <c r="V411" s="233"/>
      <c r="W411" s="233"/>
      <c r="X411" s="233"/>
      <c r="Y411" s="233"/>
      <c r="Z411" s="233"/>
      <c r="AA411" s="233"/>
      <c r="AB411" s="233"/>
      <c r="AC411" s="233"/>
      <c r="AD411" s="233"/>
      <c r="AE411" s="233"/>
    </row>
    <row r="412" spans="3:31" x14ac:dyDescent="0.25">
      <c r="C412" s="233"/>
      <c r="D412" s="233"/>
      <c r="E412" s="233"/>
      <c r="F412" s="233"/>
      <c r="G412" s="233"/>
      <c r="H412" s="233"/>
      <c r="I412" s="233"/>
      <c r="J412" s="233"/>
      <c r="K412" s="233"/>
      <c r="L412" s="233"/>
      <c r="M412" s="233"/>
      <c r="N412" s="233"/>
      <c r="O412" s="233"/>
      <c r="P412" s="233"/>
      <c r="Q412" s="233"/>
      <c r="R412" s="233"/>
      <c r="S412" s="233"/>
      <c r="T412" s="233"/>
      <c r="U412" s="233"/>
      <c r="V412" s="233"/>
      <c r="W412" s="233"/>
      <c r="X412" s="233"/>
      <c r="Y412" s="233"/>
      <c r="Z412" s="233"/>
      <c r="AA412" s="233"/>
      <c r="AB412" s="233"/>
      <c r="AC412" s="233"/>
      <c r="AD412" s="233"/>
      <c r="AE412" s="233"/>
    </row>
    <row r="413" spans="3:31" x14ac:dyDescent="0.25">
      <c r="C413" s="233"/>
      <c r="D413" s="233"/>
      <c r="E413" s="233"/>
      <c r="F413" s="233"/>
      <c r="G413" s="233"/>
      <c r="H413" s="233"/>
      <c r="I413" s="233"/>
      <c r="J413" s="233"/>
      <c r="K413" s="233"/>
      <c r="L413" s="233"/>
      <c r="M413" s="233"/>
      <c r="N413" s="233"/>
      <c r="O413" s="233"/>
      <c r="P413" s="233"/>
      <c r="Q413" s="233"/>
      <c r="R413" s="233"/>
      <c r="S413" s="233"/>
      <c r="T413" s="233"/>
      <c r="U413" s="233"/>
      <c r="V413" s="233"/>
      <c r="W413" s="233"/>
      <c r="X413" s="233"/>
      <c r="Y413" s="233"/>
      <c r="Z413" s="233"/>
      <c r="AA413" s="233"/>
      <c r="AB413" s="233"/>
      <c r="AC413" s="233"/>
      <c r="AD413" s="233"/>
      <c r="AE413" s="233"/>
    </row>
    <row r="414" spans="3:31" x14ac:dyDescent="0.25">
      <c r="C414" s="233"/>
      <c r="D414" s="233"/>
      <c r="E414" s="233"/>
      <c r="F414" s="233"/>
      <c r="G414" s="233"/>
      <c r="H414" s="233"/>
      <c r="I414" s="233"/>
      <c r="J414" s="233"/>
      <c r="K414" s="233"/>
      <c r="L414" s="233"/>
      <c r="M414" s="233"/>
      <c r="N414" s="233"/>
      <c r="O414" s="233"/>
      <c r="P414" s="233"/>
      <c r="Q414" s="233"/>
      <c r="R414" s="233"/>
      <c r="S414" s="233"/>
      <c r="T414" s="233"/>
      <c r="U414" s="233"/>
      <c r="V414" s="233"/>
      <c r="W414" s="233"/>
      <c r="X414" s="233"/>
      <c r="Y414" s="233"/>
      <c r="Z414" s="233"/>
      <c r="AA414" s="233"/>
      <c r="AB414" s="233"/>
      <c r="AC414" s="233"/>
      <c r="AD414" s="233"/>
      <c r="AE414" s="233"/>
    </row>
    <row r="415" spans="3:31" x14ac:dyDescent="0.25">
      <c r="C415" s="233"/>
      <c r="D415" s="233"/>
      <c r="E415" s="233"/>
      <c r="F415" s="233"/>
      <c r="G415" s="233"/>
      <c r="H415" s="233"/>
      <c r="I415" s="233"/>
      <c r="J415" s="233"/>
      <c r="K415" s="233"/>
      <c r="L415" s="233"/>
      <c r="M415" s="233"/>
      <c r="N415" s="233"/>
      <c r="O415" s="233"/>
      <c r="P415" s="233"/>
      <c r="Q415" s="233"/>
      <c r="R415" s="233"/>
      <c r="S415" s="233"/>
      <c r="T415" s="233"/>
      <c r="U415" s="233"/>
      <c r="V415" s="233"/>
      <c r="W415" s="233"/>
      <c r="X415" s="233"/>
      <c r="Y415" s="233"/>
      <c r="Z415" s="233"/>
      <c r="AA415" s="233"/>
      <c r="AB415" s="233"/>
      <c r="AC415" s="233"/>
      <c r="AD415" s="233"/>
      <c r="AE415" s="233"/>
    </row>
    <row r="416" spans="3:31" x14ac:dyDescent="0.25">
      <c r="C416" s="233"/>
      <c r="D416" s="233"/>
      <c r="E416" s="233"/>
      <c r="F416" s="233"/>
      <c r="G416" s="233"/>
      <c r="H416" s="233"/>
      <c r="I416" s="233"/>
      <c r="J416" s="233"/>
      <c r="K416" s="233"/>
      <c r="L416" s="233"/>
      <c r="M416" s="233"/>
      <c r="N416" s="233"/>
      <c r="O416" s="233"/>
      <c r="P416" s="233"/>
      <c r="Q416" s="233"/>
      <c r="R416" s="233"/>
      <c r="S416" s="233"/>
      <c r="T416" s="233"/>
      <c r="U416" s="233"/>
      <c r="V416" s="233"/>
      <c r="W416" s="233"/>
      <c r="X416" s="233"/>
      <c r="Y416" s="233"/>
      <c r="Z416" s="233"/>
      <c r="AA416" s="233"/>
      <c r="AB416" s="233"/>
      <c r="AC416" s="233"/>
      <c r="AD416" s="233"/>
      <c r="AE416" s="233"/>
    </row>
    <row r="417" spans="3:31" x14ac:dyDescent="0.25">
      <c r="C417" s="233"/>
      <c r="D417" s="233"/>
      <c r="E417" s="233"/>
      <c r="F417" s="233"/>
      <c r="G417" s="233"/>
      <c r="H417" s="233"/>
      <c r="I417" s="233"/>
      <c r="J417" s="233"/>
      <c r="K417" s="233"/>
      <c r="L417" s="233"/>
      <c r="M417" s="233"/>
      <c r="N417" s="233"/>
      <c r="O417" s="233"/>
      <c r="P417" s="233"/>
      <c r="Q417" s="233"/>
      <c r="R417" s="233"/>
      <c r="S417" s="233"/>
      <c r="T417" s="233"/>
      <c r="U417" s="233"/>
      <c r="V417" s="233"/>
      <c r="W417" s="233"/>
      <c r="X417" s="233"/>
      <c r="Y417" s="233"/>
      <c r="Z417" s="233"/>
      <c r="AA417" s="233"/>
      <c r="AB417" s="233"/>
      <c r="AC417" s="233"/>
      <c r="AD417" s="233"/>
      <c r="AE417" s="233"/>
    </row>
    <row r="418" spans="3:31" x14ac:dyDescent="0.25">
      <c r="C418" s="233"/>
      <c r="D418" s="233"/>
      <c r="E418" s="233"/>
      <c r="F418" s="233"/>
      <c r="G418" s="233"/>
      <c r="H418" s="233"/>
      <c r="I418" s="233"/>
      <c r="J418" s="233"/>
      <c r="K418" s="233"/>
      <c r="L418" s="233"/>
      <c r="M418" s="233"/>
      <c r="N418" s="233"/>
      <c r="O418" s="233"/>
      <c r="P418" s="233"/>
      <c r="Q418" s="233"/>
      <c r="R418" s="233"/>
      <c r="S418" s="233"/>
      <c r="T418" s="233"/>
      <c r="U418" s="233"/>
      <c r="V418" s="233"/>
      <c r="W418" s="233"/>
      <c r="X418" s="233"/>
      <c r="Y418" s="233"/>
      <c r="Z418" s="233"/>
      <c r="AA418" s="233"/>
      <c r="AB418" s="233"/>
      <c r="AC418" s="233"/>
      <c r="AD418" s="233"/>
      <c r="AE418" s="233"/>
    </row>
    <row r="419" spans="3:31" x14ac:dyDescent="0.25">
      <c r="C419" s="233"/>
      <c r="D419" s="233"/>
      <c r="E419" s="233"/>
      <c r="F419" s="233"/>
      <c r="G419" s="233"/>
      <c r="H419" s="233"/>
      <c r="I419" s="233"/>
      <c r="J419" s="233"/>
      <c r="K419" s="233"/>
      <c r="L419" s="233"/>
      <c r="M419" s="233"/>
      <c r="N419" s="233"/>
      <c r="O419" s="233"/>
      <c r="P419" s="233"/>
      <c r="Q419" s="233"/>
      <c r="R419" s="233"/>
      <c r="S419" s="233"/>
      <c r="T419" s="233"/>
      <c r="U419" s="233"/>
      <c r="V419" s="233"/>
      <c r="W419" s="233"/>
      <c r="X419" s="233"/>
      <c r="Y419" s="233"/>
      <c r="Z419" s="233"/>
      <c r="AA419" s="233"/>
      <c r="AB419" s="233"/>
      <c r="AC419" s="233"/>
      <c r="AD419" s="233"/>
      <c r="AE419" s="233"/>
    </row>
    <row r="420" spans="3:31" x14ac:dyDescent="0.25">
      <c r="C420" s="233"/>
      <c r="D420" s="233"/>
      <c r="E420" s="233"/>
      <c r="F420" s="233"/>
      <c r="G420" s="233"/>
      <c r="H420" s="233"/>
      <c r="I420" s="233"/>
      <c r="J420" s="233"/>
      <c r="K420" s="233"/>
      <c r="L420" s="233"/>
      <c r="M420" s="233"/>
      <c r="N420" s="233"/>
      <c r="O420" s="233"/>
      <c r="P420" s="233"/>
      <c r="Q420" s="233"/>
      <c r="R420" s="233"/>
      <c r="S420" s="233"/>
      <c r="T420" s="233"/>
      <c r="U420" s="233"/>
      <c r="V420" s="233"/>
      <c r="W420" s="233"/>
      <c r="X420" s="233"/>
      <c r="Y420" s="233"/>
      <c r="Z420" s="233"/>
      <c r="AA420" s="233"/>
      <c r="AB420" s="233"/>
      <c r="AC420" s="233"/>
      <c r="AD420" s="233"/>
      <c r="AE420" s="233"/>
    </row>
    <row r="421" spans="3:31" x14ac:dyDescent="0.25">
      <c r="C421" s="233"/>
      <c r="D421" s="233"/>
      <c r="E421" s="233"/>
      <c r="F421" s="233"/>
      <c r="G421" s="233"/>
      <c r="H421" s="233"/>
      <c r="I421" s="233"/>
      <c r="J421" s="233"/>
      <c r="K421" s="233"/>
      <c r="L421" s="233"/>
      <c r="M421" s="233"/>
      <c r="N421" s="233"/>
      <c r="O421" s="233"/>
      <c r="P421" s="233"/>
      <c r="Q421" s="233"/>
      <c r="R421" s="233"/>
      <c r="S421" s="233"/>
      <c r="T421" s="233"/>
      <c r="U421" s="233"/>
      <c r="V421" s="233"/>
      <c r="W421" s="233"/>
      <c r="X421" s="233"/>
      <c r="Y421" s="233"/>
      <c r="Z421" s="233"/>
      <c r="AA421" s="233"/>
      <c r="AB421" s="233"/>
      <c r="AC421" s="233"/>
      <c r="AD421" s="233"/>
      <c r="AE421" s="233"/>
    </row>
    <row r="422" spans="3:31" x14ac:dyDescent="0.25">
      <c r="C422" s="233"/>
      <c r="D422" s="233"/>
      <c r="E422" s="233"/>
      <c r="F422" s="233"/>
      <c r="G422" s="233"/>
      <c r="H422" s="233"/>
      <c r="I422" s="233"/>
      <c r="J422" s="233"/>
      <c r="K422" s="233"/>
      <c r="L422" s="233"/>
      <c r="M422" s="233"/>
      <c r="N422" s="233"/>
      <c r="O422" s="233"/>
      <c r="P422" s="233"/>
      <c r="Q422" s="233"/>
      <c r="R422" s="233"/>
      <c r="S422" s="233"/>
      <c r="T422" s="233"/>
      <c r="U422" s="233"/>
      <c r="V422" s="233"/>
      <c r="W422" s="233"/>
      <c r="X422" s="233"/>
      <c r="Y422" s="233"/>
      <c r="Z422" s="233"/>
      <c r="AA422" s="233"/>
      <c r="AB422" s="233"/>
      <c r="AC422" s="233"/>
      <c r="AD422" s="233"/>
      <c r="AE422" s="233"/>
    </row>
    <row r="423" spans="3:31" x14ac:dyDescent="0.25">
      <c r="C423" s="233"/>
      <c r="D423" s="233"/>
      <c r="E423" s="233"/>
      <c r="F423" s="233"/>
      <c r="G423" s="233"/>
      <c r="H423" s="233"/>
      <c r="I423" s="233"/>
      <c r="J423" s="233"/>
      <c r="K423" s="233"/>
      <c r="L423" s="233"/>
      <c r="M423" s="233"/>
      <c r="N423" s="233"/>
      <c r="O423" s="233"/>
      <c r="P423" s="233"/>
      <c r="Q423" s="233"/>
      <c r="R423" s="233"/>
      <c r="S423" s="233"/>
      <c r="T423" s="233"/>
      <c r="U423" s="233"/>
      <c r="V423" s="233"/>
      <c r="W423" s="233"/>
      <c r="X423" s="233"/>
      <c r="Y423" s="233"/>
      <c r="Z423" s="233"/>
      <c r="AA423" s="233"/>
      <c r="AB423" s="233"/>
      <c r="AC423" s="233"/>
      <c r="AD423" s="233"/>
      <c r="AE423" s="233"/>
    </row>
    <row r="424" spans="3:31" x14ac:dyDescent="0.25">
      <c r="C424" s="233"/>
      <c r="D424" s="233"/>
      <c r="E424" s="233"/>
      <c r="F424" s="233"/>
      <c r="G424" s="233"/>
      <c r="H424" s="233"/>
      <c r="I424" s="233"/>
      <c r="J424" s="233"/>
      <c r="K424" s="233"/>
      <c r="L424" s="233"/>
      <c r="M424" s="233"/>
      <c r="N424" s="233"/>
      <c r="O424" s="233"/>
      <c r="P424" s="233"/>
      <c r="Q424" s="233"/>
      <c r="R424" s="233"/>
      <c r="S424" s="233"/>
      <c r="T424" s="233"/>
      <c r="U424" s="233"/>
      <c r="V424" s="233"/>
      <c r="W424" s="233"/>
      <c r="X424" s="233"/>
      <c r="Y424" s="233"/>
      <c r="Z424" s="233"/>
      <c r="AA424" s="233"/>
      <c r="AB424" s="233"/>
      <c r="AC424" s="233"/>
      <c r="AD424" s="233"/>
      <c r="AE424" s="233"/>
    </row>
    <row r="425" spans="3:31" x14ac:dyDescent="0.25">
      <c r="C425" s="233"/>
      <c r="D425" s="233"/>
      <c r="E425" s="233"/>
      <c r="F425" s="233"/>
      <c r="G425" s="233"/>
      <c r="H425" s="233"/>
      <c r="I425" s="233"/>
      <c r="J425" s="233"/>
      <c r="K425" s="233"/>
      <c r="L425" s="233"/>
      <c r="M425" s="233"/>
      <c r="N425" s="233"/>
      <c r="O425" s="233"/>
      <c r="P425" s="233"/>
      <c r="Q425" s="233"/>
      <c r="R425" s="233"/>
      <c r="S425" s="233"/>
      <c r="T425" s="233"/>
      <c r="U425" s="233"/>
      <c r="V425" s="233"/>
      <c r="W425" s="233"/>
      <c r="X425" s="233"/>
      <c r="Y425" s="233"/>
      <c r="Z425" s="233"/>
      <c r="AA425" s="233"/>
      <c r="AB425" s="233"/>
      <c r="AC425" s="233"/>
      <c r="AD425" s="233"/>
      <c r="AE425" s="233"/>
    </row>
    <row r="426" spans="3:31" x14ac:dyDescent="0.25">
      <c r="C426" s="233"/>
      <c r="D426" s="233"/>
      <c r="E426" s="233"/>
      <c r="F426" s="233"/>
      <c r="G426" s="233"/>
      <c r="H426" s="233"/>
      <c r="I426" s="233"/>
      <c r="J426" s="233"/>
      <c r="K426" s="233"/>
      <c r="L426" s="233"/>
      <c r="M426" s="233"/>
      <c r="N426" s="233"/>
      <c r="O426" s="233"/>
      <c r="P426" s="233"/>
      <c r="Q426" s="233"/>
      <c r="R426" s="233"/>
      <c r="S426" s="233"/>
      <c r="T426" s="233"/>
      <c r="U426" s="233"/>
      <c r="V426" s="233"/>
      <c r="W426" s="233"/>
      <c r="X426" s="233"/>
      <c r="Y426" s="233"/>
      <c r="Z426" s="233"/>
      <c r="AA426" s="233"/>
      <c r="AB426" s="233"/>
      <c r="AC426" s="233"/>
      <c r="AD426" s="233"/>
      <c r="AE426" s="233"/>
    </row>
    <row r="427" spans="3:31" x14ac:dyDescent="0.25">
      <c r="C427" s="233"/>
      <c r="D427" s="233"/>
      <c r="E427" s="233"/>
      <c r="F427" s="233"/>
      <c r="G427" s="233"/>
      <c r="H427" s="233"/>
      <c r="I427" s="233"/>
      <c r="J427" s="233"/>
      <c r="K427" s="233"/>
      <c r="L427" s="233"/>
      <c r="M427" s="233"/>
      <c r="N427" s="233"/>
      <c r="O427" s="233"/>
      <c r="P427" s="233"/>
      <c r="Q427" s="233"/>
      <c r="R427" s="233"/>
      <c r="S427" s="233"/>
      <c r="T427" s="233"/>
      <c r="U427" s="233"/>
      <c r="V427" s="233"/>
      <c r="W427" s="233"/>
      <c r="X427" s="233"/>
      <c r="Y427" s="233"/>
      <c r="Z427" s="233"/>
      <c r="AA427" s="233"/>
      <c r="AB427" s="233"/>
      <c r="AC427" s="233"/>
      <c r="AD427" s="233"/>
      <c r="AE427" s="233"/>
    </row>
    <row r="428" spans="3:31" x14ac:dyDescent="0.25">
      <c r="C428" s="233"/>
      <c r="D428" s="233"/>
      <c r="E428" s="233"/>
      <c r="F428" s="233"/>
      <c r="G428" s="233"/>
      <c r="H428" s="233"/>
      <c r="I428" s="233"/>
      <c r="J428" s="233"/>
      <c r="K428" s="233"/>
      <c r="L428" s="233"/>
      <c r="M428" s="233"/>
      <c r="N428" s="233"/>
      <c r="O428" s="233"/>
      <c r="P428" s="233"/>
      <c r="Q428" s="233"/>
      <c r="R428" s="233"/>
      <c r="S428" s="233"/>
      <c r="T428" s="233"/>
      <c r="U428" s="233"/>
      <c r="V428" s="233"/>
      <c r="W428" s="233"/>
      <c r="X428" s="233"/>
      <c r="Y428" s="233"/>
      <c r="Z428" s="233"/>
      <c r="AA428" s="233"/>
      <c r="AB428" s="233"/>
      <c r="AC428" s="233"/>
      <c r="AD428" s="233"/>
      <c r="AE428" s="233"/>
    </row>
    <row r="429" spans="3:31" x14ac:dyDescent="0.25">
      <c r="C429" s="233"/>
      <c r="D429" s="233"/>
      <c r="E429" s="233"/>
      <c r="F429" s="233"/>
      <c r="G429" s="233"/>
      <c r="H429" s="233"/>
      <c r="I429" s="233"/>
      <c r="J429" s="233"/>
      <c r="K429" s="233"/>
      <c r="L429" s="233"/>
      <c r="M429" s="233"/>
      <c r="N429" s="233"/>
      <c r="O429" s="233"/>
      <c r="P429" s="233"/>
      <c r="Q429" s="233"/>
      <c r="R429" s="233"/>
      <c r="S429" s="233"/>
      <c r="T429" s="233"/>
      <c r="U429" s="233"/>
      <c r="V429" s="233"/>
      <c r="W429" s="233"/>
      <c r="X429" s="233"/>
      <c r="Y429" s="233"/>
      <c r="Z429" s="233"/>
      <c r="AA429" s="233"/>
      <c r="AB429" s="233"/>
      <c r="AC429" s="233"/>
      <c r="AD429" s="233"/>
      <c r="AE429" s="233"/>
    </row>
    <row r="430" spans="3:31" x14ac:dyDescent="0.25">
      <c r="C430" s="233"/>
      <c r="D430" s="233"/>
      <c r="E430" s="233"/>
      <c r="F430" s="233"/>
      <c r="G430" s="233"/>
      <c r="H430" s="233"/>
      <c r="I430" s="233"/>
      <c r="J430" s="233"/>
      <c r="K430" s="233"/>
      <c r="L430" s="233"/>
      <c r="M430" s="233"/>
      <c r="N430" s="233"/>
      <c r="O430" s="233"/>
      <c r="P430" s="233"/>
      <c r="Q430" s="233"/>
      <c r="R430" s="233"/>
      <c r="S430" s="233"/>
      <c r="T430" s="233"/>
      <c r="U430" s="233"/>
      <c r="V430" s="233"/>
      <c r="W430" s="233"/>
      <c r="X430" s="233"/>
      <c r="Y430" s="233"/>
      <c r="Z430" s="233"/>
      <c r="AA430" s="233"/>
      <c r="AB430" s="233"/>
      <c r="AC430" s="233"/>
      <c r="AD430" s="233"/>
      <c r="AE430" s="233"/>
    </row>
    <row r="431" spans="3:31" x14ac:dyDescent="0.25">
      <c r="C431" s="233"/>
      <c r="D431" s="233"/>
      <c r="E431" s="233"/>
      <c r="F431" s="233"/>
      <c r="G431" s="233"/>
      <c r="H431" s="233"/>
      <c r="I431" s="233"/>
      <c r="J431" s="233"/>
      <c r="K431" s="233"/>
      <c r="L431" s="233"/>
      <c r="M431" s="233"/>
      <c r="N431" s="233"/>
      <c r="O431" s="233"/>
      <c r="P431" s="233"/>
      <c r="Q431" s="233"/>
      <c r="R431" s="233"/>
      <c r="S431" s="233"/>
      <c r="T431" s="233"/>
      <c r="U431" s="233"/>
      <c r="V431" s="233"/>
      <c r="W431" s="233"/>
      <c r="X431" s="233"/>
      <c r="Y431" s="233"/>
      <c r="Z431" s="233"/>
      <c r="AA431" s="233"/>
      <c r="AB431" s="233"/>
      <c r="AC431" s="233"/>
      <c r="AD431" s="233"/>
      <c r="AE431" s="233"/>
    </row>
    <row r="432" spans="3:31" x14ac:dyDescent="0.25">
      <c r="C432" s="233"/>
      <c r="D432" s="233"/>
      <c r="E432" s="233"/>
      <c r="F432" s="233"/>
      <c r="G432" s="233"/>
      <c r="H432" s="233"/>
      <c r="I432" s="233"/>
      <c r="J432" s="233"/>
      <c r="K432" s="233"/>
      <c r="L432" s="233"/>
      <c r="M432" s="233"/>
      <c r="N432" s="233"/>
      <c r="O432" s="233"/>
      <c r="P432" s="233"/>
      <c r="Q432" s="233"/>
      <c r="R432" s="233"/>
      <c r="S432" s="233"/>
      <c r="T432" s="233"/>
      <c r="U432" s="233"/>
      <c r="V432" s="233"/>
      <c r="W432" s="233"/>
      <c r="X432" s="233"/>
      <c r="Y432" s="233"/>
      <c r="Z432" s="233"/>
      <c r="AA432" s="233"/>
      <c r="AB432" s="233"/>
      <c r="AC432" s="233"/>
      <c r="AD432" s="233"/>
      <c r="AE432" s="233"/>
    </row>
    <row r="433" spans="3:31" x14ac:dyDescent="0.25">
      <c r="C433" s="233"/>
      <c r="D433" s="233"/>
      <c r="E433" s="233"/>
      <c r="F433" s="233"/>
      <c r="G433" s="233"/>
      <c r="H433" s="233"/>
      <c r="I433" s="233"/>
      <c r="J433" s="233"/>
      <c r="K433" s="233"/>
      <c r="L433" s="233"/>
      <c r="M433" s="233"/>
      <c r="N433" s="233"/>
      <c r="O433" s="233"/>
      <c r="P433" s="233"/>
      <c r="Q433" s="233"/>
      <c r="R433" s="233"/>
      <c r="S433" s="233"/>
      <c r="T433" s="233"/>
      <c r="U433" s="233"/>
      <c r="V433" s="233"/>
      <c r="W433" s="233"/>
      <c r="X433" s="233"/>
      <c r="Y433" s="233"/>
      <c r="Z433" s="233"/>
      <c r="AA433" s="233"/>
      <c r="AB433" s="233"/>
      <c r="AC433" s="233"/>
      <c r="AD433" s="233"/>
      <c r="AE433" s="233"/>
    </row>
    <row r="434" spans="3:31" x14ac:dyDescent="0.25">
      <c r="C434" s="233"/>
      <c r="D434" s="233"/>
      <c r="E434" s="233"/>
      <c r="F434" s="233"/>
      <c r="G434" s="233"/>
      <c r="H434" s="233"/>
      <c r="I434" s="233"/>
      <c r="J434" s="233"/>
      <c r="K434" s="233"/>
      <c r="L434" s="233"/>
      <c r="M434" s="233"/>
      <c r="N434" s="233"/>
      <c r="O434" s="233"/>
      <c r="P434" s="233"/>
      <c r="Q434" s="233"/>
      <c r="R434" s="233"/>
      <c r="S434" s="233"/>
      <c r="T434" s="233"/>
      <c r="U434" s="233"/>
      <c r="V434" s="233"/>
      <c r="W434" s="233"/>
      <c r="X434" s="233"/>
      <c r="Y434" s="233"/>
      <c r="Z434" s="233"/>
      <c r="AA434" s="233"/>
      <c r="AB434" s="233"/>
      <c r="AC434" s="233"/>
      <c r="AD434" s="233"/>
      <c r="AE434" s="233"/>
    </row>
    <row r="435" spans="3:31" x14ac:dyDescent="0.25">
      <c r="C435" s="233"/>
      <c r="D435" s="233"/>
      <c r="E435" s="233"/>
      <c r="F435" s="233"/>
      <c r="G435" s="233"/>
      <c r="H435" s="233"/>
      <c r="I435" s="233"/>
      <c r="J435" s="233"/>
      <c r="K435" s="233"/>
      <c r="L435" s="233"/>
      <c r="M435" s="233"/>
      <c r="N435" s="233"/>
      <c r="O435" s="233"/>
      <c r="P435" s="233"/>
      <c r="Q435" s="233"/>
      <c r="R435" s="233"/>
      <c r="S435" s="233"/>
      <c r="T435" s="233"/>
      <c r="U435" s="233"/>
      <c r="V435" s="233"/>
      <c r="W435" s="233"/>
      <c r="X435" s="233"/>
      <c r="Y435" s="233"/>
      <c r="Z435" s="233"/>
      <c r="AA435" s="233"/>
      <c r="AB435" s="233"/>
      <c r="AC435" s="233"/>
      <c r="AD435" s="233"/>
      <c r="AE435" s="233"/>
    </row>
    <row r="436" spans="3:31" x14ac:dyDescent="0.25">
      <c r="C436" s="233"/>
      <c r="D436" s="233"/>
      <c r="E436" s="233"/>
      <c r="F436" s="233"/>
      <c r="G436" s="233"/>
      <c r="H436" s="233"/>
      <c r="I436" s="233"/>
      <c r="J436" s="233"/>
      <c r="K436" s="233"/>
      <c r="L436" s="233"/>
      <c r="M436" s="233"/>
      <c r="N436" s="233"/>
      <c r="O436" s="233"/>
      <c r="P436" s="233"/>
      <c r="Q436" s="233"/>
      <c r="R436" s="233"/>
      <c r="S436" s="233"/>
      <c r="T436" s="233"/>
      <c r="U436" s="233"/>
      <c r="V436" s="233"/>
      <c r="W436" s="233"/>
      <c r="X436" s="233"/>
      <c r="Y436" s="233"/>
      <c r="Z436" s="233"/>
      <c r="AA436" s="233"/>
      <c r="AB436" s="233"/>
      <c r="AC436" s="233"/>
      <c r="AD436" s="233"/>
      <c r="AE436" s="233"/>
    </row>
    <row r="437" spans="3:31" x14ac:dyDescent="0.25">
      <c r="C437" s="233"/>
      <c r="D437" s="233"/>
      <c r="E437" s="233"/>
      <c r="F437" s="233"/>
      <c r="G437" s="233"/>
      <c r="H437" s="233"/>
      <c r="I437" s="233"/>
      <c r="J437" s="233"/>
      <c r="K437" s="233"/>
      <c r="L437" s="233"/>
      <c r="M437" s="233"/>
      <c r="N437" s="233"/>
      <c r="O437" s="233"/>
      <c r="P437" s="233"/>
      <c r="Q437" s="233"/>
      <c r="R437" s="233"/>
      <c r="S437" s="233"/>
      <c r="T437" s="233"/>
      <c r="U437" s="233"/>
      <c r="V437" s="233"/>
      <c r="W437" s="233"/>
      <c r="X437" s="233"/>
      <c r="Y437" s="233"/>
      <c r="Z437" s="233"/>
      <c r="AA437" s="233"/>
      <c r="AB437" s="233"/>
      <c r="AC437" s="233"/>
      <c r="AD437" s="233"/>
      <c r="AE437" s="233"/>
    </row>
    <row r="438" spans="3:31" x14ac:dyDescent="0.25">
      <c r="C438" s="233"/>
      <c r="D438" s="233"/>
      <c r="E438" s="233"/>
      <c r="F438" s="233"/>
      <c r="G438" s="233"/>
      <c r="H438" s="233"/>
      <c r="I438" s="233"/>
      <c r="J438" s="233"/>
      <c r="K438" s="233"/>
      <c r="L438" s="233"/>
      <c r="M438" s="233"/>
      <c r="N438" s="233"/>
      <c r="O438" s="233"/>
      <c r="P438" s="233"/>
      <c r="Q438" s="233"/>
      <c r="R438" s="233"/>
      <c r="S438" s="233"/>
      <c r="T438" s="233"/>
      <c r="U438" s="233"/>
      <c r="V438" s="233"/>
      <c r="W438" s="233"/>
      <c r="X438" s="233"/>
      <c r="Y438" s="233"/>
      <c r="Z438" s="233"/>
      <c r="AA438" s="233"/>
      <c r="AB438" s="233"/>
      <c r="AC438" s="233"/>
      <c r="AD438" s="233"/>
      <c r="AE438" s="233"/>
    </row>
    <row r="439" spans="3:31" x14ac:dyDescent="0.25">
      <c r="C439" s="233"/>
      <c r="D439" s="233"/>
      <c r="E439" s="233"/>
      <c r="F439" s="233"/>
      <c r="G439" s="233"/>
      <c r="H439" s="233"/>
      <c r="I439" s="233"/>
      <c r="J439" s="233"/>
      <c r="K439" s="233"/>
      <c r="L439" s="233"/>
      <c r="M439" s="233"/>
      <c r="N439" s="233"/>
      <c r="O439" s="233"/>
      <c r="P439" s="233"/>
      <c r="Q439" s="233"/>
      <c r="R439" s="233"/>
      <c r="S439" s="233"/>
      <c r="T439" s="233"/>
      <c r="U439" s="233"/>
      <c r="V439" s="233"/>
      <c r="W439" s="233"/>
      <c r="X439" s="233"/>
      <c r="Y439" s="233"/>
      <c r="Z439" s="233"/>
      <c r="AA439" s="233"/>
      <c r="AB439" s="233"/>
      <c r="AC439" s="233"/>
      <c r="AD439" s="233"/>
      <c r="AE439" s="233"/>
    </row>
    <row r="440" spans="3:31" x14ac:dyDescent="0.25">
      <c r="C440" s="233"/>
      <c r="D440" s="233"/>
      <c r="E440" s="233"/>
      <c r="F440" s="233"/>
      <c r="G440" s="233"/>
      <c r="H440" s="233"/>
      <c r="I440" s="233"/>
      <c r="J440" s="233"/>
      <c r="K440" s="233"/>
      <c r="L440" s="233"/>
      <c r="M440" s="233"/>
      <c r="N440" s="233"/>
      <c r="O440" s="233"/>
      <c r="P440" s="233"/>
      <c r="Q440" s="233"/>
      <c r="R440" s="233"/>
      <c r="S440" s="233"/>
      <c r="T440" s="233"/>
      <c r="U440" s="233"/>
      <c r="V440" s="233"/>
      <c r="W440" s="233"/>
      <c r="X440" s="233"/>
      <c r="Y440" s="233"/>
      <c r="Z440" s="233"/>
      <c r="AA440" s="233"/>
      <c r="AB440" s="233"/>
      <c r="AC440" s="233"/>
      <c r="AD440" s="233"/>
      <c r="AE440" s="233"/>
    </row>
    <row r="441" spans="3:31" x14ac:dyDescent="0.25">
      <c r="C441" s="233"/>
      <c r="D441" s="233"/>
      <c r="E441" s="233"/>
      <c r="F441" s="233"/>
      <c r="G441" s="233"/>
      <c r="H441" s="233"/>
      <c r="I441" s="233"/>
      <c r="J441" s="233"/>
      <c r="K441" s="233"/>
      <c r="L441" s="233"/>
      <c r="M441" s="233"/>
      <c r="N441" s="233"/>
      <c r="O441" s="233"/>
      <c r="P441" s="233"/>
      <c r="Q441" s="233"/>
      <c r="R441" s="233"/>
      <c r="S441" s="233"/>
      <c r="T441" s="233"/>
      <c r="U441" s="233"/>
      <c r="V441" s="233"/>
      <c r="W441" s="233"/>
      <c r="X441" s="233"/>
      <c r="Y441" s="233"/>
      <c r="Z441" s="233"/>
      <c r="AA441" s="233"/>
      <c r="AB441" s="233"/>
      <c r="AC441" s="233"/>
      <c r="AD441" s="233"/>
      <c r="AE441" s="233"/>
    </row>
    <row r="442" spans="3:31" x14ac:dyDescent="0.25">
      <c r="C442" s="233"/>
      <c r="D442" s="233"/>
      <c r="E442" s="233"/>
      <c r="F442" s="233"/>
      <c r="G442" s="233"/>
      <c r="H442" s="233"/>
      <c r="I442" s="233"/>
      <c r="J442" s="233"/>
      <c r="K442" s="233"/>
      <c r="L442" s="233"/>
      <c r="M442" s="233"/>
      <c r="N442" s="233"/>
      <c r="O442" s="233"/>
      <c r="P442" s="233"/>
      <c r="Q442" s="233"/>
      <c r="R442" s="233"/>
      <c r="S442" s="233"/>
      <c r="T442" s="233"/>
      <c r="U442" s="233"/>
      <c r="V442" s="233"/>
      <c r="W442" s="233"/>
      <c r="X442" s="233"/>
      <c r="Y442" s="233"/>
      <c r="Z442" s="233"/>
      <c r="AA442" s="233"/>
      <c r="AB442" s="233"/>
      <c r="AC442" s="233"/>
      <c r="AD442" s="233"/>
      <c r="AE442" s="233"/>
    </row>
    <row r="443" spans="3:31" x14ac:dyDescent="0.25">
      <c r="C443" s="233"/>
      <c r="D443" s="233"/>
      <c r="E443" s="233"/>
      <c r="F443" s="233"/>
      <c r="G443" s="233"/>
      <c r="H443" s="233"/>
      <c r="I443" s="233"/>
      <c r="J443" s="233"/>
      <c r="K443" s="233"/>
      <c r="L443" s="233"/>
      <c r="M443" s="233"/>
      <c r="N443" s="233"/>
      <c r="O443" s="233"/>
      <c r="P443" s="233"/>
      <c r="Q443" s="233"/>
      <c r="R443" s="233"/>
      <c r="S443" s="233"/>
      <c r="T443" s="233"/>
      <c r="U443" s="233"/>
      <c r="V443" s="233"/>
      <c r="W443" s="233"/>
      <c r="X443" s="233"/>
      <c r="Y443" s="233"/>
      <c r="Z443" s="233"/>
      <c r="AA443" s="233"/>
      <c r="AB443" s="233"/>
      <c r="AC443" s="233"/>
      <c r="AD443" s="233"/>
      <c r="AE443" s="233"/>
    </row>
    <row r="444" spans="3:31" x14ac:dyDescent="0.25">
      <c r="C444" s="233"/>
      <c r="D444" s="233"/>
      <c r="E444" s="233"/>
      <c r="F444" s="233"/>
      <c r="G444" s="233"/>
      <c r="H444" s="233"/>
      <c r="I444" s="233"/>
      <c r="J444" s="233"/>
      <c r="K444" s="233"/>
      <c r="L444" s="233"/>
      <c r="M444" s="233"/>
      <c r="N444" s="233"/>
      <c r="O444" s="233"/>
      <c r="P444" s="233"/>
      <c r="Q444" s="233"/>
      <c r="R444" s="233"/>
      <c r="S444" s="233"/>
      <c r="T444" s="233"/>
      <c r="U444" s="233"/>
      <c r="V444" s="233"/>
      <c r="W444" s="233"/>
      <c r="X444" s="233"/>
      <c r="Y444" s="233"/>
      <c r="Z444" s="233"/>
      <c r="AA444" s="233"/>
      <c r="AB444" s="233"/>
      <c r="AC444" s="233"/>
      <c r="AD444" s="233"/>
      <c r="AE444" s="233"/>
    </row>
    <row r="445" spans="3:31" x14ac:dyDescent="0.25">
      <c r="C445" s="233"/>
      <c r="D445" s="233"/>
      <c r="E445" s="233"/>
      <c r="F445" s="233"/>
      <c r="G445" s="233"/>
      <c r="H445" s="233"/>
      <c r="I445" s="233"/>
      <c r="J445" s="233"/>
      <c r="K445" s="233"/>
      <c r="L445" s="233"/>
      <c r="M445" s="233"/>
      <c r="N445" s="233"/>
      <c r="O445" s="233"/>
      <c r="P445" s="233"/>
      <c r="Q445" s="233"/>
      <c r="R445" s="233"/>
      <c r="S445" s="233"/>
      <c r="T445" s="233"/>
      <c r="U445" s="233"/>
      <c r="V445" s="233"/>
      <c r="W445" s="233"/>
      <c r="X445" s="233"/>
      <c r="Y445" s="233"/>
      <c r="Z445" s="233"/>
      <c r="AA445" s="233"/>
      <c r="AB445" s="233"/>
      <c r="AC445" s="233"/>
      <c r="AD445" s="233"/>
      <c r="AE445" s="233"/>
    </row>
  </sheetData>
  <mergeCells count="1">
    <mergeCell ref="B3:N3"/>
  </mergeCells>
  <conditionalFormatting sqref="B2:N3">
    <cfRule type="cellIs" dxfId="10" priority="2" stopIfTrue="1" operator="equal">
      <formula>0</formula>
    </cfRule>
    <cfRule type="cellIs" dxfId="9" priority="3" stopIfTrue="1" operator="notEqual">
      <formula>0</formula>
    </cfRule>
  </conditionalFormatting>
  <conditionalFormatting sqref="C206:AE402">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77B75-170A-467F-89D0-BA4DB067FBFD}">
  <dimension ref="A1:AI151"/>
  <sheetViews>
    <sheetView topLeftCell="L144" workbookViewId="0">
      <selection activeCell="AF167" sqref="AF167"/>
    </sheetView>
  </sheetViews>
  <sheetFormatPr defaultRowHeight="15" x14ac:dyDescent="0.25"/>
  <cols>
    <col min="1" max="1" width="7.140625" customWidth="1"/>
    <col min="2" max="2" width="85.140625" customWidth="1"/>
    <col min="3" max="3" width="11" customWidth="1"/>
    <col min="4" max="4" width="11.5703125" customWidth="1"/>
    <col min="5" max="7" width="9.140625" customWidth="1"/>
    <col min="8" max="8" width="27.5703125" customWidth="1"/>
    <col min="9" max="27" width="9.140625" customWidth="1"/>
    <col min="28" max="28" width="11.7109375" customWidth="1"/>
    <col min="34" max="34" width="17" customWidth="1"/>
  </cols>
  <sheetData>
    <row r="1" spans="1:32" ht="17.25" customHeight="1" x14ac:dyDescent="0.45">
      <c r="A1" s="195" t="s">
        <v>299</v>
      </c>
      <c r="B1" s="259"/>
      <c r="C1" s="259"/>
      <c r="D1" s="259"/>
      <c r="E1" s="259"/>
      <c r="F1" s="259"/>
      <c r="G1" s="259"/>
      <c r="H1" s="259"/>
      <c r="I1" s="259"/>
      <c r="J1" s="259"/>
      <c r="K1" s="259"/>
      <c r="L1" s="259"/>
      <c r="M1" s="259"/>
      <c r="N1" s="259"/>
      <c r="O1" s="259"/>
      <c r="P1" s="259"/>
      <c r="Q1" s="259"/>
      <c r="R1" s="259"/>
      <c r="S1" s="259"/>
      <c r="T1" s="259"/>
      <c r="U1" s="259"/>
      <c r="V1" s="259"/>
      <c r="W1" s="259"/>
      <c r="X1" s="259"/>
      <c r="Y1" s="259"/>
      <c r="Z1" s="259"/>
      <c r="AA1" s="259"/>
    </row>
    <row r="2" spans="1:32" ht="15.75" hidden="1" customHeight="1" x14ac:dyDescent="0.45">
      <c r="A2" s="260"/>
      <c r="B2" s="261"/>
      <c r="C2" s="262"/>
      <c r="D2" s="262"/>
      <c r="E2" s="262"/>
      <c r="F2" s="262"/>
      <c r="G2" s="262"/>
      <c r="H2" s="262"/>
      <c r="I2" s="263"/>
      <c r="J2" s="262"/>
      <c r="K2" s="264"/>
      <c r="L2" s="262"/>
      <c r="M2" s="262"/>
      <c r="N2" s="259"/>
      <c r="O2" s="259"/>
      <c r="P2" s="265"/>
      <c r="Q2" s="265"/>
      <c r="R2" s="266"/>
      <c r="S2" s="266"/>
      <c r="T2" s="266"/>
      <c r="U2" s="266"/>
      <c r="V2" s="266"/>
      <c r="W2" s="266"/>
      <c r="X2" s="266"/>
      <c r="Y2" s="266"/>
      <c r="Z2" s="266"/>
      <c r="AA2" s="259"/>
    </row>
    <row r="3" spans="1:32" ht="27" customHeight="1" x14ac:dyDescent="0.45">
      <c r="A3" s="260"/>
      <c r="B3" s="422" t="s">
        <v>300</v>
      </c>
      <c r="C3" s="423"/>
      <c r="D3" s="423"/>
      <c r="E3" s="423"/>
      <c r="F3" s="423"/>
      <c r="G3" s="423"/>
      <c r="H3" s="423"/>
      <c r="I3" s="423"/>
      <c r="J3" s="423"/>
      <c r="K3" s="423"/>
      <c r="L3" s="423"/>
      <c r="M3" s="423"/>
      <c r="N3" s="423"/>
      <c r="O3" s="423"/>
      <c r="P3" s="423"/>
      <c r="Q3" s="423"/>
      <c r="R3" s="423"/>
      <c r="S3" s="423"/>
      <c r="T3" s="423"/>
      <c r="U3" s="423"/>
      <c r="V3" s="423"/>
      <c r="W3" s="423"/>
      <c r="X3" s="424"/>
      <c r="Y3" s="266"/>
      <c r="Z3" s="266"/>
      <c r="AA3" s="266"/>
    </row>
    <row r="4" spans="1:32" ht="15.75" customHeight="1" x14ac:dyDescent="0.45">
      <c r="A4" s="260"/>
      <c r="B4" s="267"/>
      <c r="C4" s="267"/>
      <c r="D4" s="267"/>
      <c r="E4" s="267"/>
      <c r="F4" s="267"/>
      <c r="G4" s="267"/>
      <c r="H4" s="267"/>
      <c r="I4" s="267"/>
      <c r="J4" s="267"/>
      <c r="K4" s="267"/>
      <c r="L4" s="267"/>
      <c r="M4" s="267"/>
      <c r="N4" s="259"/>
      <c r="O4" s="259"/>
      <c r="P4" s="265"/>
      <c r="Q4" s="265"/>
      <c r="R4" s="268"/>
      <c r="S4" s="266"/>
      <c r="T4" s="266"/>
      <c r="U4" s="266"/>
      <c r="V4" s="266"/>
      <c r="W4" s="266"/>
      <c r="X4" s="266"/>
      <c r="Y4" s="266"/>
      <c r="Z4" s="266"/>
      <c r="AA4" s="259"/>
    </row>
    <row r="5" spans="1:32" ht="15.75" customHeight="1" thickBot="1" x14ac:dyDescent="0.35">
      <c r="A5" s="259"/>
      <c r="B5" s="269" t="s">
        <v>212</v>
      </c>
      <c r="C5" s="270"/>
      <c r="D5" s="270"/>
      <c r="E5" s="270"/>
      <c r="F5" s="270"/>
      <c r="G5" s="270"/>
      <c r="H5" s="270"/>
      <c r="I5" s="270"/>
      <c r="J5" s="270"/>
      <c r="K5" s="270"/>
      <c r="L5" s="270"/>
      <c r="M5" s="270"/>
      <c r="N5" s="270"/>
      <c r="O5" s="270"/>
      <c r="P5" s="270"/>
      <c r="Q5" s="270"/>
      <c r="R5" s="270"/>
      <c r="S5" s="270"/>
      <c r="T5" s="270"/>
      <c r="U5" s="270"/>
      <c r="V5" s="270"/>
      <c r="W5" s="270"/>
      <c r="X5" s="270"/>
      <c r="Y5" s="270"/>
      <c r="Z5" s="270"/>
      <c r="AA5" s="270"/>
      <c r="AB5" s="270"/>
      <c r="AC5" s="270"/>
      <c r="AD5" s="271"/>
      <c r="AE5" s="271"/>
      <c r="AF5" s="272"/>
    </row>
    <row r="6" spans="1:32" ht="15.75" customHeight="1" thickBot="1" x14ac:dyDescent="0.35">
      <c r="A6" s="259"/>
      <c r="B6" s="273"/>
      <c r="C6" s="269">
        <v>1990</v>
      </c>
      <c r="D6" s="274">
        <v>1991</v>
      </c>
      <c r="E6" s="274">
        <v>1992</v>
      </c>
      <c r="F6" s="269">
        <v>1993</v>
      </c>
      <c r="G6" s="269">
        <v>1994</v>
      </c>
      <c r="H6" s="269">
        <v>1995</v>
      </c>
      <c r="I6" s="269">
        <v>1996</v>
      </c>
      <c r="J6" s="269">
        <v>1997</v>
      </c>
      <c r="K6" s="269">
        <v>1998</v>
      </c>
      <c r="L6" s="269">
        <v>1999</v>
      </c>
      <c r="M6" s="269">
        <v>2000</v>
      </c>
      <c r="N6" s="269">
        <v>2001</v>
      </c>
      <c r="O6" s="269">
        <v>2002</v>
      </c>
      <c r="P6" s="269">
        <v>2003</v>
      </c>
      <c r="Q6" s="269">
        <v>2004</v>
      </c>
      <c r="R6" s="269">
        <v>2005</v>
      </c>
      <c r="S6" s="269">
        <v>2006</v>
      </c>
      <c r="T6" s="269">
        <v>2007</v>
      </c>
      <c r="U6" s="269">
        <v>2008</v>
      </c>
      <c r="V6" s="269">
        <v>2009</v>
      </c>
      <c r="W6" s="269">
        <v>2010</v>
      </c>
      <c r="X6" s="269">
        <v>2011</v>
      </c>
      <c r="Y6" s="269">
        <v>2012</v>
      </c>
      <c r="Z6" s="269">
        <v>2013</v>
      </c>
      <c r="AA6" s="269">
        <v>2014</v>
      </c>
      <c r="AB6" s="269">
        <v>2015</v>
      </c>
      <c r="AC6" s="269">
        <v>2016</v>
      </c>
      <c r="AD6" s="269">
        <v>2017</v>
      </c>
      <c r="AE6" s="269">
        <v>2018</v>
      </c>
      <c r="AF6" s="275">
        <v>2019</v>
      </c>
    </row>
    <row r="7" spans="1:32" ht="15.75" customHeight="1" x14ac:dyDescent="0.25">
      <c r="A7" s="259"/>
      <c r="B7" s="276" t="s">
        <v>235</v>
      </c>
      <c r="C7" s="277">
        <f>C21+C22</f>
        <v>0.79415506780533041</v>
      </c>
      <c r="D7" s="277">
        <f t="shared" ref="D7:AD7" si="0">D21+D22</f>
        <v>0.76227693802299012</v>
      </c>
      <c r="E7" s="277">
        <f t="shared" si="0"/>
        <v>0.74767893716522837</v>
      </c>
      <c r="F7" s="277">
        <f t="shared" si="0"/>
        <v>0.72033969261999142</v>
      </c>
      <c r="G7" s="277">
        <f t="shared" si="0"/>
        <v>0.69520358481226074</v>
      </c>
      <c r="H7" s="277">
        <f t="shared" si="0"/>
        <v>0.66848498183623295</v>
      </c>
      <c r="I7" s="277">
        <f t="shared" si="0"/>
        <v>0.63866214308164893</v>
      </c>
      <c r="J7" s="277">
        <f t="shared" si="0"/>
        <v>0.61430280123129899</v>
      </c>
      <c r="K7" s="277">
        <f t="shared" si="0"/>
        <v>0.5881976041043584</v>
      </c>
      <c r="L7" s="277">
        <f t="shared" si="0"/>
        <v>0.56412206281174482</v>
      </c>
      <c r="M7" s="277">
        <f t="shared" si="0"/>
        <v>0.5402611906345206</v>
      </c>
      <c r="N7" s="277">
        <f t="shared" si="0"/>
        <v>0.51283102584394058</v>
      </c>
      <c r="O7" s="277">
        <f t="shared" si="0"/>
        <v>0.48118271807523127</v>
      </c>
      <c r="P7" s="277">
        <f t="shared" si="0"/>
        <v>0.45830681511040705</v>
      </c>
      <c r="Q7" s="277">
        <f t="shared" si="0"/>
        <v>0.43242360086572462</v>
      </c>
      <c r="R7" s="277">
        <f t="shared" si="0"/>
        <v>0.41073252514360115</v>
      </c>
      <c r="S7" s="277">
        <f t="shared" si="0"/>
        <v>0.3976319619252503</v>
      </c>
      <c r="T7" s="277">
        <f t="shared" si="0"/>
        <v>0.37464334020305617</v>
      </c>
      <c r="U7" s="277">
        <f t="shared" si="0"/>
        <v>0.35323144141103391</v>
      </c>
      <c r="V7" s="277">
        <f t="shared" si="0"/>
        <v>0.33276401615219531</v>
      </c>
      <c r="W7" s="277">
        <f t="shared" si="0"/>
        <v>0.31280063944726527</v>
      </c>
      <c r="X7" s="277">
        <f t="shared" si="0"/>
        <v>0.29335162286400795</v>
      </c>
      <c r="Y7" s="277">
        <f t="shared" si="0"/>
        <v>0.27469553809816294</v>
      </c>
      <c r="Z7" s="277">
        <f t="shared" si="0"/>
        <v>0.26411121054516284</v>
      </c>
      <c r="AA7" s="277">
        <f t="shared" si="0"/>
        <v>0.24637173500739634</v>
      </c>
      <c r="AB7" s="277">
        <f t="shared" si="0"/>
        <v>0.24696571691436137</v>
      </c>
      <c r="AC7" s="277">
        <f t="shared" si="0"/>
        <v>0.24591895385088119</v>
      </c>
      <c r="AD7" s="277">
        <f t="shared" si="0"/>
        <v>0.2433630105605448</v>
      </c>
      <c r="AE7" s="278">
        <f>AE21+AE22</f>
        <v>0.24043754193530101</v>
      </c>
      <c r="AF7" s="278">
        <f>AF21+AF22</f>
        <v>0.24121712285618011</v>
      </c>
    </row>
    <row r="8" spans="1:32" ht="15.75" customHeight="1" x14ac:dyDescent="0.25">
      <c r="A8" s="259"/>
      <c r="B8" s="276" t="s">
        <v>97</v>
      </c>
      <c r="C8" s="277">
        <v>0</v>
      </c>
      <c r="D8" s="277">
        <v>0</v>
      </c>
      <c r="E8" s="277">
        <v>0</v>
      </c>
      <c r="F8" s="277">
        <v>0</v>
      </c>
      <c r="G8" s="277">
        <v>0</v>
      </c>
      <c r="H8" s="277">
        <v>0</v>
      </c>
      <c r="I8" s="277">
        <v>0</v>
      </c>
      <c r="J8" s="277">
        <v>0</v>
      </c>
      <c r="K8" s="277">
        <v>0</v>
      </c>
      <c r="L8" s="277">
        <v>0</v>
      </c>
      <c r="M8" s="277">
        <v>0</v>
      </c>
      <c r="N8" s="277">
        <v>0</v>
      </c>
      <c r="O8" s="277">
        <v>0</v>
      </c>
      <c r="P8" s="277">
        <v>0</v>
      </c>
      <c r="Q8" s="277">
        <v>0</v>
      </c>
      <c r="R8" s="277">
        <v>0</v>
      </c>
      <c r="S8" s="277">
        <v>0</v>
      </c>
      <c r="T8" s="277">
        <v>0</v>
      </c>
      <c r="U8" s="277">
        <v>0</v>
      </c>
      <c r="V8" s="277">
        <v>0</v>
      </c>
      <c r="W8" s="277">
        <v>0</v>
      </c>
      <c r="X8" s="277">
        <v>0</v>
      </c>
      <c r="Y8" s="277">
        <v>0</v>
      </c>
      <c r="Z8" s="277">
        <v>0</v>
      </c>
      <c r="AA8" s="277">
        <v>0</v>
      </c>
      <c r="AB8" s="277">
        <v>0</v>
      </c>
      <c r="AC8" s="277">
        <v>0</v>
      </c>
      <c r="AD8" s="277">
        <v>0</v>
      </c>
      <c r="AE8" s="277">
        <v>0</v>
      </c>
    </row>
    <row r="9" spans="1:32" ht="15.75" customHeight="1" x14ac:dyDescent="0.25">
      <c r="A9" s="259"/>
      <c r="B9" s="276"/>
      <c r="C9" s="279"/>
      <c r="D9" s="279"/>
      <c r="E9" s="279"/>
      <c r="F9" s="279"/>
      <c r="G9" s="279"/>
      <c r="H9" s="279"/>
      <c r="I9" s="279"/>
      <c r="J9" s="279"/>
      <c r="K9" s="279"/>
      <c r="L9" s="279"/>
      <c r="M9" s="279"/>
      <c r="N9" s="279"/>
      <c r="O9" s="279"/>
      <c r="P9" s="279"/>
      <c r="Q9" s="279"/>
      <c r="R9" s="279"/>
      <c r="S9" s="259"/>
      <c r="T9" s="259"/>
      <c r="U9" s="259"/>
      <c r="V9" s="265"/>
      <c r="W9" s="266"/>
      <c r="X9" s="266"/>
      <c r="Y9" s="266"/>
      <c r="Z9" s="266"/>
      <c r="AA9" s="266"/>
    </row>
    <row r="10" spans="1:32" ht="15.75" customHeight="1" thickBot="1" x14ac:dyDescent="0.35">
      <c r="A10" s="259"/>
      <c r="B10" s="269" t="s">
        <v>301</v>
      </c>
      <c r="C10" s="270"/>
      <c r="D10" s="270"/>
      <c r="E10" s="270"/>
      <c r="F10" s="270"/>
      <c r="G10" s="270"/>
      <c r="H10" s="270"/>
      <c r="I10" s="270"/>
      <c r="J10" s="270"/>
      <c r="K10" s="270"/>
      <c r="L10" s="270"/>
      <c r="M10" s="270"/>
      <c r="N10" s="270"/>
      <c r="O10" s="270"/>
      <c r="P10" s="270"/>
      <c r="Q10" s="270"/>
      <c r="R10" s="270"/>
      <c r="S10" s="270"/>
      <c r="T10" s="270"/>
      <c r="U10" s="270"/>
      <c r="V10" s="270"/>
      <c r="W10" s="270"/>
      <c r="X10" s="270"/>
      <c r="Y10" s="270"/>
      <c r="Z10" s="270"/>
      <c r="AA10" s="270"/>
      <c r="AB10" s="270"/>
      <c r="AC10" s="270"/>
      <c r="AD10" s="270"/>
      <c r="AE10" s="270"/>
    </row>
    <row r="11" spans="1:32" ht="15.75" customHeight="1" thickBot="1" x14ac:dyDescent="0.35">
      <c r="A11" s="259"/>
      <c r="B11" s="273"/>
      <c r="C11" s="269">
        <v>1990</v>
      </c>
      <c r="D11" s="274">
        <v>1991</v>
      </c>
      <c r="E11" s="274">
        <v>1992</v>
      </c>
      <c r="F11" s="269">
        <v>1993</v>
      </c>
      <c r="G11" s="269">
        <v>1994</v>
      </c>
      <c r="H11" s="269">
        <v>1995</v>
      </c>
      <c r="I11" s="269">
        <v>1996</v>
      </c>
      <c r="J11" s="269">
        <v>1997</v>
      </c>
      <c r="K11" s="269">
        <v>1998</v>
      </c>
      <c r="L11" s="269">
        <v>1999</v>
      </c>
      <c r="M11" s="269">
        <v>2000</v>
      </c>
      <c r="N11" s="269">
        <v>2001</v>
      </c>
      <c r="O11" s="269">
        <v>2002</v>
      </c>
      <c r="P11" s="269">
        <v>2003</v>
      </c>
      <c r="Q11" s="269">
        <v>2004</v>
      </c>
      <c r="R11" s="269">
        <v>2005</v>
      </c>
      <c r="S11" s="269">
        <v>2006</v>
      </c>
      <c r="T11" s="269">
        <v>2007</v>
      </c>
      <c r="U11" s="269">
        <v>2008</v>
      </c>
      <c r="V11" s="269">
        <v>2009</v>
      </c>
      <c r="W11" s="269">
        <v>2010</v>
      </c>
      <c r="X11" s="269">
        <v>2011</v>
      </c>
      <c r="Y11" s="269">
        <v>2012</v>
      </c>
      <c r="Z11" s="269">
        <v>2013</v>
      </c>
      <c r="AA11" s="269">
        <v>2014</v>
      </c>
      <c r="AB11" s="269">
        <v>2015</v>
      </c>
      <c r="AC11" s="269">
        <v>2016</v>
      </c>
      <c r="AD11" s="269">
        <v>2017</v>
      </c>
      <c r="AE11" s="269">
        <v>2018</v>
      </c>
      <c r="AF11" s="269">
        <v>2019</v>
      </c>
    </row>
    <row r="12" spans="1:32" ht="15.75" customHeight="1" x14ac:dyDescent="0.25">
      <c r="A12" s="259"/>
      <c r="B12" s="181" t="s">
        <v>235</v>
      </c>
      <c r="C12" s="280"/>
      <c r="D12" s="280"/>
      <c r="E12" s="280"/>
      <c r="F12" s="280"/>
      <c r="G12" s="280"/>
      <c r="H12" s="280"/>
      <c r="I12" s="280"/>
      <c r="J12" s="280"/>
      <c r="K12" s="280"/>
      <c r="L12" s="280"/>
      <c r="M12" s="280"/>
      <c r="N12" s="280"/>
      <c r="O12" s="280"/>
      <c r="P12" s="280"/>
      <c r="Q12" s="280"/>
      <c r="R12" s="280"/>
      <c r="S12" s="280"/>
      <c r="T12" s="280"/>
      <c r="U12" s="280"/>
      <c r="V12" s="280"/>
      <c r="W12" s="280"/>
      <c r="X12" s="280"/>
      <c r="Y12" s="280"/>
      <c r="Z12" s="280"/>
      <c r="AA12" s="280"/>
      <c r="AB12" s="280"/>
      <c r="AC12" s="280"/>
      <c r="AD12" s="280"/>
      <c r="AE12" s="280"/>
    </row>
    <row r="13" spans="1:32" ht="15.75" customHeight="1" x14ac:dyDescent="0.25">
      <c r="A13" s="259"/>
      <c r="B13" s="189" t="s">
        <v>302</v>
      </c>
      <c r="C13" s="281">
        <v>0</v>
      </c>
      <c r="D13" s="281">
        <v>0</v>
      </c>
      <c r="E13" s="281">
        <v>0</v>
      </c>
      <c r="F13" s="281">
        <v>0</v>
      </c>
      <c r="G13" s="281">
        <v>0</v>
      </c>
      <c r="H13" s="281">
        <v>0</v>
      </c>
      <c r="I13" s="281">
        <v>0</v>
      </c>
      <c r="J13" s="281">
        <v>0</v>
      </c>
      <c r="K13" s="281">
        <v>0</v>
      </c>
      <c r="L13" s="281">
        <v>0</v>
      </c>
      <c r="M13" s="281">
        <v>0</v>
      </c>
      <c r="N13" s="281">
        <v>0</v>
      </c>
      <c r="O13" s="281">
        <v>0</v>
      </c>
      <c r="P13" s="281">
        <v>0</v>
      </c>
      <c r="Q13" s="281">
        <v>0</v>
      </c>
      <c r="R13" s="281">
        <v>0</v>
      </c>
      <c r="S13" s="281">
        <v>0</v>
      </c>
      <c r="T13" s="281">
        <v>0</v>
      </c>
      <c r="U13" s="281">
        <v>0</v>
      </c>
      <c r="V13" s="281">
        <v>0</v>
      </c>
      <c r="W13" s="281">
        <v>0</v>
      </c>
      <c r="X13" s="281">
        <v>0</v>
      </c>
      <c r="Y13" s="281">
        <v>0</v>
      </c>
      <c r="Z13" s="281">
        <v>0</v>
      </c>
      <c r="AA13" s="281">
        <v>0</v>
      </c>
      <c r="AB13" s="281">
        <v>0</v>
      </c>
      <c r="AC13" s="281"/>
      <c r="AD13" s="281"/>
      <c r="AE13" s="281"/>
    </row>
    <row r="14" spans="1:32" ht="15.75" customHeight="1" x14ac:dyDescent="0.25">
      <c r="A14" s="259"/>
      <c r="B14" s="189" t="s">
        <v>303</v>
      </c>
      <c r="C14" s="282">
        <v>47.582688301409462</v>
      </c>
      <c r="D14" s="282">
        <v>1570.228713946512</v>
      </c>
      <c r="E14" s="282">
        <v>3021.5007071395007</v>
      </c>
      <c r="F14" s="282">
        <v>3037.3616032399705</v>
      </c>
      <c r="G14" s="282">
        <v>3029.4311551897358</v>
      </c>
      <c r="H14" s="282">
        <v>3021.5007071395007</v>
      </c>
      <c r="I14" s="282">
        <v>3021.5007071395007</v>
      </c>
      <c r="J14" s="282">
        <v>3029.4311551897358</v>
      </c>
      <c r="K14" s="282">
        <v>3037.3616032399705</v>
      </c>
      <c r="L14" s="282">
        <v>3037.3616032399705</v>
      </c>
      <c r="M14" s="282">
        <v>2989.7789149385612</v>
      </c>
      <c r="N14" s="282">
        <v>2989.7789149385612</v>
      </c>
      <c r="O14" s="282">
        <v>2997.7093629887959</v>
      </c>
      <c r="P14" s="282">
        <v>2997.7093629887959</v>
      </c>
      <c r="Q14" s="282">
        <v>3283.2054927972522</v>
      </c>
      <c r="R14" s="282">
        <v>3283.2054927972522</v>
      </c>
      <c r="S14" s="282">
        <v>3283.2054927972522</v>
      </c>
      <c r="T14" s="282">
        <v>3283.2054927972522</v>
      </c>
      <c r="U14" s="282">
        <v>3295.8942096776291</v>
      </c>
      <c r="V14" s="282">
        <v>2753.4515630415608</v>
      </c>
      <c r="W14" s="282">
        <v>4668.3375492512823</v>
      </c>
      <c r="X14" s="282">
        <v>4669.8443343808267</v>
      </c>
      <c r="Y14" s="282">
        <v>4666.9100686022393</v>
      </c>
      <c r="Z14" s="282">
        <v>4666.275632758221</v>
      </c>
      <c r="AA14" s="282">
        <v>4662.310408733103</v>
      </c>
      <c r="AB14" s="282">
        <v>4688.4808872988788</v>
      </c>
      <c r="AC14" s="282">
        <v>4691.2565441164606</v>
      </c>
      <c r="AD14" s="282">
        <v>4740.0287996254065</v>
      </c>
      <c r="AE14" s="282">
        <v>4744.7870684555455</v>
      </c>
      <c r="AF14" s="282">
        <v>4745.5801132605693</v>
      </c>
    </row>
    <row r="15" spans="1:32" ht="15.75" customHeight="1" x14ac:dyDescent="0.25">
      <c r="A15" s="259"/>
      <c r="B15" s="189" t="s">
        <v>304</v>
      </c>
      <c r="C15" s="283"/>
      <c r="D15" s="283"/>
      <c r="E15" s="283"/>
      <c r="F15" s="283"/>
      <c r="G15" s="283"/>
      <c r="H15" s="283"/>
      <c r="I15" s="283"/>
      <c r="J15" s="283"/>
      <c r="K15" s="283"/>
      <c r="L15" s="283"/>
      <c r="M15" s="283"/>
      <c r="N15" s="283"/>
      <c r="O15" s="283"/>
      <c r="P15" s="283"/>
      <c r="Q15" s="283"/>
      <c r="R15" s="283"/>
      <c r="S15" s="284"/>
      <c r="T15" s="284"/>
      <c r="U15" s="284"/>
      <c r="V15" s="285"/>
      <c r="W15" s="285"/>
      <c r="X15" s="285"/>
      <c r="Y15" s="286"/>
      <c r="Z15" s="286"/>
      <c r="AA15" s="286"/>
      <c r="AB15" s="286"/>
      <c r="AC15" s="286"/>
      <c r="AD15" s="286"/>
      <c r="AE15" s="286"/>
    </row>
    <row r="16" spans="1:32" ht="15.75" customHeight="1" x14ac:dyDescent="0.25">
      <c r="A16" s="259"/>
      <c r="B16" s="276" t="s">
        <v>97</v>
      </c>
      <c r="C16" s="282">
        <v>0</v>
      </c>
      <c r="D16" s="282">
        <v>0</v>
      </c>
      <c r="E16" s="282">
        <v>0</v>
      </c>
      <c r="F16" s="282">
        <v>0</v>
      </c>
      <c r="G16" s="282">
        <v>0</v>
      </c>
      <c r="H16" s="282">
        <v>0</v>
      </c>
      <c r="I16" s="282">
        <v>0</v>
      </c>
      <c r="J16" s="282">
        <v>0</v>
      </c>
      <c r="K16" s="282">
        <v>0</v>
      </c>
      <c r="L16" s="282">
        <v>0</v>
      </c>
      <c r="M16" s="282">
        <v>0</v>
      </c>
      <c r="N16" s="282">
        <v>0</v>
      </c>
      <c r="O16" s="282">
        <v>0</v>
      </c>
      <c r="P16" s="282">
        <v>0</v>
      </c>
      <c r="Q16" s="282">
        <v>0</v>
      </c>
      <c r="R16" s="282">
        <v>0</v>
      </c>
      <c r="S16" s="282">
        <v>0</v>
      </c>
      <c r="T16" s="282">
        <v>0</v>
      </c>
      <c r="U16" s="282">
        <v>0</v>
      </c>
      <c r="V16" s="282">
        <v>0</v>
      </c>
      <c r="W16" s="282">
        <v>0</v>
      </c>
      <c r="X16" s="282">
        <v>0</v>
      </c>
      <c r="Y16" s="282">
        <v>0</v>
      </c>
      <c r="Z16" s="282">
        <v>0</v>
      </c>
      <c r="AA16" s="282">
        <v>0</v>
      </c>
      <c r="AB16" s="282">
        <v>0</v>
      </c>
      <c r="AC16" s="282">
        <v>0</v>
      </c>
      <c r="AD16" s="282">
        <v>0</v>
      </c>
      <c r="AE16" s="282">
        <v>0</v>
      </c>
    </row>
    <row r="17" spans="1:32" ht="15.75" customHeight="1" x14ac:dyDescent="0.25">
      <c r="A17" s="259"/>
      <c r="B17" s="276"/>
      <c r="C17" s="282"/>
      <c r="D17" s="282"/>
      <c r="E17" s="282"/>
      <c r="F17" s="282"/>
      <c r="G17" s="282"/>
      <c r="H17" s="282"/>
      <c r="I17" s="282"/>
      <c r="J17" s="282"/>
      <c r="K17" s="282"/>
      <c r="L17" s="282"/>
      <c r="M17" s="282"/>
      <c r="N17" s="282"/>
      <c r="O17" s="282"/>
      <c r="P17" s="282"/>
      <c r="Q17" s="282"/>
      <c r="R17" s="282"/>
      <c r="S17" s="259"/>
      <c r="T17" s="259"/>
      <c r="U17" s="259"/>
      <c r="V17" s="259"/>
      <c r="W17" s="265"/>
      <c r="X17" s="265"/>
      <c r="Y17" s="265"/>
      <c r="Z17" s="287"/>
      <c r="AA17" s="287"/>
    </row>
    <row r="18" spans="1:32" ht="15.75" customHeight="1" thickBot="1" x14ac:dyDescent="0.35">
      <c r="A18" s="259"/>
      <c r="B18" s="269" t="s">
        <v>305</v>
      </c>
      <c r="C18" s="270"/>
      <c r="D18" s="270"/>
      <c r="E18" s="270"/>
      <c r="F18" s="270"/>
      <c r="G18" s="270"/>
      <c r="H18" s="270"/>
      <c r="I18" s="270"/>
      <c r="J18" s="270"/>
      <c r="K18" s="270"/>
      <c r="L18" s="270"/>
      <c r="M18" s="270"/>
      <c r="N18" s="270"/>
      <c r="O18" s="270"/>
      <c r="P18" s="270"/>
      <c r="Q18" s="270"/>
      <c r="R18" s="270"/>
      <c r="S18" s="288"/>
      <c r="T18" s="289"/>
      <c r="U18" s="270"/>
      <c r="V18" s="270"/>
      <c r="W18" s="270"/>
      <c r="X18" s="270"/>
      <c r="Y18" s="270"/>
      <c r="Z18" s="270"/>
      <c r="AA18" s="270"/>
      <c r="AB18" s="270"/>
      <c r="AC18" s="270"/>
      <c r="AD18" s="270"/>
      <c r="AE18" s="270"/>
    </row>
    <row r="19" spans="1:32" ht="15.75" customHeight="1" thickBot="1" x14ac:dyDescent="0.35">
      <c r="A19" s="259"/>
      <c r="C19" s="269">
        <v>1990</v>
      </c>
      <c r="D19" s="274">
        <v>1991</v>
      </c>
      <c r="E19" s="274">
        <v>1992</v>
      </c>
      <c r="F19" s="269">
        <v>1993</v>
      </c>
      <c r="G19" s="269">
        <v>1994</v>
      </c>
      <c r="H19" s="269">
        <v>1995</v>
      </c>
      <c r="I19" s="269">
        <v>1996</v>
      </c>
      <c r="J19" s="269">
        <v>1997</v>
      </c>
      <c r="K19" s="269">
        <v>1998</v>
      </c>
      <c r="L19" s="269">
        <v>1999</v>
      </c>
      <c r="M19" s="269">
        <v>2000</v>
      </c>
      <c r="N19" s="269">
        <v>2001</v>
      </c>
      <c r="O19" s="269">
        <v>2002</v>
      </c>
      <c r="P19" s="269">
        <v>2003</v>
      </c>
      <c r="Q19" s="269">
        <v>2004</v>
      </c>
      <c r="R19" s="269">
        <v>2005</v>
      </c>
      <c r="S19" s="269">
        <v>2006</v>
      </c>
      <c r="T19" s="269">
        <v>2007</v>
      </c>
      <c r="U19" s="269">
        <v>2008</v>
      </c>
      <c r="V19" s="269">
        <v>2009</v>
      </c>
      <c r="W19" s="269">
        <v>2010</v>
      </c>
      <c r="X19" s="269">
        <v>2011</v>
      </c>
      <c r="Y19" s="269">
        <v>2012</v>
      </c>
      <c r="Z19" s="269">
        <v>2013</v>
      </c>
      <c r="AA19" s="269">
        <v>2014</v>
      </c>
      <c r="AB19" s="269">
        <v>2015</v>
      </c>
      <c r="AC19" s="269">
        <v>2016</v>
      </c>
      <c r="AD19" s="269">
        <v>2017</v>
      </c>
      <c r="AE19" s="269">
        <v>2018</v>
      </c>
      <c r="AF19" s="269">
        <v>2019</v>
      </c>
    </row>
    <row r="20" spans="1:32" ht="15.75" customHeight="1" x14ac:dyDescent="0.25">
      <c r="A20" s="259"/>
      <c r="B20" s="290" t="s">
        <v>306</v>
      </c>
      <c r="C20" s="277">
        <v>0</v>
      </c>
      <c r="D20" s="277">
        <v>0</v>
      </c>
      <c r="E20" s="277">
        <v>0</v>
      </c>
      <c r="F20" s="277">
        <v>0</v>
      </c>
      <c r="G20" s="277">
        <v>0</v>
      </c>
      <c r="H20" s="277">
        <v>0</v>
      </c>
      <c r="I20" s="277">
        <v>0</v>
      </c>
      <c r="J20" s="277">
        <v>0</v>
      </c>
      <c r="K20" s="277">
        <v>0</v>
      </c>
      <c r="L20" s="277">
        <v>0</v>
      </c>
      <c r="M20" s="277">
        <v>0</v>
      </c>
      <c r="N20" s="277">
        <v>0</v>
      </c>
      <c r="O20" s="277">
        <v>0</v>
      </c>
      <c r="P20" s="277">
        <v>0</v>
      </c>
      <c r="Q20" s="277">
        <v>0</v>
      </c>
      <c r="R20" s="277">
        <v>0</v>
      </c>
      <c r="S20" s="277">
        <v>0</v>
      </c>
      <c r="T20" s="277">
        <v>0</v>
      </c>
      <c r="U20" s="277">
        <v>0</v>
      </c>
      <c r="V20" s="277">
        <v>0</v>
      </c>
      <c r="W20" s="277">
        <v>0</v>
      </c>
      <c r="X20" s="277">
        <v>0</v>
      </c>
      <c r="Y20" s="277">
        <v>0</v>
      </c>
      <c r="Z20" s="277"/>
      <c r="AA20" s="277"/>
    </row>
    <row r="21" spans="1:32" ht="15.75" customHeight="1" x14ac:dyDescent="0.25">
      <c r="A21" s="259"/>
      <c r="B21" s="290" t="s">
        <v>303</v>
      </c>
      <c r="C21" s="277">
        <v>9.5561899005330658E-2</v>
      </c>
      <c r="D21" s="277">
        <v>9.5958421407842401E-2</v>
      </c>
      <c r="E21" s="277">
        <v>0.11082801150203286</v>
      </c>
      <c r="F21" s="277">
        <v>0.11300888471584747</v>
      </c>
      <c r="G21" s="277">
        <v>0.11300888471584747</v>
      </c>
      <c r="H21" s="277">
        <v>0.11300888471584747</v>
      </c>
      <c r="I21" s="277">
        <v>0.11300888471584747</v>
      </c>
      <c r="J21" s="277">
        <v>0.11356401607936389</v>
      </c>
      <c r="K21" s="277">
        <v>0.11411914744288033</v>
      </c>
      <c r="L21" s="277">
        <v>0.11467427880639679</v>
      </c>
      <c r="M21" s="277">
        <v>0.11522941016991325</v>
      </c>
      <c r="N21" s="277">
        <v>0.11459497432589442</v>
      </c>
      <c r="O21" s="277">
        <v>0.11528888853029</v>
      </c>
      <c r="P21" s="277">
        <v>0.1171723699422208</v>
      </c>
      <c r="Q21" s="277">
        <v>0.11618106393594142</v>
      </c>
      <c r="R21" s="277">
        <v>0.11615330736776562</v>
      </c>
      <c r="S21" s="277">
        <v>0.11583410683374365</v>
      </c>
      <c r="T21" s="277">
        <v>0.1162246814002177</v>
      </c>
      <c r="U21" s="277">
        <v>0.1164368208855615</v>
      </c>
      <c r="V21" s="277">
        <v>0.11637932513719729</v>
      </c>
      <c r="W21" s="277">
        <v>0.11671636917933227</v>
      </c>
      <c r="X21" s="277">
        <v>0.11677584753970904</v>
      </c>
      <c r="Y21" s="277">
        <v>0.11665689081895551</v>
      </c>
      <c r="Z21" s="277">
        <v>0.11655776021832757</v>
      </c>
      <c r="AA21" s="277">
        <v>0.11721202218247195</v>
      </c>
      <c r="AB21" s="277">
        <v>0.11727150054284873</v>
      </c>
      <c r="AC21" s="277">
        <v>0.11850071999063515</v>
      </c>
      <c r="AD21" s="277">
        <v>0.11856019835101189</v>
      </c>
      <c r="AE21" s="277">
        <v>0.11850071999063515</v>
      </c>
      <c r="AF21" s="291">
        <v>0.11863950283151423</v>
      </c>
    </row>
    <row r="22" spans="1:32" ht="15.75" customHeight="1" x14ac:dyDescent="0.25">
      <c r="A22" s="259"/>
      <c r="B22" s="290" t="s">
        <v>304</v>
      </c>
      <c r="C22" s="291">
        <f t="shared" ref="C22:AE22" si="1">C138</f>
        <v>0.69859316879999978</v>
      </c>
      <c r="D22" s="291">
        <f t="shared" si="1"/>
        <v>0.66631851661514774</v>
      </c>
      <c r="E22" s="291">
        <f t="shared" si="1"/>
        <v>0.63685092566319557</v>
      </c>
      <c r="F22" s="291">
        <f t="shared" si="1"/>
        <v>0.60733080790414395</v>
      </c>
      <c r="G22" s="291">
        <f t="shared" si="1"/>
        <v>0.58219470009641328</v>
      </c>
      <c r="H22" s="291">
        <f t="shared" si="1"/>
        <v>0.55547609712038548</v>
      </c>
      <c r="I22" s="291">
        <f t="shared" si="1"/>
        <v>0.52565325836580146</v>
      </c>
      <c r="J22" s="291">
        <f t="shared" si="1"/>
        <v>0.50073878515193515</v>
      </c>
      <c r="K22" s="291">
        <f t="shared" si="1"/>
        <v>0.47407845666147808</v>
      </c>
      <c r="L22" s="291">
        <f t="shared" si="1"/>
        <v>0.44944778400534802</v>
      </c>
      <c r="M22" s="291">
        <f t="shared" si="1"/>
        <v>0.42503178046460732</v>
      </c>
      <c r="N22" s="291">
        <f t="shared" si="1"/>
        <v>0.39823605151804614</v>
      </c>
      <c r="O22" s="291">
        <f t="shared" si="1"/>
        <v>0.36589382954494126</v>
      </c>
      <c r="P22" s="291">
        <f t="shared" si="1"/>
        <v>0.34113444516818625</v>
      </c>
      <c r="Q22" s="291">
        <f t="shared" si="1"/>
        <v>0.31624253692978321</v>
      </c>
      <c r="R22" s="291">
        <f t="shared" si="1"/>
        <v>0.29457921777583551</v>
      </c>
      <c r="S22" s="291">
        <f t="shared" si="1"/>
        <v>0.28179785509150668</v>
      </c>
      <c r="T22" s="291">
        <f t="shared" si="1"/>
        <v>0.25841865880283849</v>
      </c>
      <c r="U22" s="291">
        <f t="shared" si="1"/>
        <v>0.23679462052547243</v>
      </c>
      <c r="V22" s="291">
        <f t="shared" si="1"/>
        <v>0.21638469101499805</v>
      </c>
      <c r="W22" s="291">
        <f t="shared" si="1"/>
        <v>0.19608427026793301</v>
      </c>
      <c r="X22" s="291">
        <f t="shared" si="1"/>
        <v>0.17657577532429894</v>
      </c>
      <c r="Y22" s="291">
        <f t="shared" si="1"/>
        <v>0.15803864727920744</v>
      </c>
      <c r="Z22" s="291">
        <f t="shared" si="1"/>
        <v>0.14755345032683528</v>
      </c>
      <c r="AA22" s="291">
        <f t="shared" si="1"/>
        <v>0.12915971282492439</v>
      </c>
      <c r="AB22" s="291">
        <f t="shared" si="1"/>
        <v>0.12969421637151263</v>
      </c>
      <c r="AC22" s="291">
        <f t="shared" si="1"/>
        <v>0.12741823386024606</v>
      </c>
      <c r="AD22" s="291">
        <f t="shared" si="1"/>
        <v>0.1248028122095329</v>
      </c>
      <c r="AE22" s="292">
        <f t="shared" si="1"/>
        <v>0.12193682194466586</v>
      </c>
      <c r="AF22" s="291">
        <f>AF138</f>
        <v>0.12257762002466588</v>
      </c>
    </row>
    <row r="23" spans="1:32" ht="15.75" customHeight="1" x14ac:dyDescent="0.25">
      <c r="A23" s="293"/>
    </row>
    <row r="24" spans="1:32" ht="15.75" customHeight="1" x14ac:dyDescent="0.25">
      <c r="A24" s="293"/>
    </row>
    <row r="25" spans="1:32" ht="15.75" customHeight="1" x14ac:dyDescent="0.25">
      <c r="B25" s="293"/>
    </row>
    <row r="26" spans="1:32" s="3" customFormat="1" x14ac:dyDescent="0.25">
      <c r="B26" s="294">
        <v>1.9199999999999998E-2</v>
      </c>
      <c r="C26" s="295" t="s">
        <v>307</v>
      </c>
      <c r="D26" s="296"/>
      <c r="E26" s="294">
        <v>25</v>
      </c>
      <c r="F26" s="296" t="s">
        <v>308</v>
      </c>
      <c r="G26" s="297"/>
      <c r="H26" s="294" t="s">
        <v>309</v>
      </c>
      <c r="I26" s="295"/>
      <c r="J26" s="295"/>
      <c r="K26" s="296"/>
      <c r="L26"/>
      <c r="M26" s="294" t="s">
        <v>310</v>
      </c>
      <c r="N26" s="295"/>
      <c r="O26" s="295"/>
      <c r="P26" s="296"/>
      <c r="Q26"/>
      <c r="R26"/>
    </row>
    <row r="27" spans="1:32" x14ac:dyDescent="0.25">
      <c r="H27" s="298" t="s">
        <v>311</v>
      </c>
      <c r="I27" s="299">
        <v>1575048</v>
      </c>
      <c r="J27" s="300" t="s">
        <v>312</v>
      </c>
      <c r="K27" s="301"/>
      <c r="M27" s="302" t="s">
        <v>313</v>
      </c>
      <c r="O27" s="303">
        <v>4.0599999999999996</v>
      </c>
      <c r="P27" s="304" t="s">
        <v>314</v>
      </c>
      <c r="Q27" s="305">
        <f>(O27*(8760*60)/1000/$B$26)</f>
        <v>111142.50000000001</v>
      </c>
      <c r="R27" t="str">
        <f>J27</f>
        <v>scf/station-yr</v>
      </c>
      <c r="S27" s="306"/>
    </row>
    <row r="28" spans="1:32" x14ac:dyDescent="0.25">
      <c r="H28" s="302" t="s">
        <v>315</v>
      </c>
      <c r="I28" s="43">
        <v>837456</v>
      </c>
      <c r="J28" t="s">
        <v>312</v>
      </c>
      <c r="K28" s="304"/>
      <c r="M28" s="302" t="s">
        <v>316</v>
      </c>
      <c r="O28" s="303">
        <v>1.88</v>
      </c>
      <c r="P28" s="304" t="s">
        <v>314</v>
      </c>
      <c r="Q28" s="305">
        <f>(O28*(8760*60)/1000/$B$26)</f>
        <v>51465.000000000007</v>
      </c>
      <c r="R28" t="str">
        <f>J28</f>
        <v>scf/station-yr</v>
      </c>
      <c r="S28" s="307"/>
    </row>
    <row r="29" spans="1:32" x14ac:dyDescent="0.25">
      <c r="H29" s="302" t="s">
        <v>317</v>
      </c>
      <c r="I29" s="43">
        <v>37668</v>
      </c>
      <c r="J29" t="s">
        <v>312</v>
      </c>
      <c r="K29" s="304"/>
      <c r="M29" s="302" t="s">
        <v>318</v>
      </c>
      <c r="O29" s="303" t="s">
        <v>319</v>
      </c>
      <c r="P29" s="304" t="s">
        <v>314</v>
      </c>
      <c r="Q29" s="305"/>
    </row>
    <row r="30" spans="1:32" ht="15" customHeight="1" x14ac:dyDescent="0.25">
      <c r="B30" s="308" t="s">
        <v>320</v>
      </c>
      <c r="C30" s="309" t="s">
        <v>233</v>
      </c>
      <c r="D30" s="310" t="s">
        <v>21</v>
      </c>
      <c r="E30" s="311" t="s">
        <v>28</v>
      </c>
      <c r="H30" s="302" t="s">
        <v>321</v>
      </c>
      <c r="I30" s="43">
        <v>1418244</v>
      </c>
      <c r="J30" t="s">
        <v>312</v>
      </c>
      <c r="K30" s="304"/>
      <c r="M30" s="302" t="s">
        <v>322</v>
      </c>
      <c r="O30" s="303">
        <v>1.64</v>
      </c>
      <c r="P30" s="304" t="s">
        <v>314</v>
      </c>
      <c r="Q30" s="305">
        <f>(O30*(8760*60)/1000/$B$26)</f>
        <v>44895.000000000007</v>
      </c>
      <c r="R30" t="str">
        <f>J30</f>
        <v>scf/station-yr</v>
      </c>
    </row>
    <row r="31" spans="1:32" x14ac:dyDescent="0.25">
      <c r="B31" s="312"/>
      <c r="C31" s="313">
        <v>85</v>
      </c>
      <c r="D31" s="313">
        <v>437</v>
      </c>
      <c r="E31" s="313">
        <v>12024</v>
      </c>
      <c r="H31" s="302" t="s">
        <v>323</v>
      </c>
      <c r="I31" s="43">
        <v>11388</v>
      </c>
      <c r="J31" t="s">
        <v>312</v>
      </c>
      <c r="K31" s="304"/>
      <c r="M31" s="302" t="s">
        <v>324</v>
      </c>
      <c r="O31" s="303">
        <v>0.27</v>
      </c>
      <c r="P31" s="304" t="s">
        <v>314</v>
      </c>
      <c r="Q31" s="305">
        <f>(O31*(8760*60)/1000/$B$26)</f>
        <v>7391.2500000000009</v>
      </c>
      <c r="R31" t="str">
        <f>J31</f>
        <v>scf/station-yr</v>
      </c>
      <c r="T31" s="314"/>
    </row>
    <row r="32" spans="1:32" x14ac:dyDescent="0.25">
      <c r="C32" s="313"/>
      <c r="D32" s="313"/>
      <c r="E32" s="313"/>
      <c r="H32" s="302" t="s">
        <v>325</v>
      </c>
      <c r="I32" s="43">
        <v>354780</v>
      </c>
      <c r="J32" t="s">
        <v>312</v>
      </c>
      <c r="K32" s="304"/>
      <c r="M32" s="315" t="s">
        <v>326</v>
      </c>
      <c r="N32" s="316"/>
      <c r="O32" s="303">
        <v>0.31</v>
      </c>
      <c r="P32" s="304" t="s">
        <v>314</v>
      </c>
      <c r="Q32" s="305">
        <f>(O32*(8760*60)/1000/$B$26)</f>
        <v>8486.2500000000018</v>
      </c>
      <c r="R32" t="str">
        <f>J32</f>
        <v>scf/station-yr</v>
      </c>
      <c r="T32" s="314"/>
    </row>
    <row r="33" spans="2:32" x14ac:dyDescent="0.25">
      <c r="H33" s="302" t="s">
        <v>327</v>
      </c>
      <c r="I33" s="43">
        <v>1752</v>
      </c>
      <c r="J33" t="s">
        <v>312</v>
      </c>
      <c r="K33" s="304"/>
      <c r="M33" s="302" t="s">
        <v>328</v>
      </c>
      <c r="O33" s="317">
        <v>0</v>
      </c>
      <c r="P33" s="304" t="s">
        <v>314</v>
      </c>
      <c r="Q33" s="305">
        <f>(O33*(8760*60)/1000/$B$26)</f>
        <v>0</v>
      </c>
      <c r="R33" t="str">
        <f>J33</f>
        <v>scf/station-yr</v>
      </c>
      <c r="T33" s="314"/>
    </row>
    <row r="34" spans="2:32" x14ac:dyDescent="0.25">
      <c r="H34" s="302" t="s">
        <v>329</v>
      </c>
      <c r="I34" s="43">
        <v>8760</v>
      </c>
      <c r="J34" t="s">
        <v>312</v>
      </c>
      <c r="K34" s="304"/>
      <c r="M34" s="318" t="s">
        <v>330</v>
      </c>
      <c r="N34" s="319"/>
      <c r="O34" s="320">
        <v>0.1</v>
      </c>
      <c r="P34" s="321" t="s">
        <v>314</v>
      </c>
      <c r="Q34" s="305">
        <f>(O34*(8760*60)/1000/$B$26)</f>
        <v>2737.5000000000005</v>
      </c>
      <c r="R34" t="str">
        <f>J34</f>
        <v>scf/station-yr</v>
      </c>
      <c r="T34" s="314"/>
    </row>
    <row r="35" spans="2:32" x14ac:dyDescent="0.25">
      <c r="H35" s="302" t="s">
        <v>331</v>
      </c>
      <c r="I35">
        <v>876</v>
      </c>
      <c r="J35" t="s">
        <v>312</v>
      </c>
      <c r="K35" s="304"/>
      <c r="T35" s="314"/>
    </row>
    <row r="36" spans="2:32" x14ac:dyDescent="0.25">
      <c r="C36" s="322"/>
      <c r="D36" s="322"/>
      <c r="E36" s="322"/>
      <c r="H36" s="318" t="s">
        <v>332</v>
      </c>
      <c r="I36" s="319">
        <v>876</v>
      </c>
      <c r="J36" s="319" t="s">
        <v>312</v>
      </c>
      <c r="K36" s="321"/>
      <c r="T36" s="314"/>
    </row>
    <row r="37" spans="2:32" x14ac:dyDescent="0.25">
      <c r="C37" s="322"/>
      <c r="D37" s="322"/>
      <c r="E37" s="322"/>
      <c r="T37" s="314"/>
    </row>
    <row r="38" spans="2:32" x14ac:dyDescent="0.25">
      <c r="B38" s="294" t="s">
        <v>333</v>
      </c>
      <c r="C38" s="323" t="s">
        <v>334</v>
      </c>
      <c r="D38" s="302" t="s">
        <v>335</v>
      </c>
      <c r="AA38" s="304"/>
      <c r="AB38" s="323" t="s">
        <v>336</v>
      </c>
    </row>
    <row r="39" spans="2:32" x14ac:dyDescent="0.25">
      <c r="B39" s="309" t="s">
        <v>337</v>
      </c>
      <c r="C39" s="300"/>
      <c r="T39" s="314"/>
      <c r="AB39" s="303"/>
    </row>
    <row r="40" spans="2:32" x14ac:dyDescent="0.25">
      <c r="B40" s="302" t="s">
        <v>338</v>
      </c>
      <c r="C40" s="313">
        <v>443345</v>
      </c>
      <c r="D40" s="43">
        <f t="shared" ref="D40:S43" si="2">$C40-((D$51-$C$51)*($C40-$AB40)/-($C$51-$AA$51))</f>
        <v>427360.41886671714</v>
      </c>
      <c r="E40" s="43">
        <f t="shared" si="2"/>
        <v>411375.83773343434</v>
      </c>
      <c r="F40" s="43">
        <f t="shared" si="2"/>
        <v>395391.25660015148</v>
      </c>
      <c r="G40" s="43">
        <f t="shared" si="2"/>
        <v>379406.67546686868</v>
      </c>
      <c r="H40" s="43">
        <f t="shared" si="2"/>
        <v>363422.09433358582</v>
      </c>
      <c r="I40" s="43">
        <f t="shared" si="2"/>
        <v>347437.51320030302</v>
      </c>
      <c r="J40" s="43">
        <f t="shared" si="2"/>
        <v>331452.93206702016</v>
      </c>
      <c r="K40" s="43">
        <f t="shared" si="2"/>
        <v>315468.35093373735</v>
      </c>
      <c r="L40" s="43">
        <f t="shared" si="2"/>
        <v>299483.76980045449</v>
      </c>
      <c r="M40" s="43">
        <f t="shared" si="2"/>
        <v>283499.18866717163</v>
      </c>
      <c r="N40" s="43">
        <f t="shared" si="2"/>
        <v>267514.60753388889</v>
      </c>
      <c r="O40" s="43">
        <f t="shared" si="2"/>
        <v>251530.026400606</v>
      </c>
      <c r="P40" s="43">
        <f t="shared" si="2"/>
        <v>235545.44526732317</v>
      </c>
      <c r="Q40" s="43">
        <f t="shared" si="2"/>
        <v>219560.86413404034</v>
      </c>
      <c r="R40" s="43">
        <f t="shared" si="2"/>
        <v>203576.28300075748</v>
      </c>
      <c r="S40" s="43">
        <f t="shared" si="2"/>
        <v>187591.70186747468</v>
      </c>
      <c r="T40" s="43">
        <f t="shared" ref="T40:AA43" si="3">$C40-((T$51-$C$51)*($C40-$AB40)/-($C$51-$AA$51))</f>
        <v>171607.12073419185</v>
      </c>
      <c r="U40" s="43">
        <f t="shared" si="3"/>
        <v>155622.53960090899</v>
      </c>
      <c r="V40" s="43">
        <f t="shared" si="3"/>
        <v>139637.95846762619</v>
      </c>
      <c r="W40" s="43">
        <f t="shared" si="3"/>
        <v>123653.37733434333</v>
      </c>
      <c r="X40" s="43">
        <f t="shared" si="3"/>
        <v>107668.79620106047</v>
      </c>
      <c r="Y40" s="43">
        <f t="shared" si="3"/>
        <v>91684.215067777724</v>
      </c>
      <c r="Z40" s="43">
        <f t="shared" si="3"/>
        <v>75699.633934494806</v>
      </c>
      <c r="AA40" s="43">
        <f t="shared" si="3"/>
        <v>59715.052801212005</v>
      </c>
      <c r="AB40" s="43">
        <v>59715.052801211998</v>
      </c>
      <c r="AC40" s="43">
        <v>59715.052801211998</v>
      </c>
      <c r="AD40" s="43">
        <v>59715.052801211998</v>
      </c>
      <c r="AE40" s="43">
        <v>59715.052801211998</v>
      </c>
      <c r="AF40" s="43">
        <v>59715.052801211998</v>
      </c>
    </row>
    <row r="41" spans="2:32" x14ac:dyDescent="0.25">
      <c r="B41" s="302" t="s">
        <v>339</v>
      </c>
      <c r="C41" s="313">
        <v>110183</v>
      </c>
      <c r="D41" s="43">
        <f t="shared" si="2"/>
        <v>107352.6300670912</v>
      </c>
      <c r="E41" s="43">
        <f t="shared" si="2"/>
        <v>104522.26013418242</v>
      </c>
      <c r="F41" s="43">
        <f t="shared" si="2"/>
        <v>101691.89020127362</v>
      </c>
      <c r="G41" s="43">
        <f t="shared" si="2"/>
        <v>98861.520268364839</v>
      </c>
      <c r="H41" s="43">
        <f t="shared" si="2"/>
        <v>96031.150335456041</v>
      </c>
      <c r="I41" s="43">
        <f t="shared" si="2"/>
        <v>93200.780402547243</v>
      </c>
      <c r="J41" s="43">
        <f t="shared" si="2"/>
        <v>90370.41046963846</v>
      </c>
      <c r="K41" s="43">
        <f t="shared" si="2"/>
        <v>87540.040536729663</v>
      </c>
      <c r="L41" s="43">
        <f t="shared" si="2"/>
        <v>84709.670603820879</v>
      </c>
      <c r="M41" s="43">
        <f t="shared" si="2"/>
        <v>81879.300670912082</v>
      </c>
      <c r="N41" s="43">
        <f t="shared" si="2"/>
        <v>79048.930738003299</v>
      </c>
      <c r="O41" s="43">
        <f t="shared" si="2"/>
        <v>76218.560805094501</v>
      </c>
      <c r="P41" s="43">
        <f t="shared" si="2"/>
        <v>73388.190872185718</v>
      </c>
      <c r="Q41" s="43">
        <f t="shared" si="2"/>
        <v>70557.82093927692</v>
      </c>
      <c r="R41" s="43">
        <f t="shared" si="2"/>
        <v>67727.451006368123</v>
      </c>
      <c r="S41" s="43">
        <f t="shared" si="2"/>
        <v>64897.081073459332</v>
      </c>
      <c r="T41" s="43">
        <f t="shared" si="3"/>
        <v>62066.711140550549</v>
      </c>
      <c r="U41" s="43">
        <f t="shared" si="3"/>
        <v>59236.341207641752</v>
      </c>
      <c r="V41" s="43">
        <f t="shared" si="3"/>
        <v>56405.971274732961</v>
      </c>
      <c r="W41" s="43">
        <f t="shared" si="3"/>
        <v>53575.601341824164</v>
      </c>
      <c r="X41" s="43">
        <f t="shared" si="3"/>
        <v>50745.231408915373</v>
      </c>
      <c r="Y41" s="43">
        <f t="shared" si="3"/>
        <v>47914.86147600659</v>
      </c>
      <c r="Z41" s="43">
        <f t="shared" si="3"/>
        <v>45084.491543097793</v>
      </c>
      <c r="AA41" s="43">
        <f t="shared" si="3"/>
        <v>42254.121610189002</v>
      </c>
      <c r="AB41" s="43">
        <v>42254.121610189002</v>
      </c>
      <c r="AC41" s="43">
        <v>42254.121610189002</v>
      </c>
      <c r="AD41" s="43">
        <v>42254.121610189002</v>
      </c>
      <c r="AE41" s="43">
        <v>42254.121610189002</v>
      </c>
      <c r="AF41" s="43">
        <v>42254.121610189002</v>
      </c>
    </row>
    <row r="42" spans="2:32" x14ac:dyDescent="0.25">
      <c r="B42" s="302" t="s">
        <v>340</v>
      </c>
      <c r="C42" s="313">
        <v>3066</v>
      </c>
      <c r="D42" s="43">
        <f t="shared" si="2"/>
        <v>3094.8518937827653</v>
      </c>
      <c r="E42" s="43">
        <f t="shared" si="2"/>
        <v>3123.703787565531</v>
      </c>
      <c r="F42" s="43">
        <f t="shared" si="2"/>
        <v>3152.5556813482963</v>
      </c>
      <c r="G42" s="43">
        <f t="shared" si="2"/>
        <v>3181.4075751310615</v>
      </c>
      <c r="H42" s="43">
        <f t="shared" si="2"/>
        <v>3210.2594689138273</v>
      </c>
      <c r="I42" s="43">
        <f t="shared" si="2"/>
        <v>3239.1113626965926</v>
      </c>
      <c r="J42" s="43">
        <f t="shared" si="2"/>
        <v>3267.9632564793578</v>
      </c>
      <c r="K42" s="43">
        <f t="shared" si="2"/>
        <v>3296.8151502621236</v>
      </c>
      <c r="L42" s="43">
        <f t="shared" si="2"/>
        <v>3325.6670440448888</v>
      </c>
      <c r="M42" s="43">
        <f t="shared" si="2"/>
        <v>3354.5189378276541</v>
      </c>
      <c r="N42" s="43">
        <f t="shared" si="2"/>
        <v>3383.3708316104198</v>
      </c>
      <c r="O42" s="43">
        <f t="shared" si="2"/>
        <v>3412.2227253931851</v>
      </c>
      <c r="P42" s="43">
        <f t="shared" si="2"/>
        <v>3441.0746191759504</v>
      </c>
      <c r="Q42" s="43">
        <f t="shared" si="2"/>
        <v>3469.9265129587161</v>
      </c>
      <c r="R42" s="43">
        <f t="shared" si="2"/>
        <v>3498.7784067414814</v>
      </c>
      <c r="S42" s="43">
        <f t="shared" si="2"/>
        <v>3527.6303005242466</v>
      </c>
      <c r="T42" s="43">
        <f t="shared" si="3"/>
        <v>3556.4821943070124</v>
      </c>
      <c r="U42" s="43">
        <f t="shared" si="3"/>
        <v>3585.3340880897777</v>
      </c>
      <c r="V42" s="43">
        <f t="shared" si="3"/>
        <v>3614.1859818725429</v>
      </c>
      <c r="W42" s="43">
        <f t="shared" si="3"/>
        <v>3643.0378756553087</v>
      </c>
      <c r="X42" s="43">
        <f t="shared" si="3"/>
        <v>3671.8897694380739</v>
      </c>
      <c r="Y42" s="43">
        <f t="shared" si="3"/>
        <v>3700.7416632208392</v>
      </c>
      <c r="Z42" s="43">
        <f t="shared" si="3"/>
        <v>3729.5935570036049</v>
      </c>
      <c r="AA42" s="43">
        <f t="shared" si="3"/>
        <v>3758.4454507863702</v>
      </c>
      <c r="AB42" s="43">
        <v>3758.4454507863702</v>
      </c>
      <c r="AC42" s="43">
        <v>3758.4454507863702</v>
      </c>
      <c r="AD42" s="43">
        <v>3758.4454507863702</v>
      </c>
      <c r="AE42" s="43">
        <v>3758.4454507863702</v>
      </c>
      <c r="AF42" s="43">
        <v>3758.4454507863702</v>
      </c>
    </row>
    <row r="43" spans="2:32" x14ac:dyDescent="0.25">
      <c r="B43" s="302" t="s">
        <v>341</v>
      </c>
      <c r="C43" s="313">
        <f>0.37*1000/B26</f>
        <v>19270.833333333336</v>
      </c>
      <c r="D43" s="43">
        <f t="shared" si="2"/>
        <v>18486.595763779293</v>
      </c>
      <c r="E43" s="43">
        <f t="shared" si="2"/>
        <v>17702.358194225253</v>
      </c>
      <c r="F43" s="43">
        <f t="shared" si="2"/>
        <v>16918.12062467121</v>
      </c>
      <c r="G43" s="43">
        <f t="shared" si="2"/>
        <v>16133.883055117169</v>
      </c>
      <c r="H43" s="43">
        <f t="shared" si="2"/>
        <v>15349.645485563127</v>
      </c>
      <c r="I43" s="43">
        <f t="shared" si="2"/>
        <v>14565.407916009086</v>
      </c>
      <c r="J43" s="43">
        <f t="shared" si="2"/>
        <v>13781.170346455045</v>
      </c>
      <c r="K43" s="43">
        <f t="shared" si="2"/>
        <v>12996.932776901001</v>
      </c>
      <c r="L43" s="43">
        <f t="shared" si="2"/>
        <v>12212.695207346962</v>
      </c>
      <c r="M43" s="43">
        <f t="shared" si="2"/>
        <v>11428.457637792919</v>
      </c>
      <c r="N43" s="43">
        <f t="shared" si="2"/>
        <v>10644.220068238878</v>
      </c>
      <c r="O43" s="43">
        <f t="shared" si="2"/>
        <v>9859.9824986848362</v>
      </c>
      <c r="P43" s="43">
        <f t="shared" si="2"/>
        <v>9075.7449291307948</v>
      </c>
      <c r="Q43" s="43">
        <f t="shared" si="2"/>
        <v>8291.5073595767535</v>
      </c>
      <c r="R43" s="43">
        <f t="shared" si="2"/>
        <v>7507.2697900227122</v>
      </c>
      <c r="S43" s="43">
        <f t="shared" si="2"/>
        <v>6723.032220468669</v>
      </c>
      <c r="T43" s="43">
        <f t="shared" si="3"/>
        <v>5938.7946509146277</v>
      </c>
      <c r="U43" s="43">
        <f t="shared" si="3"/>
        <v>5154.5570813605864</v>
      </c>
      <c r="V43" s="43">
        <f t="shared" si="3"/>
        <v>4370.3195118065432</v>
      </c>
      <c r="W43" s="43">
        <f t="shared" si="3"/>
        <v>3586.0819422525019</v>
      </c>
      <c r="X43" s="43">
        <f t="shared" si="3"/>
        <v>2801.8443726984624</v>
      </c>
      <c r="Y43" s="43">
        <f t="shared" si="3"/>
        <v>2017.6068031444192</v>
      </c>
      <c r="Z43" s="43">
        <f t="shared" si="3"/>
        <v>1233.3692335903797</v>
      </c>
      <c r="AA43" s="43">
        <f t="shared" si="3"/>
        <v>449.13166403633659</v>
      </c>
      <c r="AB43" s="43">
        <v>449.13166403633699</v>
      </c>
      <c r="AC43" s="43">
        <v>449.13166403633699</v>
      </c>
      <c r="AD43" s="43">
        <v>449.13166403633699</v>
      </c>
      <c r="AE43" s="43">
        <v>449.13166403633699</v>
      </c>
      <c r="AF43" s="43">
        <v>449.13166403633699</v>
      </c>
    </row>
    <row r="44" spans="2:32" x14ac:dyDescent="0.25">
      <c r="B44" s="324" t="s">
        <v>342</v>
      </c>
      <c r="C44" s="313">
        <f>102+1590+50</f>
        <v>1742</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c r="AE44" s="43"/>
      <c r="AF44" s="43"/>
    </row>
    <row r="45" spans="2:32" x14ac:dyDescent="0.25">
      <c r="B45" s="302" t="s">
        <v>343</v>
      </c>
      <c r="C45" s="43"/>
      <c r="D45" s="43"/>
      <c r="E45" s="43"/>
      <c r="F45" s="43"/>
      <c r="G45" s="43"/>
      <c r="H45" s="43"/>
      <c r="I45" s="43"/>
      <c r="J45" s="43"/>
      <c r="K45" s="43"/>
      <c r="L45" s="43"/>
      <c r="M45" s="43"/>
      <c r="N45" s="43"/>
      <c r="O45" s="43"/>
      <c r="P45" s="43"/>
      <c r="Q45" s="43"/>
      <c r="R45" s="43"/>
      <c r="S45" s="43"/>
      <c r="T45" s="43"/>
      <c r="U45" s="43"/>
      <c r="V45" s="43"/>
      <c r="W45" s="43"/>
      <c r="X45" s="43"/>
      <c r="Y45" s="43"/>
      <c r="Z45" s="43"/>
      <c r="AA45" s="43"/>
      <c r="AB45" s="43"/>
      <c r="AC45" s="43"/>
      <c r="AD45" s="43"/>
      <c r="AE45" s="43"/>
      <c r="AF45" s="43"/>
    </row>
    <row r="46" spans="2:32" x14ac:dyDescent="0.25">
      <c r="B46" s="302" t="s">
        <v>339</v>
      </c>
      <c r="C46" s="313">
        <v>1682</v>
      </c>
      <c r="D46" s="43">
        <f t="shared" ref="D46:S48" si="4">$C46-((D$51-$C$51)*($C46-$AB46)/-($C$51-$AA$51))</f>
        <v>1623.1657453124851</v>
      </c>
      <c r="E46" s="43">
        <f t="shared" si="4"/>
        <v>1564.33149062497</v>
      </c>
      <c r="F46" s="43">
        <f t="shared" si="4"/>
        <v>1505.4972359374551</v>
      </c>
      <c r="G46" s="43">
        <f t="shared" si="4"/>
        <v>1446.6629812499402</v>
      </c>
      <c r="H46" s="43">
        <f t="shared" si="4"/>
        <v>1387.8287265624251</v>
      </c>
      <c r="I46" s="43">
        <f t="shared" si="4"/>
        <v>1328.9944718749102</v>
      </c>
      <c r="J46" s="43">
        <f t="shared" si="4"/>
        <v>1270.1602171873953</v>
      </c>
      <c r="K46" s="43">
        <f t="shared" si="4"/>
        <v>1211.3259624998802</v>
      </c>
      <c r="L46" s="43">
        <f t="shared" si="4"/>
        <v>1152.4917078123653</v>
      </c>
      <c r="M46" s="43">
        <f t="shared" si="4"/>
        <v>1093.6574531248502</v>
      </c>
      <c r="N46" s="43">
        <f t="shared" si="4"/>
        <v>1034.8231984373356</v>
      </c>
      <c r="O46" s="43">
        <f t="shared" si="4"/>
        <v>975.98894374982046</v>
      </c>
      <c r="P46" s="43">
        <f t="shared" si="4"/>
        <v>917.15468906230547</v>
      </c>
      <c r="Q46" s="43">
        <f t="shared" si="4"/>
        <v>858.32043437479058</v>
      </c>
      <c r="R46" s="43">
        <f t="shared" si="4"/>
        <v>799.48617968727558</v>
      </c>
      <c r="S46" s="43">
        <f t="shared" si="4"/>
        <v>740.65192499976058</v>
      </c>
      <c r="T46" s="43">
        <f t="shared" ref="T46:AA48" si="5">$C46-((T$51-$C$51)*($C46-$AB46)/-($C$51-$AA$51))</f>
        <v>681.8176703122457</v>
      </c>
      <c r="U46" s="43">
        <f t="shared" si="5"/>
        <v>622.9834156247307</v>
      </c>
      <c r="V46" s="43">
        <f t="shared" si="5"/>
        <v>564.14916093721581</v>
      </c>
      <c r="W46" s="43">
        <f t="shared" si="5"/>
        <v>505.3149062497007</v>
      </c>
      <c r="X46" s="43">
        <f t="shared" si="5"/>
        <v>446.48065156218581</v>
      </c>
      <c r="Y46" s="43">
        <f t="shared" si="5"/>
        <v>387.64639687467093</v>
      </c>
      <c r="Z46" s="43">
        <f t="shared" si="5"/>
        <v>328.81214218715581</v>
      </c>
      <c r="AA46" s="43">
        <f t="shared" si="5"/>
        <v>269.97788749964093</v>
      </c>
      <c r="AB46" s="43">
        <v>269.97788749964099</v>
      </c>
      <c r="AC46" s="43">
        <v>269.97788749964099</v>
      </c>
      <c r="AD46" s="43">
        <v>269.97788749964099</v>
      </c>
      <c r="AE46" s="43">
        <v>269.97788749964099</v>
      </c>
      <c r="AF46" s="43">
        <v>269.97788749964099</v>
      </c>
    </row>
    <row r="47" spans="2:32" x14ac:dyDescent="0.25">
      <c r="B47" s="302" t="s">
        <v>340</v>
      </c>
      <c r="C47" s="313">
        <v>172</v>
      </c>
      <c r="D47" s="43">
        <f t="shared" si="4"/>
        <v>169.69284135933754</v>
      </c>
      <c r="E47" s="43">
        <f t="shared" si="4"/>
        <v>167.38568271867507</v>
      </c>
      <c r="F47" s="43">
        <f t="shared" si="4"/>
        <v>165.07852407801263</v>
      </c>
      <c r="G47" s="43">
        <f t="shared" si="4"/>
        <v>162.77136543735017</v>
      </c>
      <c r="H47" s="43">
        <f t="shared" si="4"/>
        <v>160.46420679668771</v>
      </c>
      <c r="I47" s="43">
        <f t="shared" si="4"/>
        <v>158.15704815602524</v>
      </c>
      <c r="J47" s="43">
        <f t="shared" si="4"/>
        <v>155.8498895153628</v>
      </c>
      <c r="K47" s="43">
        <f t="shared" si="4"/>
        <v>153.54273087470034</v>
      </c>
      <c r="L47" s="43">
        <f t="shared" si="4"/>
        <v>151.23557223403787</v>
      </c>
      <c r="M47" s="43">
        <f t="shared" si="4"/>
        <v>148.92841359337541</v>
      </c>
      <c r="N47" s="43">
        <f t="shared" si="4"/>
        <v>146.62125495271295</v>
      </c>
      <c r="O47" s="43">
        <f t="shared" si="4"/>
        <v>144.31409631205051</v>
      </c>
      <c r="P47" s="43">
        <f t="shared" si="4"/>
        <v>142.00693767138804</v>
      </c>
      <c r="Q47" s="43">
        <f t="shared" si="4"/>
        <v>139.69977903072558</v>
      </c>
      <c r="R47" s="43">
        <f t="shared" si="4"/>
        <v>137.39262039006314</v>
      </c>
      <c r="S47" s="43">
        <f t="shared" si="4"/>
        <v>135.08546174940068</v>
      </c>
      <c r="T47" s="43">
        <f t="shared" si="5"/>
        <v>132.77830310873821</v>
      </c>
      <c r="U47" s="43">
        <f t="shared" si="5"/>
        <v>130.47114446807575</v>
      </c>
      <c r="V47" s="43">
        <f t="shared" si="5"/>
        <v>128.16398582741328</v>
      </c>
      <c r="W47" s="43">
        <f t="shared" si="5"/>
        <v>125.85682718675085</v>
      </c>
      <c r="X47" s="43">
        <f t="shared" si="5"/>
        <v>123.54966854608838</v>
      </c>
      <c r="Y47" s="43">
        <f t="shared" si="5"/>
        <v>121.24250990542592</v>
      </c>
      <c r="Z47" s="43">
        <f t="shared" si="5"/>
        <v>118.93535126476345</v>
      </c>
      <c r="AA47" s="43">
        <f t="shared" si="5"/>
        <v>116.62819262410099</v>
      </c>
      <c r="AB47" s="43">
        <v>116.628192624101</v>
      </c>
      <c r="AC47" s="43">
        <v>116.628192624101</v>
      </c>
      <c r="AD47" s="43">
        <v>116.628192624101</v>
      </c>
      <c r="AE47" s="43">
        <v>116.628192624101</v>
      </c>
      <c r="AF47" s="43">
        <v>116.628192624101</v>
      </c>
    </row>
    <row r="48" spans="2:32" x14ac:dyDescent="0.25">
      <c r="B48" s="302" t="s">
        <v>341</v>
      </c>
      <c r="C48" s="313">
        <v>7</v>
      </c>
      <c r="D48" s="43">
        <f t="shared" si="4"/>
        <v>7.1541271558283128</v>
      </c>
      <c r="E48" s="43">
        <f t="shared" si="4"/>
        <v>7.3082543116566248</v>
      </c>
      <c r="F48" s="43">
        <f t="shared" si="4"/>
        <v>7.4623814674849376</v>
      </c>
      <c r="G48" s="43">
        <f t="shared" si="4"/>
        <v>7.6165086233132504</v>
      </c>
      <c r="H48" s="43">
        <f t="shared" si="4"/>
        <v>7.7706357791415623</v>
      </c>
      <c r="I48" s="43">
        <f t="shared" si="4"/>
        <v>7.9247629349698752</v>
      </c>
      <c r="J48" s="43">
        <f t="shared" si="4"/>
        <v>8.078890090798188</v>
      </c>
      <c r="K48" s="43">
        <f t="shared" si="4"/>
        <v>8.2330172466265008</v>
      </c>
      <c r="L48" s="43">
        <f t="shared" si="4"/>
        <v>8.3871444024548119</v>
      </c>
      <c r="M48" s="43">
        <f t="shared" si="4"/>
        <v>8.5412715582831247</v>
      </c>
      <c r="N48" s="43">
        <f t="shared" si="4"/>
        <v>8.6953987141114375</v>
      </c>
      <c r="O48" s="43">
        <f t="shared" si="4"/>
        <v>8.8495258699397503</v>
      </c>
      <c r="P48" s="43">
        <f t="shared" si="4"/>
        <v>9.0036530257680631</v>
      </c>
      <c r="Q48" s="43">
        <f t="shared" si="4"/>
        <v>9.157780181596376</v>
      </c>
      <c r="R48" s="43">
        <f t="shared" si="4"/>
        <v>9.3119073374246888</v>
      </c>
      <c r="S48" s="43">
        <f t="shared" si="4"/>
        <v>9.4660344932529998</v>
      </c>
      <c r="T48" s="43">
        <f t="shared" si="5"/>
        <v>9.6201616490813127</v>
      </c>
      <c r="U48" s="43">
        <f t="shared" si="5"/>
        <v>9.7742888049096255</v>
      </c>
      <c r="V48" s="43">
        <f t="shared" si="5"/>
        <v>9.9284159607379383</v>
      </c>
      <c r="W48" s="43">
        <f t="shared" si="5"/>
        <v>10.082543116566251</v>
      </c>
      <c r="X48" s="43">
        <f t="shared" si="5"/>
        <v>10.236670272394564</v>
      </c>
      <c r="Y48" s="43">
        <f t="shared" si="5"/>
        <v>10.390797428222875</v>
      </c>
      <c r="Z48" s="43">
        <f t="shared" si="5"/>
        <v>10.544924584051188</v>
      </c>
      <c r="AA48" s="43">
        <f t="shared" si="5"/>
        <v>10.699051739879501</v>
      </c>
      <c r="AB48" s="43">
        <v>10.699051739879501</v>
      </c>
      <c r="AC48" s="43">
        <v>10.699051739879501</v>
      </c>
      <c r="AD48" s="43">
        <v>10.699051739879501</v>
      </c>
      <c r="AE48" s="43">
        <v>10.699051739879501</v>
      </c>
      <c r="AF48" s="43">
        <v>10.699051739879501</v>
      </c>
    </row>
    <row r="49" spans="2:32" x14ac:dyDescent="0.25">
      <c r="B49" s="318" t="s">
        <v>344</v>
      </c>
      <c r="C49" s="313">
        <v>254</v>
      </c>
      <c r="D49" s="43"/>
      <c r="E49" s="43"/>
      <c r="F49" s="43"/>
      <c r="G49" s="43"/>
      <c r="H49" s="43"/>
      <c r="I49" s="43"/>
      <c r="J49" s="43"/>
      <c r="K49" s="43"/>
      <c r="L49" s="43"/>
      <c r="M49" s="43"/>
      <c r="N49" s="43"/>
      <c r="O49" s="43"/>
      <c r="P49" s="43"/>
      <c r="Q49" s="43"/>
      <c r="R49" s="43"/>
      <c r="S49" s="43"/>
      <c r="T49" s="325"/>
      <c r="U49" s="43"/>
      <c r="V49" s="43"/>
      <c r="W49" s="43"/>
      <c r="X49" s="43"/>
      <c r="Y49" s="43"/>
      <c r="Z49" s="43"/>
      <c r="AA49" s="43"/>
      <c r="AB49" s="43"/>
    </row>
    <row r="50" spans="2:32" x14ac:dyDescent="0.25">
      <c r="C50" s="322"/>
      <c r="D50" s="322"/>
      <c r="E50" s="322"/>
      <c r="K50" s="314"/>
    </row>
    <row r="51" spans="2:32" ht="16.5" thickBot="1" x14ac:dyDescent="0.3">
      <c r="C51" s="326">
        <v>1990</v>
      </c>
      <c r="D51" s="326">
        <f t="shared" ref="D51:AF51" si="6">C51+1</f>
        <v>1991</v>
      </c>
      <c r="E51" s="326">
        <f t="shared" si="6"/>
        <v>1992</v>
      </c>
      <c r="F51" s="326">
        <f t="shared" si="6"/>
        <v>1993</v>
      </c>
      <c r="G51" s="326">
        <f t="shared" si="6"/>
        <v>1994</v>
      </c>
      <c r="H51" s="326">
        <f t="shared" si="6"/>
        <v>1995</v>
      </c>
      <c r="I51" s="326">
        <f t="shared" si="6"/>
        <v>1996</v>
      </c>
      <c r="J51" s="326">
        <f t="shared" si="6"/>
        <v>1997</v>
      </c>
      <c r="K51" s="326">
        <f t="shared" si="6"/>
        <v>1998</v>
      </c>
      <c r="L51" s="326">
        <f t="shared" si="6"/>
        <v>1999</v>
      </c>
      <c r="M51" s="326">
        <f t="shared" si="6"/>
        <v>2000</v>
      </c>
      <c r="N51" s="326">
        <f t="shared" si="6"/>
        <v>2001</v>
      </c>
      <c r="O51" s="326">
        <f t="shared" si="6"/>
        <v>2002</v>
      </c>
      <c r="P51" s="326">
        <f t="shared" si="6"/>
        <v>2003</v>
      </c>
      <c r="Q51" s="326">
        <f t="shared" si="6"/>
        <v>2004</v>
      </c>
      <c r="R51" s="326">
        <f t="shared" si="6"/>
        <v>2005</v>
      </c>
      <c r="S51" s="326">
        <f t="shared" si="6"/>
        <v>2006</v>
      </c>
      <c r="T51" s="326">
        <f t="shared" si="6"/>
        <v>2007</v>
      </c>
      <c r="U51" s="326">
        <f t="shared" si="6"/>
        <v>2008</v>
      </c>
      <c r="V51" s="326">
        <f t="shared" si="6"/>
        <v>2009</v>
      </c>
      <c r="W51" s="326">
        <f t="shared" si="6"/>
        <v>2010</v>
      </c>
      <c r="X51" s="326">
        <f t="shared" si="6"/>
        <v>2011</v>
      </c>
      <c r="Y51" s="326">
        <f t="shared" si="6"/>
        <v>2012</v>
      </c>
      <c r="Z51" s="326">
        <f t="shared" si="6"/>
        <v>2013</v>
      </c>
      <c r="AA51" s="326">
        <f t="shared" si="6"/>
        <v>2014</v>
      </c>
      <c r="AB51" s="326">
        <f t="shared" si="6"/>
        <v>2015</v>
      </c>
      <c r="AC51" s="326">
        <f t="shared" si="6"/>
        <v>2016</v>
      </c>
      <c r="AD51" s="326">
        <f t="shared" si="6"/>
        <v>2017</v>
      </c>
      <c r="AE51" s="326">
        <f t="shared" si="6"/>
        <v>2018</v>
      </c>
      <c r="AF51" s="326">
        <f t="shared" si="6"/>
        <v>2019</v>
      </c>
    </row>
    <row r="52" spans="2:32" x14ac:dyDescent="0.25">
      <c r="B52" s="39" t="s">
        <v>345</v>
      </c>
      <c r="C52" s="319"/>
      <c r="D52" s="319"/>
      <c r="E52" s="319"/>
      <c r="F52" s="319"/>
      <c r="G52" s="319"/>
      <c r="H52" s="319"/>
      <c r="I52" s="319"/>
      <c r="J52" s="319"/>
      <c r="K52" s="319"/>
      <c r="L52" s="319"/>
      <c r="M52" s="319"/>
      <c r="N52" s="319"/>
      <c r="O52" s="319"/>
      <c r="P52" s="319"/>
      <c r="Q52" s="319"/>
      <c r="R52" s="319"/>
      <c r="S52" s="319"/>
      <c r="T52" s="319"/>
      <c r="U52" s="319"/>
      <c r="V52" s="319"/>
      <c r="W52" s="319"/>
      <c r="X52" s="319"/>
      <c r="Y52" s="319"/>
      <c r="Z52" s="319"/>
      <c r="AA52" s="319"/>
      <c r="AB52" s="319"/>
      <c r="AC52" s="319"/>
      <c r="AD52" s="319"/>
      <c r="AE52" s="319"/>
    </row>
    <row r="53" spans="2:32" x14ac:dyDescent="0.25">
      <c r="B53" s="298" t="s">
        <v>346</v>
      </c>
      <c r="C53" s="319">
        <v>444</v>
      </c>
      <c r="D53" s="327">
        <v>438</v>
      </c>
      <c r="E53" s="327">
        <f>((F53-D53)/2)+D53</f>
        <v>424.5</v>
      </c>
      <c r="F53" s="327">
        <v>411</v>
      </c>
      <c r="G53" s="327">
        <v>362</v>
      </c>
      <c r="H53" s="327">
        <v>349</v>
      </c>
      <c r="I53" s="327">
        <v>334</v>
      </c>
      <c r="J53" s="327">
        <v>322</v>
      </c>
      <c r="K53" s="327">
        <v>311</v>
      </c>
      <c r="L53" s="327">
        <v>300</v>
      </c>
      <c r="M53" s="327">
        <v>288</v>
      </c>
      <c r="N53" s="327">
        <v>271</v>
      </c>
      <c r="O53" s="327">
        <v>276</v>
      </c>
      <c r="P53" s="327">
        <v>262</v>
      </c>
      <c r="Q53" s="327">
        <v>256</v>
      </c>
      <c r="R53" s="327">
        <v>251</v>
      </c>
      <c r="S53" s="327">
        <v>246</v>
      </c>
      <c r="T53" s="327">
        <v>240</v>
      </c>
      <c r="U53" s="327">
        <v>219</v>
      </c>
      <c r="V53" s="327">
        <v>214</v>
      </c>
      <c r="W53" s="327">
        <v>208</v>
      </c>
      <c r="X53" s="327">
        <v>195</v>
      </c>
      <c r="Y53" s="327">
        <v>186</v>
      </c>
      <c r="Z53" s="327">
        <v>174</v>
      </c>
      <c r="AA53" s="327">
        <v>165</v>
      </c>
      <c r="AB53" s="327">
        <v>156</v>
      </c>
      <c r="AC53" s="327">
        <v>152</v>
      </c>
      <c r="AD53" s="327">
        <v>146</v>
      </c>
      <c r="AE53">
        <v>138.75</v>
      </c>
      <c r="AF53">
        <v>138.75</v>
      </c>
    </row>
    <row r="54" spans="2:32" x14ac:dyDescent="0.25">
      <c r="B54" s="302" t="s">
        <v>347</v>
      </c>
      <c r="C54" s="319">
        <v>91</v>
      </c>
      <c r="D54" s="327">
        <v>81</v>
      </c>
      <c r="E54" s="327">
        <f t="shared" ref="E54:E61" si="7">((F54-D54)/2)+D54</f>
        <v>74.5</v>
      </c>
      <c r="F54" s="327">
        <v>68</v>
      </c>
      <c r="G54" s="327">
        <v>64</v>
      </c>
      <c r="H54" s="327">
        <v>62</v>
      </c>
      <c r="I54" s="327">
        <v>61</v>
      </c>
      <c r="J54" s="327">
        <v>60</v>
      </c>
      <c r="K54" s="327">
        <v>59</v>
      </c>
      <c r="L54" s="327">
        <v>56</v>
      </c>
      <c r="M54" s="327">
        <v>53</v>
      </c>
      <c r="N54" s="327">
        <v>47</v>
      </c>
      <c r="O54" s="327">
        <v>50</v>
      </c>
      <c r="P54" s="327">
        <v>46</v>
      </c>
      <c r="Q54" s="327">
        <v>44</v>
      </c>
      <c r="R54" s="327">
        <v>43</v>
      </c>
      <c r="S54" s="327">
        <v>37</v>
      </c>
      <c r="T54" s="327">
        <v>33</v>
      </c>
      <c r="U54" s="327">
        <v>58</v>
      </c>
      <c r="V54" s="327">
        <v>63</v>
      </c>
      <c r="W54" s="327">
        <v>58</v>
      </c>
      <c r="X54" s="327">
        <v>55</v>
      </c>
      <c r="Y54" s="327">
        <v>50</v>
      </c>
      <c r="Z54" s="327">
        <v>48</v>
      </c>
      <c r="AA54" s="327">
        <v>54</v>
      </c>
      <c r="AB54" s="327">
        <v>48</v>
      </c>
      <c r="AC54" s="327">
        <v>45</v>
      </c>
      <c r="AD54" s="327">
        <v>42</v>
      </c>
      <c r="AE54">
        <v>34.159999999999997</v>
      </c>
      <c r="AF54">
        <v>34.159999999999997</v>
      </c>
    </row>
    <row r="55" spans="2:32" x14ac:dyDescent="0.25">
      <c r="B55" s="302" t="s">
        <v>348</v>
      </c>
      <c r="C55" s="319">
        <v>0</v>
      </c>
      <c r="D55" s="327">
        <v>0</v>
      </c>
      <c r="E55" s="327">
        <f t="shared" si="7"/>
        <v>0</v>
      </c>
      <c r="F55" s="327">
        <v>0</v>
      </c>
      <c r="G55" s="327">
        <v>0</v>
      </c>
      <c r="H55" s="327">
        <v>0</v>
      </c>
      <c r="I55" s="327">
        <v>0</v>
      </c>
      <c r="J55" s="327">
        <v>0</v>
      </c>
      <c r="K55" s="327">
        <v>0</v>
      </c>
      <c r="L55" s="327">
        <v>0</v>
      </c>
      <c r="M55" s="327">
        <v>0</v>
      </c>
      <c r="N55" s="327">
        <v>0</v>
      </c>
      <c r="O55" s="327">
        <v>0</v>
      </c>
      <c r="P55" s="327">
        <v>0</v>
      </c>
      <c r="Q55" s="327">
        <v>0</v>
      </c>
      <c r="R55" s="327">
        <v>0</v>
      </c>
      <c r="S55" s="327">
        <v>0</v>
      </c>
      <c r="T55" s="327">
        <v>0</v>
      </c>
      <c r="U55" s="327">
        <v>0</v>
      </c>
      <c r="V55" s="327">
        <v>0</v>
      </c>
      <c r="W55" s="327">
        <v>0</v>
      </c>
      <c r="X55" s="327">
        <v>0</v>
      </c>
      <c r="Y55" s="327">
        <v>0</v>
      </c>
      <c r="Z55" s="327">
        <v>0</v>
      </c>
      <c r="AA55" s="327">
        <v>0</v>
      </c>
      <c r="AB55" s="327">
        <v>0</v>
      </c>
      <c r="AC55" s="327">
        <v>0</v>
      </c>
      <c r="AD55" s="327">
        <v>0</v>
      </c>
      <c r="AE55">
        <v>0</v>
      </c>
      <c r="AF55">
        <v>0</v>
      </c>
    </row>
    <row r="56" spans="2:32" x14ac:dyDescent="0.25">
      <c r="B56" s="302" t="s">
        <v>349</v>
      </c>
      <c r="C56" s="319">
        <v>2949</v>
      </c>
      <c r="D56" s="327">
        <v>2981</v>
      </c>
      <c r="E56" s="327">
        <f t="shared" si="7"/>
        <v>3013</v>
      </c>
      <c r="F56" s="327">
        <v>3045</v>
      </c>
      <c r="G56" s="327">
        <v>3092</v>
      </c>
      <c r="H56" s="327">
        <v>3114</v>
      </c>
      <c r="I56" s="327">
        <v>3135</v>
      </c>
      <c r="J56" s="327">
        <v>3145</v>
      </c>
      <c r="K56" s="327">
        <v>3174</v>
      </c>
      <c r="L56" s="327">
        <v>3179</v>
      </c>
      <c r="M56" s="327">
        <v>3188</v>
      </c>
      <c r="N56" s="327">
        <v>3197</v>
      </c>
      <c r="O56" s="327">
        <v>3204</v>
      </c>
      <c r="P56" s="327">
        <v>3237</v>
      </c>
      <c r="Q56" s="327">
        <v>3248</v>
      </c>
      <c r="R56" s="327">
        <v>3245</v>
      </c>
      <c r="S56" s="327">
        <v>3244</v>
      </c>
      <c r="T56" s="327">
        <v>3258</v>
      </c>
      <c r="U56" s="327">
        <v>3249</v>
      </c>
      <c r="V56" s="327">
        <v>3244</v>
      </c>
      <c r="W56" s="327">
        <v>3254</v>
      </c>
      <c r="X56" s="327">
        <v>3265</v>
      </c>
      <c r="Y56" s="327">
        <v>3269</v>
      </c>
      <c r="Z56" s="327">
        <v>3271</v>
      </c>
      <c r="AA56" s="327">
        <v>3264</v>
      </c>
      <c r="AB56" s="327">
        <v>3267</v>
      </c>
      <c r="AC56" s="327">
        <v>3262</v>
      </c>
      <c r="AD56" s="327">
        <v>3263</v>
      </c>
      <c r="AE56">
        <v>3277.5770000000002</v>
      </c>
      <c r="AF56">
        <v>3277.5770000000002</v>
      </c>
    </row>
    <row r="57" spans="2:32" x14ac:dyDescent="0.25">
      <c r="B57" s="302" t="s">
        <v>350</v>
      </c>
      <c r="C57" s="319">
        <v>918</v>
      </c>
      <c r="D57" s="327">
        <v>984</v>
      </c>
      <c r="E57" s="327">
        <f t="shared" si="7"/>
        <v>1052.5</v>
      </c>
      <c r="F57" s="327">
        <v>1121</v>
      </c>
      <c r="G57" s="327">
        <v>1196</v>
      </c>
      <c r="H57" s="327">
        <v>1259</v>
      </c>
      <c r="I57" s="327">
        <v>1357</v>
      </c>
      <c r="J57" s="327">
        <v>1438</v>
      </c>
      <c r="K57" s="327">
        <v>1525</v>
      </c>
      <c r="L57" s="327">
        <v>1600</v>
      </c>
      <c r="M57" s="327">
        <v>1683</v>
      </c>
      <c r="N57" s="327">
        <v>1795</v>
      </c>
      <c r="O57" s="327">
        <v>1960</v>
      </c>
      <c r="P57" s="327">
        <v>2056</v>
      </c>
      <c r="Q57" s="327">
        <v>2174</v>
      </c>
      <c r="R57" s="327">
        <v>2252</v>
      </c>
      <c r="S57" s="327">
        <v>2339</v>
      </c>
      <c r="T57" s="327">
        <v>2408</v>
      </c>
      <c r="U57" s="327">
        <v>2459</v>
      </c>
      <c r="V57" s="327">
        <v>2533</v>
      </c>
      <c r="W57" s="327">
        <v>2594</v>
      </c>
      <c r="X57" s="327">
        <v>2659</v>
      </c>
      <c r="Y57" s="327">
        <v>2766</v>
      </c>
      <c r="Z57" s="327">
        <v>2891</v>
      </c>
      <c r="AA57" s="327">
        <v>3014</v>
      </c>
      <c r="AB57" s="327">
        <v>3153</v>
      </c>
      <c r="AC57" s="327">
        <v>3267</v>
      </c>
      <c r="AD57" s="327">
        <v>3397</v>
      </c>
      <c r="AE57">
        <v>3486.0820000000003</v>
      </c>
      <c r="AF57">
        <v>3486.0820000000003</v>
      </c>
    </row>
    <row r="58" spans="2:32" x14ac:dyDescent="0.25">
      <c r="B58" s="302" t="s">
        <v>351</v>
      </c>
      <c r="C58" s="319">
        <v>2072</v>
      </c>
      <c r="D58" s="327">
        <v>2054</v>
      </c>
      <c r="E58" s="327">
        <f t="shared" si="7"/>
        <v>2034.5</v>
      </c>
      <c r="F58" s="327">
        <v>2015</v>
      </c>
      <c r="G58" s="327">
        <v>1995</v>
      </c>
      <c r="H58" s="327">
        <v>1977</v>
      </c>
      <c r="I58" s="327">
        <v>1954</v>
      </c>
      <c r="J58" s="327">
        <v>1932</v>
      </c>
      <c r="K58" s="327">
        <v>1908</v>
      </c>
      <c r="L58" s="327">
        <v>1889</v>
      </c>
      <c r="M58" s="327">
        <v>1860</v>
      </c>
      <c r="N58" s="327">
        <v>1826</v>
      </c>
      <c r="O58" s="327">
        <v>1739</v>
      </c>
      <c r="P58" s="327">
        <v>1710</v>
      </c>
      <c r="Q58" s="327">
        <v>1683</v>
      </c>
      <c r="R58" s="327">
        <v>1662</v>
      </c>
      <c r="S58" s="327">
        <v>1640</v>
      </c>
      <c r="T58" s="327">
        <v>1613</v>
      </c>
      <c r="U58" s="327">
        <v>1595</v>
      </c>
      <c r="V58" s="327">
        <v>1566</v>
      </c>
      <c r="W58" s="327">
        <v>1542</v>
      </c>
      <c r="X58" s="327">
        <v>1509</v>
      </c>
      <c r="Y58" s="327">
        <v>1467</v>
      </c>
      <c r="Z58" s="327">
        <v>1426</v>
      </c>
      <c r="AA58" s="327">
        <v>1381</v>
      </c>
      <c r="AB58" s="327">
        <v>1349</v>
      </c>
      <c r="AC58" s="327">
        <v>1298</v>
      </c>
      <c r="AD58" s="327">
        <v>1251</v>
      </c>
      <c r="AE58">
        <v>1220.711</v>
      </c>
      <c r="AF58">
        <v>1220.711</v>
      </c>
    </row>
    <row r="59" spans="2:32" x14ac:dyDescent="0.25">
      <c r="B59" s="302" t="s">
        <v>352</v>
      </c>
      <c r="C59" s="319">
        <v>21</v>
      </c>
      <c r="D59" s="327">
        <v>14</v>
      </c>
      <c r="E59" s="327">
        <f t="shared" si="7"/>
        <v>13.5</v>
      </c>
      <c r="F59" s="327">
        <v>13</v>
      </c>
      <c r="G59" s="327">
        <v>13</v>
      </c>
      <c r="H59" s="327">
        <v>13</v>
      </c>
      <c r="I59" s="327">
        <v>13</v>
      </c>
      <c r="J59" s="327">
        <v>13</v>
      </c>
      <c r="K59" s="327">
        <v>12</v>
      </c>
      <c r="L59" s="327">
        <v>12</v>
      </c>
      <c r="M59" s="327">
        <v>12</v>
      </c>
      <c r="N59" s="327">
        <v>12</v>
      </c>
      <c r="O59" s="327">
        <v>12</v>
      </c>
      <c r="P59" s="327">
        <v>12</v>
      </c>
      <c r="Q59" s="327">
        <v>12</v>
      </c>
      <c r="R59" s="327">
        <v>12</v>
      </c>
      <c r="S59" s="327">
        <v>12</v>
      </c>
      <c r="T59" s="327">
        <v>12</v>
      </c>
      <c r="U59" s="327">
        <v>12</v>
      </c>
      <c r="V59" s="327">
        <v>12</v>
      </c>
      <c r="W59" s="327">
        <v>12</v>
      </c>
      <c r="X59" s="327">
        <v>12</v>
      </c>
      <c r="Y59" s="327">
        <v>12</v>
      </c>
      <c r="Z59" s="327">
        <v>12</v>
      </c>
      <c r="AA59" s="327">
        <v>12</v>
      </c>
      <c r="AB59" s="327">
        <v>10</v>
      </c>
      <c r="AC59" s="327">
        <v>10</v>
      </c>
      <c r="AD59" s="327">
        <v>10</v>
      </c>
      <c r="AE59">
        <v>9.6280000000000001</v>
      </c>
      <c r="AF59">
        <v>9.6280000000000001</v>
      </c>
    </row>
    <row r="60" spans="2:32" x14ac:dyDescent="0.25">
      <c r="B60" s="302" t="s">
        <v>353</v>
      </c>
      <c r="C60" s="319">
        <v>0</v>
      </c>
      <c r="D60" s="327">
        <v>0</v>
      </c>
      <c r="E60" s="327">
        <f t="shared" si="7"/>
        <v>0</v>
      </c>
      <c r="F60" s="327">
        <v>0</v>
      </c>
      <c r="G60" s="327">
        <v>0</v>
      </c>
      <c r="H60" s="327">
        <v>0</v>
      </c>
      <c r="I60" s="327">
        <v>0</v>
      </c>
      <c r="J60" s="327">
        <v>0</v>
      </c>
      <c r="K60" s="327">
        <v>0</v>
      </c>
      <c r="L60" s="327">
        <v>0</v>
      </c>
      <c r="M60" s="327">
        <v>0</v>
      </c>
      <c r="N60" s="327">
        <v>0</v>
      </c>
      <c r="O60" s="327">
        <v>0</v>
      </c>
      <c r="P60" s="327">
        <v>0</v>
      </c>
      <c r="Q60" s="327">
        <v>0</v>
      </c>
      <c r="R60" s="327">
        <v>0</v>
      </c>
      <c r="S60" s="327">
        <v>5.8999999999999997E-2</v>
      </c>
      <c r="T60" s="327">
        <v>5.8999999999999997E-2</v>
      </c>
      <c r="U60" s="327">
        <v>4.2999999999999997E-2</v>
      </c>
      <c r="V60" s="327">
        <v>4.2999999999999997E-2</v>
      </c>
      <c r="W60" s="327">
        <v>0</v>
      </c>
      <c r="X60" s="327">
        <v>6.5000000000000002E-2</v>
      </c>
      <c r="Y60" s="327">
        <v>6.5000000000000002E-2</v>
      </c>
      <c r="Z60" s="327">
        <v>3.9E-2</v>
      </c>
      <c r="AA60" s="327">
        <v>0.06</v>
      </c>
      <c r="AB60" s="327">
        <v>0.06</v>
      </c>
      <c r="AC60" s="327">
        <v>0.06</v>
      </c>
      <c r="AD60" s="327">
        <v>0</v>
      </c>
      <c r="AE60">
        <v>0.13</v>
      </c>
      <c r="AF60">
        <v>0.13</v>
      </c>
    </row>
    <row r="61" spans="2:32" x14ac:dyDescent="0.25">
      <c r="B61" s="302" t="s">
        <v>236</v>
      </c>
      <c r="C61" s="319">
        <v>0</v>
      </c>
      <c r="D61" s="327">
        <v>0</v>
      </c>
      <c r="E61" s="327">
        <f t="shared" si="7"/>
        <v>0</v>
      </c>
      <c r="F61" s="327">
        <v>0</v>
      </c>
      <c r="G61" s="327">
        <v>0</v>
      </c>
      <c r="H61" s="327">
        <v>0</v>
      </c>
      <c r="I61" s="327">
        <v>0</v>
      </c>
      <c r="J61" s="327">
        <v>0</v>
      </c>
      <c r="K61" s="327">
        <v>0</v>
      </c>
      <c r="L61" s="327">
        <v>0</v>
      </c>
      <c r="M61" s="327">
        <v>0</v>
      </c>
      <c r="N61" s="327">
        <v>0</v>
      </c>
      <c r="O61" s="327">
        <v>0</v>
      </c>
      <c r="P61" s="327">
        <v>0</v>
      </c>
      <c r="Q61" s="327">
        <v>0</v>
      </c>
      <c r="R61" s="327">
        <v>0</v>
      </c>
      <c r="S61" s="327">
        <v>0.128</v>
      </c>
      <c r="T61" s="327">
        <v>0</v>
      </c>
      <c r="U61" s="327">
        <v>0</v>
      </c>
      <c r="V61" s="327">
        <v>0</v>
      </c>
      <c r="W61" s="327">
        <v>0</v>
      </c>
      <c r="X61" s="327">
        <v>0</v>
      </c>
      <c r="Y61" s="327">
        <v>0</v>
      </c>
      <c r="Z61" s="327">
        <v>0</v>
      </c>
      <c r="AA61" s="327">
        <v>0</v>
      </c>
      <c r="AB61" s="327">
        <v>0</v>
      </c>
      <c r="AC61" s="327">
        <v>0</v>
      </c>
      <c r="AD61" s="327">
        <v>0</v>
      </c>
      <c r="AE61">
        <v>0.56999999999999995</v>
      </c>
      <c r="AF61">
        <v>0.56999999999999995</v>
      </c>
    </row>
    <row r="62" spans="2:32" x14ac:dyDescent="0.25">
      <c r="B62" s="318" t="s">
        <v>121</v>
      </c>
      <c r="C62" s="328">
        <f>SUM(C53:C61)</f>
        <v>6495</v>
      </c>
      <c r="D62" s="328">
        <f>SUM(D53:D61)</f>
        <v>6552</v>
      </c>
      <c r="E62" s="328">
        <f t="shared" ref="E62:AD62" si="8">SUM(E53:E61)</f>
        <v>6612.5</v>
      </c>
      <c r="F62" s="328">
        <f t="shared" si="8"/>
        <v>6673</v>
      </c>
      <c r="G62" s="328">
        <f t="shared" si="8"/>
        <v>6722</v>
      </c>
      <c r="H62" s="328">
        <f t="shared" si="8"/>
        <v>6774</v>
      </c>
      <c r="I62" s="328">
        <f t="shared" si="8"/>
        <v>6854</v>
      </c>
      <c r="J62" s="328">
        <f t="shared" si="8"/>
        <v>6910</v>
      </c>
      <c r="K62" s="328">
        <f t="shared" si="8"/>
        <v>6989</v>
      </c>
      <c r="L62" s="328">
        <f t="shared" si="8"/>
        <v>7036</v>
      </c>
      <c r="M62" s="328">
        <f t="shared" si="8"/>
        <v>7084</v>
      </c>
      <c r="N62" s="328">
        <f t="shared" si="8"/>
        <v>7148</v>
      </c>
      <c r="O62" s="328">
        <f t="shared" si="8"/>
        <v>7241</v>
      </c>
      <c r="P62" s="328">
        <f t="shared" si="8"/>
        <v>7323</v>
      </c>
      <c r="Q62" s="328">
        <f t="shared" si="8"/>
        <v>7417</v>
      </c>
      <c r="R62" s="328">
        <f t="shared" si="8"/>
        <v>7465</v>
      </c>
      <c r="S62" s="328">
        <f t="shared" si="8"/>
        <v>7518.1869999999999</v>
      </c>
      <c r="T62" s="328">
        <f t="shared" si="8"/>
        <v>7564.0590000000002</v>
      </c>
      <c r="U62" s="328">
        <f t="shared" si="8"/>
        <v>7592.0429999999997</v>
      </c>
      <c r="V62" s="328">
        <f t="shared" si="8"/>
        <v>7632.0429999999997</v>
      </c>
      <c r="W62" s="328">
        <f t="shared" si="8"/>
        <v>7668</v>
      </c>
      <c r="X62" s="328">
        <f t="shared" si="8"/>
        <v>7695.0649999999996</v>
      </c>
      <c r="Y62" s="328">
        <f t="shared" si="8"/>
        <v>7750.0649999999996</v>
      </c>
      <c r="Z62" s="328">
        <f t="shared" si="8"/>
        <v>7822.0389999999998</v>
      </c>
      <c r="AA62" s="328">
        <f t="shared" si="8"/>
        <v>7890.06</v>
      </c>
      <c r="AB62" s="328">
        <f t="shared" si="8"/>
        <v>7983.06</v>
      </c>
      <c r="AC62" s="328">
        <f t="shared" si="8"/>
        <v>8034.06</v>
      </c>
      <c r="AD62" s="328">
        <f t="shared" si="8"/>
        <v>8109</v>
      </c>
      <c r="AE62" s="328">
        <f>SUM(AE53:AE61)</f>
        <v>8167.6080000000002</v>
      </c>
      <c r="AF62" s="328">
        <f>SUM(AF53:AF61)</f>
        <v>8167.6080000000002</v>
      </c>
    </row>
    <row r="63" spans="2:32" x14ac:dyDescent="0.25">
      <c r="C63" s="329"/>
      <c r="D63" s="329"/>
      <c r="E63" s="329"/>
      <c r="F63" s="329"/>
      <c r="G63" s="329"/>
      <c r="H63" s="329"/>
      <c r="I63" s="329"/>
      <c r="J63" s="329"/>
      <c r="K63" s="329"/>
      <c r="L63" s="329"/>
      <c r="V63" s="300"/>
      <c r="W63" s="300"/>
      <c r="X63" s="300"/>
      <c r="Y63" s="300"/>
      <c r="Z63" s="300"/>
      <c r="AA63" s="300"/>
      <c r="AB63" s="300"/>
    </row>
    <row r="64" spans="2:32" x14ac:dyDescent="0.25">
      <c r="B64" s="39" t="s">
        <v>354</v>
      </c>
      <c r="V64" s="319"/>
      <c r="W64" s="319"/>
      <c r="X64" s="319"/>
      <c r="Y64" s="319"/>
      <c r="Z64" s="319"/>
    </row>
    <row r="65" spans="2:35" x14ac:dyDescent="0.25">
      <c r="B65" s="298" t="s">
        <v>346</v>
      </c>
      <c r="C65" s="330">
        <v>126135</v>
      </c>
      <c r="D65" s="330">
        <v>122219</v>
      </c>
      <c r="E65" s="331">
        <f>((F65-D65)/2)+D65</f>
        <v>118691</v>
      </c>
      <c r="F65" s="330">
        <v>115163</v>
      </c>
      <c r="G65" s="330">
        <v>112255</v>
      </c>
      <c r="H65" s="330">
        <v>109897</v>
      </c>
      <c r="I65" s="330">
        <v>107410</v>
      </c>
      <c r="J65" s="330">
        <v>103977</v>
      </c>
      <c r="K65" s="330">
        <v>101062</v>
      </c>
      <c r="L65" s="327">
        <v>97741</v>
      </c>
      <c r="M65" s="330">
        <v>93490</v>
      </c>
      <c r="N65" s="330">
        <v>89013</v>
      </c>
      <c r="O65" s="330">
        <v>84200</v>
      </c>
      <c r="P65" s="330">
        <v>78508</v>
      </c>
      <c r="Q65" s="330">
        <v>73228</v>
      </c>
      <c r="R65" s="330">
        <v>68534</v>
      </c>
      <c r="S65" s="330">
        <v>66163</v>
      </c>
      <c r="T65" s="330">
        <v>72013</v>
      </c>
      <c r="U65" s="330">
        <v>69672</v>
      </c>
      <c r="V65" s="327">
        <v>67053</v>
      </c>
      <c r="W65" s="327">
        <v>63807</v>
      </c>
      <c r="X65" s="327">
        <v>61186</v>
      </c>
      <c r="Y65" s="327">
        <v>58258</v>
      </c>
      <c r="Z65" s="327">
        <v>55468</v>
      </c>
      <c r="AA65" s="327">
        <v>52827</v>
      </c>
      <c r="AB65" s="327">
        <v>50816</v>
      </c>
      <c r="AC65" s="327">
        <v>48132</v>
      </c>
      <c r="AD65" s="327">
        <v>44615</v>
      </c>
      <c r="AE65">
        <v>37182</v>
      </c>
      <c r="AF65">
        <v>37182</v>
      </c>
    </row>
    <row r="66" spans="2:35" x14ac:dyDescent="0.25">
      <c r="B66" s="302" t="s">
        <v>347</v>
      </c>
      <c r="C66" s="327">
        <v>16716</v>
      </c>
      <c r="D66" s="327">
        <v>16062</v>
      </c>
      <c r="E66" s="331">
        <f t="shared" ref="E66:E74" si="9">((F66-D66)/2)+D66</f>
        <v>15588</v>
      </c>
      <c r="F66" s="327">
        <v>15114</v>
      </c>
      <c r="G66" s="327">
        <v>14736</v>
      </c>
      <c r="H66" s="327">
        <v>14355</v>
      </c>
      <c r="I66" s="327">
        <v>14060</v>
      </c>
      <c r="J66" s="327">
        <v>13678</v>
      </c>
      <c r="K66" s="327">
        <v>13399</v>
      </c>
      <c r="L66" s="327">
        <v>13072</v>
      </c>
      <c r="M66" s="327">
        <v>12822</v>
      </c>
      <c r="N66" s="327">
        <v>11824</v>
      </c>
      <c r="O66" s="327">
        <v>11511</v>
      </c>
      <c r="P66" s="327">
        <v>11240</v>
      </c>
      <c r="Q66" s="327">
        <v>9868</v>
      </c>
      <c r="R66" s="327">
        <v>9521</v>
      </c>
      <c r="S66" s="327">
        <v>8940</v>
      </c>
      <c r="T66" s="327">
        <v>8325</v>
      </c>
      <c r="U66" s="327">
        <v>10854</v>
      </c>
      <c r="V66" s="327">
        <v>10698</v>
      </c>
      <c r="W66" s="327">
        <v>10117</v>
      </c>
      <c r="X66" s="327">
        <v>9729</v>
      </c>
      <c r="Y66" s="327">
        <v>8728</v>
      </c>
      <c r="Z66" s="327">
        <v>8522</v>
      </c>
      <c r="AA66" s="327">
        <v>8102</v>
      </c>
      <c r="AB66" s="327">
        <v>7867</v>
      </c>
      <c r="AC66" s="327">
        <v>7738</v>
      </c>
      <c r="AD66" s="327">
        <v>7408</v>
      </c>
      <c r="AE66">
        <v>5333</v>
      </c>
      <c r="AF66">
        <v>5333</v>
      </c>
    </row>
    <row r="67" spans="2:35" x14ac:dyDescent="0.25">
      <c r="B67" s="302" t="s">
        <v>348</v>
      </c>
      <c r="C67" s="327">
        <v>0</v>
      </c>
      <c r="D67" s="327">
        <v>0</v>
      </c>
      <c r="E67" s="331">
        <f t="shared" si="9"/>
        <v>0</v>
      </c>
      <c r="F67" s="327">
        <v>0</v>
      </c>
      <c r="G67" s="327">
        <v>0</v>
      </c>
      <c r="H67" s="327">
        <v>0</v>
      </c>
      <c r="I67" s="327">
        <v>0</v>
      </c>
      <c r="J67" s="327">
        <v>0</v>
      </c>
      <c r="K67" s="327">
        <v>0</v>
      </c>
      <c r="L67" s="327">
        <v>0</v>
      </c>
      <c r="M67" s="327">
        <v>0</v>
      </c>
      <c r="N67" s="327">
        <v>0</v>
      </c>
      <c r="O67" s="327">
        <v>0</v>
      </c>
      <c r="P67" s="327">
        <v>0</v>
      </c>
      <c r="Q67" s="327">
        <v>0</v>
      </c>
      <c r="R67" s="327">
        <v>0</v>
      </c>
      <c r="S67" s="327">
        <v>0</v>
      </c>
      <c r="T67" s="327">
        <v>0</v>
      </c>
      <c r="U67" s="327">
        <v>0</v>
      </c>
      <c r="V67" s="327">
        <v>0</v>
      </c>
      <c r="W67" s="327">
        <v>0</v>
      </c>
      <c r="X67" s="327">
        <v>0</v>
      </c>
      <c r="Y67" s="327">
        <v>0</v>
      </c>
      <c r="Z67" s="327">
        <v>0</v>
      </c>
      <c r="AA67" s="327">
        <v>0</v>
      </c>
      <c r="AB67" s="327">
        <v>0</v>
      </c>
      <c r="AC67" s="327">
        <v>0</v>
      </c>
      <c r="AD67" s="327">
        <v>0</v>
      </c>
      <c r="AE67">
        <v>0</v>
      </c>
      <c r="AF67">
        <v>0</v>
      </c>
    </row>
    <row r="68" spans="2:35" x14ac:dyDescent="0.25">
      <c r="B68" s="302" t="s">
        <v>349</v>
      </c>
      <c r="C68" s="327">
        <v>81521</v>
      </c>
      <c r="D68" s="327">
        <v>81727</v>
      </c>
      <c r="E68" s="331">
        <f t="shared" si="9"/>
        <v>81794</v>
      </c>
      <c r="F68" s="327">
        <v>81861</v>
      </c>
      <c r="G68" s="327">
        <v>82098</v>
      </c>
      <c r="H68" s="327">
        <v>82175</v>
      </c>
      <c r="I68" s="327">
        <v>82253</v>
      </c>
      <c r="J68" s="327">
        <v>82544</v>
      </c>
      <c r="K68" s="327">
        <v>82470</v>
      </c>
      <c r="L68" s="327">
        <v>82413</v>
      </c>
      <c r="M68" s="327">
        <v>82270</v>
      </c>
      <c r="N68" s="327">
        <v>82314</v>
      </c>
      <c r="O68" s="327">
        <v>81600</v>
      </c>
      <c r="P68" s="327">
        <v>81545</v>
      </c>
      <c r="Q68" s="327">
        <v>81152</v>
      </c>
      <c r="R68" s="327">
        <v>81125</v>
      </c>
      <c r="S68" s="327">
        <v>65225</v>
      </c>
      <c r="T68" s="327">
        <v>68883</v>
      </c>
      <c r="U68" s="327">
        <v>66625</v>
      </c>
      <c r="V68" s="327">
        <v>66077</v>
      </c>
      <c r="W68" s="327">
        <v>67124</v>
      </c>
      <c r="X68" s="327">
        <v>67196</v>
      </c>
      <c r="Y68" s="327">
        <v>67612</v>
      </c>
      <c r="Z68" s="327">
        <v>68553</v>
      </c>
      <c r="AA68" s="327">
        <v>68223</v>
      </c>
      <c r="AB68" s="327">
        <v>67779</v>
      </c>
      <c r="AC68" s="327">
        <v>66963</v>
      </c>
      <c r="AD68" s="327">
        <v>65859</v>
      </c>
      <c r="AE68">
        <v>71592</v>
      </c>
      <c r="AF68">
        <v>71592</v>
      </c>
    </row>
    <row r="69" spans="2:35" x14ac:dyDescent="0.25">
      <c r="B69" s="302" t="s">
        <v>350</v>
      </c>
      <c r="C69" s="327">
        <v>120578</v>
      </c>
      <c r="D69" s="327">
        <v>126658</v>
      </c>
      <c r="E69" s="331">
        <f t="shared" si="9"/>
        <v>133613</v>
      </c>
      <c r="F69" s="327">
        <v>140568</v>
      </c>
      <c r="G69" s="327">
        <v>147651</v>
      </c>
      <c r="H69" s="327">
        <v>152446</v>
      </c>
      <c r="I69" s="327">
        <v>158955</v>
      </c>
      <c r="J69" s="327">
        <v>165686</v>
      </c>
      <c r="K69" s="327">
        <v>172472</v>
      </c>
      <c r="L69" s="327">
        <v>179178</v>
      </c>
      <c r="M69" s="327">
        <v>186963</v>
      </c>
      <c r="N69" s="327">
        <v>194977</v>
      </c>
      <c r="O69" s="327">
        <v>203504</v>
      </c>
      <c r="P69" s="327">
        <v>210958</v>
      </c>
      <c r="Q69" s="327">
        <v>218612</v>
      </c>
      <c r="R69" s="327">
        <v>226583</v>
      </c>
      <c r="S69" s="327">
        <v>230271</v>
      </c>
      <c r="T69" s="327">
        <v>237168</v>
      </c>
      <c r="U69" s="327">
        <v>250703</v>
      </c>
      <c r="V69" s="327">
        <v>256686</v>
      </c>
      <c r="W69" s="327">
        <v>263425</v>
      </c>
      <c r="X69" s="327">
        <v>270019</v>
      </c>
      <c r="Y69" s="327">
        <v>279585</v>
      </c>
      <c r="Z69" s="327">
        <v>290396</v>
      </c>
      <c r="AA69" s="327">
        <v>301139</v>
      </c>
      <c r="AB69" s="327">
        <v>310569</v>
      </c>
      <c r="AC69" s="327">
        <v>318651</v>
      </c>
      <c r="AD69" s="327">
        <v>327190</v>
      </c>
      <c r="AE69">
        <v>334323</v>
      </c>
      <c r="AF69">
        <v>334323</v>
      </c>
    </row>
    <row r="70" spans="2:35" x14ac:dyDescent="0.25">
      <c r="B70" s="302" t="s">
        <v>351</v>
      </c>
      <c r="C70" s="327">
        <v>2763</v>
      </c>
      <c r="D70" s="327">
        <v>2761</v>
      </c>
      <c r="E70" s="331">
        <f t="shared" si="9"/>
        <v>2755</v>
      </c>
      <c r="F70" s="327">
        <v>2749</v>
      </c>
      <c r="G70" s="327">
        <v>2746</v>
      </c>
      <c r="H70" s="327">
        <v>2742</v>
      </c>
      <c r="I70" s="327">
        <v>241</v>
      </c>
      <c r="J70" s="327">
        <v>2732</v>
      </c>
      <c r="K70" s="327">
        <v>2732</v>
      </c>
      <c r="L70" s="327">
        <v>2721</v>
      </c>
      <c r="M70" s="327">
        <v>2694</v>
      </c>
      <c r="N70" s="327">
        <v>2693</v>
      </c>
      <c r="O70" s="327">
        <v>2693</v>
      </c>
      <c r="P70" s="327">
        <v>2693</v>
      </c>
      <c r="Q70" s="327">
        <v>2690</v>
      </c>
      <c r="R70" s="327">
        <v>2686</v>
      </c>
      <c r="S70" s="327">
        <v>48</v>
      </c>
      <c r="T70" s="327">
        <v>69</v>
      </c>
      <c r="U70" s="327">
        <v>38</v>
      </c>
      <c r="V70" s="327">
        <v>36</v>
      </c>
      <c r="W70" s="327">
        <v>37</v>
      </c>
      <c r="X70" s="327">
        <v>32</v>
      </c>
      <c r="Y70" s="327">
        <v>29</v>
      </c>
      <c r="Z70" s="327">
        <v>37</v>
      </c>
      <c r="AA70" s="327">
        <v>40</v>
      </c>
      <c r="AB70" s="327">
        <v>37</v>
      </c>
      <c r="AC70" s="327">
        <v>26</v>
      </c>
      <c r="AD70" s="327">
        <v>22</v>
      </c>
      <c r="AE70">
        <v>17</v>
      </c>
      <c r="AF70">
        <v>17</v>
      </c>
    </row>
    <row r="71" spans="2:35" x14ac:dyDescent="0.25">
      <c r="B71" s="302" t="s">
        <v>352</v>
      </c>
      <c r="C71" s="327">
        <v>0</v>
      </c>
      <c r="D71" s="327">
        <v>0</v>
      </c>
      <c r="E71" s="331">
        <f t="shared" si="9"/>
        <v>0</v>
      </c>
      <c r="F71" s="327">
        <v>0</v>
      </c>
      <c r="G71" s="327">
        <v>0</v>
      </c>
      <c r="H71" s="327">
        <v>0</v>
      </c>
      <c r="I71" s="327">
        <v>0</v>
      </c>
      <c r="J71" s="327">
        <v>0</v>
      </c>
      <c r="K71" s="327">
        <v>1</v>
      </c>
      <c r="L71" s="327">
        <v>1</v>
      </c>
      <c r="M71" s="327">
        <v>0</v>
      </c>
      <c r="N71" s="327">
        <v>0</v>
      </c>
      <c r="O71" s="327">
        <v>0</v>
      </c>
      <c r="P71" s="327">
        <v>796</v>
      </c>
      <c r="Q71" s="327">
        <v>0</v>
      </c>
      <c r="R71" s="327">
        <v>0</v>
      </c>
      <c r="S71" s="327">
        <v>0</v>
      </c>
      <c r="T71" s="327">
        <v>0</v>
      </c>
      <c r="U71" s="327">
        <v>0</v>
      </c>
      <c r="V71" s="327">
        <v>0</v>
      </c>
      <c r="W71" s="327">
        <v>0</v>
      </c>
      <c r="X71" s="327">
        <v>0</v>
      </c>
      <c r="Y71" s="327">
        <v>0</v>
      </c>
      <c r="Z71" s="327">
        <v>0</v>
      </c>
      <c r="AA71" s="327">
        <v>0</v>
      </c>
      <c r="AB71" s="327">
        <v>0</v>
      </c>
      <c r="AC71" s="327">
        <v>0</v>
      </c>
      <c r="AD71" s="327">
        <v>0</v>
      </c>
      <c r="AE71">
        <v>0</v>
      </c>
      <c r="AF71">
        <v>0</v>
      </c>
    </row>
    <row r="72" spans="2:35" x14ac:dyDescent="0.25">
      <c r="B72" s="302" t="s">
        <v>353</v>
      </c>
      <c r="C72" s="327">
        <v>1709</v>
      </c>
      <c r="D72" s="327">
        <v>1643</v>
      </c>
      <c r="E72" s="331">
        <f t="shared" si="9"/>
        <v>1620.5</v>
      </c>
      <c r="F72" s="327">
        <v>1598</v>
      </c>
      <c r="G72" s="327">
        <v>1561</v>
      </c>
      <c r="H72" s="327">
        <v>1538</v>
      </c>
      <c r="I72" s="327">
        <v>1520</v>
      </c>
      <c r="J72" s="327">
        <v>1467</v>
      </c>
      <c r="K72" s="327">
        <v>1450</v>
      </c>
      <c r="L72" s="327">
        <v>1429</v>
      </c>
      <c r="M72" s="327">
        <v>1414</v>
      </c>
      <c r="N72" s="327">
        <v>1384</v>
      </c>
      <c r="O72" s="327">
        <v>1351</v>
      </c>
      <c r="P72" s="327">
        <v>540</v>
      </c>
      <c r="Q72" s="327">
        <v>1263</v>
      </c>
      <c r="R72" s="327">
        <v>1186</v>
      </c>
      <c r="S72" s="327">
        <v>1458</v>
      </c>
      <c r="T72" s="327">
        <v>1404</v>
      </c>
      <c r="U72" s="327">
        <v>1402</v>
      </c>
      <c r="V72" s="327">
        <v>1381</v>
      </c>
      <c r="W72" s="327">
        <v>1355</v>
      </c>
      <c r="X72" s="327">
        <v>1342</v>
      </c>
      <c r="Y72" s="327">
        <v>1306</v>
      </c>
      <c r="Z72" s="327">
        <v>1248</v>
      </c>
      <c r="AA72" s="327">
        <v>1221</v>
      </c>
      <c r="AB72" s="327">
        <v>1206</v>
      </c>
      <c r="AC72" s="327">
        <v>1185</v>
      </c>
      <c r="AD72" s="327">
        <v>1110</v>
      </c>
      <c r="AE72">
        <v>1064</v>
      </c>
      <c r="AF72">
        <v>1064</v>
      </c>
    </row>
    <row r="73" spans="2:35" x14ac:dyDescent="0.25">
      <c r="B73" s="302" t="s">
        <v>236</v>
      </c>
      <c r="C73" s="327">
        <v>0</v>
      </c>
      <c r="D73" s="327">
        <v>0</v>
      </c>
      <c r="E73" s="331">
        <f t="shared" si="9"/>
        <v>0</v>
      </c>
      <c r="F73" s="327">
        <v>0</v>
      </c>
      <c r="G73" s="327">
        <v>0</v>
      </c>
      <c r="H73" s="327">
        <v>0</v>
      </c>
      <c r="I73" s="327">
        <v>0</v>
      </c>
      <c r="J73" s="327">
        <v>0</v>
      </c>
      <c r="K73" s="327">
        <v>0</v>
      </c>
      <c r="L73" s="327">
        <v>0</v>
      </c>
      <c r="M73" s="327">
        <v>0</v>
      </c>
      <c r="N73" s="327">
        <v>0</v>
      </c>
      <c r="O73" s="327">
        <v>0</v>
      </c>
      <c r="P73" s="327">
        <v>0</v>
      </c>
      <c r="Q73" s="327">
        <v>20</v>
      </c>
      <c r="R73" s="327">
        <v>0</v>
      </c>
      <c r="S73" s="327">
        <v>28524</v>
      </c>
      <c r="T73" s="327">
        <v>15474</v>
      </c>
      <c r="U73" s="327">
        <v>7837</v>
      </c>
      <c r="V73" s="327">
        <v>7544</v>
      </c>
      <c r="W73" s="327">
        <v>6808</v>
      </c>
      <c r="X73" s="327">
        <v>6489</v>
      </c>
      <c r="Y73" s="327">
        <v>6174</v>
      </c>
      <c r="Z73" s="327">
        <v>5741</v>
      </c>
      <c r="AA73" s="327">
        <v>5431</v>
      </c>
      <c r="AB73" s="327">
        <v>5220</v>
      </c>
      <c r="AC73" s="327">
        <v>4996</v>
      </c>
      <c r="AD73" s="327">
        <v>4476</v>
      </c>
      <c r="AE73">
        <v>3994</v>
      </c>
      <c r="AF73">
        <v>3994</v>
      </c>
    </row>
    <row r="74" spans="2:35" x14ac:dyDescent="0.25">
      <c r="B74" s="318" t="s">
        <v>121</v>
      </c>
      <c r="C74" s="328">
        <f t="shared" ref="C74:L74" si="10">SUM(C65:C73)</f>
        <v>349422</v>
      </c>
      <c r="D74" s="328">
        <f t="shared" si="10"/>
        <v>351070</v>
      </c>
      <c r="E74" s="331">
        <f t="shared" si="9"/>
        <v>354061.5</v>
      </c>
      <c r="F74" s="328">
        <f t="shared" si="10"/>
        <v>357053</v>
      </c>
      <c r="G74" s="328">
        <f t="shared" si="10"/>
        <v>361047</v>
      </c>
      <c r="H74" s="328">
        <f t="shared" si="10"/>
        <v>363153</v>
      </c>
      <c r="I74" s="328">
        <f t="shared" si="10"/>
        <v>364439</v>
      </c>
      <c r="J74" s="328">
        <f t="shared" si="10"/>
        <v>370084</v>
      </c>
      <c r="K74" s="328">
        <f t="shared" si="10"/>
        <v>373586</v>
      </c>
      <c r="L74" s="328">
        <f t="shared" si="10"/>
        <v>376555</v>
      </c>
      <c r="M74" s="328">
        <f>SUM(M65:M73)</f>
        <v>379653</v>
      </c>
      <c r="N74" s="328">
        <f t="shared" ref="N74:AD74" si="11">SUM(N65:N73)</f>
        <v>382205</v>
      </c>
      <c r="O74" s="328">
        <f t="shared" si="11"/>
        <v>384859</v>
      </c>
      <c r="P74" s="328">
        <f t="shared" si="11"/>
        <v>386280</v>
      </c>
      <c r="Q74" s="328">
        <f t="shared" si="11"/>
        <v>386833</v>
      </c>
      <c r="R74" s="328">
        <f t="shared" si="11"/>
        <v>389635</v>
      </c>
      <c r="S74" s="328">
        <f t="shared" si="11"/>
        <v>400629</v>
      </c>
      <c r="T74" s="328">
        <f t="shared" si="11"/>
        <v>403336</v>
      </c>
      <c r="U74" s="328">
        <f t="shared" si="11"/>
        <v>407131</v>
      </c>
      <c r="V74" s="328">
        <f t="shared" si="11"/>
        <v>409475</v>
      </c>
      <c r="W74" s="328">
        <f t="shared" si="11"/>
        <v>412673</v>
      </c>
      <c r="X74" s="328">
        <f t="shared" si="11"/>
        <v>415993</v>
      </c>
      <c r="Y74" s="328">
        <f t="shared" si="11"/>
        <v>421692</v>
      </c>
      <c r="Z74" s="328">
        <f t="shared" si="11"/>
        <v>429965</v>
      </c>
      <c r="AA74" s="328">
        <f t="shared" si="11"/>
        <v>436983</v>
      </c>
      <c r="AB74" s="328">
        <f t="shared" si="11"/>
        <v>443494</v>
      </c>
      <c r="AC74" s="328">
        <f t="shared" si="11"/>
        <v>447691</v>
      </c>
      <c r="AD74" s="328">
        <f t="shared" si="11"/>
        <v>450680</v>
      </c>
      <c r="AE74">
        <v>453505</v>
      </c>
      <c r="AF74" s="327">
        <f>SUM(AF65:AF73)</f>
        <v>453505</v>
      </c>
    </row>
    <row r="76" spans="2:35" x14ac:dyDescent="0.25">
      <c r="B76" s="39" t="s">
        <v>355</v>
      </c>
    </row>
    <row r="77" spans="2:35" x14ac:dyDescent="0.25">
      <c r="B77" s="298" t="s">
        <v>356</v>
      </c>
      <c r="C77" s="300">
        <v>49</v>
      </c>
      <c r="D77" s="300"/>
      <c r="E77" s="300"/>
      <c r="F77" s="300"/>
      <c r="G77" s="300"/>
      <c r="H77" s="300"/>
      <c r="I77" s="300"/>
      <c r="J77" s="300"/>
      <c r="K77" s="300"/>
      <c r="L77" s="300"/>
      <c r="M77" s="300"/>
      <c r="N77" s="300">
        <v>56</v>
      </c>
      <c r="O77" s="300"/>
      <c r="P77" s="300"/>
      <c r="Q77" s="300"/>
      <c r="R77" s="300"/>
      <c r="S77" s="300"/>
      <c r="T77" s="300"/>
      <c r="U77" s="300"/>
      <c r="V77" s="300"/>
      <c r="W77" s="300"/>
      <c r="X77" s="300"/>
      <c r="Y77" s="300"/>
      <c r="Z77" s="300"/>
      <c r="AA77" s="300"/>
      <c r="AB77" s="300">
        <v>57</v>
      </c>
      <c r="AC77" s="332">
        <v>57</v>
      </c>
      <c r="AD77" s="332">
        <v>57</v>
      </c>
      <c r="AE77" s="332">
        <v>60</v>
      </c>
      <c r="AF77" s="332">
        <v>60</v>
      </c>
      <c r="AH77" s="298"/>
      <c r="AI77" s="332"/>
    </row>
    <row r="78" spans="2:35" x14ac:dyDescent="0.25">
      <c r="B78" s="302" t="s">
        <v>357</v>
      </c>
      <c r="C78">
        <v>0</v>
      </c>
      <c r="N78">
        <v>0</v>
      </c>
      <c r="AB78">
        <v>0</v>
      </c>
      <c r="AC78" s="316">
        <v>0</v>
      </c>
      <c r="AD78" s="316">
        <v>0</v>
      </c>
      <c r="AE78" s="316">
        <v>0</v>
      </c>
      <c r="AF78" s="316">
        <v>0</v>
      </c>
      <c r="AH78" s="302"/>
      <c r="AI78" s="316"/>
    </row>
    <row r="79" spans="2:35" x14ac:dyDescent="0.25">
      <c r="B79" s="318" t="s">
        <v>358</v>
      </c>
      <c r="C79" s="319">
        <v>0</v>
      </c>
      <c r="N79">
        <v>0</v>
      </c>
      <c r="AA79" s="319"/>
      <c r="AB79" s="319">
        <v>0</v>
      </c>
      <c r="AC79" s="333">
        <v>0</v>
      </c>
      <c r="AD79" s="333">
        <v>0</v>
      </c>
      <c r="AE79" s="333">
        <v>0</v>
      </c>
      <c r="AF79" s="333">
        <v>0</v>
      </c>
      <c r="AH79" s="318"/>
      <c r="AI79" s="333"/>
    </row>
    <row r="80" spans="2:35" x14ac:dyDescent="0.25">
      <c r="B80" s="302" t="s">
        <v>359</v>
      </c>
      <c r="C80">
        <v>0</v>
      </c>
      <c r="N80">
        <v>0</v>
      </c>
      <c r="AB80">
        <v>0</v>
      </c>
      <c r="AC80" s="316">
        <v>0</v>
      </c>
      <c r="AD80" s="316">
        <v>0</v>
      </c>
      <c r="AE80" s="316">
        <v>2</v>
      </c>
      <c r="AF80" s="316">
        <v>2</v>
      </c>
      <c r="AH80" s="302"/>
      <c r="AI80" s="316"/>
    </row>
    <row r="81" spans="2:35" x14ac:dyDescent="0.25">
      <c r="B81" s="302" t="s">
        <v>360</v>
      </c>
      <c r="C81">
        <v>0</v>
      </c>
      <c r="N81">
        <v>0</v>
      </c>
      <c r="AB81">
        <v>0</v>
      </c>
      <c r="AC81" s="316">
        <v>0</v>
      </c>
      <c r="AD81" s="316">
        <v>0</v>
      </c>
      <c r="AE81" s="316">
        <v>0</v>
      </c>
      <c r="AF81" s="316">
        <v>0</v>
      </c>
      <c r="AH81" s="302"/>
      <c r="AI81" s="316"/>
    </row>
    <row r="82" spans="2:35" x14ac:dyDescent="0.25">
      <c r="B82" s="302" t="s">
        <v>361</v>
      </c>
      <c r="C82">
        <v>0</v>
      </c>
      <c r="N82">
        <v>0</v>
      </c>
      <c r="AB82">
        <v>0</v>
      </c>
      <c r="AC82" s="316">
        <v>0</v>
      </c>
      <c r="AD82" s="316">
        <v>0</v>
      </c>
      <c r="AE82" s="316">
        <v>17</v>
      </c>
      <c r="AF82" s="316">
        <v>17</v>
      </c>
      <c r="AH82" s="302"/>
      <c r="AI82" s="316"/>
    </row>
    <row r="83" spans="2:35" x14ac:dyDescent="0.25">
      <c r="B83" s="302" t="s">
        <v>362</v>
      </c>
      <c r="C83">
        <v>0</v>
      </c>
      <c r="N83">
        <v>0</v>
      </c>
      <c r="AB83">
        <v>0</v>
      </c>
      <c r="AC83" s="316">
        <v>0</v>
      </c>
      <c r="AD83" s="316">
        <v>0</v>
      </c>
      <c r="AE83" s="316">
        <v>131</v>
      </c>
      <c r="AF83" s="316">
        <v>131</v>
      </c>
      <c r="AH83" s="302"/>
      <c r="AI83" s="316"/>
    </row>
    <row r="84" spans="2:35" x14ac:dyDescent="0.25">
      <c r="B84" s="302" t="s">
        <v>363</v>
      </c>
      <c r="C84">
        <v>0</v>
      </c>
      <c r="N84">
        <v>0</v>
      </c>
      <c r="AB84">
        <v>0</v>
      </c>
      <c r="AC84" s="316">
        <v>0</v>
      </c>
      <c r="AD84" s="316">
        <v>0</v>
      </c>
      <c r="AE84" s="316">
        <v>36</v>
      </c>
      <c r="AF84" s="316">
        <v>36</v>
      </c>
      <c r="AH84" s="302"/>
      <c r="AI84" s="316"/>
    </row>
    <row r="85" spans="2:35" x14ac:dyDescent="0.25">
      <c r="B85" s="302" t="s">
        <v>364</v>
      </c>
      <c r="C85">
        <v>0</v>
      </c>
      <c r="N85">
        <v>0</v>
      </c>
      <c r="AB85">
        <v>0</v>
      </c>
      <c r="AC85" s="316">
        <v>0</v>
      </c>
      <c r="AD85" s="316">
        <v>0</v>
      </c>
      <c r="AE85" s="316">
        <v>221</v>
      </c>
      <c r="AF85" s="316">
        <v>221</v>
      </c>
      <c r="AH85" s="302"/>
      <c r="AI85" s="316"/>
    </row>
    <row r="86" spans="2:35" x14ac:dyDescent="0.25">
      <c r="B86" s="318" t="s">
        <v>365</v>
      </c>
      <c r="C86" s="319">
        <v>0</v>
      </c>
      <c r="N86">
        <v>0</v>
      </c>
      <c r="AA86" s="319"/>
      <c r="AB86" s="319">
        <v>0</v>
      </c>
      <c r="AC86" s="333">
        <v>0</v>
      </c>
      <c r="AD86" s="333">
        <v>0</v>
      </c>
      <c r="AE86" s="333">
        <v>108</v>
      </c>
      <c r="AF86" s="333">
        <v>108</v>
      </c>
      <c r="AH86" s="318"/>
      <c r="AI86" s="333"/>
    </row>
    <row r="87" spans="2:35" x14ac:dyDescent="0.25">
      <c r="B87" s="294" t="s">
        <v>211</v>
      </c>
      <c r="C87" s="319">
        <f>SUM(C77:C86)</f>
        <v>49</v>
      </c>
      <c r="D87" s="319"/>
      <c r="E87" s="319"/>
      <c r="F87" s="319"/>
      <c r="G87" s="319"/>
      <c r="H87" s="319"/>
      <c r="I87" s="319"/>
      <c r="J87" s="319"/>
      <c r="K87" s="319"/>
      <c r="L87" s="319"/>
      <c r="M87" s="319"/>
      <c r="N87" s="319">
        <v>56</v>
      </c>
      <c r="O87" s="319"/>
      <c r="P87" s="319"/>
      <c r="Q87" s="319"/>
      <c r="R87" s="319"/>
      <c r="S87" s="319"/>
      <c r="T87" s="319"/>
      <c r="U87" s="319"/>
      <c r="V87" s="319"/>
      <c r="W87" s="319"/>
      <c r="X87" s="319"/>
      <c r="Y87" s="319"/>
      <c r="Z87" s="319"/>
      <c r="AA87" s="319">
        <f>SUM(AA77:AA86)</f>
        <v>0</v>
      </c>
      <c r="AB87" s="319">
        <v>57</v>
      </c>
      <c r="AC87" s="319">
        <v>57</v>
      </c>
      <c r="AD87" s="319">
        <v>57</v>
      </c>
      <c r="AE87" s="319">
        <f>SUM(AE77:AE86)</f>
        <v>575</v>
      </c>
      <c r="AF87" s="319">
        <f>SUM(AF77:AF86)</f>
        <v>575</v>
      </c>
      <c r="AH87" s="294"/>
      <c r="AI87" s="319"/>
    </row>
    <row r="89" spans="2:35" x14ac:dyDescent="0.25">
      <c r="B89" s="39" t="s">
        <v>366</v>
      </c>
      <c r="E89" s="334" t="s">
        <v>367</v>
      </c>
    </row>
    <row r="90" spans="2:35" x14ac:dyDescent="0.25">
      <c r="B90" s="298" t="s">
        <v>233</v>
      </c>
      <c r="C90">
        <v>428912</v>
      </c>
      <c r="D90">
        <v>430078</v>
      </c>
      <c r="E90">
        <v>432244</v>
      </c>
      <c r="F90">
        <v>427761</v>
      </c>
      <c r="G90">
        <v>428157</v>
      </c>
      <c r="H90">
        <v>431909</v>
      </c>
      <c r="I90">
        <v>433778</v>
      </c>
      <c r="J90">
        <v>436119</v>
      </c>
      <c r="K90">
        <v>438716</v>
      </c>
      <c r="L90">
        <v>442457</v>
      </c>
      <c r="M90">
        <v>458388</v>
      </c>
      <c r="N90">
        <v>458404</v>
      </c>
      <c r="O90">
        <v>462574</v>
      </c>
      <c r="P90">
        <v>466913</v>
      </c>
      <c r="Q90">
        <v>469332</v>
      </c>
      <c r="R90">
        <v>475221</v>
      </c>
      <c r="S90">
        <v>478849</v>
      </c>
      <c r="T90">
        <v>482902</v>
      </c>
      <c r="U90">
        <v>487320</v>
      </c>
      <c r="V90">
        <v>489349</v>
      </c>
      <c r="W90">
        <v>490185</v>
      </c>
      <c r="X90">
        <v>494970</v>
      </c>
      <c r="Y90">
        <v>504138</v>
      </c>
      <c r="Z90">
        <v>513492</v>
      </c>
      <c r="AA90">
        <v>522658</v>
      </c>
      <c r="AB90">
        <v>531380</v>
      </c>
      <c r="AC90">
        <v>541545</v>
      </c>
      <c r="AD90">
        <v>549632</v>
      </c>
      <c r="AE90">
        <v>556724</v>
      </c>
      <c r="AF90">
        <v>567082</v>
      </c>
    </row>
    <row r="91" spans="2:35" x14ac:dyDescent="0.25">
      <c r="B91" s="302" t="s">
        <v>21</v>
      </c>
      <c r="C91">
        <v>45364</v>
      </c>
      <c r="D91">
        <v>45925</v>
      </c>
      <c r="E91">
        <v>46859</v>
      </c>
      <c r="F91">
        <v>45529</v>
      </c>
      <c r="G91">
        <v>45042</v>
      </c>
      <c r="H91">
        <v>45935</v>
      </c>
      <c r="I91">
        <v>47055</v>
      </c>
      <c r="J91">
        <v>48195</v>
      </c>
      <c r="K91">
        <v>47110</v>
      </c>
      <c r="L91">
        <v>49930</v>
      </c>
      <c r="M91">
        <v>52384</v>
      </c>
      <c r="N91">
        <v>49815</v>
      </c>
      <c r="O91">
        <v>49383</v>
      </c>
      <c r="P91">
        <v>50691</v>
      </c>
      <c r="Q91">
        <v>50839</v>
      </c>
      <c r="R91">
        <v>52572</v>
      </c>
      <c r="S91">
        <v>52982</v>
      </c>
      <c r="T91">
        <v>52389</v>
      </c>
      <c r="U91">
        <v>53903</v>
      </c>
      <c r="V91">
        <v>54510</v>
      </c>
      <c r="W91">
        <v>54842</v>
      </c>
      <c r="X91">
        <v>55028</v>
      </c>
      <c r="Y91">
        <v>55407</v>
      </c>
      <c r="Z91">
        <v>55500</v>
      </c>
      <c r="AA91">
        <v>56591</v>
      </c>
      <c r="AB91">
        <v>57403</v>
      </c>
      <c r="AC91">
        <v>58509</v>
      </c>
      <c r="AD91">
        <v>59027</v>
      </c>
      <c r="AE91">
        <v>59462</v>
      </c>
      <c r="AF91">
        <v>61988</v>
      </c>
    </row>
    <row r="92" spans="2:35" x14ac:dyDescent="0.25">
      <c r="B92" s="318" t="s">
        <v>28</v>
      </c>
      <c r="C92">
        <v>3061</v>
      </c>
      <c r="D92">
        <v>2921</v>
      </c>
      <c r="E92">
        <v>2923</v>
      </c>
      <c r="F92">
        <v>2952</v>
      </c>
      <c r="G92">
        <v>3754</v>
      </c>
      <c r="H92">
        <v>3705</v>
      </c>
      <c r="I92">
        <v>3435</v>
      </c>
      <c r="J92">
        <v>3459</v>
      </c>
      <c r="K92">
        <v>3441</v>
      </c>
      <c r="L92">
        <v>3465</v>
      </c>
      <c r="M92">
        <v>3683</v>
      </c>
      <c r="N92">
        <v>3881</v>
      </c>
      <c r="O92">
        <v>3716</v>
      </c>
      <c r="P92">
        <v>3625</v>
      </c>
      <c r="Q92">
        <v>3470</v>
      </c>
      <c r="R92">
        <v>3437</v>
      </c>
      <c r="S92">
        <v>3393</v>
      </c>
      <c r="T92">
        <v>3317</v>
      </c>
      <c r="U92">
        <v>3196</v>
      </c>
      <c r="V92">
        <v>3138</v>
      </c>
      <c r="W92">
        <v>3063</v>
      </c>
      <c r="X92">
        <v>3062</v>
      </c>
      <c r="Y92">
        <v>3148</v>
      </c>
      <c r="Z92">
        <v>4454</v>
      </c>
      <c r="AA92">
        <v>4217</v>
      </c>
      <c r="AB92">
        <v>3945</v>
      </c>
      <c r="AC92">
        <v>3776</v>
      </c>
      <c r="AD92">
        <v>3599</v>
      </c>
      <c r="AE92">
        <v>3235</v>
      </c>
      <c r="AF92">
        <v>3181</v>
      </c>
    </row>
    <row r="94" spans="2:35" x14ac:dyDescent="0.25">
      <c r="B94" s="39" t="s">
        <v>368</v>
      </c>
    </row>
    <row r="95" spans="2:35" x14ac:dyDescent="0.25">
      <c r="B95" s="298" t="s">
        <v>346</v>
      </c>
      <c r="C95" s="335">
        <f>C53*C41/1000000</f>
        <v>48.921252000000003</v>
      </c>
      <c r="D95" s="335">
        <f t="shared" ref="D95:AC95" si="12">D53*D41/1000000</f>
        <v>47.020451969385945</v>
      </c>
      <c r="E95" s="335">
        <f t="shared" si="12"/>
        <v>44.369699426960437</v>
      </c>
      <c r="F95" s="335">
        <f t="shared" si="12"/>
        <v>41.795366872723463</v>
      </c>
      <c r="G95" s="335">
        <f t="shared" si="12"/>
        <v>35.787870337148071</v>
      </c>
      <c r="H95" s="335">
        <f t="shared" si="12"/>
        <v>33.514871467074158</v>
      </c>
      <c r="I95" s="335">
        <f t="shared" si="12"/>
        <v>31.129060654450779</v>
      </c>
      <c r="J95" s="335">
        <f t="shared" si="12"/>
        <v>29.099272171223586</v>
      </c>
      <c r="K95" s="335">
        <f t="shared" si="12"/>
        <v>27.224952606922926</v>
      </c>
      <c r="L95" s="335">
        <f t="shared" si="12"/>
        <v>25.412901181146264</v>
      </c>
      <c r="M95" s="335">
        <f t="shared" si="12"/>
        <v>23.581238593222679</v>
      </c>
      <c r="N95" s="335">
        <f t="shared" si="12"/>
        <v>21.422260229998894</v>
      </c>
      <c r="O95" s="335">
        <f t="shared" si="12"/>
        <v>21.036322782206081</v>
      </c>
      <c r="P95" s="335">
        <f t="shared" si="12"/>
        <v>19.227706008512659</v>
      </c>
      <c r="Q95" s="335">
        <f t="shared" si="12"/>
        <v>18.062802160454893</v>
      </c>
      <c r="R95" s="335">
        <f t="shared" si="12"/>
        <v>16.999590202598402</v>
      </c>
      <c r="S95" s="335">
        <f t="shared" si="12"/>
        <v>15.964681944070994</v>
      </c>
      <c r="T95" s="335">
        <f t="shared" si="12"/>
        <v>14.896010673732132</v>
      </c>
      <c r="U95" s="335">
        <f t="shared" si="12"/>
        <v>12.972758724473543</v>
      </c>
      <c r="V95" s="335">
        <f t="shared" si="12"/>
        <v>12.070877852792853</v>
      </c>
      <c r="W95" s="335">
        <f t="shared" si="12"/>
        <v>11.143725079099426</v>
      </c>
      <c r="X95" s="335">
        <f t="shared" si="12"/>
        <v>9.8953201247384985</v>
      </c>
      <c r="Y95" s="335">
        <f t="shared" si="12"/>
        <v>8.9121642345372258</v>
      </c>
      <c r="Z95" s="335">
        <f t="shared" si="12"/>
        <v>7.8447015284990158</v>
      </c>
      <c r="AA95" s="335">
        <f t="shared" si="12"/>
        <v>6.9719300656811853</v>
      </c>
      <c r="AB95" s="335">
        <f t="shared" si="12"/>
        <v>6.5916429711894837</v>
      </c>
      <c r="AC95" s="335">
        <f t="shared" si="12"/>
        <v>6.4226264847487284</v>
      </c>
      <c r="AD95" s="335">
        <f>AD53*AD41/1000000</f>
        <v>6.1691017550875946</v>
      </c>
      <c r="AE95" s="335">
        <f t="shared" ref="AE95:AF95" si="13">AE53*AE41/1000000</f>
        <v>5.8627593734137236</v>
      </c>
      <c r="AF95" s="335">
        <f t="shared" si="13"/>
        <v>5.8627593734137236</v>
      </c>
      <c r="AG95" s="77"/>
    </row>
    <row r="96" spans="2:35" x14ac:dyDescent="0.25">
      <c r="B96" s="302" t="s">
        <v>347</v>
      </c>
      <c r="C96" s="77">
        <f>C54*C41/1000000</f>
        <v>10.026653</v>
      </c>
      <c r="D96" s="77">
        <f t="shared" ref="D96:AF97" si="14">D54*D41/1000000</f>
        <v>8.6955630354343878</v>
      </c>
      <c r="E96" s="77">
        <f t="shared" si="14"/>
        <v>7.7869083799965901</v>
      </c>
      <c r="F96" s="77">
        <f t="shared" si="14"/>
        <v>6.9150485336866065</v>
      </c>
      <c r="G96" s="77">
        <f t="shared" si="14"/>
        <v>6.3271372971753497</v>
      </c>
      <c r="H96" s="77">
        <f t="shared" si="14"/>
        <v>5.953931320798274</v>
      </c>
      <c r="I96" s="77">
        <f t="shared" si="14"/>
        <v>5.6852476045553813</v>
      </c>
      <c r="J96" s="77">
        <f t="shared" si="14"/>
        <v>5.4222246281783075</v>
      </c>
      <c r="K96" s="77">
        <f t="shared" si="14"/>
        <v>5.1648623916670502</v>
      </c>
      <c r="L96" s="77">
        <f t="shared" si="14"/>
        <v>4.7437415538139698</v>
      </c>
      <c r="M96" s="77">
        <f t="shared" si="14"/>
        <v>4.3396029355583403</v>
      </c>
      <c r="N96" s="77">
        <f t="shared" si="14"/>
        <v>3.7152997446861553</v>
      </c>
      <c r="O96" s="77">
        <f t="shared" si="14"/>
        <v>3.810928040254725</v>
      </c>
      <c r="P96" s="77">
        <f t="shared" si="14"/>
        <v>3.375856780120543</v>
      </c>
      <c r="Q96" s="77">
        <f t="shared" si="14"/>
        <v>3.1045441213281846</v>
      </c>
      <c r="R96" s="77">
        <f t="shared" si="14"/>
        <v>2.9122803932738295</v>
      </c>
      <c r="S96" s="77">
        <f t="shared" si="14"/>
        <v>2.4011919997179954</v>
      </c>
      <c r="T96" s="77">
        <f t="shared" si="14"/>
        <v>2.0482014676381679</v>
      </c>
      <c r="U96" s="77">
        <f t="shared" si="14"/>
        <v>3.4357077900432218</v>
      </c>
      <c r="V96" s="77">
        <f t="shared" si="14"/>
        <v>3.5535761903081764</v>
      </c>
      <c r="W96" s="77">
        <f t="shared" si="14"/>
        <v>3.1073848778258011</v>
      </c>
      <c r="X96" s="77">
        <f t="shared" si="14"/>
        <v>2.7909877274903456</v>
      </c>
      <c r="Y96" s="77">
        <f t="shared" si="14"/>
        <v>2.3957430738003298</v>
      </c>
      <c r="Z96" s="77">
        <f t="shared" si="14"/>
        <v>2.1640555940686941</v>
      </c>
      <c r="AA96" s="77">
        <f t="shared" si="14"/>
        <v>2.2817225669502061</v>
      </c>
      <c r="AB96" s="77">
        <f t="shared" si="14"/>
        <v>2.0281978372890723</v>
      </c>
      <c r="AC96" s="77">
        <f t="shared" si="14"/>
        <v>1.901435472458505</v>
      </c>
      <c r="AD96" s="77">
        <f t="shared" si="14"/>
        <v>1.7746731076279381</v>
      </c>
      <c r="AE96" s="77">
        <f t="shared" si="14"/>
        <v>1.4434007942040563</v>
      </c>
      <c r="AF96" s="77">
        <f t="shared" si="14"/>
        <v>1.4434007942040563</v>
      </c>
      <c r="AI96" s="129"/>
    </row>
    <row r="97" spans="2:33" x14ac:dyDescent="0.25">
      <c r="B97" s="302" t="s">
        <v>348</v>
      </c>
      <c r="C97" s="77">
        <f t="shared" ref="C97:AC97" si="15">C55*C42/1000000</f>
        <v>0</v>
      </c>
      <c r="D97" s="77">
        <f t="shared" si="15"/>
        <v>0</v>
      </c>
      <c r="E97" s="77">
        <f t="shared" si="15"/>
        <v>0</v>
      </c>
      <c r="F97" s="77">
        <f t="shared" si="15"/>
        <v>0</v>
      </c>
      <c r="G97" s="77">
        <f t="shared" si="15"/>
        <v>0</v>
      </c>
      <c r="H97" s="77">
        <f t="shared" si="15"/>
        <v>0</v>
      </c>
      <c r="I97" s="77">
        <f t="shared" si="15"/>
        <v>0</v>
      </c>
      <c r="J97" s="77">
        <f t="shared" si="15"/>
        <v>0</v>
      </c>
      <c r="K97" s="77">
        <f t="shared" si="15"/>
        <v>0</v>
      </c>
      <c r="L97" s="77">
        <f t="shared" si="15"/>
        <v>0</v>
      </c>
      <c r="M97" s="77">
        <f t="shared" si="15"/>
        <v>0</v>
      </c>
      <c r="N97" s="77">
        <f t="shared" si="15"/>
        <v>0</v>
      </c>
      <c r="O97" s="77">
        <f t="shared" si="15"/>
        <v>0</v>
      </c>
      <c r="P97" s="77">
        <f t="shared" si="15"/>
        <v>0</v>
      </c>
      <c r="Q97" s="77">
        <f t="shared" si="15"/>
        <v>0</v>
      </c>
      <c r="R97" s="77">
        <f t="shared" si="15"/>
        <v>0</v>
      </c>
      <c r="S97" s="77">
        <f t="shared" si="15"/>
        <v>0</v>
      </c>
      <c r="T97" s="77">
        <f t="shared" si="15"/>
        <v>0</v>
      </c>
      <c r="U97" s="77">
        <f t="shared" si="15"/>
        <v>0</v>
      </c>
      <c r="V97" s="77">
        <f t="shared" si="15"/>
        <v>0</v>
      </c>
      <c r="W97" s="77">
        <f t="shared" si="15"/>
        <v>0</v>
      </c>
      <c r="X97" s="77">
        <f t="shared" si="15"/>
        <v>0</v>
      </c>
      <c r="Y97" s="77">
        <f t="shared" si="15"/>
        <v>0</v>
      </c>
      <c r="Z97" s="77">
        <f t="shared" si="15"/>
        <v>0</v>
      </c>
      <c r="AA97" s="77">
        <f t="shared" si="15"/>
        <v>0</v>
      </c>
      <c r="AB97" s="77">
        <f t="shared" si="15"/>
        <v>0</v>
      </c>
      <c r="AC97" s="77">
        <f t="shared" si="15"/>
        <v>0</v>
      </c>
      <c r="AD97" s="77">
        <f>AD55*AD42/1000000</f>
        <v>0</v>
      </c>
      <c r="AE97" s="77">
        <f t="shared" si="14"/>
        <v>0</v>
      </c>
      <c r="AF97" s="77">
        <f t="shared" si="14"/>
        <v>0</v>
      </c>
    </row>
    <row r="98" spans="2:33" x14ac:dyDescent="0.25">
      <c r="B98" s="302" t="s">
        <v>349</v>
      </c>
      <c r="C98" s="77">
        <f t="shared" ref="C98:AF99" si="16">C56*C42/1000000</f>
        <v>9.0416340000000002</v>
      </c>
      <c r="D98" s="77">
        <f t="shared" si="16"/>
        <v>9.2257534953664226</v>
      </c>
      <c r="E98" s="77">
        <f t="shared" si="16"/>
        <v>9.4117195119349457</v>
      </c>
      <c r="F98" s="77">
        <f t="shared" si="16"/>
        <v>9.5995320497055605</v>
      </c>
      <c r="G98" s="77">
        <f t="shared" si="16"/>
        <v>9.8369122223052425</v>
      </c>
      <c r="H98" s="77">
        <f t="shared" si="16"/>
        <v>9.9967479861976578</v>
      </c>
      <c r="I98" s="77">
        <f t="shared" si="16"/>
        <v>10.154614122053816</v>
      </c>
      <c r="J98" s="77">
        <f t="shared" si="16"/>
        <v>10.277744441627581</v>
      </c>
      <c r="K98" s="77">
        <f t="shared" si="16"/>
        <v>10.46409128693198</v>
      </c>
      <c r="L98" s="77">
        <f t="shared" si="16"/>
        <v>10.572295533018702</v>
      </c>
      <c r="M98" s="77">
        <f t="shared" si="16"/>
        <v>10.694206373794561</v>
      </c>
      <c r="N98" s="77">
        <f t="shared" si="16"/>
        <v>10.816636548658513</v>
      </c>
      <c r="O98" s="77">
        <f t="shared" si="16"/>
        <v>10.932761612159764</v>
      </c>
      <c r="P98" s="77">
        <f t="shared" si="16"/>
        <v>11.138758542272551</v>
      </c>
      <c r="Q98" s="77">
        <f t="shared" si="16"/>
        <v>11.270321314089909</v>
      </c>
      <c r="R98" s="77">
        <f t="shared" si="16"/>
        <v>11.353535929876108</v>
      </c>
      <c r="S98" s="77">
        <f t="shared" si="16"/>
        <v>11.443632694900655</v>
      </c>
      <c r="T98" s="77">
        <f t="shared" si="16"/>
        <v>11.587018989052247</v>
      </c>
      <c r="U98" s="77">
        <f t="shared" si="16"/>
        <v>11.648750452203688</v>
      </c>
      <c r="V98" s="77">
        <f t="shared" si="16"/>
        <v>11.724419325194528</v>
      </c>
      <c r="W98" s="77">
        <f t="shared" si="16"/>
        <v>11.854445247382374</v>
      </c>
      <c r="X98" s="77">
        <f t="shared" si="16"/>
        <v>11.988720097215312</v>
      </c>
      <c r="Y98" s="77">
        <f t="shared" si="16"/>
        <v>12.097724497068922</v>
      </c>
      <c r="Z98" s="77">
        <f t="shared" si="16"/>
        <v>12.199500524958792</v>
      </c>
      <c r="AA98" s="77">
        <f t="shared" si="16"/>
        <v>12.267565951366711</v>
      </c>
      <c r="AB98" s="77">
        <f t="shared" si="16"/>
        <v>12.278841287719072</v>
      </c>
      <c r="AC98" s="77">
        <f t="shared" si="16"/>
        <v>12.260049060465141</v>
      </c>
      <c r="AD98" s="77">
        <f t="shared" si="16"/>
        <v>12.263807505915926</v>
      </c>
      <c r="AE98" s="77">
        <f t="shared" si="16"/>
        <v>12.318594365252041</v>
      </c>
      <c r="AF98" s="77">
        <f t="shared" si="16"/>
        <v>12.318594365252041</v>
      </c>
    </row>
    <row r="99" spans="2:33" x14ac:dyDescent="0.25">
      <c r="B99" s="302" t="s">
        <v>350</v>
      </c>
      <c r="C99" s="77">
        <f>C57*C43/1000000</f>
        <v>17.690625000000004</v>
      </c>
      <c r="D99" s="77">
        <f t="shared" si="16"/>
        <v>18.190810231558821</v>
      </c>
      <c r="E99" s="77">
        <f t="shared" si="16"/>
        <v>18.631731999422076</v>
      </c>
      <c r="F99" s="77">
        <f t="shared" si="16"/>
        <v>18.965213220256427</v>
      </c>
      <c r="G99" s="77">
        <f t="shared" si="16"/>
        <v>19.296124133920134</v>
      </c>
      <c r="H99" s="77">
        <f t="shared" si="16"/>
        <v>19.325203666323979</v>
      </c>
      <c r="I99" s="77">
        <f t="shared" si="16"/>
        <v>19.765258542024331</v>
      </c>
      <c r="J99" s="77">
        <f t="shared" si="16"/>
        <v>19.817322958202354</v>
      </c>
      <c r="K99" s="77">
        <f t="shared" si="16"/>
        <v>19.820322484774028</v>
      </c>
      <c r="L99" s="77">
        <f t="shared" si="16"/>
        <v>19.540312331755139</v>
      </c>
      <c r="M99" s="77">
        <f t="shared" si="16"/>
        <v>19.234094204405483</v>
      </c>
      <c r="N99" s="77">
        <f t="shared" si="16"/>
        <v>19.106375022488784</v>
      </c>
      <c r="O99" s="77">
        <f t="shared" si="16"/>
        <v>19.325565697422277</v>
      </c>
      <c r="P99" s="77">
        <f t="shared" si="16"/>
        <v>18.659731574292913</v>
      </c>
      <c r="Q99" s="77">
        <f t="shared" si="16"/>
        <v>18.025736999719861</v>
      </c>
      <c r="R99" s="77">
        <f t="shared" si="16"/>
        <v>16.906371567131146</v>
      </c>
      <c r="S99" s="77">
        <f t="shared" si="16"/>
        <v>15.725172363676217</v>
      </c>
      <c r="T99" s="77">
        <f t="shared" si="16"/>
        <v>14.300617519402424</v>
      </c>
      <c r="U99" s="77">
        <f t="shared" si="16"/>
        <v>12.675055863065682</v>
      </c>
      <c r="V99" s="77">
        <f t="shared" si="16"/>
        <v>11.070019323405974</v>
      </c>
      <c r="W99" s="77">
        <f t="shared" si="16"/>
        <v>9.3022965582029897</v>
      </c>
      <c r="X99" s="77">
        <f t="shared" si="16"/>
        <v>7.4501041870052118</v>
      </c>
      <c r="Y99" s="77">
        <f t="shared" si="16"/>
        <v>5.5807004174974635</v>
      </c>
      <c r="Z99" s="77">
        <f t="shared" si="16"/>
        <v>3.5656704543097875</v>
      </c>
      <c r="AA99" s="77">
        <f t="shared" si="16"/>
        <v>1.3536828354055186</v>
      </c>
      <c r="AB99" s="77">
        <f t="shared" si="16"/>
        <v>1.4161121367065705</v>
      </c>
      <c r="AC99" s="77">
        <f t="shared" si="16"/>
        <v>1.4673131464067128</v>
      </c>
      <c r="AD99" s="77">
        <f t="shared" si="16"/>
        <v>1.5257002627314367</v>
      </c>
      <c r="AE99" s="77">
        <f t="shared" si="16"/>
        <v>1.5657098096271218</v>
      </c>
      <c r="AF99" s="77">
        <f t="shared" si="16"/>
        <v>1.5657098096271218</v>
      </c>
    </row>
    <row r="100" spans="2:33" x14ac:dyDescent="0.25">
      <c r="B100" s="302" t="s">
        <v>351</v>
      </c>
      <c r="C100" s="77">
        <f>C58*C40/1000000</f>
        <v>918.61084000000005</v>
      </c>
      <c r="D100" s="77">
        <f t="shared" ref="D100:AF100" si="17">D58*D40/1000000</f>
        <v>877.79830035223699</v>
      </c>
      <c r="E100" s="77">
        <f t="shared" si="17"/>
        <v>836.94414186867209</v>
      </c>
      <c r="F100" s="77">
        <f t="shared" si="17"/>
        <v>796.71338204930521</v>
      </c>
      <c r="G100" s="77">
        <f t="shared" si="17"/>
        <v>756.91631755640299</v>
      </c>
      <c r="H100" s="77">
        <f t="shared" si="17"/>
        <v>718.48548049749911</v>
      </c>
      <c r="I100" s="77">
        <f t="shared" si="17"/>
        <v>678.89290079339207</v>
      </c>
      <c r="J100" s="77">
        <f t="shared" si="17"/>
        <v>640.36706475348296</v>
      </c>
      <c r="K100" s="77">
        <f t="shared" si="17"/>
        <v>601.91361358157087</v>
      </c>
      <c r="L100" s="77">
        <f t="shared" si="17"/>
        <v>565.72484115305849</v>
      </c>
      <c r="M100" s="77">
        <f t="shared" si="17"/>
        <v>527.30849092093922</v>
      </c>
      <c r="N100" s="77">
        <f t="shared" si="17"/>
        <v>488.48167335688112</v>
      </c>
      <c r="O100" s="77">
        <f t="shared" si="17"/>
        <v>437.41071591065383</v>
      </c>
      <c r="P100" s="77">
        <f t="shared" si="17"/>
        <v>402.78271140712263</v>
      </c>
      <c r="Q100" s="77">
        <f t="shared" si="17"/>
        <v>369.52093433758989</v>
      </c>
      <c r="R100" s="77">
        <f t="shared" si="17"/>
        <v>338.34378234725892</v>
      </c>
      <c r="S100" s="77">
        <f t="shared" si="17"/>
        <v>307.65039106265851</v>
      </c>
      <c r="T100" s="77">
        <f t="shared" si="17"/>
        <v>276.80228574425144</v>
      </c>
      <c r="U100" s="77">
        <f t="shared" si="17"/>
        <v>248.21795066344981</v>
      </c>
      <c r="V100" s="77">
        <f t="shared" si="17"/>
        <v>218.67304296030261</v>
      </c>
      <c r="W100" s="77">
        <f t="shared" si="17"/>
        <v>190.67350784955741</v>
      </c>
      <c r="X100" s="77">
        <f t="shared" si="17"/>
        <v>162.47221346740025</v>
      </c>
      <c r="Y100" s="77">
        <f t="shared" si="17"/>
        <v>134.50074350442995</v>
      </c>
      <c r="Z100" s="77">
        <f t="shared" si="17"/>
        <v>107.94767799058958</v>
      </c>
      <c r="AA100" s="77">
        <f t="shared" si="17"/>
        <v>82.466487918473774</v>
      </c>
      <c r="AB100" s="77">
        <f t="shared" si="17"/>
        <v>80.555606228834989</v>
      </c>
      <c r="AC100" s="77">
        <f t="shared" si="17"/>
        <v>77.510138535973169</v>
      </c>
      <c r="AD100" s="77">
        <f t="shared" si="17"/>
        <v>74.703531054316201</v>
      </c>
      <c r="AE100" s="77">
        <f t="shared" si="17"/>
        <v>72.894821820020297</v>
      </c>
      <c r="AF100" s="77">
        <f t="shared" si="17"/>
        <v>72.894821820020297</v>
      </c>
    </row>
    <row r="101" spans="2:33" x14ac:dyDescent="0.25">
      <c r="B101" s="302" t="s">
        <v>352</v>
      </c>
      <c r="C101" s="77">
        <f>C59*C40/1000000</f>
        <v>9.3102450000000001</v>
      </c>
      <c r="D101" s="77">
        <f t="shared" ref="D101:AF101" si="18">D59*D40/1000000</f>
        <v>5.9830458641340396</v>
      </c>
      <c r="E101" s="77">
        <f t="shared" si="18"/>
        <v>5.5535738094013629</v>
      </c>
      <c r="F101" s="77">
        <f t="shared" si="18"/>
        <v>5.1400863358019695</v>
      </c>
      <c r="G101" s="77">
        <f t="shared" si="18"/>
        <v>4.9322867810692923</v>
      </c>
      <c r="H101" s="77">
        <f t="shared" si="18"/>
        <v>4.7244872263366151</v>
      </c>
      <c r="I101" s="77">
        <f t="shared" si="18"/>
        <v>4.5166876716039397</v>
      </c>
      <c r="J101" s="77">
        <f t="shared" si="18"/>
        <v>4.3088881168712616</v>
      </c>
      <c r="K101" s="77">
        <f t="shared" si="18"/>
        <v>3.785620211204848</v>
      </c>
      <c r="L101" s="77">
        <f t="shared" si="18"/>
        <v>3.5938052376054541</v>
      </c>
      <c r="M101" s="77">
        <f t="shared" si="18"/>
        <v>3.4019902640060597</v>
      </c>
      <c r="N101" s="77">
        <f t="shared" si="18"/>
        <v>3.2101752904066667</v>
      </c>
      <c r="O101" s="77">
        <f t="shared" si="18"/>
        <v>3.0183603168072719</v>
      </c>
      <c r="P101" s="77">
        <f t="shared" si="18"/>
        <v>2.826545343207878</v>
      </c>
      <c r="Q101" s="77">
        <f t="shared" si="18"/>
        <v>2.6347303696084841</v>
      </c>
      <c r="R101" s="77">
        <f t="shared" si="18"/>
        <v>2.4429153960090897</v>
      </c>
      <c r="S101" s="77">
        <f t="shared" si="18"/>
        <v>2.2511004224096962</v>
      </c>
      <c r="T101" s="77">
        <f t="shared" si="18"/>
        <v>2.0592854488103023</v>
      </c>
      <c r="U101" s="77">
        <f t="shared" si="18"/>
        <v>1.8674704752109079</v>
      </c>
      <c r="V101" s="77">
        <f t="shared" si="18"/>
        <v>1.6756555016115142</v>
      </c>
      <c r="W101" s="77">
        <f t="shared" si="18"/>
        <v>1.4838405280121199</v>
      </c>
      <c r="X101" s="77">
        <f t="shared" si="18"/>
        <v>1.2920255544127257</v>
      </c>
      <c r="Y101" s="77">
        <f t="shared" si="18"/>
        <v>1.1002105808133327</v>
      </c>
      <c r="Z101" s="77">
        <f t="shared" si="18"/>
        <v>0.90839560721393764</v>
      </c>
      <c r="AA101" s="77">
        <f t="shared" si="18"/>
        <v>0.71658063361454405</v>
      </c>
      <c r="AB101" s="77">
        <f t="shared" si="18"/>
        <v>0.59715052801211999</v>
      </c>
      <c r="AC101" s="77">
        <f t="shared" si="18"/>
        <v>0.59715052801211999</v>
      </c>
      <c r="AD101" s="77">
        <f t="shared" si="18"/>
        <v>0.59715052801211999</v>
      </c>
      <c r="AE101" s="77">
        <f t="shared" si="18"/>
        <v>0.57493652837006914</v>
      </c>
      <c r="AF101" s="77">
        <f t="shared" si="18"/>
        <v>0.57493652837006914</v>
      </c>
    </row>
    <row r="102" spans="2:33" x14ac:dyDescent="0.25">
      <c r="B102" s="302" t="s">
        <v>353</v>
      </c>
      <c r="C102" s="77">
        <f>C60*C49/1000000</f>
        <v>0</v>
      </c>
      <c r="D102" s="77">
        <f t="shared" ref="D102:AF103" si="19">D60*D40/1000000</f>
        <v>0</v>
      </c>
      <c r="E102" s="77">
        <f t="shared" si="19"/>
        <v>0</v>
      </c>
      <c r="F102" s="77">
        <f t="shared" si="19"/>
        <v>0</v>
      </c>
      <c r="G102" s="77">
        <f t="shared" si="19"/>
        <v>0</v>
      </c>
      <c r="H102" s="77">
        <f t="shared" si="19"/>
        <v>0</v>
      </c>
      <c r="I102" s="77">
        <f t="shared" si="19"/>
        <v>0</v>
      </c>
      <c r="J102" s="77">
        <f t="shared" si="19"/>
        <v>0</v>
      </c>
      <c r="K102" s="77">
        <f t="shared" si="19"/>
        <v>0</v>
      </c>
      <c r="L102" s="77">
        <f t="shared" si="19"/>
        <v>0</v>
      </c>
      <c r="M102" s="77">
        <f t="shared" si="19"/>
        <v>0</v>
      </c>
      <c r="N102" s="77">
        <f t="shared" si="19"/>
        <v>0</v>
      </c>
      <c r="O102" s="77">
        <f t="shared" si="19"/>
        <v>0</v>
      </c>
      <c r="P102" s="77">
        <f t="shared" si="19"/>
        <v>0</v>
      </c>
      <c r="Q102" s="77">
        <f t="shared" si="19"/>
        <v>0</v>
      </c>
      <c r="R102" s="77">
        <f t="shared" si="19"/>
        <v>0</v>
      </c>
      <c r="S102" s="77">
        <f t="shared" si="19"/>
        <v>1.1067910410181006E-2</v>
      </c>
      <c r="T102" s="77">
        <f t="shared" si="19"/>
        <v>1.0124820123317318E-2</v>
      </c>
      <c r="U102" s="77">
        <f t="shared" si="19"/>
        <v>6.691769202839086E-3</v>
      </c>
      <c r="V102" s="77">
        <f t="shared" si="19"/>
        <v>6.0044322141079255E-3</v>
      </c>
      <c r="W102" s="77">
        <f t="shared" si="19"/>
        <v>0</v>
      </c>
      <c r="X102" s="77">
        <f t="shared" si="19"/>
        <v>6.9984717530689302E-3</v>
      </c>
      <c r="Y102" s="77">
        <f t="shared" si="19"/>
        <v>5.9594739794055522E-3</v>
      </c>
      <c r="Z102" s="77">
        <f t="shared" si="19"/>
        <v>2.9522857234452978E-3</v>
      </c>
      <c r="AA102" s="77">
        <f t="shared" si="19"/>
        <v>3.5829031680727204E-3</v>
      </c>
      <c r="AB102" s="77">
        <f t="shared" si="19"/>
        <v>3.5829031680727199E-3</v>
      </c>
      <c r="AC102" s="77">
        <f t="shared" si="19"/>
        <v>3.5829031680727199E-3</v>
      </c>
      <c r="AD102" s="77">
        <f t="shared" si="19"/>
        <v>0</v>
      </c>
      <c r="AE102" s="77">
        <f t="shared" si="19"/>
        <v>7.7629568641575594E-3</v>
      </c>
      <c r="AF102" s="77">
        <f t="shared" si="19"/>
        <v>7.7629568641575594E-3</v>
      </c>
    </row>
    <row r="103" spans="2:33" x14ac:dyDescent="0.25">
      <c r="B103" s="302" t="s">
        <v>236</v>
      </c>
      <c r="C103" s="77">
        <f t="shared" ref="C103:AD103" si="20">C61*C41/1000000</f>
        <v>0</v>
      </c>
      <c r="D103" s="77">
        <f t="shared" si="20"/>
        <v>0</v>
      </c>
      <c r="E103" s="77">
        <f t="shared" si="20"/>
        <v>0</v>
      </c>
      <c r="F103" s="77">
        <f t="shared" si="20"/>
        <v>0</v>
      </c>
      <c r="G103" s="77">
        <f t="shared" si="20"/>
        <v>0</v>
      </c>
      <c r="H103" s="77">
        <f t="shared" si="20"/>
        <v>0</v>
      </c>
      <c r="I103" s="77">
        <f t="shared" si="20"/>
        <v>0</v>
      </c>
      <c r="J103" s="77">
        <f t="shared" si="20"/>
        <v>0</v>
      </c>
      <c r="K103" s="77">
        <f t="shared" si="20"/>
        <v>0</v>
      </c>
      <c r="L103" s="77">
        <f t="shared" si="20"/>
        <v>0</v>
      </c>
      <c r="M103" s="77">
        <f t="shared" si="20"/>
        <v>0</v>
      </c>
      <c r="N103" s="77">
        <f t="shared" si="20"/>
        <v>0</v>
      </c>
      <c r="O103" s="77">
        <f t="shared" si="20"/>
        <v>0</v>
      </c>
      <c r="P103" s="77">
        <f t="shared" si="20"/>
        <v>0</v>
      </c>
      <c r="Q103" s="77">
        <f t="shared" si="20"/>
        <v>0</v>
      </c>
      <c r="R103" s="77">
        <f t="shared" si="20"/>
        <v>0</v>
      </c>
      <c r="S103" s="77">
        <f t="shared" si="20"/>
        <v>8.3068263774027946E-3</v>
      </c>
      <c r="T103" s="77">
        <f t="shared" si="20"/>
        <v>0</v>
      </c>
      <c r="U103" s="77">
        <f t="shared" si="20"/>
        <v>0</v>
      </c>
      <c r="V103" s="77">
        <f t="shared" si="20"/>
        <v>0</v>
      </c>
      <c r="W103" s="77">
        <f t="shared" si="20"/>
        <v>0</v>
      </c>
      <c r="X103" s="77">
        <f t="shared" si="20"/>
        <v>0</v>
      </c>
      <c r="Y103" s="77">
        <f t="shared" si="20"/>
        <v>0</v>
      </c>
      <c r="Z103" s="77">
        <f t="shared" si="20"/>
        <v>0</v>
      </c>
      <c r="AA103" s="77">
        <f t="shared" si="20"/>
        <v>0</v>
      </c>
      <c r="AB103" s="77">
        <f t="shared" si="20"/>
        <v>0</v>
      </c>
      <c r="AC103" s="77">
        <f t="shared" si="20"/>
        <v>0</v>
      </c>
      <c r="AD103" s="77">
        <f t="shared" si="20"/>
        <v>0</v>
      </c>
      <c r="AE103" s="77">
        <f t="shared" si="19"/>
        <v>2.408484931780773E-2</v>
      </c>
      <c r="AF103" s="77">
        <f t="shared" si="19"/>
        <v>2.408484931780773E-2</v>
      </c>
    </row>
    <row r="104" spans="2:33" x14ac:dyDescent="0.25">
      <c r="B104" s="318" t="s">
        <v>369</v>
      </c>
      <c r="C104" s="336">
        <f>C62*$C44/1000000</f>
        <v>11.31429</v>
      </c>
      <c r="D104" s="336">
        <f t="shared" ref="D104:AF104" si="21">D62*$C44/1000000</f>
        <v>11.413584</v>
      </c>
      <c r="E104" s="336">
        <f t="shared" si="21"/>
        <v>11.518974999999999</v>
      </c>
      <c r="F104" s="336">
        <f t="shared" si="21"/>
        <v>11.624366</v>
      </c>
      <c r="G104" s="336">
        <f t="shared" si="21"/>
        <v>11.709724</v>
      </c>
      <c r="H104" s="336">
        <f t="shared" si="21"/>
        <v>11.800307999999999</v>
      </c>
      <c r="I104" s="336">
        <f t="shared" si="21"/>
        <v>11.939667999999999</v>
      </c>
      <c r="J104" s="336">
        <f t="shared" si="21"/>
        <v>12.03722</v>
      </c>
      <c r="K104" s="336">
        <f t="shared" si="21"/>
        <v>12.174837999999999</v>
      </c>
      <c r="L104" s="336">
        <f t="shared" si="21"/>
        <v>12.256712</v>
      </c>
      <c r="M104" s="336">
        <f t="shared" si="21"/>
        <v>12.340328</v>
      </c>
      <c r="N104" s="336">
        <f t="shared" si="21"/>
        <v>12.451816000000001</v>
      </c>
      <c r="O104" s="336">
        <f t="shared" si="21"/>
        <v>12.613822000000001</v>
      </c>
      <c r="P104" s="336">
        <f t="shared" si="21"/>
        <v>12.756665999999999</v>
      </c>
      <c r="Q104" s="336">
        <f t="shared" si="21"/>
        <v>12.920413999999999</v>
      </c>
      <c r="R104" s="336">
        <f t="shared" si="21"/>
        <v>13.00403</v>
      </c>
      <c r="S104" s="336">
        <f t="shared" si="21"/>
        <v>13.096681754</v>
      </c>
      <c r="T104" s="336">
        <f t="shared" si="21"/>
        <v>13.176590778000001</v>
      </c>
      <c r="U104" s="336">
        <f t="shared" si="21"/>
        <v>13.225338905999999</v>
      </c>
      <c r="V104" s="336">
        <f t="shared" si="21"/>
        <v>13.295018905999999</v>
      </c>
      <c r="W104" s="336">
        <f t="shared" si="21"/>
        <v>13.357656</v>
      </c>
      <c r="X104" s="336">
        <f t="shared" si="21"/>
        <v>13.404803229999999</v>
      </c>
      <c r="Y104" s="336">
        <f t="shared" si="21"/>
        <v>13.500613229999999</v>
      </c>
      <c r="Z104" s="336">
        <f t="shared" si="21"/>
        <v>13.625991937999999</v>
      </c>
      <c r="AA104" s="336">
        <f t="shared" si="21"/>
        <v>13.744484520000002</v>
      </c>
      <c r="AB104" s="336">
        <f t="shared" si="21"/>
        <v>13.906490520000002</v>
      </c>
      <c r="AC104" s="336">
        <f t="shared" si="21"/>
        <v>13.995332520000002</v>
      </c>
      <c r="AD104" s="336">
        <f t="shared" si="21"/>
        <v>14.125878</v>
      </c>
      <c r="AE104" s="336">
        <f t="shared" si="21"/>
        <v>14.227973135999999</v>
      </c>
      <c r="AF104" s="336">
        <f t="shared" si="21"/>
        <v>14.227973135999999</v>
      </c>
    </row>
    <row r="106" spans="2:33" x14ac:dyDescent="0.25">
      <c r="B106" s="39" t="s">
        <v>370</v>
      </c>
    </row>
    <row r="107" spans="2:33" x14ac:dyDescent="0.25">
      <c r="B107" s="298" t="s">
        <v>346</v>
      </c>
      <c r="C107" s="335">
        <f>C65*C46/1000000</f>
        <v>212.15907000000001</v>
      </c>
      <c r="D107" s="335">
        <f>D65*D46/1000000</f>
        <v>198.38169422634661</v>
      </c>
      <c r="E107" s="335">
        <f t="shared" ref="E107:AD107" si="22">E65*E46/1000000</f>
        <v>185.6720689537683</v>
      </c>
      <c r="F107" s="335">
        <f t="shared" si="22"/>
        <v>173.37757818226513</v>
      </c>
      <c r="G107" s="335">
        <f t="shared" si="22"/>
        <v>162.39515296021204</v>
      </c>
      <c r="H107" s="335">
        <f t="shared" si="22"/>
        <v>152.51821356303083</v>
      </c>
      <c r="I107" s="335">
        <f t="shared" si="22"/>
        <v>142.7472962240841</v>
      </c>
      <c r="J107" s="335">
        <f t="shared" si="22"/>
        <v>132.06744890249379</v>
      </c>
      <c r="K107" s="335">
        <f t="shared" si="22"/>
        <v>122.41902442216289</v>
      </c>
      <c r="L107" s="335">
        <f t="shared" si="22"/>
        <v>112.64569201328841</v>
      </c>
      <c r="M107" s="335">
        <f t="shared" si="22"/>
        <v>102.24603529264225</v>
      </c>
      <c r="N107" s="335">
        <f t="shared" si="22"/>
        <v>92.112717362502551</v>
      </c>
      <c r="O107" s="335">
        <f t="shared" si="22"/>
        <v>82.178269063734888</v>
      </c>
      <c r="P107" s="335">
        <f t="shared" si="22"/>
        <v>72.003980328903481</v>
      </c>
      <c r="Q107" s="335">
        <f t="shared" si="22"/>
        <v>62.853088768397164</v>
      </c>
      <c r="R107" s="335">
        <f t="shared" si="22"/>
        <v>54.791985838687751</v>
      </c>
      <c r="S107" s="335">
        <f t="shared" si="22"/>
        <v>49.003753313759162</v>
      </c>
      <c r="T107" s="335">
        <f t="shared" si="22"/>
        <v>49.099735892195746</v>
      </c>
      <c r="U107" s="335">
        <f t="shared" si="22"/>
        <v>43.404500533406235</v>
      </c>
      <c r="V107" s="335">
        <f t="shared" si="22"/>
        <v>37.82789368832313</v>
      </c>
      <c r="W107" s="335">
        <f t="shared" si="22"/>
        <v>32.242628223074654</v>
      </c>
      <c r="X107" s="335">
        <f t="shared" si="22"/>
        <v>27.318365146483902</v>
      </c>
      <c r="Y107" s="335">
        <f t="shared" si="22"/>
        <v>22.583503789124578</v>
      </c>
      <c r="Z107" s="335">
        <f t="shared" si="22"/>
        <v>18.238551902837159</v>
      </c>
      <c r="AA107" s="335">
        <f t="shared" si="22"/>
        <v>14.262121862943532</v>
      </c>
      <c r="AB107" s="335">
        <f t="shared" si="22"/>
        <v>13.719196331181758</v>
      </c>
      <c r="AC107" s="335">
        <f t="shared" si="22"/>
        <v>12.994575681132721</v>
      </c>
      <c r="AD107" s="335">
        <f t="shared" si="22"/>
        <v>12.045063450796484</v>
      </c>
      <c r="AE107" s="335">
        <f>AE65*AE46/1000000</f>
        <v>10.038317813011652</v>
      </c>
      <c r="AF107" s="335">
        <f>AF65*AF46/1000000</f>
        <v>10.038317813011652</v>
      </c>
      <c r="AG107" s="77">
        <f>SUM(AE107:AE115)</f>
        <v>24.757831834984671</v>
      </c>
    </row>
    <row r="108" spans="2:33" x14ac:dyDescent="0.25">
      <c r="B108" s="302" t="s">
        <v>347</v>
      </c>
      <c r="C108" s="77">
        <f t="shared" ref="C108:AF109" si="23">C66*C46/1000000</f>
        <v>28.116312000000001</v>
      </c>
      <c r="D108" s="77">
        <f t="shared" si="23"/>
        <v>26.071288201209136</v>
      </c>
      <c r="E108" s="77">
        <f t="shared" si="23"/>
        <v>24.384799275862029</v>
      </c>
      <c r="F108" s="77">
        <f t="shared" si="23"/>
        <v>22.754085223958697</v>
      </c>
      <c r="G108" s="77">
        <f t="shared" si="23"/>
        <v>21.318025691699116</v>
      </c>
      <c r="H108" s="77">
        <f t="shared" si="23"/>
        <v>19.92228136980361</v>
      </c>
      <c r="I108" s="77">
        <f t="shared" si="23"/>
        <v>18.685662274561238</v>
      </c>
      <c r="J108" s="77">
        <f t="shared" si="23"/>
        <v>17.373251450689192</v>
      </c>
      <c r="K108" s="77">
        <f t="shared" si="23"/>
        <v>16.230556571535896</v>
      </c>
      <c r="L108" s="77">
        <f t="shared" si="23"/>
        <v>15.065371604523239</v>
      </c>
      <c r="M108" s="77">
        <f t="shared" si="23"/>
        <v>14.02287586396683</v>
      </c>
      <c r="N108" s="77">
        <f t="shared" si="23"/>
        <v>12.235749498323054</v>
      </c>
      <c r="O108" s="77">
        <f t="shared" si="23"/>
        <v>11.234608731504183</v>
      </c>
      <c r="P108" s="77">
        <f t="shared" si="23"/>
        <v>10.308818705060313</v>
      </c>
      <c r="Q108" s="77">
        <f t="shared" si="23"/>
        <v>8.4699060464104345</v>
      </c>
      <c r="R108" s="77">
        <f t="shared" si="23"/>
        <v>7.6119079168025507</v>
      </c>
      <c r="S108" s="77">
        <f t="shared" si="23"/>
        <v>6.6214282094978598</v>
      </c>
      <c r="T108" s="77">
        <f t="shared" si="23"/>
        <v>5.6761321053494456</v>
      </c>
      <c r="U108" s="77">
        <f t="shared" si="23"/>
        <v>6.761861993190827</v>
      </c>
      <c r="V108" s="77">
        <f t="shared" si="23"/>
        <v>6.035267723706335</v>
      </c>
      <c r="W108" s="77">
        <f t="shared" si="23"/>
        <v>5.1122709065282228</v>
      </c>
      <c r="X108" s="77">
        <f t="shared" si="23"/>
        <v>4.3438102590485057</v>
      </c>
      <c r="Y108" s="77">
        <f t="shared" si="23"/>
        <v>3.383377751922128</v>
      </c>
      <c r="Z108" s="77">
        <f t="shared" si="23"/>
        <v>2.8021370757189414</v>
      </c>
      <c r="AA108" s="77">
        <f t="shared" si="23"/>
        <v>2.1873608445220905</v>
      </c>
      <c r="AB108" s="77">
        <f t="shared" si="23"/>
        <v>2.123916040959676</v>
      </c>
      <c r="AC108" s="77">
        <f t="shared" si="23"/>
        <v>2.0890888934722218</v>
      </c>
      <c r="AD108" s="77">
        <f t="shared" si="23"/>
        <v>1.9999961905973405</v>
      </c>
      <c r="AE108" s="77">
        <f t="shared" si="23"/>
        <v>1.4397920740355854</v>
      </c>
      <c r="AF108" s="77">
        <f t="shared" si="23"/>
        <v>1.4397920740355854</v>
      </c>
    </row>
    <row r="109" spans="2:33" x14ac:dyDescent="0.25">
      <c r="B109" s="302" t="s">
        <v>348</v>
      </c>
      <c r="C109" s="77">
        <f t="shared" si="23"/>
        <v>0</v>
      </c>
      <c r="D109" s="77">
        <f t="shared" si="23"/>
        <v>0</v>
      </c>
      <c r="E109" s="77">
        <f t="shared" si="23"/>
        <v>0</v>
      </c>
      <c r="F109" s="77">
        <f t="shared" si="23"/>
        <v>0</v>
      </c>
      <c r="G109" s="77">
        <f t="shared" si="23"/>
        <v>0</v>
      </c>
      <c r="H109" s="77">
        <f t="shared" si="23"/>
        <v>0</v>
      </c>
      <c r="I109" s="77">
        <f t="shared" si="23"/>
        <v>0</v>
      </c>
      <c r="J109" s="77">
        <f t="shared" si="23"/>
        <v>0</v>
      </c>
      <c r="K109" s="77">
        <f t="shared" si="23"/>
        <v>0</v>
      </c>
      <c r="L109" s="77">
        <f t="shared" si="23"/>
        <v>0</v>
      </c>
      <c r="M109" s="77">
        <f t="shared" si="23"/>
        <v>0</v>
      </c>
      <c r="N109" s="77">
        <f t="shared" si="23"/>
        <v>0</v>
      </c>
      <c r="O109" s="77">
        <f t="shared" si="23"/>
        <v>0</v>
      </c>
      <c r="P109" s="77">
        <f t="shared" si="23"/>
        <v>0</v>
      </c>
      <c r="Q109" s="77">
        <f t="shared" si="23"/>
        <v>0</v>
      </c>
      <c r="R109" s="77">
        <f t="shared" si="23"/>
        <v>0</v>
      </c>
      <c r="S109" s="77">
        <f t="shared" si="23"/>
        <v>0</v>
      </c>
      <c r="T109" s="77">
        <f t="shared" si="23"/>
        <v>0</v>
      </c>
      <c r="U109" s="77">
        <f t="shared" si="23"/>
        <v>0</v>
      </c>
      <c r="V109" s="77">
        <f t="shared" si="23"/>
        <v>0</v>
      </c>
      <c r="W109" s="77">
        <f t="shared" si="23"/>
        <v>0</v>
      </c>
      <c r="X109" s="77">
        <f t="shared" si="23"/>
        <v>0</v>
      </c>
      <c r="Y109" s="77">
        <f t="shared" si="23"/>
        <v>0</v>
      </c>
      <c r="Z109" s="77">
        <f t="shared" si="23"/>
        <v>0</v>
      </c>
      <c r="AA109" s="77">
        <f t="shared" si="23"/>
        <v>0</v>
      </c>
      <c r="AB109" s="77">
        <f t="shared" si="23"/>
        <v>0</v>
      </c>
      <c r="AC109" s="77">
        <f t="shared" si="23"/>
        <v>0</v>
      </c>
      <c r="AD109" s="77">
        <f t="shared" si="23"/>
        <v>0</v>
      </c>
      <c r="AE109" s="77">
        <f t="shared" si="23"/>
        <v>0</v>
      </c>
      <c r="AF109" s="77">
        <f t="shared" si="23"/>
        <v>0</v>
      </c>
    </row>
    <row r="110" spans="2:33" x14ac:dyDescent="0.25">
      <c r="B110" s="302" t="s">
        <v>349</v>
      </c>
      <c r="C110" s="77">
        <f t="shared" ref="C110:AF111" si="24">C68*C47/1000000</f>
        <v>14.021611999999999</v>
      </c>
      <c r="D110" s="77">
        <f t="shared" si="24"/>
        <v>13.868486845774578</v>
      </c>
      <c r="E110" s="77">
        <f t="shared" si="24"/>
        <v>13.691144532291307</v>
      </c>
      <c r="F110" s="77">
        <f t="shared" si="24"/>
        <v>13.513493059550193</v>
      </c>
      <c r="G110" s="77">
        <f t="shared" si="24"/>
        <v>13.363203559675574</v>
      </c>
      <c r="H110" s="77">
        <f t="shared" si="24"/>
        <v>13.186146193517812</v>
      </c>
      <c r="I110" s="77">
        <f t="shared" si="24"/>
        <v>13.008891681977545</v>
      </c>
      <c r="J110" s="77">
        <f t="shared" si="24"/>
        <v>12.864473280156108</v>
      </c>
      <c r="K110" s="77">
        <f t="shared" si="24"/>
        <v>12.662669015236538</v>
      </c>
      <c r="L110" s="77">
        <f t="shared" si="24"/>
        <v>12.463777214523763</v>
      </c>
      <c r="M110" s="77">
        <f t="shared" si="24"/>
        <v>12.252340586326996</v>
      </c>
      <c r="N110" s="77">
        <f t="shared" si="24"/>
        <v>12.068981980177613</v>
      </c>
      <c r="O110" s="77">
        <f t="shared" si="24"/>
        <v>11.776030259063322</v>
      </c>
      <c r="P110" s="77">
        <f t="shared" si="24"/>
        <v>11.579955732413339</v>
      </c>
      <c r="Q110" s="77">
        <f t="shared" si="24"/>
        <v>11.336916467901442</v>
      </c>
      <c r="R110" s="77">
        <f t="shared" si="24"/>
        <v>11.145976329143872</v>
      </c>
      <c r="S110" s="77">
        <f t="shared" si="24"/>
        <v>8.8109492426046607</v>
      </c>
      <c r="T110" s="77">
        <f t="shared" si="24"/>
        <v>9.1461678530392145</v>
      </c>
      <c r="U110" s="77">
        <f t="shared" si="24"/>
        <v>8.6926400001855466</v>
      </c>
      <c r="V110" s="77">
        <f t="shared" si="24"/>
        <v>8.4686916915179875</v>
      </c>
      <c r="W110" s="77">
        <f t="shared" si="24"/>
        <v>8.4480136680834654</v>
      </c>
      <c r="X110" s="77">
        <f t="shared" si="24"/>
        <v>8.3020435276229545</v>
      </c>
      <c r="Y110" s="77">
        <f t="shared" si="24"/>
        <v>8.1974485797256573</v>
      </c>
      <c r="Z110" s="77">
        <f t="shared" si="24"/>
        <v>8.153375135253329</v>
      </c>
      <c r="AA110" s="77">
        <f t="shared" si="24"/>
        <v>7.9567251853940419</v>
      </c>
      <c r="AB110" s="77">
        <f t="shared" si="24"/>
        <v>7.9049422678689414</v>
      </c>
      <c r="AC110" s="77">
        <f t="shared" si="24"/>
        <v>7.8097736626876753</v>
      </c>
      <c r="AD110" s="77">
        <f t="shared" si="24"/>
        <v>7.6810161380306674</v>
      </c>
      <c r="AE110" s="77">
        <f t="shared" si="24"/>
        <v>8.3496455663446394</v>
      </c>
      <c r="AF110" s="77">
        <f t="shared" si="24"/>
        <v>8.3496455663446394</v>
      </c>
    </row>
    <row r="111" spans="2:33" x14ac:dyDescent="0.25">
      <c r="B111" s="302" t="s">
        <v>350</v>
      </c>
      <c r="C111" s="77">
        <f t="shared" si="24"/>
        <v>0.84404599999999996</v>
      </c>
      <c r="D111" s="77">
        <f t="shared" si="24"/>
        <v>0.90612743730290246</v>
      </c>
      <c r="E111" s="77">
        <f t="shared" si="24"/>
        <v>0.97647778334337654</v>
      </c>
      <c r="F111" s="77">
        <f t="shared" si="24"/>
        <v>1.0489720381214227</v>
      </c>
      <c r="G111" s="77">
        <f t="shared" si="24"/>
        <v>1.1245851147408248</v>
      </c>
      <c r="H111" s="77">
        <f t="shared" si="24"/>
        <v>1.1846023419870144</v>
      </c>
      <c r="I111" s="77">
        <f t="shared" si="24"/>
        <v>1.2596806923281365</v>
      </c>
      <c r="J111" s="77">
        <f t="shared" si="24"/>
        <v>1.3385589835839886</v>
      </c>
      <c r="K111" s="77">
        <f t="shared" si="24"/>
        <v>1.4199649505601657</v>
      </c>
      <c r="L111" s="77">
        <f t="shared" si="24"/>
        <v>1.5027917597430482</v>
      </c>
      <c r="M111" s="77">
        <f t="shared" si="24"/>
        <v>1.5969017543512878</v>
      </c>
      <c r="N111" s="77">
        <f t="shared" si="24"/>
        <v>1.6954027550813058</v>
      </c>
      <c r="O111" s="77">
        <f t="shared" si="24"/>
        <v>1.800913912636219</v>
      </c>
      <c r="P111" s="77">
        <f t="shared" si="24"/>
        <v>1.8993926350099792</v>
      </c>
      <c r="Q111" s="77">
        <f t="shared" si="24"/>
        <v>2.0020006410591469</v>
      </c>
      <c r="R111" s="77">
        <f t="shared" si="24"/>
        <v>2.1099199002356981</v>
      </c>
      <c r="S111" s="77">
        <f t="shared" si="24"/>
        <v>2.1797532287958612</v>
      </c>
      <c r="T111" s="77">
        <f t="shared" si="24"/>
        <v>2.281594497989317</v>
      </c>
      <c r="U111" s="77">
        <f t="shared" si="24"/>
        <v>2.4504435262572577</v>
      </c>
      <c r="V111" s="77">
        <f t="shared" si="24"/>
        <v>2.5484853792979782</v>
      </c>
      <c r="W111" s="77">
        <f t="shared" si="24"/>
        <v>2.6559939204814649</v>
      </c>
      <c r="X111" s="77">
        <f t="shared" si="24"/>
        <v>2.7640954702817075</v>
      </c>
      <c r="Y111" s="77">
        <f t="shared" si="24"/>
        <v>2.9051110989696922</v>
      </c>
      <c r="Z111" s="77">
        <f t="shared" si="24"/>
        <v>3.0622039195101287</v>
      </c>
      <c r="AA111" s="77">
        <f t="shared" si="24"/>
        <v>3.2219017418955729</v>
      </c>
      <c r="AB111" s="77">
        <f t="shared" si="24"/>
        <v>3.3227937998026369</v>
      </c>
      <c r="AC111" s="77">
        <f t="shared" si="24"/>
        <v>3.4092635359643428</v>
      </c>
      <c r="AD111" s="77">
        <f t="shared" si="24"/>
        <v>3.5006227387711735</v>
      </c>
      <c r="AE111" s="77">
        <f t="shared" si="24"/>
        <v>3.5769390748317345</v>
      </c>
      <c r="AF111" s="77">
        <f t="shared" si="24"/>
        <v>3.5769390748317345</v>
      </c>
    </row>
    <row r="112" spans="2:33" x14ac:dyDescent="0.25">
      <c r="B112" s="302" t="s">
        <v>351</v>
      </c>
      <c r="C112" s="77">
        <f t="shared" ref="C112:AF112" si="25">C70*C46/1000000</f>
        <v>4.6473659999999999</v>
      </c>
      <c r="D112" s="77">
        <f t="shared" si="25"/>
        <v>4.4815606228077707</v>
      </c>
      <c r="E112" s="77">
        <f t="shared" si="25"/>
        <v>4.3097332566717919</v>
      </c>
      <c r="F112" s="77">
        <f t="shared" si="25"/>
        <v>4.1386119015920642</v>
      </c>
      <c r="G112" s="77">
        <f t="shared" si="25"/>
        <v>3.9725365465123361</v>
      </c>
      <c r="H112" s="77">
        <f t="shared" si="25"/>
        <v>3.8054263682341696</v>
      </c>
      <c r="I112" s="77">
        <f t="shared" si="25"/>
        <v>0.32028766772185335</v>
      </c>
      <c r="J112" s="77">
        <f t="shared" si="25"/>
        <v>3.4700777133559639</v>
      </c>
      <c r="K112" s="77">
        <f t="shared" si="25"/>
        <v>3.3093425295496726</v>
      </c>
      <c r="L112" s="77">
        <f t="shared" si="25"/>
        <v>3.1359299369574458</v>
      </c>
      <c r="M112" s="77">
        <f t="shared" si="25"/>
        <v>2.9463131787183467</v>
      </c>
      <c r="N112" s="77">
        <f t="shared" si="25"/>
        <v>2.7867788733917447</v>
      </c>
      <c r="O112" s="77">
        <f t="shared" si="25"/>
        <v>2.6283382255182666</v>
      </c>
      <c r="P112" s="77">
        <f t="shared" si="25"/>
        <v>2.4698975776447885</v>
      </c>
      <c r="Q112" s="77">
        <f t="shared" si="25"/>
        <v>2.3088819684681865</v>
      </c>
      <c r="R112" s="77">
        <f t="shared" si="25"/>
        <v>2.1474198786400223</v>
      </c>
      <c r="S112" s="77">
        <f t="shared" si="25"/>
        <v>3.5551292399988513E-2</v>
      </c>
      <c r="T112" s="77">
        <f t="shared" si="25"/>
        <v>4.7045419251544957E-2</v>
      </c>
      <c r="U112" s="77">
        <f t="shared" si="25"/>
        <v>2.3673369793739768E-2</v>
      </c>
      <c r="V112" s="77">
        <f t="shared" si="25"/>
        <v>2.0309369793739769E-2</v>
      </c>
      <c r="W112" s="77">
        <f t="shared" si="25"/>
        <v>1.8696651531238926E-2</v>
      </c>
      <c r="X112" s="77">
        <f t="shared" si="25"/>
        <v>1.4287380849989945E-2</v>
      </c>
      <c r="Y112" s="77">
        <f t="shared" si="25"/>
        <v>1.1241745509365457E-2</v>
      </c>
      <c r="Z112" s="77">
        <f t="shared" si="25"/>
        <v>1.2166049260924764E-2</v>
      </c>
      <c r="AA112" s="77">
        <f t="shared" si="25"/>
        <v>1.0799115499985638E-2</v>
      </c>
      <c r="AB112" s="77">
        <f t="shared" si="25"/>
        <v>9.9891818374867169E-3</v>
      </c>
      <c r="AC112" s="77">
        <f t="shared" si="25"/>
        <v>7.0194250749906657E-3</v>
      </c>
      <c r="AD112" s="77">
        <f t="shared" si="25"/>
        <v>5.9395135249921014E-3</v>
      </c>
      <c r="AE112" s="77">
        <f t="shared" si="25"/>
        <v>4.5896240874938963E-3</v>
      </c>
      <c r="AF112" s="77">
        <f t="shared" si="25"/>
        <v>4.5896240874938963E-3</v>
      </c>
    </row>
    <row r="113" spans="2:34" x14ac:dyDescent="0.25">
      <c r="B113" s="302" t="s">
        <v>352</v>
      </c>
      <c r="C113" s="77">
        <f t="shared" ref="C113:AF113" si="26">C71*C46/1000000</f>
        <v>0</v>
      </c>
      <c r="D113" s="77">
        <f t="shared" si="26"/>
        <v>0</v>
      </c>
      <c r="E113" s="77">
        <f t="shared" si="26"/>
        <v>0</v>
      </c>
      <c r="F113" s="77">
        <f t="shared" si="26"/>
        <v>0</v>
      </c>
      <c r="G113" s="77">
        <f t="shared" si="26"/>
        <v>0</v>
      </c>
      <c r="H113" s="77">
        <f t="shared" si="26"/>
        <v>0</v>
      </c>
      <c r="I113" s="77">
        <f t="shared" si="26"/>
        <v>0</v>
      </c>
      <c r="J113" s="77">
        <f t="shared" si="26"/>
        <v>0</v>
      </c>
      <c r="K113" s="77">
        <f t="shared" si="26"/>
        <v>1.2113259624998802E-3</v>
      </c>
      <c r="L113" s="77">
        <f t="shared" si="26"/>
        <v>1.1524917078123654E-3</v>
      </c>
      <c r="M113" s="77">
        <f t="shared" si="26"/>
        <v>0</v>
      </c>
      <c r="N113" s="77">
        <f t="shared" si="26"/>
        <v>0</v>
      </c>
      <c r="O113" s="77">
        <f t="shared" si="26"/>
        <v>0</v>
      </c>
      <c r="P113" s="77">
        <f t="shared" si="26"/>
        <v>0.7300551324935951</v>
      </c>
      <c r="Q113" s="77">
        <f t="shared" si="26"/>
        <v>0</v>
      </c>
      <c r="R113" s="77">
        <f t="shared" si="26"/>
        <v>0</v>
      </c>
      <c r="S113" s="77">
        <f t="shared" si="26"/>
        <v>0</v>
      </c>
      <c r="T113" s="77">
        <f t="shared" si="26"/>
        <v>0</v>
      </c>
      <c r="U113" s="77">
        <f t="shared" si="26"/>
        <v>0</v>
      </c>
      <c r="V113" s="77">
        <f t="shared" si="26"/>
        <v>0</v>
      </c>
      <c r="W113" s="77">
        <f t="shared" si="26"/>
        <v>0</v>
      </c>
      <c r="X113" s="77">
        <f t="shared" si="26"/>
        <v>0</v>
      </c>
      <c r="Y113" s="77">
        <f t="shared" si="26"/>
        <v>0</v>
      </c>
      <c r="Z113" s="77">
        <f t="shared" si="26"/>
        <v>0</v>
      </c>
      <c r="AA113" s="77">
        <f t="shared" si="26"/>
        <v>0</v>
      </c>
      <c r="AB113" s="77">
        <f t="shared" si="26"/>
        <v>0</v>
      </c>
      <c r="AC113" s="77">
        <f t="shared" si="26"/>
        <v>0</v>
      </c>
      <c r="AD113" s="77">
        <f t="shared" si="26"/>
        <v>0</v>
      </c>
      <c r="AE113" s="77">
        <f t="shared" si="26"/>
        <v>0</v>
      </c>
      <c r="AF113" s="77">
        <f t="shared" si="26"/>
        <v>0</v>
      </c>
    </row>
    <row r="114" spans="2:34" x14ac:dyDescent="0.25">
      <c r="B114" s="302" t="s">
        <v>353</v>
      </c>
      <c r="C114" s="77">
        <f t="shared" ref="C114:AF114" si="27">C72*$C49/1000000</f>
        <v>0.43408600000000003</v>
      </c>
      <c r="D114" s="77">
        <f t="shared" si="27"/>
        <v>0.41732200000000003</v>
      </c>
      <c r="E114" s="77">
        <f t="shared" si="27"/>
        <v>0.411607</v>
      </c>
      <c r="F114" s="77">
        <f t="shared" si="27"/>
        <v>0.40589199999999998</v>
      </c>
      <c r="G114" s="77">
        <f t="shared" si="27"/>
        <v>0.39649400000000001</v>
      </c>
      <c r="H114" s="77">
        <f t="shared" si="27"/>
        <v>0.390652</v>
      </c>
      <c r="I114" s="77">
        <f t="shared" si="27"/>
        <v>0.38607999999999998</v>
      </c>
      <c r="J114" s="77">
        <f t="shared" si="27"/>
        <v>0.372618</v>
      </c>
      <c r="K114" s="77">
        <f t="shared" si="27"/>
        <v>0.36830000000000002</v>
      </c>
      <c r="L114" s="77">
        <f t="shared" si="27"/>
        <v>0.36296600000000001</v>
      </c>
      <c r="M114" s="77">
        <f t="shared" si="27"/>
        <v>0.35915599999999998</v>
      </c>
      <c r="N114" s="77">
        <f t="shared" si="27"/>
        <v>0.35153600000000002</v>
      </c>
      <c r="O114" s="77">
        <f t="shared" si="27"/>
        <v>0.34315400000000001</v>
      </c>
      <c r="P114" s="77">
        <f t="shared" si="27"/>
        <v>0.13716</v>
      </c>
      <c r="Q114" s="77">
        <f t="shared" si="27"/>
        <v>0.32080199999999998</v>
      </c>
      <c r="R114" s="77">
        <f t="shared" si="27"/>
        <v>0.30124400000000001</v>
      </c>
      <c r="S114" s="77">
        <f t="shared" si="27"/>
        <v>0.37033199999999999</v>
      </c>
      <c r="T114" s="77">
        <f t="shared" si="27"/>
        <v>0.35661599999999999</v>
      </c>
      <c r="U114" s="77">
        <f t="shared" si="27"/>
        <v>0.35610799999999998</v>
      </c>
      <c r="V114" s="77">
        <f t="shared" si="27"/>
        <v>0.35077399999999997</v>
      </c>
      <c r="W114" s="77">
        <f t="shared" si="27"/>
        <v>0.34416999999999998</v>
      </c>
      <c r="X114" s="77">
        <f t="shared" si="27"/>
        <v>0.340868</v>
      </c>
      <c r="Y114" s="77">
        <f t="shared" si="27"/>
        <v>0.33172400000000002</v>
      </c>
      <c r="Z114" s="77">
        <f t="shared" si="27"/>
        <v>0.316992</v>
      </c>
      <c r="AA114" s="77">
        <f t="shared" si="27"/>
        <v>0.31013400000000002</v>
      </c>
      <c r="AB114" s="77">
        <f t="shared" si="27"/>
        <v>0.30632399999999999</v>
      </c>
      <c r="AC114" s="77">
        <f t="shared" si="27"/>
        <v>0.30098999999999998</v>
      </c>
      <c r="AD114" s="77">
        <f t="shared" si="27"/>
        <v>0.28194000000000002</v>
      </c>
      <c r="AE114" s="77">
        <f t="shared" si="27"/>
        <v>0.270256</v>
      </c>
      <c r="AF114" s="77">
        <f t="shared" si="27"/>
        <v>0.270256</v>
      </c>
    </row>
    <row r="115" spans="2:34" x14ac:dyDescent="0.25">
      <c r="B115" s="318" t="s">
        <v>236</v>
      </c>
      <c r="C115" s="336">
        <f t="shared" ref="C115:AF115" si="28">C73*C46/1000000</f>
        <v>0</v>
      </c>
      <c r="D115" s="336">
        <f t="shared" si="28"/>
        <v>0</v>
      </c>
      <c r="E115" s="336">
        <f t="shared" si="28"/>
        <v>0</v>
      </c>
      <c r="F115" s="336">
        <f t="shared" si="28"/>
        <v>0</v>
      </c>
      <c r="G115" s="336">
        <f t="shared" si="28"/>
        <v>0</v>
      </c>
      <c r="H115" s="336">
        <f t="shared" si="28"/>
        <v>0</v>
      </c>
      <c r="I115" s="336">
        <f t="shared" si="28"/>
        <v>0</v>
      </c>
      <c r="J115" s="336">
        <f t="shared" si="28"/>
        <v>0</v>
      </c>
      <c r="K115" s="336">
        <f t="shared" si="28"/>
        <v>0</v>
      </c>
      <c r="L115" s="336">
        <f t="shared" si="28"/>
        <v>0</v>
      </c>
      <c r="M115" s="336">
        <f t="shared" si="28"/>
        <v>0</v>
      </c>
      <c r="N115" s="336">
        <f t="shared" si="28"/>
        <v>0</v>
      </c>
      <c r="O115" s="336">
        <f t="shared" si="28"/>
        <v>0</v>
      </c>
      <c r="P115" s="336">
        <f t="shared" si="28"/>
        <v>0</v>
      </c>
      <c r="Q115" s="336">
        <f t="shared" si="28"/>
        <v>1.7166408687495811E-2</v>
      </c>
      <c r="R115" s="336">
        <f t="shared" si="28"/>
        <v>0</v>
      </c>
      <c r="S115" s="336">
        <f t="shared" si="28"/>
        <v>21.12635550869317</v>
      </c>
      <c r="T115" s="336">
        <f t="shared" si="28"/>
        <v>10.55044663041169</v>
      </c>
      <c r="U115" s="336">
        <f t="shared" si="28"/>
        <v>4.882321028251015</v>
      </c>
      <c r="V115" s="336">
        <f t="shared" si="28"/>
        <v>4.2559412701103554</v>
      </c>
      <c r="W115" s="336">
        <f t="shared" si="28"/>
        <v>3.4401838817479624</v>
      </c>
      <c r="X115" s="336">
        <f t="shared" si="28"/>
        <v>2.8972129479870237</v>
      </c>
      <c r="Y115" s="336">
        <f t="shared" si="28"/>
        <v>2.3933288543042184</v>
      </c>
      <c r="Z115" s="336">
        <f t="shared" si="28"/>
        <v>1.8877105082964616</v>
      </c>
      <c r="AA115" s="336">
        <f t="shared" si="28"/>
        <v>1.4662499070105499</v>
      </c>
      <c r="AB115" s="336">
        <f t="shared" si="28"/>
        <v>1.409284572748126</v>
      </c>
      <c r="AC115" s="336">
        <f t="shared" si="28"/>
        <v>1.3488095259482065</v>
      </c>
      <c r="AD115" s="336">
        <f t="shared" si="28"/>
        <v>1.2084210244483931</v>
      </c>
      <c r="AE115" s="336">
        <f t="shared" si="28"/>
        <v>1.078291682673566</v>
      </c>
      <c r="AF115" s="336">
        <f t="shared" si="28"/>
        <v>1.078291682673566</v>
      </c>
    </row>
    <row r="116" spans="2:34" x14ac:dyDescent="0.25">
      <c r="R116" s="337"/>
      <c r="S116" s="337"/>
      <c r="X116" s="300"/>
      <c r="Y116" s="300"/>
      <c r="Z116" s="300"/>
    </row>
    <row r="117" spans="2:34" x14ac:dyDescent="0.25">
      <c r="B117" s="39" t="s">
        <v>371</v>
      </c>
      <c r="I117" s="303"/>
      <c r="J117" s="303"/>
    </row>
    <row r="118" spans="2:34" x14ac:dyDescent="0.25">
      <c r="B118" s="298" t="s">
        <v>233</v>
      </c>
      <c r="C118" s="335">
        <f>C$90*$C$31/1000000</f>
        <v>36.457520000000002</v>
      </c>
      <c r="D118" s="335">
        <f t="shared" ref="D118:AF118" si="29">D$90*$C$31/1000000</f>
        <v>36.556629999999998</v>
      </c>
      <c r="E118" s="335">
        <f t="shared" si="29"/>
        <v>36.740740000000002</v>
      </c>
      <c r="F118" s="335">
        <f t="shared" si="29"/>
        <v>36.359684999999999</v>
      </c>
      <c r="G118" s="335">
        <f t="shared" si="29"/>
        <v>36.393344999999997</v>
      </c>
      <c r="H118" s="335">
        <f t="shared" si="29"/>
        <v>36.712265000000002</v>
      </c>
      <c r="I118" s="335">
        <f t="shared" si="29"/>
        <v>36.871130000000001</v>
      </c>
      <c r="J118" s="335">
        <f t="shared" si="29"/>
        <v>37.070115000000001</v>
      </c>
      <c r="K118" s="335">
        <f t="shared" si="29"/>
        <v>37.290860000000002</v>
      </c>
      <c r="L118" s="335">
        <f t="shared" si="29"/>
        <v>37.608845000000002</v>
      </c>
      <c r="M118" s="335">
        <f t="shared" si="29"/>
        <v>38.962980000000002</v>
      </c>
      <c r="N118" s="335">
        <f t="shared" si="29"/>
        <v>38.96434</v>
      </c>
      <c r="O118" s="335">
        <f t="shared" si="29"/>
        <v>39.31879</v>
      </c>
      <c r="P118" s="335">
        <f t="shared" si="29"/>
        <v>39.687604999999998</v>
      </c>
      <c r="Q118" s="335">
        <f t="shared" si="29"/>
        <v>39.893219999999999</v>
      </c>
      <c r="R118" s="335">
        <f t="shared" si="29"/>
        <v>40.393785000000001</v>
      </c>
      <c r="S118" s="335">
        <f t="shared" si="29"/>
        <v>40.702165000000001</v>
      </c>
      <c r="T118" s="335">
        <f t="shared" si="29"/>
        <v>41.046669999999999</v>
      </c>
      <c r="U118" s="335">
        <f t="shared" si="29"/>
        <v>41.422199999999997</v>
      </c>
      <c r="V118" s="335">
        <f t="shared" si="29"/>
        <v>41.594664999999999</v>
      </c>
      <c r="W118" s="335">
        <f t="shared" si="29"/>
        <v>41.665725000000002</v>
      </c>
      <c r="X118" s="335">
        <f t="shared" si="29"/>
        <v>42.072450000000003</v>
      </c>
      <c r="Y118" s="335">
        <f t="shared" si="29"/>
        <v>42.851730000000003</v>
      </c>
      <c r="Z118" s="335">
        <f t="shared" si="29"/>
        <v>43.646819999999998</v>
      </c>
      <c r="AA118" s="335">
        <f t="shared" si="29"/>
        <v>44.425930000000001</v>
      </c>
      <c r="AB118" s="335">
        <f t="shared" si="29"/>
        <v>45.167299999999997</v>
      </c>
      <c r="AC118" s="335">
        <f t="shared" si="29"/>
        <v>46.031325000000002</v>
      </c>
      <c r="AD118" s="335">
        <f>AD$90*$C$31/1000000</f>
        <v>46.718719999999998</v>
      </c>
      <c r="AE118" s="335">
        <f>AE$90*$C$31/1000000</f>
        <v>47.321539999999999</v>
      </c>
      <c r="AF118" s="335">
        <f t="shared" si="29"/>
        <v>48.201970000000003</v>
      </c>
      <c r="AG118" s="77">
        <f>SUM(AE118:AE120)</f>
        <v>112.20407399999999</v>
      </c>
    </row>
    <row r="119" spans="2:34" x14ac:dyDescent="0.25">
      <c r="B119" s="302" t="s">
        <v>21</v>
      </c>
      <c r="C119" s="77">
        <f t="shared" ref="C119:AF119" si="30">C$91*$D$31/1000000</f>
        <v>19.824068</v>
      </c>
      <c r="D119" s="77">
        <f t="shared" si="30"/>
        <v>20.069224999999999</v>
      </c>
      <c r="E119" s="77">
        <f t="shared" si="30"/>
        <v>20.477383</v>
      </c>
      <c r="F119" s="77">
        <f t="shared" si="30"/>
        <v>19.896173000000001</v>
      </c>
      <c r="G119" s="77">
        <f t="shared" si="30"/>
        <v>19.683354000000001</v>
      </c>
      <c r="H119" s="77">
        <f t="shared" si="30"/>
        <v>20.073595000000001</v>
      </c>
      <c r="I119" s="77">
        <f t="shared" si="30"/>
        <v>20.563034999999999</v>
      </c>
      <c r="J119" s="77">
        <f t="shared" si="30"/>
        <v>21.061215000000001</v>
      </c>
      <c r="K119" s="77">
        <f t="shared" si="30"/>
        <v>20.587070000000001</v>
      </c>
      <c r="L119" s="77">
        <f t="shared" si="30"/>
        <v>21.819410000000001</v>
      </c>
      <c r="M119" s="77">
        <f t="shared" si="30"/>
        <v>22.891808000000001</v>
      </c>
      <c r="N119" s="77">
        <f t="shared" si="30"/>
        <v>21.769155000000001</v>
      </c>
      <c r="O119" s="77">
        <f t="shared" si="30"/>
        <v>21.580371</v>
      </c>
      <c r="P119" s="77">
        <f t="shared" si="30"/>
        <v>22.151966999999999</v>
      </c>
      <c r="Q119" s="77">
        <f t="shared" si="30"/>
        <v>22.216643000000001</v>
      </c>
      <c r="R119" s="77">
        <f t="shared" si="30"/>
        <v>22.973963999999999</v>
      </c>
      <c r="S119" s="77">
        <f t="shared" si="30"/>
        <v>23.153134000000001</v>
      </c>
      <c r="T119" s="77">
        <f t="shared" si="30"/>
        <v>22.893992999999998</v>
      </c>
      <c r="U119" s="77">
        <f t="shared" si="30"/>
        <v>23.555610999999999</v>
      </c>
      <c r="V119" s="77">
        <f t="shared" si="30"/>
        <v>23.820869999999999</v>
      </c>
      <c r="W119" s="77">
        <f t="shared" si="30"/>
        <v>23.965954</v>
      </c>
      <c r="X119" s="77">
        <f t="shared" si="30"/>
        <v>24.047236000000002</v>
      </c>
      <c r="Y119" s="77">
        <f t="shared" si="30"/>
        <v>24.212859000000002</v>
      </c>
      <c r="Z119" s="77">
        <f t="shared" si="30"/>
        <v>24.253499999999999</v>
      </c>
      <c r="AA119" s="77">
        <f t="shared" si="30"/>
        <v>24.730267000000001</v>
      </c>
      <c r="AB119" s="77">
        <f t="shared" si="30"/>
        <v>25.085111000000001</v>
      </c>
      <c r="AC119" s="77">
        <f t="shared" si="30"/>
        <v>25.568432999999999</v>
      </c>
      <c r="AD119" s="77">
        <f t="shared" si="30"/>
        <v>25.794799000000001</v>
      </c>
      <c r="AE119" s="77">
        <f t="shared" si="30"/>
        <v>25.984894000000001</v>
      </c>
      <c r="AF119" s="77">
        <f t="shared" si="30"/>
        <v>27.088756</v>
      </c>
    </row>
    <row r="120" spans="2:34" x14ac:dyDescent="0.25">
      <c r="B120" s="318" t="s">
        <v>28</v>
      </c>
      <c r="C120" s="336">
        <f t="shared" ref="C120:AF120" si="31">C$92*$E$31/1000000</f>
        <v>36.805464000000001</v>
      </c>
      <c r="D120" s="336">
        <f t="shared" si="31"/>
        <v>35.122104</v>
      </c>
      <c r="E120" s="336">
        <f t="shared" si="31"/>
        <v>35.146152000000001</v>
      </c>
      <c r="F120" s="336">
        <f t="shared" si="31"/>
        <v>35.494847999999998</v>
      </c>
      <c r="G120" s="336">
        <f t="shared" si="31"/>
        <v>45.138095999999997</v>
      </c>
      <c r="H120" s="336">
        <f t="shared" si="31"/>
        <v>44.548920000000003</v>
      </c>
      <c r="I120" s="336">
        <f t="shared" si="31"/>
        <v>41.302439999999997</v>
      </c>
      <c r="J120" s="336">
        <f t="shared" si="31"/>
        <v>41.591016000000003</v>
      </c>
      <c r="K120" s="336">
        <f t="shared" si="31"/>
        <v>41.374583999999999</v>
      </c>
      <c r="L120" s="336">
        <f t="shared" si="31"/>
        <v>41.663159999999998</v>
      </c>
      <c r="M120" s="336">
        <f t="shared" si="31"/>
        <v>44.284391999999997</v>
      </c>
      <c r="N120" s="336">
        <f t="shared" si="31"/>
        <v>46.665143999999998</v>
      </c>
      <c r="O120" s="336">
        <f t="shared" si="31"/>
        <v>44.681184000000002</v>
      </c>
      <c r="P120" s="336">
        <f t="shared" si="31"/>
        <v>43.587000000000003</v>
      </c>
      <c r="Q120" s="336">
        <f t="shared" si="31"/>
        <v>41.723280000000003</v>
      </c>
      <c r="R120" s="336">
        <f t="shared" si="31"/>
        <v>41.326487999999998</v>
      </c>
      <c r="S120" s="336">
        <f t="shared" si="31"/>
        <v>40.797432000000001</v>
      </c>
      <c r="T120" s="336">
        <f t="shared" si="31"/>
        <v>39.883608000000002</v>
      </c>
      <c r="U120" s="336">
        <f t="shared" si="31"/>
        <v>38.428704000000003</v>
      </c>
      <c r="V120" s="336">
        <f t="shared" si="31"/>
        <v>37.731312000000003</v>
      </c>
      <c r="W120" s="336">
        <f t="shared" si="31"/>
        <v>36.829512000000001</v>
      </c>
      <c r="X120" s="336">
        <f t="shared" si="31"/>
        <v>36.817487999999997</v>
      </c>
      <c r="Y120" s="336">
        <f t="shared" si="31"/>
        <v>37.851551999999998</v>
      </c>
      <c r="Z120" s="336">
        <f t="shared" si="31"/>
        <v>53.554895999999999</v>
      </c>
      <c r="AA120" s="336">
        <f t="shared" si="31"/>
        <v>50.705207999999999</v>
      </c>
      <c r="AB120" s="336">
        <f t="shared" si="31"/>
        <v>47.43468</v>
      </c>
      <c r="AC120" s="336">
        <f t="shared" si="31"/>
        <v>45.402624000000003</v>
      </c>
      <c r="AD120" s="336">
        <f t="shared" si="31"/>
        <v>43.274375999999997</v>
      </c>
      <c r="AE120" s="336">
        <f t="shared" si="31"/>
        <v>38.897640000000003</v>
      </c>
      <c r="AF120" s="336">
        <f t="shared" si="31"/>
        <v>38.248344000000003</v>
      </c>
    </row>
    <row r="121" spans="2:34" x14ac:dyDescent="0.25">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c r="AA121" s="77"/>
      <c r="AB121" s="77"/>
    </row>
    <row r="122" spans="2:34" x14ac:dyDescent="0.25">
      <c r="B122" s="39" t="s">
        <v>372</v>
      </c>
    </row>
    <row r="123" spans="2:34" x14ac:dyDescent="0.25">
      <c r="B123" s="298" t="s">
        <v>356</v>
      </c>
      <c r="C123" s="338">
        <f>C77*I27/1000000</f>
        <v>77.177351999999999</v>
      </c>
      <c r="D123" s="338">
        <f t="shared" ref="D123:Z123" si="32">$C123-((D$51-$C$51)*($C$123-$AA$123)/-($C$51-$AA$51))</f>
        <v>73.961629000000002</v>
      </c>
      <c r="E123" s="338">
        <f t="shared" si="32"/>
        <v>70.745906000000005</v>
      </c>
      <c r="F123" s="338">
        <f t="shared" si="32"/>
        <v>67.530182999999994</v>
      </c>
      <c r="G123" s="338">
        <f t="shared" si="32"/>
        <v>64.314459999999997</v>
      </c>
      <c r="H123" s="338">
        <f t="shared" si="32"/>
        <v>61.098737</v>
      </c>
      <c r="I123" s="338">
        <f t="shared" si="32"/>
        <v>57.883014000000003</v>
      </c>
      <c r="J123" s="338">
        <f t="shared" si="32"/>
        <v>54.667291000000006</v>
      </c>
      <c r="K123" s="338">
        <f t="shared" si="32"/>
        <v>51.451567999999995</v>
      </c>
      <c r="L123" s="338">
        <f t="shared" si="32"/>
        <v>48.235844999999998</v>
      </c>
      <c r="M123" s="338">
        <f t="shared" si="32"/>
        <v>45.020122000000001</v>
      </c>
      <c r="N123" s="338">
        <f t="shared" si="32"/>
        <v>41.804398999999997</v>
      </c>
      <c r="O123" s="338">
        <f t="shared" si="32"/>
        <v>38.588676</v>
      </c>
      <c r="P123" s="338">
        <f t="shared" si="32"/>
        <v>35.372953000000003</v>
      </c>
      <c r="Q123" s="338">
        <f t="shared" si="32"/>
        <v>32.157230000000006</v>
      </c>
      <c r="R123" s="338">
        <f t="shared" si="32"/>
        <v>28.941506999999994</v>
      </c>
      <c r="S123" s="338">
        <f t="shared" si="32"/>
        <v>25.725783999999997</v>
      </c>
      <c r="T123" s="338">
        <f t="shared" si="32"/>
        <v>22.510061</v>
      </c>
      <c r="U123" s="338">
        <f>$C123-((U$51-$C$51)*($C$123-$AA$123)/-($C$51-$AA$51))</f>
        <v>19.294337999999996</v>
      </c>
      <c r="V123" s="338">
        <f t="shared" si="32"/>
        <v>16.078614999999999</v>
      </c>
      <c r="W123" s="338">
        <f t="shared" si="32"/>
        <v>12.862892000000002</v>
      </c>
      <c r="X123" s="338">
        <f t="shared" si="32"/>
        <v>9.647168999999991</v>
      </c>
      <c r="Y123" s="338">
        <f t="shared" si="32"/>
        <v>6.431445999999994</v>
      </c>
      <c r="Z123" s="338">
        <f t="shared" si="32"/>
        <v>3.215722999999997</v>
      </c>
      <c r="AA123" s="339">
        <f t="shared" ref="AA123:AF123" si="33">AA77*$Q$27/1000000</f>
        <v>0</v>
      </c>
      <c r="AB123" s="339">
        <f t="shared" si="33"/>
        <v>6.3351225000000007</v>
      </c>
      <c r="AC123" s="339">
        <f t="shared" si="33"/>
        <v>6.3351225000000007</v>
      </c>
      <c r="AD123" s="339">
        <f t="shared" si="33"/>
        <v>6.3351225000000007</v>
      </c>
      <c r="AE123" s="339">
        <f t="shared" si="33"/>
        <v>6.6685500000000006</v>
      </c>
      <c r="AF123" s="339">
        <f t="shared" si="33"/>
        <v>6.6685500000000006</v>
      </c>
      <c r="AG123" s="340">
        <f>SUM(AE123:AE132)</f>
        <v>8.1530962500000008</v>
      </c>
      <c r="AH123" s="218"/>
    </row>
    <row r="124" spans="2:34" x14ac:dyDescent="0.25">
      <c r="B124" s="302" t="s">
        <v>357</v>
      </c>
      <c r="C124" s="341">
        <f t="shared" ref="C124:C132" si="34">C78*I28/1000000</f>
        <v>0</v>
      </c>
      <c r="D124" s="341">
        <f t="shared" ref="D124:Z124" si="35">$C124-((D$51-$C$51)*($C$124-$AA$124)/-($C$51-$AA$51))</f>
        <v>0</v>
      </c>
      <c r="E124" s="341">
        <f t="shared" si="35"/>
        <v>0</v>
      </c>
      <c r="F124" s="341">
        <f t="shared" si="35"/>
        <v>0</v>
      </c>
      <c r="G124" s="341">
        <f t="shared" si="35"/>
        <v>0</v>
      </c>
      <c r="H124" s="341">
        <f t="shared" si="35"/>
        <v>0</v>
      </c>
      <c r="I124" s="341">
        <f t="shared" si="35"/>
        <v>0</v>
      </c>
      <c r="J124" s="341">
        <f t="shared" si="35"/>
        <v>0</v>
      </c>
      <c r="K124" s="341">
        <f t="shared" si="35"/>
        <v>0</v>
      </c>
      <c r="L124" s="341">
        <f t="shared" si="35"/>
        <v>0</v>
      </c>
      <c r="M124" s="341">
        <f t="shared" si="35"/>
        <v>0</v>
      </c>
      <c r="N124" s="341">
        <f t="shared" si="35"/>
        <v>0</v>
      </c>
      <c r="O124" s="341">
        <f t="shared" si="35"/>
        <v>0</v>
      </c>
      <c r="P124" s="341">
        <f t="shared" si="35"/>
        <v>0</v>
      </c>
      <c r="Q124" s="341">
        <f t="shared" si="35"/>
        <v>0</v>
      </c>
      <c r="R124" s="341">
        <f t="shared" si="35"/>
        <v>0</v>
      </c>
      <c r="S124" s="341">
        <f t="shared" si="35"/>
        <v>0</v>
      </c>
      <c r="T124" s="341">
        <f t="shared" si="35"/>
        <v>0</v>
      </c>
      <c r="U124" s="341">
        <f t="shared" si="35"/>
        <v>0</v>
      </c>
      <c r="V124" s="341">
        <f t="shared" si="35"/>
        <v>0</v>
      </c>
      <c r="W124" s="341">
        <f t="shared" si="35"/>
        <v>0</v>
      </c>
      <c r="X124" s="341">
        <f t="shared" si="35"/>
        <v>0</v>
      </c>
      <c r="Y124" s="341">
        <f t="shared" si="35"/>
        <v>0</v>
      </c>
      <c r="Z124" s="341">
        <f t="shared" si="35"/>
        <v>0</v>
      </c>
      <c r="AA124" s="340">
        <f t="shared" ref="AA124:AF124" si="36">AA78*$Q$28/1000000</f>
        <v>0</v>
      </c>
      <c r="AB124" s="340">
        <f t="shared" si="36"/>
        <v>0</v>
      </c>
      <c r="AC124" s="340">
        <f t="shared" si="36"/>
        <v>0</v>
      </c>
      <c r="AD124" s="340">
        <f t="shared" si="36"/>
        <v>0</v>
      </c>
      <c r="AE124" s="340">
        <f t="shared" si="36"/>
        <v>0</v>
      </c>
      <c r="AF124" s="340">
        <f t="shared" si="36"/>
        <v>0</v>
      </c>
    </row>
    <row r="125" spans="2:34" x14ac:dyDescent="0.25">
      <c r="B125" s="318" t="s">
        <v>358</v>
      </c>
      <c r="C125" s="341">
        <f t="shared" si="34"/>
        <v>0</v>
      </c>
      <c r="D125" s="341"/>
      <c r="AA125" s="340"/>
      <c r="AB125" s="340"/>
      <c r="AC125" s="340"/>
      <c r="AD125" s="340"/>
      <c r="AE125" s="340"/>
      <c r="AF125" s="340"/>
    </row>
    <row r="126" spans="2:34" x14ac:dyDescent="0.25">
      <c r="B126" s="302" t="s">
        <v>359</v>
      </c>
      <c r="C126" s="341">
        <f t="shared" si="34"/>
        <v>0</v>
      </c>
      <c r="D126" s="341">
        <f t="shared" ref="D126:Z126" si="37">$C126-((D$51-$C$51)*($C$126-$AA$126)/-($C$51-$AA$51))</f>
        <v>0</v>
      </c>
      <c r="E126" s="341">
        <f t="shared" si="37"/>
        <v>0</v>
      </c>
      <c r="F126" s="341">
        <f t="shared" si="37"/>
        <v>0</v>
      </c>
      <c r="G126" s="341">
        <f t="shared" si="37"/>
        <v>0</v>
      </c>
      <c r="H126" s="341">
        <f t="shared" si="37"/>
        <v>0</v>
      </c>
      <c r="I126" s="341">
        <f t="shared" si="37"/>
        <v>0</v>
      </c>
      <c r="J126" s="341">
        <f t="shared" si="37"/>
        <v>0</v>
      </c>
      <c r="K126" s="341">
        <f t="shared" si="37"/>
        <v>0</v>
      </c>
      <c r="L126" s="341">
        <f t="shared" si="37"/>
        <v>0</v>
      </c>
      <c r="M126" s="341">
        <f t="shared" si="37"/>
        <v>0</v>
      </c>
      <c r="N126" s="341">
        <f t="shared" si="37"/>
        <v>0</v>
      </c>
      <c r="O126" s="341">
        <f t="shared" si="37"/>
        <v>0</v>
      </c>
      <c r="P126" s="341">
        <f t="shared" si="37"/>
        <v>0</v>
      </c>
      <c r="Q126" s="341">
        <f t="shared" si="37"/>
        <v>0</v>
      </c>
      <c r="R126" s="341">
        <f t="shared" si="37"/>
        <v>0</v>
      </c>
      <c r="S126" s="341">
        <f t="shared" si="37"/>
        <v>0</v>
      </c>
      <c r="T126" s="341">
        <f t="shared" si="37"/>
        <v>0</v>
      </c>
      <c r="U126" s="341">
        <f t="shared" si="37"/>
        <v>0</v>
      </c>
      <c r="V126" s="341">
        <f t="shared" si="37"/>
        <v>0</v>
      </c>
      <c r="W126" s="341">
        <f t="shared" si="37"/>
        <v>0</v>
      </c>
      <c r="X126" s="341">
        <f t="shared" si="37"/>
        <v>0</v>
      </c>
      <c r="Y126" s="341">
        <f t="shared" si="37"/>
        <v>0</v>
      </c>
      <c r="Z126" s="341">
        <f t="shared" si="37"/>
        <v>0</v>
      </c>
      <c r="AA126" s="340">
        <f t="shared" ref="AA126:AF126" si="38">AA80*$Q$30/1000000</f>
        <v>0</v>
      </c>
      <c r="AB126" s="340">
        <f t="shared" si="38"/>
        <v>0</v>
      </c>
      <c r="AC126" s="340">
        <f t="shared" si="38"/>
        <v>0</v>
      </c>
      <c r="AD126" s="340">
        <f t="shared" si="38"/>
        <v>0</v>
      </c>
      <c r="AE126" s="340">
        <f t="shared" si="38"/>
        <v>8.9790000000000009E-2</v>
      </c>
      <c r="AF126" s="340">
        <f t="shared" si="38"/>
        <v>8.9790000000000009E-2</v>
      </c>
    </row>
    <row r="127" spans="2:34" x14ac:dyDescent="0.25">
      <c r="B127" s="302" t="s">
        <v>360</v>
      </c>
      <c r="C127" s="87">
        <f t="shared" si="34"/>
        <v>0</v>
      </c>
      <c r="D127" s="87">
        <f t="shared" ref="D127:S132" si="39">$C127-((D$51-$C$51)*($C127-$AA127)/-($C$51-$AA$51))</f>
        <v>0</v>
      </c>
      <c r="E127" s="87">
        <f t="shared" si="39"/>
        <v>0</v>
      </c>
      <c r="F127" s="87">
        <f t="shared" si="39"/>
        <v>0</v>
      </c>
      <c r="G127" s="87">
        <f t="shared" si="39"/>
        <v>0</v>
      </c>
      <c r="H127" s="87">
        <f t="shared" si="39"/>
        <v>0</v>
      </c>
      <c r="I127" s="87">
        <f t="shared" si="39"/>
        <v>0</v>
      </c>
      <c r="J127" s="87">
        <f t="shared" si="39"/>
        <v>0</v>
      </c>
      <c r="K127" s="87">
        <f t="shared" si="39"/>
        <v>0</v>
      </c>
      <c r="L127" s="87">
        <f t="shared" si="39"/>
        <v>0</v>
      </c>
      <c r="M127" s="87">
        <f t="shared" si="39"/>
        <v>0</v>
      </c>
      <c r="N127" s="87">
        <f t="shared" si="39"/>
        <v>0</v>
      </c>
      <c r="O127" s="87">
        <f t="shared" si="39"/>
        <v>0</v>
      </c>
      <c r="P127" s="87">
        <f t="shared" si="39"/>
        <v>0</v>
      </c>
      <c r="Q127" s="87">
        <f t="shared" si="39"/>
        <v>0</v>
      </c>
      <c r="R127" s="87">
        <f t="shared" si="39"/>
        <v>0</v>
      </c>
      <c r="S127" s="87">
        <f t="shared" si="39"/>
        <v>0</v>
      </c>
      <c r="T127" s="87">
        <f t="shared" ref="T127:Z132" si="40">$C127-((T$51-$C$51)*($C127-$AA127)/-($C$51-$AA$51))</f>
        <v>0</v>
      </c>
      <c r="U127" s="87">
        <f t="shared" si="40"/>
        <v>0</v>
      </c>
      <c r="V127" s="87">
        <f t="shared" si="40"/>
        <v>0</v>
      </c>
      <c r="W127" s="87">
        <f t="shared" si="40"/>
        <v>0</v>
      </c>
      <c r="X127" s="87">
        <f t="shared" si="40"/>
        <v>0</v>
      </c>
      <c r="Y127" s="87">
        <f t="shared" si="40"/>
        <v>0</v>
      </c>
      <c r="Z127" s="87">
        <f t="shared" si="40"/>
        <v>0</v>
      </c>
      <c r="AA127" s="129">
        <f t="shared" ref="AA127:AF127" si="41">AA81*$Q$34/1000000</f>
        <v>0</v>
      </c>
      <c r="AB127" s="129">
        <f t="shared" si="41"/>
        <v>0</v>
      </c>
      <c r="AC127" s="129">
        <f t="shared" si="41"/>
        <v>0</v>
      </c>
      <c r="AD127" s="129">
        <f t="shared" si="41"/>
        <v>0</v>
      </c>
      <c r="AE127" s="129">
        <f t="shared" si="41"/>
        <v>0</v>
      </c>
      <c r="AF127" s="129">
        <f t="shared" si="41"/>
        <v>0</v>
      </c>
    </row>
    <row r="128" spans="2:34" x14ac:dyDescent="0.25">
      <c r="B128" s="302" t="s">
        <v>361</v>
      </c>
      <c r="C128" s="341">
        <f t="shared" si="34"/>
        <v>0</v>
      </c>
      <c r="D128" s="341">
        <f t="shared" si="39"/>
        <v>0</v>
      </c>
      <c r="E128" s="341">
        <f t="shared" si="39"/>
        <v>0</v>
      </c>
      <c r="F128" s="341">
        <f t="shared" si="39"/>
        <v>0</v>
      </c>
      <c r="G128" s="341">
        <f t="shared" si="39"/>
        <v>0</v>
      </c>
      <c r="H128" s="341">
        <f t="shared" si="39"/>
        <v>0</v>
      </c>
      <c r="I128" s="341">
        <f t="shared" si="39"/>
        <v>0</v>
      </c>
      <c r="J128" s="341">
        <f t="shared" si="39"/>
        <v>0</v>
      </c>
      <c r="K128" s="341">
        <f t="shared" si="39"/>
        <v>0</v>
      </c>
      <c r="L128" s="341">
        <f t="shared" si="39"/>
        <v>0</v>
      </c>
      <c r="M128" s="341">
        <f t="shared" si="39"/>
        <v>0</v>
      </c>
      <c r="N128" s="341">
        <f t="shared" si="39"/>
        <v>0</v>
      </c>
      <c r="O128" s="341">
        <f t="shared" si="39"/>
        <v>0</v>
      </c>
      <c r="P128" s="341">
        <f t="shared" si="39"/>
        <v>0</v>
      </c>
      <c r="Q128" s="341">
        <f t="shared" si="39"/>
        <v>0</v>
      </c>
      <c r="R128" s="341">
        <f t="shared" si="39"/>
        <v>0</v>
      </c>
      <c r="S128" s="341">
        <f t="shared" si="39"/>
        <v>0</v>
      </c>
      <c r="T128" s="341">
        <f t="shared" si="40"/>
        <v>0</v>
      </c>
      <c r="U128" s="341">
        <f t="shared" si="40"/>
        <v>0</v>
      </c>
      <c r="V128" s="341">
        <f t="shared" si="40"/>
        <v>0</v>
      </c>
      <c r="W128" s="341">
        <f t="shared" si="40"/>
        <v>0</v>
      </c>
      <c r="X128" s="341">
        <f t="shared" si="40"/>
        <v>0</v>
      </c>
      <c r="Y128" s="341">
        <f t="shared" si="40"/>
        <v>0</v>
      </c>
      <c r="Z128" s="341">
        <f t="shared" si="40"/>
        <v>0</v>
      </c>
      <c r="AA128" s="340">
        <f t="shared" ref="AA128:AF128" si="42">AA82*$Q$31/1000000</f>
        <v>0</v>
      </c>
      <c r="AB128" s="340">
        <f t="shared" si="42"/>
        <v>0</v>
      </c>
      <c r="AC128" s="340">
        <f t="shared" si="42"/>
        <v>0</v>
      </c>
      <c r="AD128" s="340">
        <f t="shared" si="42"/>
        <v>0</v>
      </c>
      <c r="AE128" s="340">
        <f t="shared" si="42"/>
        <v>0.12565125000000002</v>
      </c>
      <c r="AF128" s="340">
        <f t="shared" si="42"/>
        <v>0.12565125000000002</v>
      </c>
    </row>
    <row r="129" spans="2:32" x14ac:dyDescent="0.25">
      <c r="B129" s="302" t="s">
        <v>362</v>
      </c>
      <c r="C129" s="341">
        <f t="shared" si="34"/>
        <v>0</v>
      </c>
      <c r="D129" s="341">
        <f t="shared" si="39"/>
        <v>0</v>
      </c>
      <c r="E129" s="341">
        <f t="shared" si="39"/>
        <v>0</v>
      </c>
      <c r="F129" s="341">
        <f t="shared" si="39"/>
        <v>0</v>
      </c>
      <c r="G129" s="341">
        <f t="shared" si="39"/>
        <v>0</v>
      </c>
      <c r="H129" s="341">
        <f t="shared" si="39"/>
        <v>0</v>
      </c>
      <c r="I129" s="341">
        <f t="shared" si="39"/>
        <v>0</v>
      </c>
      <c r="J129" s="341">
        <f t="shared" si="39"/>
        <v>0</v>
      </c>
      <c r="K129" s="341">
        <f t="shared" si="39"/>
        <v>0</v>
      </c>
      <c r="L129" s="341">
        <f t="shared" si="39"/>
        <v>0</v>
      </c>
      <c r="M129" s="341">
        <f t="shared" si="39"/>
        <v>0</v>
      </c>
      <c r="N129" s="341">
        <f t="shared" si="39"/>
        <v>0</v>
      </c>
      <c r="O129" s="341">
        <f t="shared" si="39"/>
        <v>0</v>
      </c>
      <c r="P129" s="341">
        <f t="shared" si="39"/>
        <v>0</v>
      </c>
      <c r="Q129" s="341">
        <f t="shared" si="39"/>
        <v>0</v>
      </c>
      <c r="R129" s="341">
        <f t="shared" si="39"/>
        <v>0</v>
      </c>
      <c r="S129" s="341">
        <f t="shared" si="39"/>
        <v>0</v>
      </c>
      <c r="T129" s="341">
        <f t="shared" si="40"/>
        <v>0</v>
      </c>
      <c r="U129" s="341">
        <f t="shared" si="40"/>
        <v>0</v>
      </c>
      <c r="V129" s="341">
        <f t="shared" si="40"/>
        <v>0</v>
      </c>
      <c r="W129" s="341">
        <f t="shared" si="40"/>
        <v>0</v>
      </c>
      <c r="X129" s="341">
        <f t="shared" si="40"/>
        <v>0</v>
      </c>
      <c r="Y129" s="341">
        <f t="shared" si="40"/>
        <v>0</v>
      </c>
      <c r="Z129" s="341">
        <f t="shared" si="40"/>
        <v>0</v>
      </c>
      <c r="AA129" s="340">
        <f t="shared" ref="AA129:AF129" si="43">AA83*$Q$34/1000000</f>
        <v>0</v>
      </c>
      <c r="AB129" s="340">
        <f t="shared" si="43"/>
        <v>0</v>
      </c>
      <c r="AC129" s="340">
        <f t="shared" si="43"/>
        <v>0</v>
      </c>
      <c r="AD129" s="340">
        <f t="shared" si="43"/>
        <v>0</v>
      </c>
      <c r="AE129" s="340">
        <f t="shared" si="43"/>
        <v>0.35861250000000006</v>
      </c>
      <c r="AF129" s="340">
        <f t="shared" si="43"/>
        <v>0.35861250000000006</v>
      </c>
    </row>
    <row r="130" spans="2:32" x14ac:dyDescent="0.25">
      <c r="B130" s="302" t="s">
        <v>363</v>
      </c>
      <c r="C130" s="341">
        <f t="shared" si="34"/>
        <v>0</v>
      </c>
      <c r="D130" s="341">
        <f t="shared" si="39"/>
        <v>0</v>
      </c>
      <c r="E130" s="341">
        <f t="shared" si="39"/>
        <v>0</v>
      </c>
      <c r="F130" s="341">
        <f t="shared" si="39"/>
        <v>0</v>
      </c>
      <c r="G130" s="341">
        <f t="shared" si="39"/>
        <v>0</v>
      </c>
      <c r="H130" s="341">
        <f t="shared" si="39"/>
        <v>0</v>
      </c>
      <c r="I130" s="341">
        <f t="shared" si="39"/>
        <v>0</v>
      </c>
      <c r="J130" s="341">
        <f t="shared" si="39"/>
        <v>0</v>
      </c>
      <c r="K130" s="341">
        <f t="shared" si="39"/>
        <v>0</v>
      </c>
      <c r="L130" s="341">
        <f t="shared" si="39"/>
        <v>0</v>
      </c>
      <c r="M130" s="341">
        <f t="shared" si="39"/>
        <v>0</v>
      </c>
      <c r="N130" s="341">
        <f t="shared" si="39"/>
        <v>0</v>
      </c>
      <c r="O130" s="341">
        <f t="shared" si="39"/>
        <v>0</v>
      </c>
      <c r="P130" s="341">
        <f t="shared" si="39"/>
        <v>0</v>
      </c>
      <c r="Q130" s="341">
        <f t="shared" si="39"/>
        <v>0</v>
      </c>
      <c r="R130" s="341">
        <f t="shared" si="39"/>
        <v>0</v>
      </c>
      <c r="S130" s="341">
        <f t="shared" si="39"/>
        <v>0</v>
      </c>
      <c r="T130" s="341">
        <f t="shared" si="40"/>
        <v>0</v>
      </c>
      <c r="U130" s="341">
        <f t="shared" si="40"/>
        <v>0</v>
      </c>
      <c r="V130" s="341">
        <f t="shared" si="40"/>
        <v>0</v>
      </c>
      <c r="W130" s="341">
        <f t="shared" si="40"/>
        <v>0</v>
      </c>
      <c r="X130" s="341">
        <f t="shared" si="40"/>
        <v>0</v>
      </c>
      <c r="Y130" s="341">
        <f t="shared" si="40"/>
        <v>0</v>
      </c>
      <c r="Z130" s="341">
        <f t="shared" si="40"/>
        <v>0</v>
      </c>
      <c r="AA130" s="340">
        <f t="shared" ref="AA130:AF130" si="44">AA84*$Q$32/1000000</f>
        <v>0</v>
      </c>
      <c r="AB130" s="340">
        <f t="shared" si="44"/>
        <v>0</v>
      </c>
      <c r="AC130" s="340">
        <f t="shared" si="44"/>
        <v>0</v>
      </c>
      <c r="AD130" s="340">
        <f t="shared" si="44"/>
        <v>0</v>
      </c>
      <c r="AE130" s="340">
        <f t="shared" si="44"/>
        <v>0.30550500000000008</v>
      </c>
      <c r="AF130" s="340">
        <f t="shared" si="44"/>
        <v>0.30550500000000008</v>
      </c>
    </row>
    <row r="131" spans="2:32" x14ac:dyDescent="0.25">
      <c r="B131" s="302" t="s">
        <v>364</v>
      </c>
      <c r="C131" s="341">
        <f t="shared" si="34"/>
        <v>0</v>
      </c>
      <c r="D131" s="341">
        <f t="shared" si="39"/>
        <v>0</v>
      </c>
      <c r="E131" s="341">
        <f t="shared" si="39"/>
        <v>0</v>
      </c>
      <c r="F131" s="341">
        <f t="shared" si="39"/>
        <v>0</v>
      </c>
      <c r="G131" s="341">
        <f t="shared" si="39"/>
        <v>0</v>
      </c>
      <c r="H131" s="341">
        <f t="shared" si="39"/>
        <v>0</v>
      </c>
      <c r="I131" s="341">
        <f t="shared" si="39"/>
        <v>0</v>
      </c>
      <c r="J131" s="341">
        <f t="shared" si="39"/>
        <v>0</v>
      </c>
      <c r="K131" s="341">
        <f t="shared" si="39"/>
        <v>0</v>
      </c>
      <c r="L131" s="341">
        <f t="shared" si="39"/>
        <v>0</v>
      </c>
      <c r="M131" s="341">
        <f t="shared" si="39"/>
        <v>0</v>
      </c>
      <c r="N131" s="341">
        <f t="shared" si="39"/>
        <v>0</v>
      </c>
      <c r="O131" s="341">
        <f t="shared" si="39"/>
        <v>0</v>
      </c>
      <c r="P131" s="341">
        <f t="shared" si="39"/>
        <v>0</v>
      </c>
      <c r="Q131" s="341">
        <f t="shared" si="39"/>
        <v>0</v>
      </c>
      <c r="R131" s="341">
        <f t="shared" si="39"/>
        <v>0</v>
      </c>
      <c r="S131" s="341">
        <f t="shared" si="39"/>
        <v>0</v>
      </c>
      <c r="T131" s="341">
        <f t="shared" si="40"/>
        <v>0</v>
      </c>
      <c r="U131" s="341">
        <f t="shared" si="40"/>
        <v>0</v>
      </c>
      <c r="V131" s="341">
        <f t="shared" si="40"/>
        <v>0</v>
      </c>
      <c r="W131" s="341">
        <f t="shared" si="40"/>
        <v>0</v>
      </c>
      <c r="X131" s="341">
        <f t="shared" si="40"/>
        <v>0</v>
      </c>
      <c r="Y131" s="341">
        <f t="shared" si="40"/>
        <v>0</v>
      </c>
      <c r="Z131" s="341">
        <f t="shared" si="40"/>
        <v>0</v>
      </c>
      <c r="AA131" s="340">
        <f t="shared" ref="AA131:AF131" si="45">AA85*$Q$34/1000000</f>
        <v>0</v>
      </c>
      <c r="AB131" s="340">
        <f t="shared" si="45"/>
        <v>0</v>
      </c>
      <c r="AC131" s="340">
        <f t="shared" si="45"/>
        <v>0</v>
      </c>
      <c r="AD131" s="340">
        <f t="shared" si="45"/>
        <v>0</v>
      </c>
      <c r="AE131" s="340">
        <f t="shared" si="45"/>
        <v>0.60498750000000012</v>
      </c>
      <c r="AF131" s="340">
        <f t="shared" si="45"/>
        <v>0.60498750000000012</v>
      </c>
    </row>
    <row r="132" spans="2:32" x14ac:dyDescent="0.25">
      <c r="B132" s="318" t="s">
        <v>365</v>
      </c>
      <c r="C132" s="342">
        <f t="shared" si="34"/>
        <v>0</v>
      </c>
      <c r="D132" s="342">
        <f t="shared" si="39"/>
        <v>0</v>
      </c>
      <c r="E132" s="342">
        <f t="shared" si="39"/>
        <v>0</v>
      </c>
      <c r="F132" s="342">
        <f t="shared" si="39"/>
        <v>0</v>
      </c>
      <c r="G132" s="342">
        <f t="shared" si="39"/>
        <v>0</v>
      </c>
      <c r="H132" s="342">
        <f t="shared" si="39"/>
        <v>0</v>
      </c>
      <c r="I132" s="342">
        <f t="shared" si="39"/>
        <v>0</v>
      </c>
      <c r="J132" s="342">
        <f t="shared" si="39"/>
        <v>0</v>
      </c>
      <c r="K132" s="342">
        <f t="shared" si="39"/>
        <v>0</v>
      </c>
      <c r="L132" s="342">
        <f t="shared" si="39"/>
        <v>0</v>
      </c>
      <c r="M132" s="342">
        <f t="shared" si="39"/>
        <v>0</v>
      </c>
      <c r="N132" s="342">
        <f t="shared" si="39"/>
        <v>0</v>
      </c>
      <c r="O132" s="342">
        <f t="shared" si="39"/>
        <v>0</v>
      </c>
      <c r="P132" s="342">
        <f t="shared" si="39"/>
        <v>0</v>
      </c>
      <c r="Q132" s="342">
        <f t="shared" si="39"/>
        <v>0</v>
      </c>
      <c r="R132" s="342">
        <f t="shared" si="39"/>
        <v>0</v>
      </c>
      <c r="S132" s="342">
        <f t="shared" si="39"/>
        <v>0</v>
      </c>
      <c r="T132" s="342">
        <f t="shared" si="40"/>
        <v>0</v>
      </c>
      <c r="U132" s="342">
        <f t="shared" si="40"/>
        <v>0</v>
      </c>
      <c r="V132" s="342">
        <f t="shared" si="40"/>
        <v>0</v>
      </c>
      <c r="W132" s="342">
        <f t="shared" si="40"/>
        <v>0</v>
      </c>
      <c r="X132" s="342">
        <f t="shared" si="40"/>
        <v>0</v>
      </c>
      <c r="Y132" s="342">
        <f t="shared" si="40"/>
        <v>0</v>
      </c>
      <c r="Z132" s="342">
        <f t="shared" si="40"/>
        <v>0</v>
      </c>
      <c r="AA132" s="342">
        <f t="shared" ref="AA132:AF132" si="46">AA86*$Q$33/1000000</f>
        <v>0</v>
      </c>
      <c r="AB132" s="342">
        <f t="shared" si="46"/>
        <v>0</v>
      </c>
      <c r="AC132" s="342">
        <f t="shared" si="46"/>
        <v>0</v>
      </c>
      <c r="AD132" s="342">
        <f t="shared" si="46"/>
        <v>0</v>
      </c>
      <c r="AE132" s="342">
        <f t="shared" si="46"/>
        <v>0</v>
      </c>
      <c r="AF132" s="342">
        <f t="shared" si="46"/>
        <v>0</v>
      </c>
    </row>
    <row r="133" spans="2:32" x14ac:dyDescent="0.25">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c r="AA133" s="129"/>
      <c r="AB133" s="77"/>
      <c r="AC133" s="316"/>
    </row>
    <row r="134" spans="2:32" x14ac:dyDescent="0.25">
      <c r="B134" s="39" t="s">
        <v>373</v>
      </c>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129"/>
      <c r="AB134" s="77"/>
      <c r="AC134" s="316"/>
    </row>
    <row r="135" spans="2:32" x14ac:dyDescent="0.25">
      <c r="B135" s="294" t="s">
        <v>121</v>
      </c>
      <c r="C135" s="343">
        <f>SUM(C95:C132)</f>
        <v>1455.4024349999997</v>
      </c>
      <c r="D135" s="343">
        <f t="shared" ref="D135:AE135" si="47">SUM(D95:D132)</f>
        <v>1388.1635762815579</v>
      </c>
      <c r="E135" s="343">
        <f t="shared" si="47"/>
        <v>1326.7727617983242</v>
      </c>
      <c r="F135" s="343">
        <f t="shared" si="47"/>
        <v>1265.2725164669669</v>
      </c>
      <c r="G135" s="343">
        <f t="shared" si="47"/>
        <v>1212.9056252008611</v>
      </c>
      <c r="H135" s="343">
        <f t="shared" si="47"/>
        <v>1157.2418690008033</v>
      </c>
      <c r="I135" s="343">
        <f t="shared" si="47"/>
        <v>1095.110954928753</v>
      </c>
      <c r="J135" s="343">
        <f t="shared" si="47"/>
        <v>1043.205802399865</v>
      </c>
      <c r="K135" s="343">
        <f t="shared" si="47"/>
        <v>987.66345137807934</v>
      </c>
      <c r="L135" s="343">
        <f t="shared" si="47"/>
        <v>936.34955001114179</v>
      </c>
      <c r="M135" s="343">
        <f t="shared" si="47"/>
        <v>885.48287596793205</v>
      </c>
      <c r="N135" s="343">
        <f t="shared" si="47"/>
        <v>829.65844066259626</v>
      </c>
      <c r="O135" s="343">
        <f t="shared" si="47"/>
        <v>762.27881155196098</v>
      </c>
      <c r="P135" s="343">
        <f t="shared" si="47"/>
        <v>710.69676076705468</v>
      </c>
      <c r="Q135" s="343">
        <f t="shared" si="47"/>
        <v>658.83861860371508</v>
      </c>
      <c r="R135" s="343">
        <f t="shared" si="47"/>
        <v>613.7067036996574</v>
      </c>
      <c r="S135" s="343">
        <f t="shared" si="47"/>
        <v>587.07886477397221</v>
      </c>
      <c r="T135" s="343">
        <f t="shared" si="47"/>
        <v>538.37220583924693</v>
      </c>
      <c r="U135" s="343">
        <f t="shared" si="47"/>
        <v>493.32212609473424</v>
      </c>
      <c r="V135" s="343">
        <f t="shared" si="47"/>
        <v>450.80143961457935</v>
      </c>
      <c r="W135" s="343">
        <f t="shared" si="47"/>
        <v>408.50889639152717</v>
      </c>
      <c r="X135" s="343">
        <f t="shared" si="47"/>
        <v>367.86619859228949</v>
      </c>
      <c r="Y135" s="343">
        <f t="shared" si="47"/>
        <v>329.24718183168221</v>
      </c>
      <c r="Z135" s="343">
        <f t="shared" si="47"/>
        <v>307.40302151424021</v>
      </c>
      <c r="AA135" s="343">
        <f t="shared" si="47"/>
        <v>269.08273505192579</v>
      </c>
      <c r="AB135" s="343">
        <f t="shared" si="47"/>
        <v>270.19628410731798</v>
      </c>
      <c r="AC135" s="344">
        <f t="shared" si="47"/>
        <v>265.45465387551263</v>
      </c>
      <c r="AD135" s="344">
        <f>SUM(AD95:AD132)</f>
        <v>260.00585876986025</v>
      </c>
      <c r="AE135" s="344">
        <f t="shared" si="47"/>
        <v>254.03504571805391</v>
      </c>
      <c r="AF135" s="344">
        <f>SUM(AF95:AF132)</f>
        <v>255.37004171805393</v>
      </c>
    </row>
    <row r="136" spans="2:32" x14ac:dyDescent="0.25">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C136" s="316"/>
    </row>
    <row r="137" spans="2:32" x14ac:dyDescent="0.25">
      <c r="B137" s="39" t="s">
        <v>374</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C137" s="316"/>
    </row>
    <row r="138" spans="2:32" x14ac:dyDescent="0.25">
      <c r="B138" s="294" t="s">
        <v>121</v>
      </c>
      <c r="C138" s="345">
        <f>C135*$B26*$E26/1000</f>
        <v>0.69859316879999978</v>
      </c>
      <c r="D138" s="345">
        <f t="shared" ref="D138:AC138" si="48">D135*$B26*$E26/1000</f>
        <v>0.66631851661514774</v>
      </c>
      <c r="E138" s="345">
        <f t="shared" si="48"/>
        <v>0.63685092566319557</v>
      </c>
      <c r="F138" s="345">
        <f t="shared" si="48"/>
        <v>0.60733080790414395</v>
      </c>
      <c r="G138" s="345">
        <f t="shared" si="48"/>
        <v>0.58219470009641328</v>
      </c>
      <c r="H138" s="345">
        <f t="shared" si="48"/>
        <v>0.55547609712038548</v>
      </c>
      <c r="I138" s="345">
        <f t="shared" si="48"/>
        <v>0.52565325836580146</v>
      </c>
      <c r="J138" s="345">
        <f t="shared" si="48"/>
        <v>0.50073878515193515</v>
      </c>
      <c r="K138" s="345">
        <f t="shared" si="48"/>
        <v>0.47407845666147808</v>
      </c>
      <c r="L138" s="345">
        <f t="shared" si="48"/>
        <v>0.44944778400534802</v>
      </c>
      <c r="M138" s="345">
        <f t="shared" si="48"/>
        <v>0.42503178046460732</v>
      </c>
      <c r="N138" s="345">
        <f t="shared" si="48"/>
        <v>0.39823605151804614</v>
      </c>
      <c r="O138" s="345">
        <f t="shared" si="48"/>
        <v>0.36589382954494126</v>
      </c>
      <c r="P138" s="345">
        <f t="shared" si="48"/>
        <v>0.34113444516818625</v>
      </c>
      <c r="Q138" s="345">
        <f t="shared" si="48"/>
        <v>0.31624253692978321</v>
      </c>
      <c r="R138" s="345">
        <f t="shared" si="48"/>
        <v>0.29457921777583551</v>
      </c>
      <c r="S138" s="345">
        <f t="shared" si="48"/>
        <v>0.28179785509150668</v>
      </c>
      <c r="T138" s="345">
        <f t="shared" si="48"/>
        <v>0.25841865880283849</v>
      </c>
      <c r="U138" s="345">
        <f t="shared" si="48"/>
        <v>0.23679462052547243</v>
      </c>
      <c r="V138" s="345">
        <f t="shared" si="48"/>
        <v>0.21638469101499805</v>
      </c>
      <c r="W138" s="345">
        <f>W135*$B26*$E26/1000</f>
        <v>0.19608427026793301</v>
      </c>
      <c r="X138" s="345">
        <f t="shared" si="48"/>
        <v>0.17657577532429894</v>
      </c>
      <c r="Y138" s="345">
        <f t="shared" si="48"/>
        <v>0.15803864727920744</v>
      </c>
      <c r="Z138" s="345">
        <f t="shared" si="48"/>
        <v>0.14755345032683528</v>
      </c>
      <c r="AA138" s="345">
        <f t="shared" si="48"/>
        <v>0.12915971282492439</v>
      </c>
      <c r="AB138" s="345">
        <f t="shared" si="48"/>
        <v>0.12969421637151263</v>
      </c>
      <c r="AC138" s="346">
        <f t="shared" si="48"/>
        <v>0.12741823386024606</v>
      </c>
      <c r="AD138" s="346">
        <f>AD135*$B26*$E26/1000</f>
        <v>0.1248028122095329</v>
      </c>
      <c r="AE138" s="345">
        <f>AE135*$B26*$E26/1000</f>
        <v>0.12193682194466586</v>
      </c>
      <c r="AF138" s="345">
        <f>AF135*$B26*$E26/1000</f>
        <v>0.12257762002466588</v>
      </c>
    </row>
    <row r="139" spans="2:32" x14ac:dyDescent="0.25">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row>
    <row r="140" spans="2:32" x14ac:dyDescent="0.25">
      <c r="C140" s="77"/>
      <c r="D140" s="77"/>
      <c r="E140" s="77"/>
      <c r="F140" s="77"/>
      <c r="G140" s="77"/>
      <c r="H140" s="77"/>
      <c r="I140" s="77"/>
      <c r="J140" s="87"/>
      <c r="K140" s="87"/>
      <c r="L140" s="77"/>
      <c r="M140" s="77"/>
      <c r="N140" s="77"/>
      <c r="O140" s="77"/>
      <c r="P140" s="77"/>
      <c r="Q140" s="77"/>
      <c r="R140" s="77"/>
      <c r="S140" s="77"/>
      <c r="T140" s="77"/>
      <c r="U140" s="77"/>
      <c r="V140" s="77"/>
      <c r="W140" s="77"/>
      <c r="X140" s="77"/>
      <c r="Y140" s="77"/>
      <c r="Z140" s="77"/>
      <c r="AA140" s="77"/>
      <c r="AB140" s="77"/>
    </row>
    <row r="141" spans="2:32" x14ac:dyDescent="0.25">
      <c r="C141" s="77"/>
      <c r="D141" s="77"/>
      <c r="E141" s="77"/>
      <c r="F141" s="77"/>
      <c r="G141" s="77"/>
      <c r="H141" s="77"/>
      <c r="I141" s="77"/>
      <c r="J141" s="87"/>
      <c r="K141" s="87"/>
      <c r="L141" s="77"/>
      <c r="M141" s="77"/>
      <c r="N141" s="77"/>
      <c r="O141" s="77"/>
      <c r="P141" s="77"/>
      <c r="Q141" s="77"/>
      <c r="R141" s="77"/>
      <c r="S141" s="77"/>
      <c r="T141" s="77"/>
      <c r="U141" s="77"/>
      <c r="V141" s="77"/>
      <c r="W141" s="77"/>
      <c r="X141" s="77"/>
      <c r="Y141" s="77"/>
      <c r="Z141" s="77"/>
      <c r="AA141" s="77"/>
      <c r="AB141" s="77"/>
    </row>
    <row r="142" spans="2:32" x14ac:dyDescent="0.25">
      <c r="C142" s="77"/>
      <c r="D142" s="77"/>
      <c r="E142" s="77"/>
      <c r="F142" s="77"/>
      <c r="G142" s="77"/>
      <c r="H142" s="77"/>
      <c r="I142" s="77"/>
      <c r="J142" s="87"/>
      <c r="K142" s="87"/>
      <c r="L142" s="77"/>
      <c r="M142" s="77"/>
      <c r="N142" s="77"/>
      <c r="O142" s="77"/>
      <c r="P142" s="77"/>
      <c r="Q142" s="77"/>
      <c r="R142" s="77"/>
      <c r="S142" s="77"/>
      <c r="T142" s="77"/>
      <c r="U142" s="77"/>
      <c r="V142" s="77"/>
      <c r="W142" s="77"/>
      <c r="X142" s="77"/>
      <c r="Y142" s="77"/>
      <c r="Z142" s="77"/>
      <c r="AA142" s="77"/>
      <c r="AB142" s="77"/>
    </row>
    <row r="143" spans="2:32" x14ac:dyDescent="0.25">
      <c r="C143" s="77"/>
      <c r="D143" s="77"/>
      <c r="E143" s="77"/>
      <c r="F143" s="77"/>
      <c r="G143" s="77"/>
      <c r="H143" s="77"/>
      <c r="I143" s="77"/>
      <c r="J143" s="87"/>
      <c r="K143" s="87"/>
      <c r="L143" s="77"/>
      <c r="M143" s="77"/>
      <c r="N143" s="77"/>
      <c r="O143" s="77"/>
      <c r="P143" s="77"/>
      <c r="Q143" s="77"/>
      <c r="R143" s="77"/>
      <c r="S143" s="77"/>
      <c r="T143" s="77"/>
      <c r="U143" s="77"/>
      <c r="V143" s="77"/>
      <c r="W143" s="77"/>
      <c r="X143" s="77"/>
      <c r="Y143" s="77"/>
      <c r="Z143" s="77"/>
      <c r="AA143" s="77"/>
      <c r="AB143" s="77"/>
    </row>
    <row r="144" spans="2:32" x14ac:dyDescent="0.25">
      <c r="C144" s="77"/>
      <c r="D144" s="77"/>
      <c r="E144" s="77"/>
      <c r="F144" s="77"/>
      <c r="G144" s="77"/>
      <c r="H144" s="77"/>
      <c r="I144" s="77"/>
      <c r="J144" s="87"/>
      <c r="K144" s="87"/>
      <c r="L144" s="77"/>
      <c r="M144" s="77"/>
      <c r="N144" s="77"/>
      <c r="O144" s="77"/>
      <c r="P144" s="77"/>
      <c r="Q144" s="77"/>
      <c r="R144" s="77"/>
      <c r="S144" s="77"/>
      <c r="T144" s="77"/>
      <c r="U144" s="77"/>
      <c r="V144" s="77"/>
      <c r="W144" s="77"/>
      <c r="X144" s="77"/>
      <c r="Y144" s="77"/>
      <c r="Z144" s="77"/>
      <c r="AA144" s="77"/>
      <c r="AB144" s="77"/>
    </row>
    <row r="145" spans="3:28" x14ac:dyDescent="0.25">
      <c r="C145" s="77"/>
      <c r="D145" s="77"/>
      <c r="E145" s="77"/>
      <c r="F145" s="77"/>
      <c r="G145" s="77"/>
      <c r="H145" s="77"/>
      <c r="I145" s="77"/>
      <c r="J145" s="87"/>
      <c r="K145" s="87"/>
      <c r="L145" s="77"/>
      <c r="M145" s="77"/>
      <c r="N145" s="77"/>
      <c r="O145" s="77"/>
      <c r="P145" s="77"/>
      <c r="Q145" s="77"/>
      <c r="R145" s="77"/>
      <c r="S145" s="77"/>
      <c r="T145" s="77"/>
      <c r="U145" s="77"/>
      <c r="V145" s="77"/>
      <c r="W145" s="77"/>
      <c r="X145" s="77"/>
      <c r="Y145" s="77"/>
      <c r="Z145" s="77"/>
      <c r="AA145" s="77"/>
      <c r="AB145" s="77"/>
    </row>
    <row r="146" spans="3:28" x14ac:dyDescent="0.25">
      <c r="C146" s="77"/>
      <c r="D146" s="77"/>
      <c r="E146" s="77"/>
      <c r="F146" s="77"/>
      <c r="G146" s="77"/>
      <c r="H146" s="77"/>
      <c r="I146" s="77"/>
      <c r="J146" s="87"/>
      <c r="K146" s="87"/>
      <c r="L146" s="77"/>
      <c r="M146" s="77"/>
      <c r="N146" s="77"/>
      <c r="O146" s="77"/>
      <c r="P146" s="77"/>
      <c r="Q146" s="77"/>
      <c r="R146" s="77"/>
      <c r="S146" s="77"/>
      <c r="T146" s="77"/>
      <c r="U146" s="77"/>
      <c r="V146" s="77"/>
      <c r="W146" s="77"/>
      <c r="X146" s="77"/>
      <c r="Y146" s="77"/>
      <c r="Z146" s="77"/>
      <c r="AA146" s="77"/>
      <c r="AB146" s="77"/>
    </row>
    <row r="147" spans="3:28" x14ac:dyDescent="0.25">
      <c r="C147" s="77"/>
      <c r="D147" s="77"/>
      <c r="E147" s="77"/>
      <c r="F147" s="77"/>
      <c r="G147" s="77"/>
      <c r="H147" s="77"/>
      <c r="I147" s="77"/>
      <c r="J147" s="87"/>
      <c r="K147" s="87"/>
      <c r="L147" s="77"/>
      <c r="M147" s="77"/>
      <c r="N147" s="77"/>
      <c r="O147" s="77"/>
      <c r="P147" s="77"/>
      <c r="Q147" s="77"/>
      <c r="R147" s="77"/>
      <c r="S147" s="77"/>
      <c r="T147" s="77"/>
      <c r="U147" s="77"/>
      <c r="V147" s="77"/>
      <c r="W147" s="77"/>
      <c r="X147" s="77"/>
      <c r="Y147" s="77"/>
      <c r="Z147" s="77"/>
      <c r="AA147" s="77"/>
      <c r="AB147" s="77"/>
    </row>
    <row r="148" spans="3:28" x14ac:dyDescent="0.25">
      <c r="C148" s="77"/>
      <c r="D148" s="77"/>
      <c r="E148" s="77"/>
      <c r="F148" s="77"/>
      <c r="G148" s="77"/>
      <c r="H148" s="77"/>
      <c r="I148" s="77"/>
      <c r="J148" s="87"/>
      <c r="K148" s="87"/>
      <c r="L148" s="77"/>
      <c r="M148" s="77"/>
      <c r="N148" s="77"/>
      <c r="O148" s="77"/>
      <c r="P148" s="77"/>
      <c r="Q148" s="77"/>
      <c r="R148" s="77"/>
      <c r="S148" s="77"/>
      <c r="T148" s="77"/>
      <c r="U148" s="77"/>
      <c r="V148" s="77"/>
      <c r="W148" s="77"/>
      <c r="AA148" s="77"/>
    </row>
    <row r="151" spans="3:28" x14ac:dyDescent="0.25">
      <c r="U151" s="87"/>
    </row>
  </sheetData>
  <mergeCells count="1">
    <mergeCell ref="B3:X3"/>
  </mergeCells>
  <conditionalFormatting sqref="B3">
    <cfRule type="cellIs" dxfId="8" priority="1" stopIfTrue="1" operator="equal">
      <formula>0</formula>
    </cfRule>
    <cfRule type="cellIs" dxfId="7" priority="2" stopIfTrue="1" operator="notEqual">
      <formula>0</formula>
    </cfRule>
  </conditionalFormatting>
  <hyperlinks>
    <hyperlink ref="E89" r:id="rId1" xr:uid="{B4F100BA-B4ED-48C7-B82E-CD8D8803D4D0}"/>
  </hyperlinks>
  <pageMargins left="0.7" right="0.7" top="0.75" bottom="0.75" header="0.3" footer="0.3"/>
  <pageSetup orientation="portrait" r:id="rId2"/>
  <drawing r:id="rId3"/>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A64B0-92EF-4E25-868F-3AC0B84E7E2C}">
  <dimension ref="A1:AG39"/>
  <sheetViews>
    <sheetView topLeftCell="J1" workbookViewId="0">
      <selection activeCell="B5" sqref="B5:AG18"/>
    </sheetView>
  </sheetViews>
  <sheetFormatPr defaultColWidth="8" defaultRowHeight="15" x14ac:dyDescent="0.25"/>
  <cols>
    <col min="1" max="1" width="10.140625" style="347" customWidth="1"/>
    <col min="2" max="2" width="19" style="347" customWidth="1"/>
    <col min="3" max="16384" width="8" style="347"/>
  </cols>
  <sheetData>
    <row r="1" spans="1:33" ht="22.5" x14ac:dyDescent="0.45">
      <c r="A1" s="157" t="s">
        <v>375</v>
      </c>
      <c r="F1" s="157"/>
    </row>
    <row r="2" spans="1:33" ht="22.5" customHeight="1" x14ac:dyDescent="0.25"/>
    <row r="3" spans="1:33" x14ac:dyDescent="0.25">
      <c r="B3" s="425">
        <v>0</v>
      </c>
      <c r="C3" s="425"/>
      <c r="D3" s="425"/>
      <c r="E3" s="425"/>
      <c r="F3" s="425"/>
      <c r="G3" s="425"/>
      <c r="H3" s="425"/>
      <c r="I3" s="425"/>
      <c r="J3" s="425"/>
      <c r="K3" s="425"/>
      <c r="L3" s="181"/>
      <c r="M3" s="181"/>
      <c r="N3" s="181"/>
    </row>
    <row r="5" spans="1:33" ht="16.5" thickBot="1" x14ac:dyDescent="0.35">
      <c r="B5" s="348" t="s">
        <v>232</v>
      </c>
      <c r="C5" s="348">
        <v>1990</v>
      </c>
      <c r="D5" s="348">
        <v>1991</v>
      </c>
      <c r="E5" s="348">
        <v>1992</v>
      </c>
      <c r="F5" s="348">
        <v>1993</v>
      </c>
      <c r="G5" s="348">
        <v>1994</v>
      </c>
      <c r="H5" s="348">
        <v>1995</v>
      </c>
      <c r="I5" s="348">
        <v>1996</v>
      </c>
      <c r="J5" s="348">
        <v>1997</v>
      </c>
      <c r="K5" s="348">
        <v>1998</v>
      </c>
      <c r="L5" s="348">
        <v>1999</v>
      </c>
      <c r="M5" s="348">
        <v>2000</v>
      </c>
      <c r="N5" s="348">
        <v>2001</v>
      </c>
      <c r="O5" s="348">
        <v>2002</v>
      </c>
      <c r="P5" s="348">
        <v>2003</v>
      </c>
      <c r="Q5" s="348">
        <v>2004</v>
      </c>
      <c r="R5" s="348">
        <v>2005</v>
      </c>
      <c r="S5" s="348">
        <v>2006</v>
      </c>
      <c r="T5" s="348">
        <v>2007</v>
      </c>
      <c r="U5" s="348">
        <v>2008</v>
      </c>
      <c r="V5" s="348">
        <v>2009</v>
      </c>
      <c r="W5" s="348">
        <v>2010</v>
      </c>
      <c r="X5" s="348">
        <v>2011</v>
      </c>
      <c r="Y5" s="348">
        <v>2012</v>
      </c>
      <c r="Z5" s="348">
        <v>2013</v>
      </c>
      <c r="AA5" s="348">
        <v>2014</v>
      </c>
      <c r="AB5" s="348">
        <v>2015</v>
      </c>
      <c r="AC5" s="348">
        <v>2016</v>
      </c>
      <c r="AD5" s="348">
        <v>2017</v>
      </c>
      <c r="AE5" s="348">
        <v>2018</v>
      </c>
      <c r="AF5" s="348">
        <v>2019</v>
      </c>
      <c r="AG5" s="348">
        <v>2020</v>
      </c>
    </row>
    <row r="6" spans="1:33" x14ac:dyDescent="0.25">
      <c r="B6" s="349" t="s">
        <v>233</v>
      </c>
      <c r="C6" s="350">
        <v>0.12133461217999998</v>
      </c>
      <c r="D6" s="350">
        <v>0.12377105487999999</v>
      </c>
      <c r="E6" s="350">
        <v>0.1358185244</v>
      </c>
      <c r="F6" s="350">
        <v>0.13640432855999998</v>
      </c>
      <c r="G6" s="350">
        <v>0.12945304592999998</v>
      </c>
      <c r="H6" s="350">
        <v>0.12578082351999997</v>
      </c>
      <c r="I6" s="350">
        <v>0.13099290047999998</v>
      </c>
      <c r="J6" s="350">
        <v>0.10482801727999998</v>
      </c>
      <c r="K6" s="350">
        <v>9.2507428109999998E-2</v>
      </c>
      <c r="L6" s="350">
        <v>9.8722258519999995E-2</v>
      </c>
      <c r="M6" s="350">
        <v>0.10698053982</v>
      </c>
      <c r="N6" s="350">
        <v>9.2497022509999985E-2</v>
      </c>
      <c r="O6" s="350">
        <v>9.18633633E-2</v>
      </c>
      <c r="P6" s="350">
        <v>0.10273482802999999</v>
      </c>
      <c r="Q6" s="350">
        <v>0.10711616478999998</v>
      </c>
      <c r="R6" s="350">
        <v>6.7333506599999995E-2</v>
      </c>
      <c r="S6" s="350">
        <v>5.8479804709999979E-2</v>
      </c>
      <c r="T6" s="350">
        <v>6.1182422699999989E-2</v>
      </c>
      <c r="U6" s="350">
        <v>6.2685792249999997E-2</v>
      </c>
      <c r="V6" s="350">
        <v>8.8848054849999969E-2</v>
      </c>
      <c r="W6" s="350">
        <v>8.943419024999999E-2</v>
      </c>
      <c r="X6" s="350">
        <v>8.5487274769999996E-2</v>
      </c>
      <c r="Y6" s="350">
        <v>7.4441705099999991E-2</v>
      </c>
      <c r="Z6" s="350">
        <v>8.995896871999999E-2</v>
      </c>
      <c r="AA6" s="350">
        <v>9.1475502499999986E-2</v>
      </c>
      <c r="AB6" s="350">
        <v>9.9262425289999998E-2</v>
      </c>
      <c r="AC6" s="350">
        <v>7.3161386039999998E-2</v>
      </c>
      <c r="AD6" s="350">
        <v>7.6305028249999976E-2</v>
      </c>
      <c r="AE6" s="350">
        <v>8.7278951840000008E-2</v>
      </c>
      <c r="AF6" s="350">
        <v>8.9704367309999991E-2</v>
      </c>
      <c r="AG6" s="350">
        <v>7.3743264769999997E-2</v>
      </c>
    </row>
    <row r="7" spans="1:33" x14ac:dyDescent="0.25">
      <c r="B7" s="351" t="s">
        <v>151</v>
      </c>
      <c r="C7" s="352">
        <v>2.6793674679999994E-2</v>
      </c>
      <c r="D7" s="352">
        <v>2.6746858879999991E-2</v>
      </c>
      <c r="E7" s="352">
        <v>3.0353326399999995E-2</v>
      </c>
      <c r="F7" s="352">
        <v>2.9781813059999995E-2</v>
      </c>
      <c r="G7" s="352">
        <v>2.8224596179999992E-2</v>
      </c>
      <c r="H7" s="352">
        <v>2.6632480519999998E-2</v>
      </c>
      <c r="I7" s="352">
        <v>2.7945548979999998E-2</v>
      </c>
      <c r="J7" s="352">
        <v>2.4220206279999993E-2</v>
      </c>
      <c r="K7" s="352">
        <v>2.127684836E-2</v>
      </c>
      <c r="L7" s="352">
        <v>2.3348893019999994E-2</v>
      </c>
      <c r="M7" s="352">
        <v>2.5428441319999995E-2</v>
      </c>
      <c r="N7" s="352">
        <v>2.3066278759999993E-2</v>
      </c>
      <c r="O7" s="352">
        <v>2.2611673799999999E-2</v>
      </c>
      <c r="P7" s="352">
        <v>2.6199149779999997E-2</v>
      </c>
      <c r="Q7" s="352">
        <v>2.7712057039999998E-2</v>
      </c>
      <c r="R7" s="352">
        <v>2.0763656599999999E-2</v>
      </c>
      <c r="S7" s="352">
        <v>1.7914946459999997E-2</v>
      </c>
      <c r="T7" s="352">
        <v>1.8363251699999996E-2</v>
      </c>
      <c r="U7" s="352">
        <v>1.8365367499999997E-2</v>
      </c>
      <c r="V7" s="352">
        <v>2.1887563599999996E-2</v>
      </c>
      <c r="W7" s="352">
        <v>2.1188023499999997E-2</v>
      </c>
      <c r="X7" s="352">
        <v>1.9909973019999999E-2</v>
      </c>
      <c r="Y7" s="352">
        <v>1.7755495600000001E-2</v>
      </c>
      <c r="Z7" s="352">
        <v>2.0435540719999996E-2</v>
      </c>
      <c r="AA7" s="352">
        <v>2.0714799499999995E-2</v>
      </c>
      <c r="AB7" s="352">
        <v>2.2129995539999999E-2</v>
      </c>
      <c r="AC7" s="352">
        <v>1.6640984539999997E-2</v>
      </c>
      <c r="AD7" s="352">
        <v>1.7296739499999998E-2</v>
      </c>
      <c r="AE7" s="352">
        <v>1.9973026840000001E-2</v>
      </c>
      <c r="AF7" s="352">
        <v>2.0070514559999995E-2</v>
      </c>
      <c r="AG7" s="352">
        <v>1.6975269019999999E-2</v>
      </c>
    </row>
    <row r="8" spans="1:33" x14ac:dyDescent="0.25">
      <c r="B8" s="351" t="s">
        <v>150</v>
      </c>
      <c r="C8" s="352">
        <v>9.4540937499999991E-2</v>
      </c>
      <c r="D8" s="352">
        <v>9.7024196000000007E-2</v>
      </c>
      <c r="E8" s="352">
        <v>0.105465198</v>
      </c>
      <c r="F8" s="352">
        <v>0.10662251550000001</v>
      </c>
      <c r="G8" s="352">
        <v>0.10122844974999999</v>
      </c>
      <c r="H8" s="352">
        <v>9.9148342999999972E-2</v>
      </c>
      <c r="I8" s="352">
        <v>0.10304735149999998</v>
      </c>
      <c r="J8" s="352">
        <v>8.0607810999999988E-2</v>
      </c>
      <c r="K8" s="352">
        <v>7.1230579749999995E-2</v>
      </c>
      <c r="L8" s="352">
        <v>7.5373365499999997E-2</v>
      </c>
      <c r="M8" s="352">
        <v>8.1552098499999989E-2</v>
      </c>
      <c r="N8" s="352">
        <v>6.9430743749999982E-2</v>
      </c>
      <c r="O8" s="352">
        <v>6.9251689499999991E-2</v>
      </c>
      <c r="P8" s="352">
        <v>7.6535678249999989E-2</v>
      </c>
      <c r="Q8" s="352">
        <v>7.9404107749999994E-2</v>
      </c>
      <c r="R8" s="352">
        <v>4.6569850000000003E-2</v>
      </c>
      <c r="S8" s="352">
        <v>4.0564858249999988E-2</v>
      </c>
      <c r="T8" s="352">
        <v>4.2819170999999989E-2</v>
      </c>
      <c r="U8" s="352">
        <v>4.4320424750000004E-2</v>
      </c>
      <c r="V8" s="352">
        <v>6.696049124999999E-2</v>
      </c>
      <c r="W8" s="352">
        <v>6.824616674999999E-2</v>
      </c>
      <c r="X8" s="352">
        <v>6.5577301750000011E-2</v>
      </c>
      <c r="Y8" s="352">
        <v>5.6686209499999994E-2</v>
      </c>
      <c r="Z8" s="352">
        <v>6.9523427999999998E-2</v>
      </c>
      <c r="AA8" s="352">
        <v>7.0760702999999994E-2</v>
      </c>
      <c r="AB8" s="352">
        <v>7.7132429749999995E-2</v>
      </c>
      <c r="AC8" s="352">
        <v>5.6520401500000005E-2</v>
      </c>
      <c r="AD8" s="352">
        <v>5.9008288749999978E-2</v>
      </c>
      <c r="AE8" s="352">
        <v>6.7305925000000003E-2</v>
      </c>
      <c r="AF8" s="352">
        <v>6.9633852749999989E-2</v>
      </c>
      <c r="AG8" s="352">
        <v>5.6767995749999994E-2</v>
      </c>
    </row>
    <row r="9" spans="1:33" x14ac:dyDescent="0.25">
      <c r="B9" s="215" t="s">
        <v>21</v>
      </c>
      <c r="C9" s="353">
        <v>2.5946256350000002E-2</v>
      </c>
      <c r="D9" s="353">
        <v>2.5881672269999993E-2</v>
      </c>
      <c r="E9" s="353">
        <v>2.9739962620000001E-2</v>
      </c>
      <c r="F9" s="353">
        <v>2.94041411E-2</v>
      </c>
      <c r="G9" s="353">
        <v>2.9440599339999998E-2</v>
      </c>
      <c r="H9" s="353">
        <v>2.7823162410000001E-2</v>
      </c>
      <c r="I9" s="353">
        <v>2.9663943739999993E-2</v>
      </c>
      <c r="J9" s="353">
        <v>2.8686894330000001E-2</v>
      </c>
      <c r="K9" s="353">
        <v>2.5879961310000001E-2</v>
      </c>
      <c r="L9" s="353">
        <v>2.6943499999999995E-2</v>
      </c>
      <c r="M9" s="353">
        <v>2.8932119849999997E-2</v>
      </c>
      <c r="N9" s="353">
        <v>2.656541472E-2</v>
      </c>
      <c r="O9" s="353">
        <v>2.6355309099999998E-2</v>
      </c>
      <c r="P9" s="353">
        <v>3.1924291680000001E-2</v>
      </c>
      <c r="Q9" s="353">
        <v>2.6234909229999995E-2</v>
      </c>
      <c r="R9" s="353">
        <v>1.9160170289999997E-2</v>
      </c>
      <c r="S9" s="353">
        <v>1.694094593E-2</v>
      </c>
      <c r="T9" s="353">
        <v>1.683141891E-2</v>
      </c>
      <c r="U9" s="353">
        <v>1.689878131E-2</v>
      </c>
      <c r="V9" s="353">
        <v>1.952156117E-2</v>
      </c>
      <c r="W9" s="353">
        <v>1.9673438829999997E-2</v>
      </c>
      <c r="X9" s="353">
        <v>2.0113777190000001E-2</v>
      </c>
      <c r="Y9" s="353">
        <v>1.7622596339999998E-2</v>
      </c>
      <c r="Z9" s="353">
        <v>2.0296985279999999E-2</v>
      </c>
      <c r="AA9" s="353">
        <v>2.119232951E-2</v>
      </c>
      <c r="AB9" s="353">
        <v>2.5806624399999995E-2</v>
      </c>
      <c r="AC9" s="353">
        <v>2.224185649E-2</v>
      </c>
      <c r="AD9" s="353">
        <v>2.249210988E-2</v>
      </c>
      <c r="AE9" s="353">
        <v>2.3377646729999996E-2</v>
      </c>
      <c r="AF9" s="353">
        <v>2.2896275169999997E-2</v>
      </c>
      <c r="AG9" s="353">
        <v>2.1331607659999998E-2</v>
      </c>
    </row>
    <row r="10" spans="1:33" x14ac:dyDescent="0.25">
      <c r="B10" s="351" t="s">
        <v>151</v>
      </c>
      <c r="C10" s="352">
        <v>7.3846486000000008E-3</v>
      </c>
      <c r="D10" s="352">
        <v>7.3455480199999977E-3</v>
      </c>
      <c r="E10" s="352">
        <v>8.7345111199999981E-3</v>
      </c>
      <c r="F10" s="352">
        <v>7.7767421000000002E-3</v>
      </c>
      <c r="G10" s="352">
        <v>7.6656268399999993E-3</v>
      </c>
      <c r="H10" s="352">
        <v>7.04462166E-3</v>
      </c>
      <c r="I10" s="352">
        <v>7.5573187399999983E-3</v>
      </c>
      <c r="J10" s="352">
        <v>7.4876850800000005E-3</v>
      </c>
      <c r="K10" s="352">
        <v>6.7109510599999986E-3</v>
      </c>
      <c r="L10" s="352">
        <v>6.83761E-3</v>
      </c>
      <c r="M10" s="352">
        <v>7.4273370999999979E-3</v>
      </c>
      <c r="N10" s="352">
        <v>7.0789572199999986E-3</v>
      </c>
      <c r="O10" s="352">
        <v>7.0627340999999998E-3</v>
      </c>
      <c r="P10" s="352">
        <v>9.3371326799999987E-3</v>
      </c>
      <c r="Q10" s="352">
        <v>7.1406044799999973E-3</v>
      </c>
      <c r="R10" s="352">
        <v>5.8434760400000001E-3</v>
      </c>
      <c r="S10" s="352">
        <v>5.0848216800000005E-3</v>
      </c>
      <c r="T10" s="352">
        <v>4.8733936599999993E-3</v>
      </c>
      <c r="U10" s="352">
        <v>4.7865415599999996E-3</v>
      </c>
      <c r="V10" s="352">
        <v>4.8356579199999991E-3</v>
      </c>
      <c r="W10" s="352">
        <v>4.8893485799999994E-3</v>
      </c>
      <c r="X10" s="352">
        <v>4.9938929399999986E-3</v>
      </c>
      <c r="Y10" s="352">
        <v>4.2653723399999994E-3</v>
      </c>
      <c r="Z10" s="352">
        <v>4.8801552800000004E-3</v>
      </c>
      <c r="AA10" s="352">
        <v>4.9717932599999994E-3</v>
      </c>
      <c r="AB10" s="352">
        <v>6.3708078999999999E-3</v>
      </c>
      <c r="AC10" s="352">
        <v>5.350032739999999E-3</v>
      </c>
      <c r="AD10" s="352">
        <v>5.1947538800000007E-3</v>
      </c>
      <c r="AE10" s="352">
        <v>5.5292439800000001E-3</v>
      </c>
      <c r="AF10" s="352">
        <v>5.2944289200000001E-3</v>
      </c>
      <c r="AG10" s="352">
        <v>4.9070676599999993E-3</v>
      </c>
    </row>
    <row r="11" spans="1:33" x14ac:dyDescent="0.25">
      <c r="B11" s="351" t="s">
        <v>150</v>
      </c>
      <c r="C11" s="352">
        <v>1.8561607750000004E-2</v>
      </c>
      <c r="D11" s="352">
        <v>1.8536124249999997E-2</v>
      </c>
      <c r="E11" s="352">
        <v>2.1005451499999998E-2</v>
      </c>
      <c r="F11" s="352">
        <v>2.1627399000000002E-2</v>
      </c>
      <c r="G11" s="352">
        <v>2.1774972499999993E-2</v>
      </c>
      <c r="H11" s="352">
        <v>2.0778540750000001E-2</v>
      </c>
      <c r="I11" s="352">
        <v>2.2106624999999994E-2</v>
      </c>
      <c r="J11" s="352">
        <v>2.119920925E-2</v>
      </c>
      <c r="K11" s="352">
        <v>1.916901025E-2</v>
      </c>
      <c r="L11" s="352">
        <v>2.0105889999999998E-2</v>
      </c>
      <c r="M11" s="352">
        <v>2.1504782749999996E-2</v>
      </c>
      <c r="N11" s="352">
        <v>1.9486457499999998E-2</v>
      </c>
      <c r="O11" s="352">
        <v>1.9292574999999999E-2</v>
      </c>
      <c r="P11" s="352">
        <v>2.2587158999999999E-2</v>
      </c>
      <c r="Q11" s="352">
        <v>1.9094304749999999E-2</v>
      </c>
      <c r="R11" s="352">
        <v>1.3316694249999999E-2</v>
      </c>
      <c r="S11" s="352">
        <v>1.1856124249999997E-2</v>
      </c>
      <c r="T11" s="352">
        <v>1.1958025249999999E-2</v>
      </c>
      <c r="U11" s="352">
        <v>1.2112239749999998E-2</v>
      </c>
      <c r="V11" s="352">
        <v>1.4685903250000002E-2</v>
      </c>
      <c r="W11" s="352">
        <v>1.478409025E-2</v>
      </c>
      <c r="X11" s="352">
        <v>1.511988425E-2</v>
      </c>
      <c r="Y11" s="352">
        <v>1.3357223999999999E-2</v>
      </c>
      <c r="Z11" s="352">
        <v>1.5416829999999998E-2</v>
      </c>
      <c r="AA11" s="352">
        <v>1.6220536249999997E-2</v>
      </c>
      <c r="AB11" s="352">
        <v>1.9435816499999998E-2</v>
      </c>
      <c r="AC11" s="352">
        <v>1.689182375E-2</v>
      </c>
      <c r="AD11" s="352">
        <v>1.7297356000000003E-2</v>
      </c>
      <c r="AE11" s="352">
        <v>1.7848402749999999E-2</v>
      </c>
      <c r="AF11" s="352">
        <v>1.7601846249999997E-2</v>
      </c>
      <c r="AG11" s="352">
        <v>1.6424539999999998E-2</v>
      </c>
    </row>
    <row r="12" spans="1:33" x14ac:dyDescent="0.25">
      <c r="B12" s="204" t="s">
        <v>28</v>
      </c>
      <c r="C12" s="354">
        <v>9.6990984887535842E-3</v>
      </c>
      <c r="D12" s="354">
        <v>9.522259447540803E-3</v>
      </c>
      <c r="E12" s="354">
        <v>9.5720484378924754E-3</v>
      </c>
      <c r="F12" s="354">
        <v>1.001895221268863E-2</v>
      </c>
      <c r="G12" s="354">
        <v>9.8021263446923489E-3</v>
      </c>
      <c r="H12" s="354">
        <v>9.4124060901351874E-3</v>
      </c>
      <c r="I12" s="354">
        <v>1.4518121536825877E-2</v>
      </c>
      <c r="J12" s="354">
        <v>1.4644460189671507E-2</v>
      </c>
      <c r="K12" s="354">
        <v>1.2362259275854756E-2</v>
      </c>
      <c r="L12" s="354">
        <v>1.2932367623699431E-2</v>
      </c>
      <c r="M12" s="354">
        <v>1.2935042845907756E-2</v>
      </c>
      <c r="N12" s="354">
        <v>1.3562042810091891E-2</v>
      </c>
      <c r="O12" s="354">
        <v>1.0176567355885815E-2</v>
      </c>
      <c r="P12" s="354">
        <v>1.2510910201740588E-2</v>
      </c>
      <c r="Q12" s="354">
        <v>1.2463536763907948E-2</v>
      </c>
      <c r="R12" s="354">
        <v>1.2391905414258804E-2</v>
      </c>
      <c r="S12" s="354">
        <v>1.0478718707452282E-2</v>
      </c>
      <c r="T12" s="354">
        <v>9.7236853966898504E-3</v>
      </c>
      <c r="U12" s="354">
        <v>8.460371707886518E-3</v>
      </c>
      <c r="V12" s="354">
        <v>8.08440983018913E-3</v>
      </c>
      <c r="W12" s="354">
        <v>1.1087359808751916E-2</v>
      </c>
      <c r="X12" s="354">
        <v>1.106290991244315E-2</v>
      </c>
      <c r="Y12" s="354">
        <v>1.0704659947851051E-2</v>
      </c>
      <c r="Z12" s="354">
        <v>1.1030439990401623E-2</v>
      </c>
      <c r="AA12" s="354">
        <v>1.0534004293617756E-2</v>
      </c>
      <c r="AB12" s="354">
        <v>1.0265583383257773E-2</v>
      </c>
      <c r="AC12" s="354">
        <v>1.0199951345227592E-2</v>
      </c>
      <c r="AD12" s="354">
        <v>9.1030666208739321E-3</v>
      </c>
      <c r="AE12" s="354">
        <v>8.9837650094035139E-3</v>
      </c>
      <c r="AF12" s="354">
        <v>8.9008931513781375E-3</v>
      </c>
      <c r="AG12" s="354">
        <v>8.971190991204794E-3</v>
      </c>
    </row>
    <row r="13" spans="1:33" x14ac:dyDescent="0.25">
      <c r="B13" s="351" t="s">
        <v>151</v>
      </c>
      <c r="C13" s="352">
        <v>6.2606873310843475E-3</v>
      </c>
      <c r="D13" s="352">
        <v>6.0553547678647473E-3</v>
      </c>
      <c r="E13" s="352">
        <v>6.0839559629061934E-3</v>
      </c>
      <c r="F13" s="352">
        <v>6.3631723934506829E-3</v>
      </c>
      <c r="G13" s="352">
        <v>6.2343668631893272E-3</v>
      </c>
      <c r="H13" s="352">
        <v>5.9061540511876317E-3</v>
      </c>
      <c r="I13" s="352">
        <v>9.0565083629411854E-3</v>
      </c>
      <c r="J13" s="352">
        <v>9.0508775155438616E-3</v>
      </c>
      <c r="K13" s="352">
        <v>7.6304871219319767E-3</v>
      </c>
      <c r="L13" s="352">
        <v>8.0087716387225467E-3</v>
      </c>
      <c r="M13" s="352">
        <v>8.0370305291762607E-3</v>
      </c>
      <c r="N13" s="352">
        <v>8.5234525286154769E-3</v>
      </c>
      <c r="O13" s="352">
        <v>6.3539447262945283E-3</v>
      </c>
      <c r="P13" s="352">
        <v>8.0311796918998164E-3</v>
      </c>
      <c r="Q13" s="352">
        <v>7.9886637926271896E-3</v>
      </c>
      <c r="R13" s="352">
        <v>7.9322756803873774E-3</v>
      </c>
      <c r="S13" s="352">
        <v>6.6964105648864118E-3</v>
      </c>
      <c r="T13" s="352">
        <v>6.1382959916858283E-3</v>
      </c>
      <c r="U13" s="352">
        <v>5.2730262296700253E-3</v>
      </c>
      <c r="V13" s="352">
        <v>5.05144138529525E-3</v>
      </c>
      <c r="W13" s="352">
        <v>6.8682709800924223E-3</v>
      </c>
      <c r="X13" s="352">
        <v>6.8400426884347885E-3</v>
      </c>
      <c r="Y13" s="352">
        <v>6.5808415454580924E-3</v>
      </c>
      <c r="Z13" s="352">
        <v>6.786613650742874E-3</v>
      </c>
      <c r="AA13" s="352">
        <v>6.471312560256205E-3</v>
      </c>
      <c r="AB13" s="352">
        <v>6.3090724692155681E-3</v>
      </c>
      <c r="AC13" s="352">
        <v>6.2757859138123E-3</v>
      </c>
      <c r="AD13" s="352">
        <v>5.6052642664658099E-3</v>
      </c>
      <c r="AE13" s="352">
        <v>5.5367159851009247E-3</v>
      </c>
      <c r="AF13" s="352">
        <v>5.4783159196008019E-3</v>
      </c>
      <c r="AG13" s="352">
        <v>5.5409636904189541E-3</v>
      </c>
    </row>
    <row r="14" spans="1:33" x14ac:dyDescent="0.25">
      <c r="B14" s="351" t="s">
        <v>150</v>
      </c>
      <c r="C14" s="352">
        <v>3.4384111576692359E-3</v>
      </c>
      <c r="D14" s="352">
        <v>3.4669046796760548E-3</v>
      </c>
      <c r="E14" s="352">
        <v>3.4880924749862829E-3</v>
      </c>
      <c r="F14" s="352">
        <v>3.6557798192379458E-3</v>
      </c>
      <c r="G14" s="352">
        <v>3.5677594815030221E-3</v>
      </c>
      <c r="H14" s="352">
        <v>3.5062520389475566E-3</v>
      </c>
      <c r="I14" s="352">
        <v>5.4616131738846919E-3</v>
      </c>
      <c r="J14" s="352">
        <v>5.5935826741276467E-3</v>
      </c>
      <c r="K14" s="352">
        <v>4.7317721539227794E-3</v>
      </c>
      <c r="L14" s="352">
        <v>4.9235959849768833E-3</v>
      </c>
      <c r="M14" s="352">
        <v>4.8980123167314954E-3</v>
      </c>
      <c r="N14" s="352">
        <v>5.0385902814764115E-3</v>
      </c>
      <c r="O14" s="352">
        <v>3.822622629591287E-3</v>
      </c>
      <c r="P14" s="352">
        <v>4.4797305098407706E-3</v>
      </c>
      <c r="Q14" s="352">
        <v>4.4748729712807593E-3</v>
      </c>
      <c r="R14" s="352">
        <v>4.4596297338714277E-3</v>
      </c>
      <c r="S14" s="352">
        <v>3.7823081425658682E-3</v>
      </c>
      <c r="T14" s="352">
        <v>3.5853894050040217E-3</v>
      </c>
      <c r="U14" s="352">
        <v>3.1873454782164936E-3</v>
      </c>
      <c r="V14" s="352">
        <v>3.0329684448938796E-3</v>
      </c>
      <c r="W14" s="352">
        <v>4.2190888286594936E-3</v>
      </c>
      <c r="X14" s="352">
        <v>4.2228672240083613E-3</v>
      </c>
      <c r="Y14" s="352">
        <v>4.1238184023929571E-3</v>
      </c>
      <c r="Z14" s="352">
        <v>4.2438263396587473E-3</v>
      </c>
      <c r="AA14" s="352">
        <v>4.0626917333615531E-3</v>
      </c>
      <c r="AB14" s="352">
        <v>3.9565109140422038E-3</v>
      </c>
      <c r="AC14" s="352">
        <v>3.9241654314152918E-3</v>
      </c>
      <c r="AD14" s="352">
        <v>3.4978023544081226E-3</v>
      </c>
      <c r="AE14" s="352">
        <v>3.4470490243025901E-3</v>
      </c>
      <c r="AF14" s="352">
        <v>3.4225772317773352E-3</v>
      </c>
      <c r="AG14" s="352">
        <v>3.4302273007858399E-3</v>
      </c>
    </row>
    <row r="15" spans="1:33" x14ac:dyDescent="0.25">
      <c r="B15" s="209" t="s">
        <v>237</v>
      </c>
      <c r="C15" s="355">
        <v>4.1371463429999984E-2</v>
      </c>
      <c r="D15" s="355">
        <v>3.9654534089999992E-2</v>
      </c>
      <c r="E15" s="355">
        <v>3.2951609279999995E-2</v>
      </c>
      <c r="F15" s="355">
        <v>2.8995095819999993E-2</v>
      </c>
      <c r="G15" s="355">
        <v>2.7857043590000002E-2</v>
      </c>
      <c r="H15" s="355">
        <v>2.9641101789999996E-2</v>
      </c>
      <c r="I15" s="355">
        <v>3.4737990360000005E-2</v>
      </c>
      <c r="J15" s="355">
        <v>4.485973196999999E-2</v>
      </c>
      <c r="K15" s="355">
        <v>3.9677123360000004E-2</v>
      </c>
      <c r="L15" s="355">
        <v>3.1481717999999999E-2</v>
      </c>
      <c r="M15" s="355">
        <v>3.6945851379999999E-2</v>
      </c>
      <c r="N15" s="355">
        <v>3.3819926669999993E-2</v>
      </c>
      <c r="O15" s="355">
        <v>2.5587813809999999E-2</v>
      </c>
      <c r="P15" s="355">
        <v>2.7295396900000001E-2</v>
      </c>
      <c r="Q15" s="355">
        <v>2.8307790789999999E-2</v>
      </c>
      <c r="R15" s="355">
        <v>3.1624126559999993E-2</v>
      </c>
      <c r="S15" s="355">
        <v>2.927752674E-2</v>
      </c>
      <c r="T15" s="355">
        <v>2.6260712199999998E-2</v>
      </c>
      <c r="U15" s="355">
        <v>2.5958576899999999E-2</v>
      </c>
      <c r="V15" s="355">
        <v>1.6911213900000003E-2</v>
      </c>
      <c r="W15" s="355">
        <v>1.9168372389999997E-2</v>
      </c>
      <c r="X15" s="355">
        <v>8.9616353799999993E-3</v>
      </c>
      <c r="Y15" s="355">
        <v>1.0711528269999998E-2</v>
      </c>
      <c r="Z15" s="355">
        <v>9.9929077799999991E-3</v>
      </c>
      <c r="AA15" s="355">
        <v>1.3736093929999998E-2</v>
      </c>
      <c r="AB15" s="355">
        <v>1.541402427E-2</v>
      </c>
      <c r="AC15" s="355">
        <v>1.5998473220000003E-2</v>
      </c>
      <c r="AD15" s="355">
        <v>1.191712575E-2</v>
      </c>
      <c r="AE15" s="355">
        <v>1.5614808469999998E-2</v>
      </c>
      <c r="AF15" s="355">
        <v>1.3773611549999997E-2</v>
      </c>
      <c r="AG15" s="355">
        <v>1.481351775E-2</v>
      </c>
    </row>
    <row r="16" spans="1:33" x14ac:dyDescent="0.25">
      <c r="B16" s="351" t="s">
        <v>151</v>
      </c>
      <c r="C16" s="352">
        <v>3.3386179679999989E-2</v>
      </c>
      <c r="D16" s="352">
        <v>3.2155043339999995E-2</v>
      </c>
      <c r="E16" s="352">
        <v>2.7474515279999997E-2</v>
      </c>
      <c r="F16" s="352">
        <v>2.4463442819999997E-2</v>
      </c>
      <c r="G16" s="352">
        <v>2.3751443340000001E-2</v>
      </c>
      <c r="H16" s="352">
        <v>2.5216530539999994E-2</v>
      </c>
      <c r="I16" s="352">
        <v>2.8992813359999998E-2</v>
      </c>
      <c r="J16" s="352">
        <v>3.6496995719999994E-2</v>
      </c>
      <c r="K16" s="352">
        <v>3.1460253360000003E-2</v>
      </c>
      <c r="L16" s="352">
        <v>2.3608752E-2</v>
      </c>
      <c r="M16" s="352">
        <v>2.9846878379999997E-2</v>
      </c>
      <c r="N16" s="352">
        <v>2.8096122419999998E-2</v>
      </c>
      <c r="O16" s="352">
        <v>2.1341559060000001E-2</v>
      </c>
      <c r="P16" s="352">
        <v>2.3628956399999998E-2</v>
      </c>
      <c r="Q16" s="352">
        <v>2.4421764540000002E-2</v>
      </c>
      <c r="R16" s="352">
        <v>2.6475130559999994E-2</v>
      </c>
      <c r="S16" s="352">
        <v>2.514349074E-2</v>
      </c>
      <c r="T16" s="352">
        <v>2.2396607200000002E-2</v>
      </c>
      <c r="U16" s="352">
        <v>2.2922919899999995E-2</v>
      </c>
      <c r="V16" s="352">
        <v>1.4285613400000001E-2</v>
      </c>
      <c r="W16" s="352">
        <v>1.6024929140000001E-2</v>
      </c>
      <c r="X16" s="352">
        <v>6.0316868800000005E-3</v>
      </c>
      <c r="Y16" s="352">
        <v>7.570538019999999E-3</v>
      </c>
      <c r="Z16" s="352">
        <v>6.94298578E-3</v>
      </c>
      <c r="AA16" s="352">
        <v>9.5388786799999997E-3</v>
      </c>
      <c r="AB16" s="352">
        <v>1.005556002E-2</v>
      </c>
      <c r="AC16" s="352">
        <v>9.6760272200000011E-3</v>
      </c>
      <c r="AD16" s="352">
        <v>7.2754465000000003E-3</v>
      </c>
      <c r="AE16" s="352">
        <v>9.7017297199999998E-3</v>
      </c>
      <c r="AF16" s="352">
        <v>7.974137299999998E-3</v>
      </c>
      <c r="AG16" s="352">
        <v>8.4296749999999993E-3</v>
      </c>
    </row>
    <row r="17" spans="2:33" ht="15.75" thickBot="1" x14ac:dyDescent="0.3">
      <c r="B17" s="356" t="s">
        <v>150</v>
      </c>
      <c r="C17" s="357">
        <v>7.9852837499999989E-3</v>
      </c>
      <c r="D17" s="357">
        <v>7.4994907500000006E-3</v>
      </c>
      <c r="E17" s="357">
        <v>5.4770940000000018E-3</v>
      </c>
      <c r="F17" s="357">
        <v>4.5316530000000001E-3</v>
      </c>
      <c r="G17" s="357">
        <v>4.1056002499999999E-3</v>
      </c>
      <c r="H17" s="357">
        <v>4.4245712499999994E-3</v>
      </c>
      <c r="I17" s="357">
        <v>5.7451769999999997E-3</v>
      </c>
      <c r="J17" s="357">
        <v>8.3627362500000007E-3</v>
      </c>
      <c r="K17" s="357">
        <v>8.2168699999999994E-3</v>
      </c>
      <c r="L17" s="357">
        <v>7.8729659999999986E-3</v>
      </c>
      <c r="M17" s="357">
        <v>7.0989730000000006E-3</v>
      </c>
      <c r="N17" s="357">
        <v>5.7238042499999997E-3</v>
      </c>
      <c r="O17" s="357">
        <v>4.2462547500000001E-3</v>
      </c>
      <c r="P17" s="357">
        <v>3.6664405000000001E-3</v>
      </c>
      <c r="Q17" s="357">
        <v>3.8860262499999993E-3</v>
      </c>
      <c r="R17" s="357">
        <v>5.1489960000000003E-3</v>
      </c>
      <c r="S17" s="357">
        <v>4.1340360000000007E-3</v>
      </c>
      <c r="T17" s="357">
        <v>3.8641049999999996E-3</v>
      </c>
      <c r="U17" s="357">
        <v>3.0356570000000002E-3</v>
      </c>
      <c r="V17" s="357">
        <v>2.6256004999999998E-3</v>
      </c>
      <c r="W17" s="357">
        <v>3.1434432499999995E-3</v>
      </c>
      <c r="X17" s="357">
        <v>2.9299484999999997E-3</v>
      </c>
      <c r="Y17" s="357">
        <v>3.1409902499999996E-3</v>
      </c>
      <c r="Z17" s="357">
        <v>3.0499219999999996E-3</v>
      </c>
      <c r="AA17" s="357">
        <v>4.1972152499999997E-3</v>
      </c>
      <c r="AB17" s="357">
        <v>5.3584642500000002E-3</v>
      </c>
      <c r="AC17" s="357">
        <v>6.3224459999999998E-3</v>
      </c>
      <c r="AD17" s="357">
        <v>4.64167925E-3</v>
      </c>
      <c r="AE17" s="357">
        <v>5.9130787499999992E-3</v>
      </c>
      <c r="AF17" s="357">
        <v>5.7994742499999988E-3</v>
      </c>
      <c r="AG17" s="357">
        <v>6.3838427499999994E-3</v>
      </c>
    </row>
    <row r="18" spans="2:33" ht="16.5" thickBot="1" x14ac:dyDescent="0.35">
      <c r="B18" s="348" t="s">
        <v>211</v>
      </c>
      <c r="C18" s="358">
        <v>0.19835143044875356</v>
      </c>
      <c r="D18" s="358">
        <v>0.19882952068754078</v>
      </c>
      <c r="E18" s="358">
        <v>0.20808214473789247</v>
      </c>
      <c r="F18" s="358">
        <v>0.20482251769268864</v>
      </c>
      <c r="G18" s="358">
        <v>0.19655281520469234</v>
      </c>
      <c r="H18" s="358">
        <v>0.19265749381013517</v>
      </c>
      <c r="I18" s="358">
        <v>0.20991295611682584</v>
      </c>
      <c r="J18" s="358">
        <v>0.19301910376967146</v>
      </c>
      <c r="K18" s="358">
        <v>0.17042677205585477</v>
      </c>
      <c r="L18" s="358">
        <v>0.17007984414369939</v>
      </c>
      <c r="M18" s="358">
        <v>0.18579355389590776</v>
      </c>
      <c r="N18" s="358">
        <v>0.16644440671009189</v>
      </c>
      <c r="O18" s="358">
        <v>0.15398305356588579</v>
      </c>
      <c r="P18" s="358">
        <v>0.17446542681174057</v>
      </c>
      <c r="Q18" s="358">
        <v>0.1741224015739079</v>
      </c>
      <c r="R18" s="358">
        <v>0.13050970886425881</v>
      </c>
      <c r="S18" s="358">
        <v>0.11517699608745226</v>
      </c>
      <c r="T18" s="358">
        <v>0.11399823920668983</v>
      </c>
      <c r="U18" s="358">
        <v>0.11400352216788652</v>
      </c>
      <c r="V18" s="358">
        <v>0.1333652397501891</v>
      </c>
      <c r="W18" s="358">
        <v>0.1393633612787519</v>
      </c>
      <c r="X18" s="358">
        <v>0.12562559725244316</v>
      </c>
      <c r="Y18" s="358">
        <v>0.11348048965785103</v>
      </c>
      <c r="Z18" s="358">
        <v>0.13127930177040162</v>
      </c>
      <c r="AA18" s="358">
        <v>0.13693793023361775</v>
      </c>
      <c r="AB18" s="358">
        <v>0.15074865734325779</v>
      </c>
      <c r="AC18" s="358">
        <v>0.12160166709522759</v>
      </c>
      <c r="AD18" s="358">
        <v>0.1198173305008739</v>
      </c>
      <c r="AE18" s="358">
        <v>0.13525517204940349</v>
      </c>
      <c r="AF18" s="358">
        <v>0.13527514718137812</v>
      </c>
      <c r="AG18" s="358">
        <v>0.11885958117120478</v>
      </c>
    </row>
    <row r="19" spans="2:33" s="359" customFormat="1" ht="11.25" x14ac:dyDescent="0.2">
      <c r="C19" s="359">
        <v>1</v>
      </c>
      <c r="D19" s="359">
        <v>2</v>
      </c>
      <c r="E19" s="359">
        <v>3</v>
      </c>
      <c r="F19" s="359">
        <v>4</v>
      </c>
      <c r="G19" s="359">
        <v>5</v>
      </c>
      <c r="H19" s="359">
        <v>6</v>
      </c>
      <c r="I19" s="359">
        <v>7</v>
      </c>
      <c r="J19" s="359">
        <v>8</v>
      </c>
      <c r="K19" s="359">
        <v>9</v>
      </c>
      <c r="L19" s="359">
        <v>10</v>
      </c>
      <c r="M19" s="359">
        <v>11</v>
      </c>
      <c r="N19" s="359">
        <v>12</v>
      </c>
      <c r="O19" s="359">
        <v>13</v>
      </c>
      <c r="P19" s="359">
        <v>14</v>
      </c>
      <c r="Q19" s="359">
        <v>15</v>
      </c>
      <c r="R19" s="359">
        <v>16</v>
      </c>
      <c r="S19" s="359">
        <v>17</v>
      </c>
      <c r="T19" s="359">
        <v>18</v>
      </c>
      <c r="U19" s="359">
        <v>19</v>
      </c>
      <c r="V19" s="359">
        <v>20</v>
      </c>
      <c r="W19" s="359">
        <v>21</v>
      </c>
      <c r="X19" s="359">
        <v>22</v>
      </c>
      <c r="Y19" s="359">
        <v>23</v>
      </c>
      <c r="Z19" s="359">
        <v>24</v>
      </c>
      <c r="AA19" s="359">
        <v>25</v>
      </c>
      <c r="AB19" s="359">
        <v>26</v>
      </c>
      <c r="AC19" s="359">
        <v>27</v>
      </c>
      <c r="AD19" s="359">
        <v>28</v>
      </c>
      <c r="AE19" s="359">
        <v>29</v>
      </c>
      <c r="AF19" s="359">
        <v>30</v>
      </c>
      <c r="AG19" s="359">
        <v>0</v>
      </c>
    </row>
    <row r="20" spans="2:33" hidden="1" x14ac:dyDescent="0.25"/>
    <row r="21" spans="2:33" ht="16.5" hidden="1" thickBot="1" x14ac:dyDescent="0.35">
      <c r="B21" s="348" t="s">
        <v>376</v>
      </c>
      <c r="C21" s="348">
        <v>1990</v>
      </c>
      <c r="D21" s="348">
        <v>1991</v>
      </c>
      <c r="E21" s="348">
        <v>1992</v>
      </c>
      <c r="F21" s="348">
        <v>1993</v>
      </c>
      <c r="G21" s="348">
        <v>1994</v>
      </c>
      <c r="H21" s="348">
        <v>1995</v>
      </c>
      <c r="I21" s="348">
        <v>1996</v>
      </c>
      <c r="J21" s="348">
        <v>1997</v>
      </c>
      <c r="K21" s="348">
        <v>1998</v>
      </c>
      <c r="L21" s="348">
        <v>1999</v>
      </c>
      <c r="M21" s="348">
        <v>2000</v>
      </c>
      <c r="N21" s="348">
        <v>2001</v>
      </c>
      <c r="O21" s="348">
        <v>2002</v>
      </c>
      <c r="P21" s="348">
        <v>2003</v>
      </c>
      <c r="Q21" s="348">
        <v>2004</v>
      </c>
      <c r="R21" s="348">
        <v>2005</v>
      </c>
      <c r="S21" s="348">
        <v>2006</v>
      </c>
      <c r="T21" s="348">
        <v>2007</v>
      </c>
      <c r="U21" s="348">
        <v>2008</v>
      </c>
      <c r="V21" s="348">
        <v>2009</v>
      </c>
      <c r="W21" s="348">
        <v>2010</v>
      </c>
      <c r="X21" s="348">
        <v>2011</v>
      </c>
      <c r="Y21" s="348">
        <v>2012</v>
      </c>
      <c r="Z21" s="348">
        <v>2013</v>
      </c>
      <c r="AA21" s="348">
        <v>2014</v>
      </c>
      <c r="AB21" s="348">
        <v>2015</v>
      </c>
      <c r="AC21" s="348">
        <v>2016</v>
      </c>
      <c r="AD21" s="348">
        <v>2017</v>
      </c>
      <c r="AE21" s="348">
        <v>2018</v>
      </c>
      <c r="AF21" s="348">
        <v>2019</v>
      </c>
      <c r="AG21" s="348">
        <v>2020</v>
      </c>
    </row>
    <row r="22" spans="2:33" hidden="1" x14ac:dyDescent="0.25">
      <c r="B22" s="349" t="s">
        <v>233</v>
      </c>
      <c r="C22" s="350">
        <v>3.3091257867272725E-2</v>
      </c>
      <c r="D22" s="350">
        <v>3.3755742239999997E-2</v>
      </c>
      <c r="E22" s="350">
        <v>3.7041415745454546E-2</v>
      </c>
      <c r="F22" s="350">
        <v>3.7201180516363633E-2</v>
      </c>
      <c r="G22" s="350">
        <v>3.5305376162727269E-2</v>
      </c>
      <c r="H22" s="350">
        <v>3.4303860959999995E-2</v>
      </c>
      <c r="I22" s="350">
        <v>3.572533649454545E-2</v>
      </c>
      <c r="J22" s="350">
        <v>2.8589459258181814E-2</v>
      </c>
      <c r="K22" s="350">
        <v>2.5229298575454542E-2</v>
      </c>
      <c r="L22" s="350">
        <v>2.6924252323636363E-2</v>
      </c>
      <c r="M22" s="350">
        <v>2.9176510859999998E-2</v>
      </c>
      <c r="N22" s="350">
        <v>2.5226460684545451E-2</v>
      </c>
      <c r="O22" s="350">
        <v>2.5053644536363634E-2</v>
      </c>
      <c r="P22" s="350">
        <v>2.801858946272727E-2</v>
      </c>
      <c r="Q22" s="350">
        <v>2.9213499488181815E-2</v>
      </c>
      <c r="R22" s="350">
        <v>1.8363683618181817E-2</v>
      </c>
      <c r="S22" s="350">
        <v>1.5949037648181813E-2</v>
      </c>
      <c r="T22" s="350">
        <v>1.6686115281818178E-2</v>
      </c>
      <c r="U22" s="350">
        <v>1.7096125159090911E-2</v>
      </c>
      <c r="V22" s="350">
        <v>2.423128768636363E-2</v>
      </c>
      <c r="W22" s="350">
        <v>2.4391142795454544E-2</v>
      </c>
      <c r="X22" s="350">
        <v>2.3314711300909091E-2</v>
      </c>
      <c r="Y22" s="350">
        <v>2.0302283209090909E-2</v>
      </c>
      <c r="Z22" s="350">
        <v>2.4534264196363634E-2</v>
      </c>
      <c r="AA22" s="350">
        <v>2.4947864318181814E-2</v>
      </c>
      <c r="AB22" s="350">
        <v>2.707157053363636E-2</v>
      </c>
      <c r="AC22" s="350">
        <v>1.995085415181818E-2</v>
      </c>
      <c r="AD22" s="350">
        <v>2.0796955459090903E-2</v>
      </c>
      <c r="AE22" s="350">
        <v>2.3789843710909087E-2</v>
      </c>
      <c r="AF22" s="350">
        <v>2.443331160272727E-2</v>
      </c>
      <c r="AG22" s="350">
        <v>0</v>
      </c>
    </row>
    <row r="23" spans="2:33" hidden="1" x14ac:dyDescent="0.25">
      <c r="B23" s="351" t="s">
        <v>151</v>
      </c>
      <c r="C23" s="352">
        <v>7.3073658218181809E-3</v>
      </c>
      <c r="D23" s="352">
        <v>7.2945978763636343E-3</v>
      </c>
      <c r="E23" s="352">
        <v>8.2781799272727257E-3</v>
      </c>
      <c r="F23" s="352">
        <v>8.1223126527272711E-3</v>
      </c>
      <c r="G23" s="352">
        <v>7.6976171399999981E-3</v>
      </c>
      <c r="H23" s="352">
        <v>7.2634037781818175E-3</v>
      </c>
      <c r="I23" s="352">
        <v>7.6215133581818174E-3</v>
      </c>
      <c r="J23" s="352">
        <v>6.6055108036363625E-3</v>
      </c>
      <c r="K23" s="352">
        <v>5.8027768254545449E-3</v>
      </c>
      <c r="L23" s="352">
        <v>6.3678799145454532E-3</v>
      </c>
      <c r="M23" s="352">
        <v>6.9350294509090901E-3</v>
      </c>
      <c r="N23" s="352">
        <v>6.2908032981818171E-3</v>
      </c>
      <c r="O23" s="352">
        <v>6.166820127272727E-3</v>
      </c>
      <c r="P23" s="352">
        <v>7.1452226672727263E-3</v>
      </c>
      <c r="Q23" s="352">
        <v>7.5578337381818177E-3</v>
      </c>
      <c r="R23" s="352">
        <v>5.6628154363636361E-3</v>
      </c>
      <c r="S23" s="352">
        <v>4.8858944890909084E-3</v>
      </c>
      <c r="T23" s="352">
        <v>5.0081595545454528E-3</v>
      </c>
      <c r="U23" s="352">
        <v>5.0087365909090905E-3</v>
      </c>
      <c r="V23" s="352">
        <v>5.9693355272727264E-3</v>
      </c>
      <c r="W23" s="352">
        <v>5.7785518636363628E-3</v>
      </c>
      <c r="X23" s="352">
        <v>5.4299926418181817E-3</v>
      </c>
      <c r="Y23" s="352">
        <v>4.8424078909090913E-3</v>
      </c>
      <c r="Z23" s="352">
        <v>5.5733292872727266E-3</v>
      </c>
      <c r="AA23" s="352">
        <v>5.6494907727272711E-3</v>
      </c>
      <c r="AB23" s="352">
        <v>6.0354533290909087E-3</v>
      </c>
      <c r="AC23" s="352">
        <v>4.5381414927272721E-3</v>
      </c>
      <c r="AD23" s="352">
        <v>4.7154395727272719E-3</v>
      </c>
      <c r="AE23" s="352">
        <v>5.4453361199999998E-3</v>
      </c>
      <c r="AF23" s="352">
        <v>5.4694529890909078E-3</v>
      </c>
      <c r="AG23" s="352">
        <v>0</v>
      </c>
    </row>
    <row r="24" spans="2:33" hidden="1" x14ac:dyDescent="0.25">
      <c r="B24" s="351" t="s">
        <v>150</v>
      </c>
      <c r="C24" s="352">
        <v>2.5783892045454542E-2</v>
      </c>
      <c r="D24" s="352">
        <v>2.6461144363636363E-2</v>
      </c>
      <c r="E24" s="352">
        <v>2.8763235818181819E-2</v>
      </c>
      <c r="F24" s="352">
        <v>2.9078867863636365E-2</v>
      </c>
      <c r="G24" s="352">
        <v>2.7607759022727271E-2</v>
      </c>
      <c r="H24" s="352">
        <v>2.7040457181818175E-2</v>
      </c>
      <c r="I24" s="352">
        <v>2.8103823136363632E-2</v>
      </c>
      <c r="J24" s="352">
        <v>2.1983948454545453E-2</v>
      </c>
      <c r="K24" s="352">
        <v>1.9426521749999998E-2</v>
      </c>
      <c r="L24" s="352">
        <v>2.055637240909091E-2</v>
      </c>
      <c r="M24" s="352">
        <v>2.2241481409090907E-2</v>
      </c>
      <c r="N24" s="352">
        <v>1.8935657386363634E-2</v>
      </c>
      <c r="O24" s="352">
        <v>1.8886824409090907E-2</v>
      </c>
      <c r="P24" s="352">
        <v>2.0873366795454543E-2</v>
      </c>
      <c r="Q24" s="352">
        <v>2.1655665749999997E-2</v>
      </c>
      <c r="R24" s="352">
        <v>1.2700868181818183E-2</v>
      </c>
      <c r="S24" s="352">
        <v>1.1063143159090906E-2</v>
      </c>
      <c r="T24" s="352">
        <v>1.1677955727272725E-2</v>
      </c>
      <c r="U24" s="352">
        <v>1.2087388568181819E-2</v>
      </c>
      <c r="V24" s="352">
        <v>1.8261952159090905E-2</v>
      </c>
      <c r="W24" s="352">
        <v>1.861259093181818E-2</v>
      </c>
      <c r="X24" s="352">
        <v>1.7884718659090911E-2</v>
      </c>
      <c r="Y24" s="352">
        <v>1.5459875318181816E-2</v>
      </c>
      <c r="Z24" s="352">
        <v>1.8960934909090909E-2</v>
      </c>
      <c r="AA24" s="352">
        <v>1.9298373545454543E-2</v>
      </c>
      <c r="AB24" s="352">
        <v>2.1036117204545454E-2</v>
      </c>
      <c r="AC24" s="352">
        <v>1.5412712659090907E-2</v>
      </c>
      <c r="AD24" s="352">
        <v>1.6081515886363633E-2</v>
      </c>
      <c r="AE24" s="352">
        <v>1.8344507590909089E-2</v>
      </c>
      <c r="AF24" s="352">
        <v>1.8963858613636364E-2</v>
      </c>
      <c r="AG24" s="352">
        <v>0</v>
      </c>
    </row>
    <row r="25" spans="2:33" hidden="1" x14ac:dyDescent="0.25">
      <c r="B25" s="215" t="s">
        <v>21</v>
      </c>
      <c r="C25" s="353">
        <v>7.0762517318181829E-3</v>
      </c>
      <c r="D25" s="353">
        <v>7.0586378918181805E-3</v>
      </c>
      <c r="E25" s="353">
        <v>8.1108988963636362E-3</v>
      </c>
      <c r="F25" s="353">
        <v>8.019311209090909E-3</v>
      </c>
      <c r="G25" s="353">
        <v>8.0292543654545447E-3</v>
      </c>
      <c r="H25" s="353">
        <v>7.5881352027272727E-3</v>
      </c>
      <c r="I25" s="353">
        <v>8.0901664745454526E-3</v>
      </c>
      <c r="J25" s="353">
        <v>7.8236984536363633E-3</v>
      </c>
      <c r="K25" s="353">
        <v>7.0581712663636362E-3</v>
      </c>
      <c r="L25" s="353">
        <v>7.3482272727272719E-3</v>
      </c>
      <c r="M25" s="353">
        <v>7.8905781409090905E-3</v>
      </c>
      <c r="N25" s="353">
        <v>7.2451131054545453E-3</v>
      </c>
      <c r="O25" s="353">
        <v>7.1878115727272724E-3</v>
      </c>
      <c r="P25" s="353">
        <v>8.7066250036363629E-3</v>
      </c>
      <c r="Q25" s="353">
        <v>7.1549752445454534E-3</v>
      </c>
      <c r="R25" s="353">
        <v>5.2255009881818177E-3</v>
      </c>
      <c r="S25" s="353">
        <v>4.6202579809090909E-3</v>
      </c>
      <c r="T25" s="353">
        <v>4.5903869754545454E-3</v>
      </c>
      <c r="U25" s="353">
        <v>4.6087585390909092E-3</v>
      </c>
      <c r="V25" s="353">
        <v>5.3240621372727271E-3</v>
      </c>
      <c r="W25" s="353">
        <v>5.3654833172727271E-3</v>
      </c>
      <c r="X25" s="353">
        <v>5.4855755972727273E-3</v>
      </c>
      <c r="Y25" s="353">
        <v>4.8061626381818174E-3</v>
      </c>
      <c r="Z25" s="353">
        <v>5.5355414399999997E-3</v>
      </c>
      <c r="AA25" s="353">
        <v>5.7797262299999997E-3</v>
      </c>
      <c r="AB25" s="353">
        <v>7.0381702909090901E-3</v>
      </c>
      <c r="AC25" s="353">
        <v>6.065960860909091E-3</v>
      </c>
      <c r="AD25" s="353">
        <v>6.1342117854545457E-3</v>
      </c>
      <c r="AE25" s="353">
        <v>6.3757218354545449E-3</v>
      </c>
      <c r="AF25" s="353">
        <v>6.244438682727272E-3</v>
      </c>
      <c r="AG25" s="353">
        <v>0</v>
      </c>
    </row>
    <row r="26" spans="2:33" hidden="1" x14ac:dyDescent="0.25">
      <c r="B26" s="351" t="s">
        <v>151</v>
      </c>
      <c r="C26" s="352">
        <v>2.0139950727272727E-3</v>
      </c>
      <c r="D26" s="352">
        <v>2.0033312781818175E-3</v>
      </c>
      <c r="E26" s="352">
        <v>2.3821393963636361E-3</v>
      </c>
      <c r="F26" s="352">
        <v>2.1209296636363634E-3</v>
      </c>
      <c r="G26" s="352">
        <v>2.0906255018181817E-3</v>
      </c>
      <c r="H26" s="352">
        <v>1.9212604527272727E-3</v>
      </c>
      <c r="I26" s="352">
        <v>2.0610869290909085E-3</v>
      </c>
      <c r="J26" s="352">
        <v>2.042095930909091E-3</v>
      </c>
      <c r="K26" s="352">
        <v>1.8302593799999997E-3</v>
      </c>
      <c r="L26" s="352">
        <v>1.8648027272727273E-3</v>
      </c>
      <c r="M26" s="352">
        <v>2.0256373909090905E-3</v>
      </c>
      <c r="N26" s="352">
        <v>1.9306246963636362E-3</v>
      </c>
      <c r="O26" s="352">
        <v>1.9262002090909092E-3</v>
      </c>
      <c r="P26" s="352">
        <v>2.5464907309090904E-3</v>
      </c>
      <c r="Q26" s="352">
        <v>1.9474375854545449E-3</v>
      </c>
      <c r="R26" s="352">
        <v>1.5936752836363637E-3</v>
      </c>
      <c r="S26" s="352">
        <v>1.3867695490909092E-3</v>
      </c>
      <c r="T26" s="352">
        <v>1.3291073618181817E-3</v>
      </c>
      <c r="U26" s="352">
        <v>1.3054204254545454E-3</v>
      </c>
      <c r="V26" s="352">
        <v>1.3188157963636362E-3</v>
      </c>
      <c r="W26" s="352">
        <v>1.3334587036363634E-3</v>
      </c>
      <c r="X26" s="352">
        <v>1.3619708018181814E-3</v>
      </c>
      <c r="Y26" s="352">
        <v>1.1632833654545453E-3</v>
      </c>
      <c r="Z26" s="352">
        <v>1.3309514400000001E-3</v>
      </c>
      <c r="AA26" s="352">
        <v>1.3559436163636362E-3</v>
      </c>
      <c r="AB26" s="352">
        <v>1.7374930636363634E-3</v>
      </c>
      <c r="AC26" s="352">
        <v>1.4590998381818179E-3</v>
      </c>
      <c r="AD26" s="352">
        <v>1.4167510581818183E-3</v>
      </c>
      <c r="AE26" s="352">
        <v>1.5079756309090908E-3</v>
      </c>
      <c r="AF26" s="352">
        <v>1.4439351600000002E-3</v>
      </c>
      <c r="AG26" s="352">
        <v>0</v>
      </c>
    </row>
    <row r="27" spans="2:33" hidden="1" x14ac:dyDescent="0.25">
      <c r="B27" s="351" t="s">
        <v>150</v>
      </c>
      <c r="C27" s="352">
        <v>5.0622566590909097E-3</v>
      </c>
      <c r="D27" s="352">
        <v>5.0553066136363629E-3</v>
      </c>
      <c r="E27" s="352">
        <v>5.7287594999999997E-3</v>
      </c>
      <c r="F27" s="352">
        <v>5.8983815454545455E-3</v>
      </c>
      <c r="G27" s="352">
        <v>5.9386288636363626E-3</v>
      </c>
      <c r="H27" s="352">
        <v>5.6668747500000002E-3</v>
      </c>
      <c r="I27" s="352">
        <v>6.0290795454545441E-3</v>
      </c>
      <c r="J27" s="352">
        <v>5.7816025227272723E-3</v>
      </c>
      <c r="K27" s="352">
        <v>5.2279118863636361E-3</v>
      </c>
      <c r="L27" s="352">
        <v>5.483424545454545E-3</v>
      </c>
      <c r="M27" s="352">
        <v>5.8649407499999995E-3</v>
      </c>
      <c r="N27" s="352">
        <v>5.3144884090909087E-3</v>
      </c>
      <c r="O27" s="352">
        <v>5.2616113636363634E-3</v>
      </c>
      <c r="P27" s="352">
        <v>6.1601342727272725E-3</v>
      </c>
      <c r="Q27" s="352">
        <v>5.2075376590909085E-3</v>
      </c>
      <c r="R27" s="352">
        <v>3.6318257045454541E-3</v>
      </c>
      <c r="S27" s="352">
        <v>3.2334884318181815E-3</v>
      </c>
      <c r="T27" s="352">
        <v>3.2612796136363633E-3</v>
      </c>
      <c r="U27" s="352">
        <v>3.3033381136363636E-3</v>
      </c>
      <c r="V27" s="352">
        <v>4.0052463409090914E-3</v>
      </c>
      <c r="W27" s="352">
        <v>4.0320246136363634E-3</v>
      </c>
      <c r="X27" s="352">
        <v>4.1236047954545454E-3</v>
      </c>
      <c r="Y27" s="352">
        <v>3.6428792727272725E-3</v>
      </c>
      <c r="Z27" s="352">
        <v>4.2045899999999994E-3</v>
      </c>
      <c r="AA27" s="352">
        <v>4.4237826136363633E-3</v>
      </c>
      <c r="AB27" s="352">
        <v>5.3006772272727268E-3</v>
      </c>
      <c r="AC27" s="352">
        <v>4.6068610227272726E-3</v>
      </c>
      <c r="AD27" s="352">
        <v>4.7174607272727279E-3</v>
      </c>
      <c r="AE27" s="352">
        <v>4.8677462045454544E-3</v>
      </c>
      <c r="AF27" s="352">
        <v>4.8005035227272723E-3</v>
      </c>
      <c r="AG27" s="352">
        <v>0</v>
      </c>
    </row>
    <row r="28" spans="2:33" hidden="1" x14ac:dyDescent="0.25">
      <c r="B28" s="204" t="s">
        <v>28</v>
      </c>
      <c r="C28" s="354">
        <v>2.6451501894824182E-3</v>
      </c>
      <c r="D28" s="354">
        <v>2.5969390792465047E-3</v>
      </c>
      <c r="E28" s="354">
        <v>2.610507840062005E-3</v>
      </c>
      <c r="F28" s="354">
        <v>2.7323709229121907E-3</v>
      </c>
      <c r="G28" s="354">
        <v>2.6732787335691987E-3</v>
      </c>
      <c r="H28" s="354">
        <v>2.5670820298256221E-3</v>
      </c>
      <c r="I28" s="354">
        <v>3.9596331343708961E-3</v>
      </c>
      <c r="J28" s="354">
        <v>3.9941685591267269E-3</v>
      </c>
      <c r="K28" s="354">
        <v>3.3715005999794935E-3</v>
      </c>
      <c r="L28" s="354">
        <v>3.5269956071107928E-3</v>
      </c>
      <c r="M28" s="354">
        <v>3.5277044145483522E-3</v>
      </c>
      <c r="N28" s="354">
        <v>3.6987277609312613E-3</v>
      </c>
      <c r="O28" s="354">
        <v>2.7754106980180907E-3</v>
      </c>
      <c r="P28" s="354">
        <v>3.4121458121484896E-3</v>
      </c>
      <c r="Q28" s="354">
        <v>3.3991905780052234E-3</v>
      </c>
      <c r="R28" s="354">
        <v>3.3797534008172788E-3</v>
      </c>
      <c r="S28" s="354">
        <v>2.8577599666300569E-3</v>
      </c>
      <c r="T28" s="354">
        <v>2.6516322208124561E-3</v>
      </c>
      <c r="U28" s="354">
        <v>2.307085117639478E-3</v>
      </c>
      <c r="V28" s="354">
        <v>2.2043158550785107E-3</v>
      </c>
      <c r="W28" s="354">
        <v>3.0236629153343746E-3</v>
      </c>
      <c r="X28" s="354">
        <v>3.01700110613593E-3</v>
      </c>
      <c r="Y28" s="354">
        <v>2.9191937827334584E-3</v>
      </c>
      <c r="Z28" s="354">
        <v>3.0081415855092337E-3</v>
      </c>
      <c r="AA28" s="354">
        <v>2.8728582533569741E-3</v>
      </c>
      <c r="AB28" s="354">
        <v>2.7997427200900891E-3</v>
      </c>
      <c r="AC28" s="354">
        <v>2.7819092822916969E-3</v>
      </c>
      <c r="AD28" s="354">
        <v>2.4830767203974386E-3</v>
      </c>
      <c r="AE28" s="354">
        <v>2.4504273590629606E-3</v>
      </c>
      <c r="AF28" s="354">
        <v>2.4290884545973548E-3</v>
      </c>
      <c r="AG28" s="354">
        <v>0</v>
      </c>
    </row>
    <row r="29" spans="2:33" hidden="1" x14ac:dyDescent="0.25">
      <c r="B29" s="351" t="s">
        <v>151</v>
      </c>
      <c r="C29" s="352">
        <v>1.7074190165473988E-3</v>
      </c>
      <c r="D29" s="352">
        <v>1.6514316973141492E-3</v>
      </c>
      <c r="E29" s="352">
        <v>1.6592249467275169E-3</v>
      </c>
      <c r="F29" s="352">
        <v>1.7353609718795352E-3</v>
      </c>
      <c r="G29" s="352">
        <v>1.7002618477646382E-3</v>
      </c>
      <c r="H29" s="352">
        <v>1.6108130538459401E-3</v>
      </c>
      <c r="I29" s="352">
        <v>2.4700591884714543E-3</v>
      </c>
      <c r="J29" s="352">
        <v>2.4685794044917442E-3</v>
      </c>
      <c r="K29" s="352">
        <v>2.0810245887358009E-3</v>
      </c>
      <c r="L29" s="352">
        <v>2.1842007733501E-3</v>
      </c>
      <c r="M29" s="352">
        <v>2.1918931054375358E-3</v>
      </c>
      <c r="N29" s="352">
        <v>2.3245700887622699E-3</v>
      </c>
      <c r="O29" s="352">
        <v>1.7328822187150719E-3</v>
      </c>
      <c r="P29" s="352">
        <v>2.1903776111722615E-3</v>
      </c>
      <c r="Q29" s="352">
        <v>2.1787575882382714E-3</v>
      </c>
      <c r="R29" s="352">
        <v>2.1634484386846686E-3</v>
      </c>
      <c r="S29" s="352">
        <v>1.8262428296930712E-3</v>
      </c>
      <c r="T29" s="352">
        <v>1.6738822691212743E-3</v>
      </c>
      <c r="U29" s="352">
        <v>1.4378946757817917E-3</v>
      </c>
      <c r="V29" s="352">
        <v>1.3772976123732766E-3</v>
      </c>
      <c r="W29" s="352">
        <v>1.8730504546143603E-3</v>
      </c>
      <c r="X29" s="352">
        <v>1.8653562947537944E-3</v>
      </c>
      <c r="Y29" s="352">
        <v>1.7945927321836247E-3</v>
      </c>
      <c r="Z29" s="352">
        <v>1.8507818623541583E-3</v>
      </c>
      <c r="AA29" s="352">
        <v>1.7648668219946673E-3</v>
      </c>
      <c r="AB29" s="352">
        <v>1.7206829856350266E-3</v>
      </c>
      <c r="AC29" s="352">
        <v>1.7116514319097077E-3</v>
      </c>
      <c r="AD29" s="352">
        <v>1.5290055711752596E-3</v>
      </c>
      <c r="AE29" s="352">
        <v>1.5102283230984284E-3</v>
      </c>
      <c r="AF29" s="352">
        <v>1.4951636008348392E-3</v>
      </c>
      <c r="AG29" s="352">
        <v>0</v>
      </c>
    </row>
    <row r="30" spans="2:33" hidden="1" x14ac:dyDescent="0.25">
      <c r="B30" s="351" t="s">
        <v>150</v>
      </c>
      <c r="C30" s="352">
        <v>9.3773117293501919E-4</v>
      </c>
      <c r="D30" s="352">
        <v>9.4550738193235526E-4</v>
      </c>
      <c r="E30" s="352">
        <v>9.5128289333448811E-4</v>
      </c>
      <c r="F30" s="352">
        <v>9.9700995103265571E-4</v>
      </c>
      <c r="G30" s="352">
        <v>9.730168858045605E-4</v>
      </c>
      <c r="H30" s="352">
        <v>9.5626897597968197E-4</v>
      </c>
      <c r="I30" s="352">
        <v>1.4895739458994418E-3</v>
      </c>
      <c r="J30" s="352">
        <v>1.5255891546349827E-3</v>
      </c>
      <c r="K30" s="352">
        <v>1.2904760112436926E-3</v>
      </c>
      <c r="L30" s="352">
        <v>1.3427948337606929E-3</v>
      </c>
      <c r="M30" s="352">
        <v>1.3358113091108165E-3</v>
      </c>
      <c r="N30" s="352">
        <v>1.3741576721689915E-3</v>
      </c>
      <c r="O30" s="352">
        <v>1.0425284793030187E-3</v>
      </c>
      <c r="P30" s="352">
        <v>1.2217682009762281E-3</v>
      </c>
      <c r="Q30" s="352">
        <v>1.2204329897669518E-3</v>
      </c>
      <c r="R30" s="352">
        <v>1.2163049621326102E-3</v>
      </c>
      <c r="S30" s="352">
        <v>1.0315171369369859E-3</v>
      </c>
      <c r="T30" s="352">
        <v>9.77749951691182E-4</v>
      </c>
      <c r="U30" s="352">
        <v>8.6919044185768623E-4</v>
      </c>
      <c r="V30" s="352">
        <v>8.2701824270523406E-4</v>
      </c>
      <c r="W30" s="352">
        <v>1.1506124607200143E-3</v>
      </c>
      <c r="X30" s="352">
        <v>1.1516448113821358E-3</v>
      </c>
      <c r="Y30" s="352">
        <v>1.1246010505498337E-3</v>
      </c>
      <c r="Z30" s="352">
        <v>1.1573597231550757E-3</v>
      </c>
      <c r="AA30" s="352">
        <v>1.1079914313623066E-3</v>
      </c>
      <c r="AB30" s="352">
        <v>1.0790597344550626E-3</v>
      </c>
      <c r="AC30" s="352">
        <v>1.070257850381989E-3</v>
      </c>
      <c r="AD30" s="352">
        <v>9.5407114922217901E-4</v>
      </c>
      <c r="AE30" s="352">
        <v>9.4019903596453242E-4</v>
      </c>
      <c r="AF30" s="352">
        <v>9.339248537625158E-4</v>
      </c>
      <c r="AG30" s="352">
        <v>0</v>
      </c>
    </row>
    <row r="31" spans="2:33" hidden="1" x14ac:dyDescent="0.25">
      <c r="B31" s="209" t="s">
        <v>237</v>
      </c>
      <c r="C31" s="355">
        <v>1.1283126389999997E-2</v>
      </c>
      <c r="D31" s="355">
        <v>1.0814872933636362E-2</v>
      </c>
      <c r="E31" s="355">
        <v>8.9868025309090896E-3</v>
      </c>
      <c r="F31" s="355">
        <v>7.9077534054545432E-3</v>
      </c>
      <c r="G31" s="355">
        <v>7.5973755245454548E-3</v>
      </c>
      <c r="H31" s="355">
        <v>8.0839368518181801E-3</v>
      </c>
      <c r="I31" s="355">
        <v>9.4739973709090913E-3</v>
      </c>
      <c r="J31" s="355">
        <v>1.2234472355454544E-2</v>
      </c>
      <c r="K31" s="355">
        <v>1.0821033643636364E-2</v>
      </c>
      <c r="L31" s="355">
        <v>8.5859230909090898E-3</v>
      </c>
      <c r="M31" s="355">
        <v>1.0076141285454546E-2</v>
      </c>
      <c r="N31" s="355">
        <v>9.2236163645454533E-3</v>
      </c>
      <c r="O31" s="355">
        <v>6.9784946754545447E-3</v>
      </c>
      <c r="P31" s="355">
        <v>7.444199154545454E-3</v>
      </c>
      <c r="Q31" s="355">
        <v>7.7203065790909086E-3</v>
      </c>
      <c r="R31" s="355">
        <v>8.6247617890909071E-3</v>
      </c>
      <c r="S31" s="355">
        <v>7.9847800200000003E-3</v>
      </c>
      <c r="T31" s="355">
        <v>7.1620124181818179E-3</v>
      </c>
      <c r="U31" s="355">
        <v>7.0796118818181814E-3</v>
      </c>
      <c r="V31" s="355">
        <v>4.6121492454545459E-3</v>
      </c>
      <c r="W31" s="355">
        <v>5.2277379245454537E-3</v>
      </c>
      <c r="X31" s="355">
        <v>2.4440823763636362E-3</v>
      </c>
      <c r="Y31" s="355">
        <v>2.9213258918181812E-3</v>
      </c>
      <c r="Z31" s="355">
        <v>2.7253384854545454E-3</v>
      </c>
      <c r="AA31" s="355">
        <v>3.7462074354545453E-3</v>
      </c>
      <c r="AB31" s="355">
        <v>4.2038248009090909E-3</v>
      </c>
      <c r="AC31" s="355">
        <v>4.3632199690909097E-3</v>
      </c>
      <c r="AD31" s="355">
        <v>3.2501252045454543E-3</v>
      </c>
      <c r="AE31" s="355">
        <v>4.2585841281818177E-3</v>
      </c>
      <c r="AF31" s="355">
        <v>3.7564395136363629E-3</v>
      </c>
      <c r="AG31" s="355">
        <v>0</v>
      </c>
    </row>
    <row r="32" spans="2:33" hidden="1" x14ac:dyDescent="0.25">
      <c r="B32" s="351" t="s">
        <v>151</v>
      </c>
      <c r="C32" s="352">
        <v>9.105321730909088E-3</v>
      </c>
      <c r="D32" s="352">
        <v>8.7695572745454531E-3</v>
      </c>
      <c r="E32" s="352">
        <v>7.493049621818181E-3</v>
      </c>
      <c r="F32" s="352">
        <v>6.6718480418181802E-3</v>
      </c>
      <c r="G32" s="352">
        <v>6.4776663654545459E-3</v>
      </c>
      <c r="H32" s="352">
        <v>6.877235601818181E-3</v>
      </c>
      <c r="I32" s="352">
        <v>7.9071309163636361E-3</v>
      </c>
      <c r="J32" s="352">
        <v>9.9537261054545439E-3</v>
      </c>
      <c r="K32" s="352">
        <v>8.5800690981818178E-3</v>
      </c>
      <c r="L32" s="352">
        <v>6.4387505454545453E-3</v>
      </c>
      <c r="M32" s="352">
        <v>8.1400577399999997E-3</v>
      </c>
      <c r="N32" s="352">
        <v>7.6625788418181809E-3</v>
      </c>
      <c r="O32" s="352">
        <v>5.8204251981818179E-3</v>
      </c>
      <c r="P32" s="352">
        <v>6.4442608363636357E-3</v>
      </c>
      <c r="Q32" s="352">
        <v>6.6604812381818182E-3</v>
      </c>
      <c r="R32" s="352">
        <v>7.2204901527272713E-3</v>
      </c>
      <c r="S32" s="352">
        <v>6.8573156563636363E-3</v>
      </c>
      <c r="T32" s="352">
        <v>6.1081655999999998E-3</v>
      </c>
      <c r="U32" s="352">
        <v>6.2517054272727265E-3</v>
      </c>
      <c r="V32" s="352">
        <v>3.8960763818181822E-3</v>
      </c>
      <c r="W32" s="352">
        <v>4.3704352199999998E-3</v>
      </c>
      <c r="X32" s="352">
        <v>1.6450055127272727E-3</v>
      </c>
      <c r="Y32" s="352">
        <v>2.0646921872727268E-3</v>
      </c>
      <c r="Z32" s="352">
        <v>1.8935415763636362E-3</v>
      </c>
      <c r="AA32" s="352">
        <v>2.6015123672727273E-3</v>
      </c>
      <c r="AB32" s="352">
        <v>2.7424254600000001E-3</v>
      </c>
      <c r="AC32" s="352">
        <v>2.6389165145454547E-3</v>
      </c>
      <c r="AD32" s="352">
        <v>1.9842126818181817E-3</v>
      </c>
      <c r="AE32" s="352">
        <v>2.6459262872727271E-3</v>
      </c>
      <c r="AF32" s="352">
        <v>2.1747647181818179E-3</v>
      </c>
      <c r="AG32" s="352">
        <v>0</v>
      </c>
    </row>
    <row r="33" spans="2:33" ht="15.75" hidden="1" thickBot="1" x14ac:dyDescent="0.3">
      <c r="B33" s="356" t="s">
        <v>150</v>
      </c>
      <c r="C33" s="357">
        <v>2.1778046590909088E-3</v>
      </c>
      <c r="D33" s="357">
        <v>2.0453156590909093E-3</v>
      </c>
      <c r="E33" s="357">
        <v>1.4937529090909094E-3</v>
      </c>
      <c r="F33" s="357">
        <v>1.2359053636363637E-3</v>
      </c>
      <c r="G33" s="357">
        <v>1.119709159090909E-3</v>
      </c>
      <c r="H33" s="357">
        <v>1.2067012499999998E-3</v>
      </c>
      <c r="I33" s="357">
        <v>1.5668664545454545E-3</v>
      </c>
      <c r="J33" s="357">
        <v>2.28074625E-3</v>
      </c>
      <c r="K33" s="357">
        <v>2.2409645454545455E-3</v>
      </c>
      <c r="L33" s="357">
        <v>2.147172545454545E-3</v>
      </c>
      <c r="M33" s="357">
        <v>1.9360835454545456E-3</v>
      </c>
      <c r="N33" s="357">
        <v>1.5610375227272726E-3</v>
      </c>
      <c r="O33" s="357">
        <v>1.1580694772727273E-3</v>
      </c>
      <c r="P33" s="357">
        <v>9.9993831818181826E-4</v>
      </c>
      <c r="Q33" s="357">
        <v>1.0598253409090908E-3</v>
      </c>
      <c r="R33" s="357">
        <v>1.4042716363636364E-3</v>
      </c>
      <c r="S33" s="357">
        <v>1.1274643636363638E-3</v>
      </c>
      <c r="T33" s="357">
        <v>1.0538468181818181E-3</v>
      </c>
      <c r="U33" s="357">
        <v>8.2790645454545455E-4</v>
      </c>
      <c r="V33" s="357">
        <v>7.1607286363636359E-4</v>
      </c>
      <c r="W33" s="357">
        <v>8.5730270454545442E-4</v>
      </c>
      <c r="X33" s="357">
        <v>7.9907686363636361E-4</v>
      </c>
      <c r="Y33" s="357">
        <v>8.5663370454545451E-4</v>
      </c>
      <c r="Z33" s="357">
        <v>8.3179690909090899E-4</v>
      </c>
      <c r="AA33" s="357">
        <v>1.1446950681818181E-3</v>
      </c>
      <c r="AB33" s="357">
        <v>1.4613993409090908E-3</v>
      </c>
      <c r="AC33" s="357">
        <v>1.7243034545454546E-3</v>
      </c>
      <c r="AD33" s="357">
        <v>1.2659125227272726E-3</v>
      </c>
      <c r="AE33" s="357">
        <v>1.6126578409090906E-3</v>
      </c>
      <c r="AF33" s="357">
        <v>1.5816747954545453E-3</v>
      </c>
      <c r="AG33" s="357">
        <v>0</v>
      </c>
    </row>
    <row r="34" spans="2:33" ht="15.75" hidden="1" thickBot="1" x14ac:dyDescent="0.3">
      <c r="B34" s="360" t="s">
        <v>211</v>
      </c>
      <c r="C34" s="357">
        <v>5.4095786178573316E-2</v>
      </c>
      <c r="D34" s="357">
        <v>5.4226192144701049E-2</v>
      </c>
      <c r="E34" s="357">
        <v>5.6749625012789275E-2</v>
      </c>
      <c r="F34" s="357">
        <v>5.5860616053821276E-2</v>
      </c>
      <c r="G34" s="357">
        <v>5.3605284786296468E-2</v>
      </c>
      <c r="H34" s="357">
        <v>5.2543015044371068E-2</v>
      </c>
      <c r="I34" s="357">
        <v>5.724913347437089E-2</v>
      </c>
      <c r="J34" s="357">
        <v>5.2641798626399443E-2</v>
      </c>
      <c r="K34" s="357">
        <v>4.648000408543404E-2</v>
      </c>
      <c r="L34" s="357">
        <v>4.6385398294383512E-2</v>
      </c>
      <c r="M34" s="357">
        <v>5.0670934700911989E-2</v>
      </c>
      <c r="N34" s="357">
        <v>4.5393917915476714E-2</v>
      </c>
      <c r="O34" s="357">
        <v>4.199536148256354E-2</v>
      </c>
      <c r="P34" s="357">
        <v>4.7581559433057578E-2</v>
      </c>
      <c r="Q34" s="357">
        <v>4.7487971889823399E-2</v>
      </c>
      <c r="R34" s="357">
        <v>3.5593699796271819E-2</v>
      </c>
      <c r="S34" s="357">
        <v>3.1411835615720959E-2</v>
      </c>
      <c r="T34" s="357">
        <v>3.1090146896266997E-2</v>
      </c>
      <c r="U34" s="357">
        <v>3.1091580697639478E-2</v>
      </c>
      <c r="V34" s="357">
        <v>3.6371814924169417E-2</v>
      </c>
      <c r="W34" s="357">
        <v>3.8008026952607105E-2</v>
      </c>
      <c r="X34" s="357">
        <v>3.4261370380681382E-2</v>
      </c>
      <c r="Y34" s="357">
        <v>3.0948965521824363E-2</v>
      </c>
      <c r="Z34" s="357">
        <v>3.5803285707327409E-2</v>
      </c>
      <c r="AA34" s="357">
        <v>3.7346656236993334E-2</v>
      </c>
      <c r="AB34" s="357">
        <v>4.1113308345544629E-2</v>
      </c>
      <c r="AC34" s="357">
        <v>3.3161944264109872E-2</v>
      </c>
      <c r="AD34" s="357">
        <v>3.2664369169488346E-2</v>
      </c>
      <c r="AE34" s="357">
        <v>3.6874577033608406E-2</v>
      </c>
      <c r="AF34" s="357">
        <v>3.6863278253688257E-2</v>
      </c>
      <c r="AG34" s="357">
        <v>0</v>
      </c>
    </row>
    <row r="38" spans="2:33" ht="19.5" x14ac:dyDescent="0.4">
      <c r="D38" s="361" t="s">
        <v>377</v>
      </c>
      <c r="E38" s="362"/>
      <c r="F38" s="362"/>
      <c r="G38" s="362"/>
      <c r="H38" s="362"/>
      <c r="I38" s="362"/>
      <c r="J38" s="361" t="s">
        <v>378</v>
      </c>
    </row>
    <row r="39" spans="2:33" ht="19.5" customHeight="1" x14ac:dyDescent="0.25"/>
  </sheetData>
  <mergeCells count="1">
    <mergeCell ref="B3:K3"/>
  </mergeCells>
  <conditionalFormatting sqref="B3:N3">
    <cfRule type="cellIs" dxfId="6" priority="1" stopIfTrue="1" operator="equal">
      <formula>0</formula>
    </cfRule>
    <cfRule type="cellIs" dxfId="5" priority="2" stopIfTrue="1" operator="notEqual">
      <formula>0</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28E95-1A92-45C8-8702-219F8404A3D4}">
  <dimension ref="A1:AG42"/>
  <sheetViews>
    <sheetView workbookViewId="0"/>
  </sheetViews>
  <sheetFormatPr defaultRowHeight="15" x14ac:dyDescent="0.25"/>
  <cols>
    <col min="1" max="1" width="3.140625" customWidth="1"/>
    <col min="2" max="2" width="23.42578125" bestFit="1" customWidth="1"/>
  </cols>
  <sheetData>
    <row r="1" spans="1:33" s="365" customFormat="1" ht="50.25" customHeight="1" x14ac:dyDescent="0.25">
      <c r="A1" s="363"/>
      <c r="B1" s="364" t="s">
        <v>379</v>
      </c>
      <c r="C1" s="364"/>
      <c r="G1" s="364"/>
      <c r="L1" s="364"/>
    </row>
    <row r="2" spans="1:33" x14ac:dyDescent="0.25">
      <c r="A2" s="229">
        <v>2020</v>
      </c>
    </row>
    <row r="3" spans="1:33" ht="27" customHeight="1" x14ac:dyDescent="0.25">
      <c r="B3" s="420" t="s">
        <v>380</v>
      </c>
      <c r="C3" s="420"/>
      <c r="D3" s="420"/>
      <c r="E3" s="420"/>
      <c r="F3" s="420"/>
      <c r="G3" s="420"/>
      <c r="H3" s="420"/>
      <c r="I3" s="420"/>
      <c r="J3" s="420"/>
      <c r="K3" s="420"/>
      <c r="L3" s="420"/>
      <c r="M3" s="420"/>
      <c r="N3" s="420"/>
    </row>
    <row r="5" spans="1:33" s="154" customFormat="1" ht="15.75" thickBot="1" x14ac:dyDescent="0.35">
      <c r="B5" s="179" t="s">
        <v>381</v>
      </c>
      <c r="C5" s="179">
        <v>1990</v>
      </c>
      <c r="D5" s="179">
        <v>1991</v>
      </c>
      <c r="E5" s="179">
        <v>1992</v>
      </c>
      <c r="F5" s="179">
        <v>1993</v>
      </c>
      <c r="G5" s="179">
        <v>1994</v>
      </c>
      <c r="H5" s="179">
        <v>1995</v>
      </c>
      <c r="I5" s="179">
        <v>1996</v>
      </c>
      <c r="J5" s="179">
        <v>1997</v>
      </c>
      <c r="K5" s="179">
        <v>1998</v>
      </c>
      <c r="L5" s="179">
        <v>1999</v>
      </c>
      <c r="M5" s="179">
        <v>2000</v>
      </c>
      <c r="N5" s="179">
        <v>2001</v>
      </c>
      <c r="O5" s="179">
        <v>2002</v>
      </c>
      <c r="P5" s="179">
        <v>2003</v>
      </c>
      <c r="Q5" s="179">
        <v>2004</v>
      </c>
      <c r="R5" s="179">
        <v>2005</v>
      </c>
      <c r="S5" s="179">
        <v>2006</v>
      </c>
      <c r="T5" s="179">
        <v>2007</v>
      </c>
      <c r="U5" s="179">
        <v>2008</v>
      </c>
      <c r="V5" s="179">
        <v>2009</v>
      </c>
      <c r="W5" s="179">
        <v>2010</v>
      </c>
      <c r="X5" s="179">
        <v>2011</v>
      </c>
      <c r="Y5" s="179">
        <v>2012</v>
      </c>
      <c r="Z5" s="179">
        <v>2013</v>
      </c>
      <c r="AA5" s="179">
        <v>2014</v>
      </c>
      <c r="AB5" s="179">
        <v>2015</v>
      </c>
      <c r="AC5" s="179">
        <v>2016</v>
      </c>
      <c r="AD5" s="179">
        <v>2017</v>
      </c>
      <c r="AE5" s="179">
        <v>2018</v>
      </c>
      <c r="AF5" s="179">
        <v>2019</v>
      </c>
      <c r="AG5" s="179">
        <v>2020</v>
      </c>
    </row>
    <row r="6" spans="1:33" s="154" customFormat="1" x14ac:dyDescent="0.3">
      <c r="B6" s="181" t="s">
        <v>382</v>
      </c>
      <c r="C6" s="366">
        <v>0.26336088089999998</v>
      </c>
      <c r="D6" s="366">
        <v>0.26332757099999987</v>
      </c>
      <c r="E6" s="366">
        <v>0.26223515040937495</v>
      </c>
      <c r="F6" s="366">
        <v>0.26202119835937493</v>
      </c>
      <c r="G6" s="366">
        <v>0.26170259236874993</v>
      </c>
      <c r="H6" s="366">
        <v>0.26145813293437498</v>
      </c>
      <c r="I6" s="366">
        <v>0.26159721778124995</v>
      </c>
      <c r="J6" s="366">
        <v>0.26171604444374996</v>
      </c>
      <c r="K6" s="366">
        <v>0.26204025546562493</v>
      </c>
      <c r="L6" s="366">
        <v>0.26279837597812494</v>
      </c>
      <c r="M6" s="366">
        <v>0.27318233694374999</v>
      </c>
      <c r="N6" s="366">
        <v>0.27450304245000001</v>
      </c>
      <c r="O6" s="366">
        <v>0.2761087237593749</v>
      </c>
      <c r="P6" s="366">
        <v>0.27768381761249994</v>
      </c>
      <c r="Q6" s="366">
        <v>0.27827787085312494</v>
      </c>
      <c r="R6" s="366">
        <v>0.27854715256875001</v>
      </c>
      <c r="S6" s="366">
        <v>0.27906345601874988</v>
      </c>
      <c r="T6" s="366">
        <v>0.27934138549687498</v>
      </c>
      <c r="U6" s="366">
        <v>0.2804863332375</v>
      </c>
      <c r="V6" s="366">
        <v>0.28171591694999992</v>
      </c>
      <c r="W6" s="366">
        <v>0.28658636881874994</v>
      </c>
      <c r="X6" s="366">
        <v>0.287320547840625</v>
      </c>
      <c r="Y6" s="366">
        <v>0.28782211806562491</v>
      </c>
      <c r="Z6" s="366">
        <v>0.28784565919687499</v>
      </c>
      <c r="AA6" s="366">
        <v>0.28782027641249996</v>
      </c>
      <c r="AB6" s="366">
        <v>0.28722758439374996</v>
      </c>
      <c r="AC6" s="366">
        <v>0.28650845888437498</v>
      </c>
      <c r="AD6" s="366">
        <v>0.28612059072187496</v>
      </c>
      <c r="AE6" s="366">
        <v>0.28597830299999993</v>
      </c>
      <c r="AF6" s="366">
        <v>0.28547921500312495</v>
      </c>
      <c r="AG6" s="366">
        <v>0.28481613980624992</v>
      </c>
    </row>
    <row r="7" spans="1:33" s="154" customFormat="1" x14ac:dyDescent="0.3">
      <c r="B7" s="181" t="s">
        <v>383</v>
      </c>
      <c r="C7" s="366">
        <v>9.6111047153890572E-2</v>
      </c>
      <c r="D7" s="366">
        <v>9.6886381851142386E-2</v>
      </c>
      <c r="E7" s="366">
        <v>9.7268670332846294E-2</v>
      </c>
      <c r="F7" s="366">
        <v>9.7189310905301987E-2</v>
      </c>
      <c r="G7" s="366">
        <v>9.8636395614404584E-2</v>
      </c>
      <c r="H7" s="366">
        <v>9.776235800574079E-2</v>
      </c>
      <c r="I7" s="366">
        <v>9.8596679655130789E-2</v>
      </c>
      <c r="J7" s="366">
        <v>9.7858794238304431E-2</v>
      </c>
      <c r="K7" s="366">
        <v>9.8763661724022636E-2</v>
      </c>
      <c r="L7" s="366">
        <v>0.10062121584182096</v>
      </c>
      <c r="M7" s="366">
        <v>0.10459706528809824</v>
      </c>
      <c r="N7" s="366">
        <v>0.10346091892855484</v>
      </c>
      <c r="O7" s="366">
        <v>0.10489181777638584</v>
      </c>
      <c r="P7" s="366">
        <v>0.10632060888418113</v>
      </c>
      <c r="Q7" s="366">
        <v>0.10738026244209503</v>
      </c>
      <c r="R7" s="366">
        <v>0.1058181602216776</v>
      </c>
      <c r="S7" s="366">
        <v>0.10684884994861792</v>
      </c>
      <c r="T7" s="366">
        <v>0.10611988388485855</v>
      </c>
      <c r="U7" s="366">
        <v>0.10487723222809271</v>
      </c>
      <c r="V7" s="366">
        <v>0.10449450659283324</v>
      </c>
      <c r="W7" s="366">
        <v>0.10630106218407982</v>
      </c>
      <c r="X7" s="366">
        <v>0.1044311502102926</v>
      </c>
      <c r="Y7" s="366">
        <v>0.10560048870170248</v>
      </c>
      <c r="Z7" s="366">
        <v>0.10553462652839679</v>
      </c>
      <c r="AA7" s="366">
        <v>0.10686618936006087</v>
      </c>
      <c r="AB7" s="366">
        <v>0.10776121577829345</v>
      </c>
      <c r="AC7" s="366">
        <v>0.10823294840742628</v>
      </c>
      <c r="AD7" s="366">
        <v>0.10872513084887946</v>
      </c>
      <c r="AE7" s="366">
        <v>0.10736303871760064</v>
      </c>
      <c r="AF7" s="366">
        <v>0.10718104094936434</v>
      </c>
      <c r="AG7" s="366">
        <v>0.10693209431474508</v>
      </c>
    </row>
    <row r="8" spans="1:33" s="154" customFormat="1" x14ac:dyDescent="0.3">
      <c r="B8" s="181" t="s">
        <v>384</v>
      </c>
      <c r="C8" s="366">
        <v>0</v>
      </c>
      <c r="D8" s="366">
        <v>0</v>
      </c>
      <c r="E8" s="366">
        <v>0</v>
      </c>
      <c r="F8" s="366">
        <v>0</v>
      </c>
      <c r="G8" s="366">
        <v>0</v>
      </c>
      <c r="H8" s="366">
        <v>0</v>
      </c>
      <c r="I8" s="366">
        <v>0</v>
      </c>
      <c r="J8" s="366">
        <v>0</v>
      </c>
      <c r="K8" s="366">
        <v>0</v>
      </c>
      <c r="L8" s="366">
        <v>0</v>
      </c>
      <c r="M8" s="366">
        <v>0</v>
      </c>
      <c r="N8" s="366">
        <v>0</v>
      </c>
      <c r="O8" s="366">
        <v>0</v>
      </c>
      <c r="P8" s="366">
        <v>0</v>
      </c>
      <c r="Q8" s="366">
        <v>0</v>
      </c>
      <c r="R8" s="366">
        <v>0</v>
      </c>
      <c r="S8" s="366">
        <v>0</v>
      </c>
      <c r="T8" s="366">
        <v>0</v>
      </c>
      <c r="U8" s="366">
        <v>0</v>
      </c>
      <c r="V8" s="366">
        <v>0</v>
      </c>
      <c r="W8" s="366">
        <v>0</v>
      </c>
      <c r="X8" s="366">
        <v>0</v>
      </c>
      <c r="Y8" s="366">
        <v>0</v>
      </c>
      <c r="Z8" s="366">
        <v>0</v>
      </c>
      <c r="AA8" s="366">
        <v>0</v>
      </c>
      <c r="AB8" s="366">
        <v>0</v>
      </c>
      <c r="AC8" s="366">
        <v>0</v>
      </c>
      <c r="AD8" s="366">
        <v>0</v>
      </c>
      <c r="AE8" s="366">
        <v>0</v>
      </c>
      <c r="AF8" s="366">
        <v>0</v>
      </c>
      <c r="AG8" s="366">
        <v>0</v>
      </c>
    </row>
    <row r="9" spans="1:33" s="154" customFormat="1" x14ac:dyDescent="0.3">
      <c r="B9" s="189" t="s">
        <v>385</v>
      </c>
      <c r="C9" s="366">
        <v>0</v>
      </c>
      <c r="D9" s="366">
        <v>0</v>
      </c>
      <c r="E9" s="366">
        <v>0</v>
      </c>
      <c r="F9" s="366">
        <v>0</v>
      </c>
      <c r="G9" s="366">
        <v>0</v>
      </c>
      <c r="H9" s="366">
        <v>0</v>
      </c>
      <c r="I9" s="366">
        <v>0</v>
      </c>
      <c r="J9" s="366">
        <v>0</v>
      </c>
      <c r="K9" s="366">
        <v>0</v>
      </c>
      <c r="L9" s="366">
        <v>0</v>
      </c>
      <c r="M9" s="366">
        <v>0</v>
      </c>
      <c r="N9" s="366">
        <v>0</v>
      </c>
      <c r="O9" s="366">
        <v>0</v>
      </c>
      <c r="P9" s="366">
        <v>0</v>
      </c>
      <c r="Q9" s="366">
        <v>0</v>
      </c>
      <c r="R9" s="366">
        <v>0</v>
      </c>
      <c r="S9" s="366">
        <v>0</v>
      </c>
      <c r="T9" s="366">
        <v>0</v>
      </c>
      <c r="U9" s="366">
        <v>0</v>
      </c>
      <c r="V9" s="366">
        <v>0</v>
      </c>
      <c r="W9" s="366">
        <v>0</v>
      </c>
      <c r="X9" s="366">
        <v>0</v>
      </c>
      <c r="Y9" s="366">
        <v>0</v>
      </c>
      <c r="Z9" s="366">
        <v>0</v>
      </c>
      <c r="AA9" s="366">
        <v>0</v>
      </c>
      <c r="AB9" s="366">
        <v>0</v>
      </c>
      <c r="AC9" s="366">
        <v>0</v>
      </c>
      <c r="AD9" s="366">
        <v>0</v>
      </c>
      <c r="AE9" s="366">
        <v>0</v>
      </c>
      <c r="AF9" s="366">
        <v>0</v>
      </c>
      <c r="AG9" s="366">
        <v>0</v>
      </c>
    </row>
    <row r="10" spans="1:33" s="154" customFormat="1" x14ac:dyDescent="0.3">
      <c r="B10" s="189" t="s">
        <v>386</v>
      </c>
      <c r="C10" s="366">
        <v>0</v>
      </c>
      <c r="D10" s="366">
        <v>0</v>
      </c>
      <c r="E10" s="366">
        <v>0</v>
      </c>
      <c r="F10" s="366">
        <v>0</v>
      </c>
      <c r="G10" s="366">
        <v>0</v>
      </c>
      <c r="H10" s="366">
        <v>0</v>
      </c>
      <c r="I10" s="366">
        <v>0</v>
      </c>
      <c r="J10" s="366">
        <v>0</v>
      </c>
      <c r="K10" s="366">
        <v>0</v>
      </c>
      <c r="L10" s="366">
        <v>0</v>
      </c>
      <c r="M10" s="366">
        <v>0</v>
      </c>
      <c r="N10" s="366">
        <v>0</v>
      </c>
      <c r="O10" s="366">
        <v>0</v>
      </c>
      <c r="P10" s="366">
        <v>0</v>
      </c>
      <c r="Q10" s="366">
        <v>0</v>
      </c>
      <c r="R10" s="366">
        <v>0</v>
      </c>
      <c r="S10" s="366">
        <v>0</v>
      </c>
      <c r="T10" s="366">
        <v>0</v>
      </c>
      <c r="U10" s="366">
        <v>0</v>
      </c>
      <c r="V10" s="366">
        <v>0</v>
      </c>
      <c r="W10" s="366">
        <v>0</v>
      </c>
      <c r="X10" s="366">
        <v>0</v>
      </c>
      <c r="Y10" s="366">
        <v>0</v>
      </c>
      <c r="Z10" s="366">
        <v>0</v>
      </c>
      <c r="AA10" s="366">
        <v>0</v>
      </c>
      <c r="AB10" s="366">
        <v>0</v>
      </c>
      <c r="AC10" s="366">
        <v>0</v>
      </c>
      <c r="AD10" s="366">
        <v>0</v>
      </c>
      <c r="AE10" s="366">
        <v>0</v>
      </c>
      <c r="AF10" s="366">
        <v>0</v>
      </c>
      <c r="AG10" s="366">
        <v>0</v>
      </c>
    </row>
    <row r="11" spans="1:33" s="154" customFormat="1" x14ac:dyDescent="0.3">
      <c r="B11" s="189" t="s">
        <v>387</v>
      </c>
      <c r="C11" s="366">
        <v>0</v>
      </c>
      <c r="D11" s="366">
        <v>0</v>
      </c>
      <c r="E11" s="366">
        <v>0</v>
      </c>
      <c r="F11" s="366">
        <v>0</v>
      </c>
      <c r="G11" s="366">
        <v>0</v>
      </c>
      <c r="H11" s="366">
        <v>0</v>
      </c>
      <c r="I11" s="366">
        <v>0</v>
      </c>
      <c r="J11" s="366">
        <v>0</v>
      </c>
      <c r="K11" s="366">
        <v>0</v>
      </c>
      <c r="L11" s="366">
        <v>0</v>
      </c>
      <c r="M11" s="366">
        <v>0</v>
      </c>
      <c r="N11" s="366">
        <v>0</v>
      </c>
      <c r="O11" s="366">
        <v>0</v>
      </c>
      <c r="P11" s="366">
        <v>0</v>
      </c>
      <c r="Q11" s="366">
        <v>0</v>
      </c>
      <c r="R11" s="366">
        <v>0</v>
      </c>
      <c r="S11" s="366">
        <v>0</v>
      </c>
      <c r="T11" s="366">
        <v>0</v>
      </c>
      <c r="U11" s="366">
        <v>0</v>
      </c>
      <c r="V11" s="366">
        <v>0</v>
      </c>
      <c r="W11" s="366">
        <v>0</v>
      </c>
      <c r="X11" s="366">
        <v>0</v>
      </c>
      <c r="Y11" s="366">
        <v>0</v>
      </c>
      <c r="Z11" s="366">
        <v>0</v>
      </c>
      <c r="AA11" s="366">
        <v>0</v>
      </c>
      <c r="AB11" s="366">
        <v>0</v>
      </c>
      <c r="AC11" s="366">
        <v>0</v>
      </c>
      <c r="AD11" s="366">
        <v>0</v>
      </c>
      <c r="AE11" s="366">
        <v>0</v>
      </c>
      <c r="AF11" s="366">
        <v>0</v>
      </c>
      <c r="AG11" s="366">
        <v>0</v>
      </c>
    </row>
    <row r="12" spans="1:33" s="154" customFormat="1" ht="15.75" thickBot="1" x14ac:dyDescent="0.35">
      <c r="B12" s="189" t="s">
        <v>388</v>
      </c>
      <c r="C12" s="366">
        <v>0</v>
      </c>
      <c r="D12" s="366">
        <v>0</v>
      </c>
      <c r="E12" s="366">
        <v>0</v>
      </c>
      <c r="F12" s="366">
        <v>0</v>
      </c>
      <c r="G12" s="366">
        <v>0</v>
      </c>
      <c r="H12" s="366">
        <v>0</v>
      </c>
      <c r="I12" s="366">
        <v>0</v>
      </c>
      <c r="J12" s="366">
        <v>0</v>
      </c>
      <c r="K12" s="366">
        <v>0</v>
      </c>
      <c r="L12" s="366">
        <v>0</v>
      </c>
      <c r="M12" s="366">
        <v>0</v>
      </c>
      <c r="N12" s="366">
        <v>0</v>
      </c>
      <c r="O12" s="366">
        <v>0</v>
      </c>
      <c r="P12" s="366">
        <v>0</v>
      </c>
      <c r="Q12" s="366">
        <v>0</v>
      </c>
      <c r="R12" s="366">
        <v>0</v>
      </c>
      <c r="S12" s="366">
        <v>0</v>
      </c>
      <c r="T12" s="366">
        <v>0</v>
      </c>
      <c r="U12" s="366">
        <v>0</v>
      </c>
      <c r="V12" s="366">
        <v>0</v>
      </c>
      <c r="W12" s="366">
        <v>0</v>
      </c>
      <c r="X12" s="366">
        <v>0</v>
      </c>
      <c r="Y12" s="366">
        <v>0</v>
      </c>
      <c r="Z12" s="366">
        <v>0</v>
      </c>
      <c r="AA12" s="366">
        <v>0</v>
      </c>
      <c r="AB12" s="366">
        <v>0</v>
      </c>
      <c r="AC12" s="366">
        <v>0</v>
      </c>
      <c r="AD12" s="366">
        <v>0</v>
      </c>
      <c r="AE12" s="366">
        <v>0</v>
      </c>
      <c r="AF12" s="366">
        <v>0</v>
      </c>
      <c r="AG12" s="366">
        <v>0</v>
      </c>
    </row>
    <row r="13" spans="1:33" s="154" customFormat="1" ht="15.75" thickBot="1" x14ac:dyDescent="0.35">
      <c r="B13" s="167" t="s">
        <v>266</v>
      </c>
      <c r="C13" s="367">
        <v>0.35947192805389055</v>
      </c>
      <c r="D13" s="367">
        <v>0.36021395285114227</v>
      </c>
      <c r="E13" s="367">
        <v>0.35950382074222126</v>
      </c>
      <c r="F13" s="367">
        <v>0.3592105092646769</v>
      </c>
      <c r="G13" s="367">
        <v>0.3603389879831545</v>
      </c>
      <c r="H13" s="367">
        <v>0.35922049094011577</v>
      </c>
      <c r="I13" s="367">
        <v>0.36019389743638075</v>
      </c>
      <c r="J13" s="367">
        <v>0.35957483868205442</v>
      </c>
      <c r="K13" s="367">
        <v>0.36080391718964755</v>
      </c>
      <c r="L13" s="367">
        <v>0.36341959181994588</v>
      </c>
      <c r="M13" s="367">
        <v>0.37777940223184825</v>
      </c>
      <c r="N13" s="367">
        <v>0.37796396137855487</v>
      </c>
      <c r="O13" s="367">
        <v>0.38100054153576074</v>
      </c>
      <c r="P13" s="367">
        <v>0.38400442649668109</v>
      </c>
      <c r="Q13" s="367">
        <v>0.38565813329521997</v>
      </c>
      <c r="R13" s="367">
        <v>0.38436531279042763</v>
      </c>
      <c r="S13" s="367">
        <v>0.38591230596736781</v>
      </c>
      <c r="T13" s="367">
        <v>0.38546126938173353</v>
      </c>
      <c r="U13" s="367">
        <v>0.38536356546559269</v>
      </c>
      <c r="V13" s="367">
        <v>0.38621042354283319</v>
      </c>
      <c r="W13" s="367">
        <v>0.39288743100282975</v>
      </c>
      <c r="X13" s="367">
        <v>0.39175169805091759</v>
      </c>
      <c r="Y13" s="367">
        <v>0.39342260676732738</v>
      </c>
      <c r="Z13" s="367">
        <v>0.39338028572527178</v>
      </c>
      <c r="AA13" s="367">
        <v>0.39468646577256083</v>
      </c>
      <c r="AB13" s="367">
        <v>0.39498880017204341</v>
      </c>
      <c r="AC13" s="367">
        <v>0.39474140729180129</v>
      </c>
      <c r="AD13" s="367">
        <v>0.39484572157075443</v>
      </c>
      <c r="AE13" s="367">
        <v>0.3933413417176006</v>
      </c>
      <c r="AF13" s="367">
        <v>0.39266025595248932</v>
      </c>
      <c r="AG13" s="367">
        <v>0.39174823412099502</v>
      </c>
    </row>
    <row r="14" spans="1:33" s="161" customFormat="1" x14ac:dyDescent="0.3">
      <c r="B14" s="229"/>
      <c r="C14" s="229">
        <v>1</v>
      </c>
      <c r="D14" s="229">
        <v>2</v>
      </c>
      <c r="E14" s="229">
        <v>3</v>
      </c>
      <c r="F14" s="229">
        <v>4</v>
      </c>
      <c r="G14" s="229">
        <v>5</v>
      </c>
      <c r="H14" s="229">
        <v>6</v>
      </c>
      <c r="I14" s="229">
        <v>7</v>
      </c>
      <c r="J14" s="229">
        <v>8</v>
      </c>
      <c r="K14" s="229">
        <v>9</v>
      </c>
      <c r="L14" s="229">
        <v>10</v>
      </c>
      <c r="M14" s="229">
        <v>11</v>
      </c>
      <c r="N14" s="229">
        <v>12</v>
      </c>
      <c r="O14" s="229">
        <v>13</v>
      </c>
      <c r="P14" s="229">
        <v>14</v>
      </c>
      <c r="Q14" s="229">
        <v>15</v>
      </c>
      <c r="R14" s="229">
        <v>16</v>
      </c>
      <c r="S14" s="229">
        <v>17</v>
      </c>
      <c r="T14" s="229">
        <v>18</v>
      </c>
      <c r="U14" s="229">
        <v>19</v>
      </c>
      <c r="V14" s="229">
        <v>20</v>
      </c>
      <c r="W14" s="229">
        <v>21</v>
      </c>
      <c r="X14" s="229">
        <v>22</v>
      </c>
      <c r="Y14" s="229">
        <v>23</v>
      </c>
      <c r="Z14" s="229">
        <v>24</v>
      </c>
      <c r="AA14" s="229">
        <v>25</v>
      </c>
      <c r="AB14" s="229">
        <v>26</v>
      </c>
      <c r="AC14" s="229">
        <v>27</v>
      </c>
      <c r="AD14" s="229">
        <v>28</v>
      </c>
      <c r="AE14" s="229">
        <v>29</v>
      </c>
      <c r="AF14" s="229">
        <v>30</v>
      </c>
      <c r="AG14" s="229">
        <v>31</v>
      </c>
    </row>
    <row r="15" spans="1:33" ht="16.5" hidden="1" thickBot="1" x14ac:dyDescent="0.35">
      <c r="B15" s="179" t="s">
        <v>199</v>
      </c>
      <c r="C15" s="179">
        <v>1990</v>
      </c>
      <c r="D15" s="179">
        <v>1991</v>
      </c>
      <c r="E15" s="179">
        <v>1992</v>
      </c>
      <c r="F15" s="179">
        <v>1993</v>
      </c>
      <c r="G15" s="179">
        <v>1994</v>
      </c>
      <c r="H15" s="179">
        <v>1995</v>
      </c>
      <c r="I15" s="179">
        <v>1996</v>
      </c>
      <c r="J15" s="179">
        <v>1997</v>
      </c>
      <c r="K15" s="179">
        <v>1998</v>
      </c>
      <c r="L15" s="179">
        <v>1999</v>
      </c>
      <c r="M15" s="179">
        <v>2000</v>
      </c>
      <c r="N15" s="179">
        <v>2001</v>
      </c>
      <c r="O15" s="179">
        <v>2002</v>
      </c>
      <c r="P15" s="179">
        <v>2003</v>
      </c>
      <c r="Q15" s="179">
        <v>2004</v>
      </c>
      <c r="R15" s="179">
        <v>2005</v>
      </c>
      <c r="S15" s="179">
        <v>2006</v>
      </c>
      <c r="T15" s="179">
        <v>2007</v>
      </c>
      <c r="U15" s="179">
        <v>2008</v>
      </c>
      <c r="V15" s="179">
        <v>2009</v>
      </c>
      <c r="W15" s="179">
        <v>2010</v>
      </c>
      <c r="X15" s="179">
        <v>2011</v>
      </c>
      <c r="Y15" s="179">
        <v>2012</v>
      </c>
      <c r="Z15" s="179">
        <v>2013</v>
      </c>
      <c r="AA15" s="179">
        <v>2014</v>
      </c>
      <c r="AB15" s="179">
        <v>2015</v>
      </c>
      <c r="AC15" s="179">
        <v>2016</v>
      </c>
      <c r="AD15" s="179">
        <v>2017</v>
      </c>
      <c r="AE15" s="179">
        <v>2018</v>
      </c>
      <c r="AF15" s="179">
        <v>2019</v>
      </c>
      <c r="AG15" s="179">
        <v>2020</v>
      </c>
    </row>
    <row r="16" spans="1:33" s="154" customFormat="1" hidden="1" x14ac:dyDescent="0.3">
      <c r="B16" s="181" t="s">
        <v>382</v>
      </c>
      <c r="C16" s="366">
        <v>7.1825694790909084E-2</v>
      </c>
      <c r="D16" s="366">
        <v>7.1816610272727247E-2</v>
      </c>
      <c r="E16" s="366">
        <v>7.1518677384374993E-2</v>
      </c>
      <c r="F16" s="366">
        <v>7.1460326825284082E-2</v>
      </c>
      <c r="G16" s="366">
        <v>7.137343428238635E-2</v>
      </c>
      <c r="H16" s="366">
        <v>7.1306763527556813E-2</v>
      </c>
      <c r="I16" s="366">
        <v>7.1344695758522716E-2</v>
      </c>
      <c r="J16" s="366">
        <v>7.1377103030113631E-2</v>
      </c>
      <c r="K16" s="366">
        <v>7.1465524217897716E-2</v>
      </c>
      <c r="L16" s="366">
        <v>7.1672284357670438E-2</v>
      </c>
      <c r="M16" s="366">
        <v>7.4504273711931815E-2</v>
      </c>
      <c r="N16" s="366">
        <v>7.4864466122727277E-2</v>
      </c>
      <c r="O16" s="366">
        <v>7.5302379207102255E-2</v>
      </c>
      <c r="P16" s="366">
        <v>7.5731950257954539E-2</v>
      </c>
      <c r="Q16" s="366">
        <v>7.5893964778124989E-2</v>
      </c>
      <c r="R16" s="366">
        <v>7.5967405246022732E-2</v>
      </c>
      <c r="S16" s="366">
        <v>7.6108215277840882E-2</v>
      </c>
      <c r="T16" s="366">
        <v>7.618401422642046E-2</v>
      </c>
      <c r="U16" s="366">
        <v>7.6496272701136361E-2</v>
      </c>
      <c r="V16" s="366">
        <v>7.6831613713636351E-2</v>
      </c>
      <c r="W16" s="366">
        <v>7.8159918768749989E-2</v>
      </c>
      <c r="X16" s="366">
        <v>7.8360149411079549E-2</v>
      </c>
      <c r="Y16" s="366">
        <v>7.8496941290624983E-2</v>
      </c>
      <c r="Z16" s="366">
        <v>7.8503361599147725E-2</v>
      </c>
      <c r="AA16" s="366">
        <v>7.8496439021590897E-2</v>
      </c>
      <c r="AB16" s="366">
        <v>7.8334795743749991E-2</v>
      </c>
      <c r="AC16" s="366">
        <v>7.8138670604829541E-2</v>
      </c>
      <c r="AD16" s="366">
        <v>7.8032888378693169E-2</v>
      </c>
      <c r="AE16" s="366">
        <v>7.7994082636363621E-2</v>
      </c>
      <c r="AF16" s="366">
        <v>7.7857967728124991E-2</v>
      </c>
      <c r="AG16" s="366">
        <v>7.7677129038068171E-2</v>
      </c>
    </row>
    <row r="17" spans="2:33" s="154" customFormat="1" hidden="1" x14ac:dyDescent="0.3">
      <c r="B17" s="181" t="s">
        <v>389</v>
      </c>
      <c r="C17" s="366">
        <v>2.6212103769242885E-2</v>
      </c>
      <c r="D17" s="366">
        <v>2.6423558686675196E-2</v>
      </c>
      <c r="E17" s="366">
        <v>2.6527819181685355E-2</v>
      </c>
      <c r="F17" s="366">
        <v>2.6506175701445998E-2</v>
      </c>
      <c r="G17" s="366">
        <v>2.6900835167564887E-2</v>
      </c>
      <c r="H17" s="366">
        <v>2.6662461274292944E-2</v>
      </c>
      <c r="I17" s="366">
        <v>2.6890003542308399E-2</v>
      </c>
      <c r="J17" s="366">
        <v>2.6688762064992117E-2</v>
      </c>
      <c r="K17" s="366">
        <v>2.6935544106551627E-2</v>
      </c>
      <c r="L17" s="366">
        <v>2.7442149775042082E-2</v>
      </c>
      <c r="M17" s="366">
        <v>2.8526472351299521E-2</v>
      </c>
      <c r="N17" s="366">
        <v>2.821661425324223E-2</v>
      </c>
      <c r="O17" s="366">
        <v>2.8606859393559777E-2</v>
      </c>
      <c r="P17" s="366">
        <v>2.8996529695685763E-2</v>
      </c>
      <c r="Q17" s="366">
        <v>2.9285526120571372E-2</v>
      </c>
      <c r="R17" s="366">
        <v>2.8859498242275711E-2</v>
      </c>
      <c r="S17" s="366">
        <v>2.9140595440532161E-2</v>
      </c>
      <c r="T17" s="366">
        <v>2.8941786514052333E-2</v>
      </c>
      <c r="U17" s="366">
        <v>2.8602881516752558E-2</v>
      </c>
      <c r="V17" s="366">
        <v>2.8498501798045431E-2</v>
      </c>
      <c r="W17" s="366">
        <v>2.8991198777476315E-2</v>
      </c>
      <c r="X17" s="366">
        <v>2.8481222784625258E-2</v>
      </c>
      <c r="Y17" s="366">
        <v>2.8800133282282495E-2</v>
      </c>
      <c r="Z17" s="366">
        <v>2.8782170871380942E-2</v>
      </c>
      <c r="AA17" s="366">
        <v>2.9145324370925693E-2</v>
      </c>
      <c r="AB17" s="366">
        <v>2.9389422484989124E-2</v>
      </c>
      <c r="AC17" s="366">
        <v>2.9518076838388987E-2</v>
      </c>
      <c r="AD17" s="366">
        <v>2.9652308413330761E-2</v>
      </c>
      <c r="AE17" s="366">
        <v>2.9280828741163813E-2</v>
      </c>
      <c r="AF17" s="366">
        <v>2.9231192986190275E-2</v>
      </c>
      <c r="AG17" s="366">
        <v>2.9163298449475933E-2</v>
      </c>
    </row>
    <row r="18" spans="2:33" s="154" customFormat="1" hidden="1" x14ac:dyDescent="0.3">
      <c r="B18" s="181" t="s">
        <v>384</v>
      </c>
      <c r="C18" s="366">
        <v>0</v>
      </c>
      <c r="D18" s="366">
        <v>0</v>
      </c>
      <c r="E18" s="366">
        <v>0</v>
      </c>
      <c r="F18" s="366">
        <v>0</v>
      </c>
      <c r="G18" s="366">
        <v>0</v>
      </c>
      <c r="H18" s="366">
        <v>0</v>
      </c>
      <c r="I18" s="366">
        <v>0</v>
      </c>
      <c r="J18" s="366">
        <v>0</v>
      </c>
      <c r="K18" s="366">
        <v>0</v>
      </c>
      <c r="L18" s="366">
        <v>0</v>
      </c>
      <c r="M18" s="366">
        <v>0</v>
      </c>
      <c r="N18" s="366">
        <v>0</v>
      </c>
      <c r="O18" s="366">
        <v>0</v>
      </c>
      <c r="P18" s="366">
        <v>0</v>
      </c>
      <c r="Q18" s="366">
        <v>0</v>
      </c>
      <c r="R18" s="366">
        <v>0</v>
      </c>
      <c r="S18" s="366">
        <v>0</v>
      </c>
      <c r="T18" s="366">
        <v>0</v>
      </c>
      <c r="U18" s="366">
        <v>0</v>
      </c>
      <c r="V18" s="366">
        <v>0</v>
      </c>
      <c r="W18" s="366">
        <v>0</v>
      </c>
      <c r="X18" s="366">
        <v>0</v>
      </c>
      <c r="Y18" s="366">
        <v>0</v>
      </c>
      <c r="Z18" s="366">
        <v>0</v>
      </c>
      <c r="AA18" s="366">
        <v>0</v>
      </c>
      <c r="AB18" s="366">
        <v>0</v>
      </c>
      <c r="AC18" s="366">
        <v>0</v>
      </c>
      <c r="AD18" s="366">
        <v>0</v>
      </c>
      <c r="AE18" s="366">
        <v>0</v>
      </c>
      <c r="AF18" s="366">
        <v>0</v>
      </c>
      <c r="AG18" s="366">
        <v>0</v>
      </c>
    </row>
    <row r="19" spans="2:33" s="154" customFormat="1" hidden="1" x14ac:dyDescent="0.3">
      <c r="B19" s="189" t="s">
        <v>385</v>
      </c>
      <c r="C19" s="366">
        <v>0</v>
      </c>
      <c r="D19" s="366">
        <v>0</v>
      </c>
      <c r="E19" s="366">
        <v>0</v>
      </c>
      <c r="F19" s="366">
        <v>0</v>
      </c>
      <c r="G19" s="366">
        <v>0</v>
      </c>
      <c r="H19" s="366">
        <v>0</v>
      </c>
      <c r="I19" s="366">
        <v>0</v>
      </c>
      <c r="J19" s="366">
        <v>0</v>
      </c>
      <c r="K19" s="366">
        <v>0</v>
      </c>
      <c r="L19" s="366">
        <v>0</v>
      </c>
      <c r="M19" s="366">
        <v>0</v>
      </c>
      <c r="N19" s="366">
        <v>0</v>
      </c>
      <c r="O19" s="366">
        <v>0</v>
      </c>
      <c r="P19" s="366">
        <v>0</v>
      </c>
      <c r="Q19" s="366">
        <v>0</v>
      </c>
      <c r="R19" s="366">
        <v>0</v>
      </c>
      <c r="S19" s="366">
        <v>0</v>
      </c>
      <c r="T19" s="366">
        <v>0</v>
      </c>
      <c r="U19" s="366">
        <v>0</v>
      </c>
      <c r="V19" s="366">
        <v>0</v>
      </c>
      <c r="W19" s="366">
        <v>0</v>
      </c>
      <c r="X19" s="366">
        <v>0</v>
      </c>
      <c r="Y19" s="366">
        <v>0</v>
      </c>
      <c r="Z19" s="366">
        <v>0</v>
      </c>
      <c r="AA19" s="366">
        <v>0</v>
      </c>
      <c r="AB19" s="366">
        <v>0</v>
      </c>
      <c r="AC19" s="366">
        <v>0</v>
      </c>
      <c r="AD19" s="366">
        <v>0</v>
      </c>
      <c r="AE19" s="366">
        <v>0</v>
      </c>
      <c r="AF19" s="366">
        <v>0</v>
      </c>
      <c r="AG19" s="366">
        <v>0</v>
      </c>
    </row>
    <row r="20" spans="2:33" s="154" customFormat="1" hidden="1" x14ac:dyDescent="0.3">
      <c r="B20" s="189" t="s">
        <v>386</v>
      </c>
      <c r="C20" s="366">
        <v>0</v>
      </c>
      <c r="D20" s="366">
        <v>0</v>
      </c>
      <c r="E20" s="366">
        <v>0</v>
      </c>
      <c r="F20" s="366">
        <v>0</v>
      </c>
      <c r="G20" s="366">
        <v>0</v>
      </c>
      <c r="H20" s="366">
        <v>0</v>
      </c>
      <c r="I20" s="366">
        <v>0</v>
      </c>
      <c r="J20" s="366">
        <v>0</v>
      </c>
      <c r="K20" s="366">
        <v>0</v>
      </c>
      <c r="L20" s="366">
        <v>0</v>
      </c>
      <c r="M20" s="366">
        <v>0</v>
      </c>
      <c r="N20" s="366">
        <v>0</v>
      </c>
      <c r="O20" s="366">
        <v>0</v>
      </c>
      <c r="P20" s="366">
        <v>0</v>
      </c>
      <c r="Q20" s="366">
        <v>0</v>
      </c>
      <c r="R20" s="366">
        <v>0</v>
      </c>
      <c r="S20" s="366">
        <v>0</v>
      </c>
      <c r="T20" s="366">
        <v>0</v>
      </c>
      <c r="U20" s="366">
        <v>0</v>
      </c>
      <c r="V20" s="366">
        <v>0</v>
      </c>
      <c r="W20" s="366">
        <v>0</v>
      </c>
      <c r="X20" s="366">
        <v>0</v>
      </c>
      <c r="Y20" s="366">
        <v>0</v>
      </c>
      <c r="Z20" s="366">
        <v>0</v>
      </c>
      <c r="AA20" s="366">
        <v>0</v>
      </c>
      <c r="AB20" s="366">
        <v>0</v>
      </c>
      <c r="AC20" s="366">
        <v>0</v>
      </c>
      <c r="AD20" s="366">
        <v>0</v>
      </c>
      <c r="AE20" s="366">
        <v>0</v>
      </c>
      <c r="AF20" s="366">
        <v>0</v>
      </c>
      <c r="AG20" s="366">
        <v>0</v>
      </c>
    </row>
    <row r="21" spans="2:33" s="154" customFormat="1" hidden="1" x14ac:dyDescent="0.3">
      <c r="B21" s="189" t="s">
        <v>387</v>
      </c>
      <c r="C21" s="366">
        <v>0</v>
      </c>
      <c r="D21" s="366">
        <v>0</v>
      </c>
      <c r="E21" s="366">
        <v>0</v>
      </c>
      <c r="F21" s="366">
        <v>0</v>
      </c>
      <c r="G21" s="366">
        <v>0</v>
      </c>
      <c r="H21" s="366">
        <v>0</v>
      </c>
      <c r="I21" s="366">
        <v>0</v>
      </c>
      <c r="J21" s="366">
        <v>0</v>
      </c>
      <c r="K21" s="366">
        <v>0</v>
      </c>
      <c r="L21" s="366">
        <v>0</v>
      </c>
      <c r="M21" s="366">
        <v>0</v>
      </c>
      <c r="N21" s="366">
        <v>0</v>
      </c>
      <c r="O21" s="366">
        <v>0</v>
      </c>
      <c r="P21" s="366">
        <v>0</v>
      </c>
      <c r="Q21" s="366">
        <v>0</v>
      </c>
      <c r="R21" s="366">
        <v>0</v>
      </c>
      <c r="S21" s="366">
        <v>0</v>
      </c>
      <c r="T21" s="366">
        <v>0</v>
      </c>
      <c r="U21" s="366">
        <v>0</v>
      </c>
      <c r="V21" s="366">
        <v>0</v>
      </c>
      <c r="W21" s="366">
        <v>0</v>
      </c>
      <c r="X21" s="366">
        <v>0</v>
      </c>
      <c r="Y21" s="366">
        <v>0</v>
      </c>
      <c r="Z21" s="366">
        <v>0</v>
      </c>
      <c r="AA21" s="366">
        <v>0</v>
      </c>
      <c r="AB21" s="366">
        <v>0</v>
      </c>
      <c r="AC21" s="366">
        <v>0</v>
      </c>
      <c r="AD21" s="366">
        <v>0</v>
      </c>
      <c r="AE21" s="366">
        <v>0</v>
      </c>
      <c r="AF21" s="366">
        <v>0</v>
      </c>
      <c r="AG21" s="366">
        <v>0</v>
      </c>
    </row>
    <row r="22" spans="2:33" s="154" customFormat="1" hidden="1" x14ac:dyDescent="0.3">
      <c r="B22" s="189" t="s">
        <v>388</v>
      </c>
      <c r="C22" s="366">
        <v>0</v>
      </c>
      <c r="D22" s="366">
        <v>0</v>
      </c>
      <c r="E22" s="366">
        <v>0</v>
      </c>
      <c r="F22" s="366">
        <v>0</v>
      </c>
      <c r="G22" s="366">
        <v>0</v>
      </c>
      <c r="H22" s="366">
        <v>0</v>
      </c>
      <c r="I22" s="366">
        <v>0</v>
      </c>
      <c r="J22" s="366">
        <v>0</v>
      </c>
      <c r="K22" s="366">
        <v>0</v>
      </c>
      <c r="L22" s="366">
        <v>0</v>
      </c>
      <c r="M22" s="366">
        <v>0</v>
      </c>
      <c r="N22" s="366">
        <v>0</v>
      </c>
      <c r="O22" s="366">
        <v>0</v>
      </c>
      <c r="P22" s="366">
        <v>0</v>
      </c>
      <c r="Q22" s="366">
        <v>0</v>
      </c>
      <c r="R22" s="366">
        <v>0</v>
      </c>
      <c r="S22" s="366">
        <v>0</v>
      </c>
      <c r="T22" s="366">
        <v>0</v>
      </c>
      <c r="U22" s="366">
        <v>0</v>
      </c>
      <c r="V22" s="366">
        <v>0</v>
      </c>
      <c r="W22" s="366">
        <v>0</v>
      </c>
      <c r="X22" s="366">
        <v>0</v>
      </c>
      <c r="Y22" s="366">
        <v>0</v>
      </c>
      <c r="Z22" s="366">
        <v>0</v>
      </c>
      <c r="AA22" s="366">
        <v>0</v>
      </c>
      <c r="AB22" s="366">
        <v>0</v>
      </c>
      <c r="AC22" s="366">
        <v>0</v>
      </c>
      <c r="AD22" s="366">
        <v>0</v>
      </c>
      <c r="AE22" s="366">
        <v>0</v>
      </c>
      <c r="AF22" s="366">
        <v>0</v>
      </c>
      <c r="AG22" s="366">
        <v>0</v>
      </c>
    </row>
    <row r="23" spans="2:33" s="154" customFormat="1" ht="15.75" hidden="1" thickBot="1" x14ac:dyDescent="0.35">
      <c r="B23" s="167" t="s">
        <v>266</v>
      </c>
      <c r="C23" s="368">
        <v>9.8037798560151962E-2</v>
      </c>
      <c r="D23" s="368">
        <v>9.8240168959402435E-2</v>
      </c>
      <c r="E23" s="368">
        <v>9.8046496566060348E-2</v>
      </c>
      <c r="F23" s="368">
        <v>9.7966502526730087E-2</v>
      </c>
      <c r="G23" s="368">
        <v>9.827426944995124E-2</v>
      </c>
      <c r="H23" s="368">
        <v>9.7969224801849761E-2</v>
      </c>
      <c r="I23" s="368">
        <v>9.8234699300831119E-2</v>
      </c>
      <c r="J23" s="368">
        <v>9.8065865095105745E-2</v>
      </c>
      <c r="K23" s="368">
        <v>9.8401068324449337E-2</v>
      </c>
      <c r="L23" s="368">
        <v>9.9114434132712523E-2</v>
      </c>
      <c r="M23" s="368">
        <v>0.10303074606323134</v>
      </c>
      <c r="N23" s="368">
        <v>0.10308108037596951</v>
      </c>
      <c r="O23" s="368">
        <v>0.10390923860066203</v>
      </c>
      <c r="P23" s="368">
        <v>0.1047284799536403</v>
      </c>
      <c r="Q23" s="368">
        <v>0.10517949089869635</v>
      </c>
      <c r="R23" s="368">
        <v>0.10482690348829844</v>
      </c>
      <c r="S23" s="368">
        <v>0.10524881071837304</v>
      </c>
      <c r="T23" s="368">
        <v>0.10512580074047279</v>
      </c>
      <c r="U23" s="368">
        <v>0.10509915421788892</v>
      </c>
      <c r="V23" s="368">
        <v>0.10533011551168178</v>
      </c>
      <c r="W23" s="368">
        <v>0.1071511175462263</v>
      </c>
      <c r="X23" s="368">
        <v>0.1068413721957048</v>
      </c>
      <c r="Y23" s="368">
        <v>0.10729707457290748</v>
      </c>
      <c r="Z23" s="368">
        <v>0.10728553247052866</v>
      </c>
      <c r="AA23" s="368">
        <v>0.10764176339251659</v>
      </c>
      <c r="AB23" s="368">
        <v>0.10772421822873912</v>
      </c>
      <c r="AC23" s="368">
        <v>0.10765674744321853</v>
      </c>
      <c r="AD23" s="368">
        <v>0.10768519679202393</v>
      </c>
      <c r="AE23" s="368">
        <v>0.10727491137752743</v>
      </c>
      <c r="AF23" s="368">
        <v>0.10708916071431526</v>
      </c>
      <c r="AG23" s="368">
        <v>0.1068404274875441</v>
      </c>
    </row>
    <row r="24" spans="2:33" hidden="1" x14ac:dyDescent="0.25"/>
    <row r="25" spans="2:33" hidden="1" x14ac:dyDescent="0.25"/>
    <row r="26" spans="2:33" hidden="1" x14ac:dyDescent="0.25"/>
    <row r="27" spans="2:33" hidden="1" x14ac:dyDescent="0.25"/>
    <row r="28" spans="2:33" x14ac:dyDescent="0.25">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row>
    <row r="42" spans="25:25" x14ac:dyDescent="0.25">
      <c r="Y42" s="369"/>
    </row>
  </sheetData>
  <mergeCells count="1">
    <mergeCell ref="B3:N3"/>
  </mergeCells>
  <conditionalFormatting sqref="B3:N3">
    <cfRule type="cellIs" dxfId="4" priority="1" stopIfTrue="1" operator="equal">
      <formula>0</formula>
    </cfRule>
    <cfRule type="cellIs" dxfId="3" priority="2" stopIfTrue="1" operator="notEqual">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86D5-D146-4E8B-86E6-F092D74F179F}">
  <dimension ref="A1:IV115"/>
  <sheetViews>
    <sheetView topLeftCell="A45" workbookViewId="0">
      <selection activeCell="AG69" sqref="AG69"/>
    </sheetView>
  </sheetViews>
  <sheetFormatPr defaultRowHeight="15" x14ac:dyDescent="0.25"/>
  <cols>
    <col min="1" max="1" width="3.5703125" customWidth="1"/>
    <col min="2" max="2" width="26.42578125" customWidth="1"/>
    <col min="3" max="7" width="12.7109375" customWidth="1"/>
    <col min="8" max="8" width="13" customWidth="1"/>
    <col min="9" max="33" width="12.7109375" customWidth="1"/>
  </cols>
  <sheetData>
    <row r="1" spans="1:34" ht="22.5" x14ac:dyDescent="0.45">
      <c r="A1" s="370" t="s">
        <v>405</v>
      </c>
    </row>
    <row r="2" spans="1:34" ht="18.75" customHeight="1" x14ac:dyDescent="0.25">
      <c r="A2" s="385" t="s">
        <v>406</v>
      </c>
    </row>
    <row r="3" spans="1:34" ht="17.100000000000001" customHeight="1" x14ac:dyDescent="0.25">
      <c r="B3" s="386" t="s">
        <v>390</v>
      </c>
      <c r="C3" s="386">
        <v>2020</v>
      </c>
    </row>
    <row r="4" spans="1:34" ht="15" customHeight="1" x14ac:dyDescent="0.25"/>
    <row r="5" spans="1:34" ht="25.5" customHeight="1" x14ac:dyDescent="0.25">
      <c r="B5" s="426">
        <v>0</v>
      </c>
      <c r="C5" s="426"/>
      <c r="D5" s="426"/>
      <c r="E5" s="426"/>
      <c r="F5" s="426"/>
      <c r="G5" s="426"/>
      <c r="H5" s="426"/>
      <c r="I5" s="426"/>
      <c r="J5" s="426"/>
      <c r="K5" s="181"/>
      <c r="L5" s="181"/>
      <c r="M5" s="181"/>
      <c r="N5" s="181"/>
    </row>
    <row r="6" spans="1:34" ht="15" customHeight="1" x14ac:dyDescent="0.35">
      <c r="B6" s="387" t="s">
        <v>407</v>
      </c>
    </row>
    <row r="7" spans="1:34" ht="15" customHeight="1" x14ac:dyDescent="0.3">
      <c r="B7" s="371"/>
      <c r="C7" s="371">
        <v>1990</v>
      </c>
      <c r="D7" s="371">
        <v>1991</v>
      </c>
      <c r="E7" s="371">
        <v>1992</v>
      </c>
      <c r="F7" s="371">
        <v>1993</v>
      </c>
      <c r="G7" s="371">
        <v>1994</v>
      </c>
      <c r="H7" s="371">
        <v>1995</v>
      </c>
      <c r="I7" s="371">
        <v>1996</v>
      </c>
      <c r="J7" s="371">
        <v>1997</v>
      </c>
      <c r="K7" s="371">
        <v>1998</v>
      </c>
      <c r="L7" s="371">
        <v>1999</v>
      </c>
      <c r="M7" s="371">
        <v>2000</v>
      </c>
      <c r="N7" s="371">
        <v>2001</v>
      </c>
      <c r="O7" s="371">
        <v>2002</v>
      </c>
      <c r="P7" s="371">
        <v>2003</v>
      </c>
      <c r="Q7" s="371">
        <v>2004</v>
      </c>
      <c r="R7" s="371">
        <v>2005</v>
      </c>
      <c r="S7" s="371">
        <v>2006</v>
      </c>
      <c r="T7" s="371">
        <v>2007</v>
      </c>
      <c r="U7" s="371">
        <v>2008</v>
      </c>
      <c r="V7" s="371">
        <v>2009</v>
      </c>
      <c r="W7" s="371">
        <v>2010</v>
      </c>
      <c r="X7" s="371">
        <v>2011</v>
      </c>
      <c r="Y7" s="371">
        <v>2012</v>
      </c>
      <c r="Z7" s="371">
        <v>2013</v>
      </c>
      <c r="AA7" s="371">
        <v>2014</v>
      </c>
      <c r="AB7" s="371">
        <v>2015</v>
      </c>
      <c r="AC7" s="371">
        <v>2016</v>
      </c>
      <c r="AD7" s="371">
        <v>2017</v>
      </c>
      <c r="AE7" s="371">
        <v>2018</v>
      </c>
      <c r="AF7" s="371">
        <v>2019</v>
      </c>
      <c r="AG7" s="371">
        <v>2020</v>
      </c>
    </row>
    <row r="8" spans="1:34" ht="15" customHeight="1" x14ac:dyDescent="0.3">
      <c r="B8" s="372" t="s">
        <v>150</v>
      </c>
      <c r="C8" s="373">
        <v>0.9792288767520716</v>
      </c>
      <c r="D8" s="373">
        <v>1.0073801427010995</v>
      </c>
      <c r="E8" s="373">
        <v>1.0106560718917108</v>
      </c>
      <c r="F8" s="373">
        <v>0.93059408917199582</v>
      </c>
      <c r="G8" s="373">
        <v>0.94787023423885608</v>
      </c>
      <c r="H8" s="373">
        <v>0.95135447095878845</v>
      </c>
      <c r="I8" s="373">
        <v>0.94772916196335499</v>
      </c>
      <c r="J8" s="373">
        <v>0.72082459735202575</v>
      </c>
      <c r="K8" s="373">
        <v>0.56419128254951656</v>
      </c>
      <c r="L8" s="373">
        <v>0.49598296983959433</v>
      </c>
      <c r="M8" s="373">
        <v>0.40949395051265669</v>
      </c>
      <c r="N8" s="373">
        <v>5.988984634594368E-2</v>
      </c>
      <c r="O8" s="373">
        <v>0.27638761662938804</v>
      </c>
      <c r="P8" s="373">
        <v>0.61058110427774392</v>
      </c>
      <c r="Q8" s="373">
        <v>0.5851358287291647</v>
      </c>
      <c r="R8" s="373">
        <v>0.56212496511137533</v>
      </c>
      <c r="S8" s="373">
        <v>0.5417060729422426</v>
      </c>
      <c r="T8" s="373">
        <v>0.39117484527977503</v>
      </c>
      <c r="U8" s="373">
        <v>0.34900616638756088</v>
      </c>
      <c r="V8" s="373">
        <v>0.30351724458339291</v>
      </c>
      <c r="W8" s="373">
        <v>0.276476617704983</v>
      </c>
      <c r="X8" s="373">
        <v>0.25022781455301768</v>
      </c>
      <c r="Y8" s="373">
        <v>0.20331944923673798</v>
      </c>
      <c r="Z8" s="373">
        <v>0.17871335111296044</v>
      </c>
      <c r="AA8" s="373">
        <v>0.12917921820040681</v>
      </c>
      <c r="AB8" s="373">
        <v>0.1232910005061868</v>
      </c>
      <c r="AC8" s="373">
        <v>0.10115311427726482</v>
      </c>
      <c r="AD8" s="373">
        <v>7.9805413827878605E-2</v>
      </c>
      <c r="AE8" s="373">
        <v>8.475142873268425E-2</v>
      </c>
      <c r="AF8" s="373">
        <v>0.14579069589509588</v>
      </c>
      <c r="AG8" s="373">
        <v>0.1268953264206715</v>
      </c>
    </row>
    <row r="9" spans="1:34" ht="15" customHeight="1" x14ac:dyDescent="0.3">
      <c r="B9" s="168" t="s">
        <v>408</v>
      </c>
      <c r="C9" s="388">
        <v>8.3641703464819597E-2</v>
      </c>
      <c r="D9" s="388">
        <v>0.10274608454925514</v>
      </c>
      <c r="E9" s="388">
        <v>0.22467148486615379</v>
      </c>
      <c r="F9" s="388">
        <v>0.2704030373191188</v>
      </c>
      <c r="G9" s="388">
        <v>0.28076719553529461</v>
      </c>
      <c r="H9" s="388">
        <v>0.28963115025990577</v>
      </c>
      <c r="I9" s="388">
        <v>0.31229002759794305</v>
      </c>
      <c r="J9" s="388">
        <v>0.87001228113322371</v>
      </c>
      <c r="K9" s="388">
        <v>0.93664212085597753</v>
      </c>
      <c r="L9" s="388">
        <v>0.93486548888191279</v>
      </c>
      <c r="M9" s="388">
        <v>1.1664033183558911</v>
      </c>
      <c r="N9" s="388">
        <v>1.2326932270988475</v>
      </c>
      <c r="O9" s="388">
        <v>1.2574938163700291</v>
      </c>
      <c r="P9" s="388">
        <v>1.2895427558029262</v>
      </c>
      <c r="Q9" s="388">
        <v>1.2825320928152288</v>
      </c>
      <c r="R9" s="388">
        <v>1.3444458351334212</v>
      </c>
      <c r="S9" s="388">
        <v>1.3457865015361916</v>
      </c>
      <c r="T9" s="388">
        <v>1.2208343272905009</v>
      </c>
      <c r="U9" s="388">
        <v>1.3380733753073955</v>
      </c>
      <c r="V9" s="388">
        <v>1.4158964799024767</v>
      </c>
      <c r="W9" s="388">
        <v>1.5037164746925413</v>
      </c>
      <c r="X9" s="388">
        <v>1.5830348903499702</v>
      </c>
      <c r="Y9" s="388">
        <v>1.5839733188858536</v>
      </c>
      <c r="Z9" s="388">
        <v>1.6289799627265857</v>
      </c>
      <c r="AA9" s="388">
        <v>1.6657534750457299</v>
      </c>
      <c r="AB9" s="388">
        <v>1.7406028771891111</v>
      </c>
      <c r="AC9" s="388">
        <v>1.81723340939697</v>
      </c>
      <c r="AD9" s="388">
        <v>1.7579293408496142</v>
      </c>
      <c r="AE9" s="388">
        <v>1.6523095777125858</v>
      </c>
      <c r="AF9" s="388">
        <v>1.6846470068953505</v>
      </c>
      <c r="AG9" s="388">
        <v>1.6855106033703338</v>
      </c>
    </row>
    <row r="10" spans="1:34" ht="15" customHeight="1" x14ac:dyDescent="0.3">
      <c r="B10" s="389" t="s">
        <v>151</v>
      </c>
      <c r="C10" s="390">
        <v>3.0413368408500081E-3</v>
      </c>
      <c r="D10" s="390">
        <v>3.3559784113054089E-3</v>
      </c>
      <c r="E10" s="390">
        <v>7.4775648460758803E-3</v>
      </c>
      <c r="F10" s="390">
        <v>8.3773274541255726E-3</v>
      </c>
      <c r="G10" s="390">
        <v>8.748555326818671E-3</v>
      </c>
      <c r="H10" s="390">
        <v>8.9337947732222155E-3</v>
      </c>
      <c r="I10" s="390">
        <v>8.956412316699195E-3</v>
      </c>
      <c r="J10" s="390">
        <v>2.4371980130976714E-2</v>
      </c>
      <c r="K10" s="390">
        <v>2.5743259031972845E-2</v>
      </c>
      <c r="L10" s="390">
        <v>2.4622515862818571E-2</v>
      </c>
      <c r="M10" s="390">
        <v>2.940060607907808E-2</v>
      </c>
      <c r="N10" s="390">
        <v>3.0049964205866905E-2</v>
      </c>
      <c r="O10" s="390">
        <v>3.0065518954176286E-2</v>
      </c>
      <c r="P10" s="390">
        <v>3.0723882546936129E-2</v>
      </c>
      <c r="Q10" s="390">
        <v>2.957219168028306E-2</v>
      </c>
      <c r="R10" s="390">
        <v>2.9279033302248257E-2</v>
      </c>
      <c r="S10" s="390">
        <v>2.9378799964270234E-2</v>
      </c>
      <c r="T10" s="390">
        <v>2.6574451524438204E-2</v>
      </c>
      <c r="U10" s="390">
        <v>2.7194215416207673E-2</v>
      </c>
      <c r="V10" s="390">
        <v>2.9156726143949263E-2</v>
      </c>
      <c r="W10" s="390">
        <v>2.9121481510591175E-2</v>
      </c>
      <c r="X10" s="390">
        <v>3.0073844242059163E-2</v>
      </c>
      <c r="Y10" s="390">
        <v>2.9763899847391292E-2</v>
      </c>
      <c r="Z10" s="390">
        <v>3.0046320684331575E-2</v>
      </c>
      <c r="AA10" s="390">
        <v>3.0235211221819928E-2</v>
      </c>
      <c r="AB10" s="390">
        <v>3.1172838743879255E-2</v>
      </c>
      <c r="AC10" s="390">
        <v>3.2177656966302433E-2</v>
      </c>
      <c r="AD10" s="390">
        <v>3.0905226919454968E-2</v>
      </c>
      <c r="AE10" s="390">
        <v>2.9929089584805228E-2</v>
      </c>
      <c r="AF10" s="390">
        <v>3.0514833217843467E-2</v>
      </c>
      <c r="AG10" s="390">
        <v>3.0530475962165432E-2</v>
      </c>
    </row>
    <row r="11" spans="1:34" ht="15" customHeight="1" x14ac:dyDescent="0.3">
      <c r="B11" s="168" t="s">
        <v>391</v>
      </c>
      <c r="C11" s="391">
        <v>1.0659119170577411</v>
      </c>
      <c r="D11" s="391">
        <v>1.11348220566166</v>
      </c>
      <c r="E11" s="391">
        <v>1.2428051216039402</v>
      </c>
      <c r="F11" s="391">
        <v>1.2093744539452402</v>
      </c>
      <c r="G11" s="391">
        <v>1.2373859851009696</v>
      </c>
      <c r="H11" s="391">
        <v>1.2499194159919165</v>
      </c>
      <c r="I11" s="391">
        <v>1.2689756018779972</v>
      </c>
      <c r="J11" s="391">
        <v>1.6152088586162261</v>
      </c>
      <c r="K11" s="391">
        <v>1.526576662437467</v>
      </c>
      <c r="L11" s="391">
        <v>1.4554709745843259</v>
      </c>
      <c r="M11" s="391">
        <v>1.6052978749476257</v>
      </c>
      <c r="N11" s="391">
        <v>1.3226330376506583</v>
      </c>
      <c r="O11" s="391">
        <v>1.5639469519535933</v>
      </c>
      <c r="P11" s="391">
        <v>1.9308477426276058</v>
      </c>
      <c r="Q11" s="391">
        <v>1.8972401132246768</v>
      </c>
      <c r="R11" s="391">
        <v>1.9358498335470447</v>
      </c>
      <c r="S11" s="391">
        <v>1.9168713744427044</v>
      </c>
      <c r="T11" s="391">
        <v>1.6385836240947143</v>
      </c>
      <c r="U11" s="391">
        <v>1.7142737571111639</v>
      </c>
      <c r="V11" s="391">
        <v>1.7485704506298188</v>
      </c>
      <c r="W11" s="391">
        <v>1.8093145739081156</v>
      </c>
      <c r="X11" s="391">
        <v>1.8633365491450473</v>
      </c>
      <c r="Y11" s="391">
        <v>1.8170566679699827</v>
      </c>
      <c r="Z11" s="391">
        <v>1.8377396345238777</v>
      </c>
      <c r="AA11" s="391">
        <v>1.8251679044679567</v>
      </c>
      <c r="AB11" s="391">
        <v>1.8950667164391768</v>
      </c>
      <c r="AC11" s="391">
        <v>1.9505641806405374</v>
      </c>
      <c r="AD11" s="391">
        <v>1.8686399815969477</v>
      </c>
      <c r="AE11" s="391">
        <v>1.7669900960300753</v>
      </c>
      <c r="AF11" s="391">
        <v>1.8609525360082897</v>
      </c>
      <c r="AG11" s="391">
        <v>1.842936405753171</v>
      </c>
    </row>
    <row r="12" spans="1:34" ht="15" customHeight="1" x14ac:dyDescent="0.3">
      <c r="B12" s="168"/>
      <c r="C12" s="391"/>
      <c r="D12" s="391"/>
      <c r="E12" s="391"/>
      <c r="F12" s="391"/>
      <c r="G12" s="391"/>
      <c r="H12" s="391"/>
      <c r="I12" s="391"/>
      <c r="J12" s="391"/>
      <c r="K12" s="391"/>
      <c r="L12" s="391"/>
      <c r="M12" s="391"/>
      <c r="N12" s="391"/>
      <c r="O12" s="391"/>
      <c r="P12" s="391"/>
      <c r="Q12" s="391"/>
      <c r="R12" s="391"/>
      <c r="S12" s="391"/>
      <c r="T12" s="391"/>
      <c r="U12" s="391"/>
      <c r="V12" s="391"/>
      <c r="W12" s="391"/>
      <c r="X12" s="391"/>
      <c r="Y12" s="391"/>
      <c r="Z12" s="391"/>
      <c r="AA12" s="391"/>
      <c r="AB12" s="391"/>
      <c r="AC12" s="391"/>
      <c r="AD12" s="391"/>
      <c r="AE12" s="391"/>
      <c r="AF12" s="391"/>
      <c r="AG12" s="391"/>
    </row>
    <row r="13" spans="1:34" s="229" customFormat="1" ht="15" hidden="1" customHeight="1" x14ac:dyDescent="0.3">
      <c r="B13" s="168" t="s">
        <v>392</v>
      </c>
      <c r="C13" s="392">
        <v>1</v>
      </c>
      <c r="D13" s="392">
        <v>2</v>
      </c>
      <c r="E13" s="392">
        <v>3</v>
      </c>
      <c r="F13" s="392">
        <v>4</v>
      </c>
      <c r="G13" s="392">
        <v>5</v>
      </c>
      <c r="H13" s="392">
        <v>6</v>
      </c>
      <c r="I13" s="392">
        <v>7</v>
      </c>
      <c r="J13" s="392">
        <v>8</v>
      </c>
      <c r="K13" s="392">
        <v>9</v>
      </c>
      <c r="L13" s="392">
        <v>10</v>
      </c>
      <c r="M13" s="392">
        <v>11</v>
      </c>
      <c r="N13" s="392">
        <v>12</v>
      </c>
      <c r="O13" s="392">
        <v>13</v>
      </c>
      <c r="P13" s="392">
        <v>14</v>
      </c>
      <c r="Q13" s="392">
        <v>15</v>
      </c>
      <c r="R13" s="392">
        <v>16</v>
      </c>
      <c r="S13" s="392">
        <v>17</v>
      </c>
      <c r="T13" s="392">
        <v>18</v>
      </c>
      <c r="U13" s="392">
        <v>19</v>
      </c>
      <c r="V13" s="392">
        <v>20</v>
      </c>
      <c r="W13" s="392">
        <v>21</v>
      </c>
      <c r="X13" s="392">
        <v>22</v>
      </c>
      <c r="Y13" s="392">
        <v>23</v>
      </c>
      <c r="Z13" s="392">
        <v>24</v>
      </c>
      <c r="AA13" s="392">
        <v>25</v>
      </c>
      <c r="AB13" s="392">
        <v>26</v>
      </c>
      <c r="AC13" s="392">
        <v>27</v>
      </c>
      <c r="AD13" s="392">
        <v>28</v>
      </c>
      <c r="AE13" s="392">
        <v>29</v>
      </c>
      <c r="AF13" s="392">
        <v>30</v>
      </c>
      <c r="AG13" s="392">
        <v>31</v>
      </c>
      <c r="AH13" s="392">
        <v>1</v>
      </c>
    </row>
    <row r="14" spans="1:34" ht="15" customHeight="1" x14ac:dyDescent="0.35">
      <c r="B14" s="387" t="s">
        <v>409</v>
      </c>
    </row>
    <row r="15" spans="1:34" ht="15" customHeight="1" x14ac:dyDescent="0.3">
      <c r="B15" s="374"/>
      <c r="C15" s="374">
        <v>1990</v>
      </c>
      <c r="D15" s="374">
        <v>1991</v>
      </c>
      <c r="E15" s="374">
        <v>1992</v>
      </c>
      <c r="F15" s="374">
        <v>1993</v>
      </c>
      <c r="G15" s="374">
        <v>1994</v>
      </c>
      <c r="H15" s="374">
        <v>1995</v>
      </c>
      <c r="I15" s="374">
        <v>1996</v>
      </c>
      <c r="J15" s="374">
        <v>1997</v>
      </c>
      <c r="K15" s="374">
        <v>1998</v>
      </c>
      <c r="L15" s="371">
        <v>1999</v>
      </c>
      <c r="M15" s="371">
        <v>2000</v>
      </c>
      <c r="N15" s="371">
        <v>2001</v>
      </c>
      <c r="O15" s="371">
        <v>2002</v>
      </c>
      <c r="P15" s="371">
        <v>2003</v>
      </c>
      <c r="Q15" s="371">
        <v>2004</v>
      </c>
      <c r="R15" s="371">
        <v>2005</v>
      </c>
      <c r="S15" s="371">
        <v>2006</v>
      </c>
      <c r="T15" s="371">
        <v>2007</v>
      </c>
      <c r="U15" s="371">
        <v>2008</v>
      </c>
      <c r="V15" s="371">
        <v>2009</v>
      </c>
      <c r="W15" s="371">
        <v>2010</v>
      </c>
      <c r="X15" s="371">
        <v>2011</v>
      </c>
      <c r="Y15" s="371">
        <v>2012</v>
      </c>
      <c r="Z15" s="371">
        <v>2013</v>
      </c>
      <c r="AA15" s="371">
        <v>2014</v>
      </c>
      <c r="AB15" s="371">
        <v>2015</v>
      </c>
      <c r="AC15" s="371">
        <v>2016</v>
      </c>
      <c r="AD15" s="371">
        <v>2017</v>
      </c>
      <c r="AE15" s="371">
        <v>2018</v>
      </c>
      <c r="AF15" s="371">
        <v>2019</v>
      </c>
      <c r="AG15" s="371">
        <v>2020</v>
      </c>
    </row>
    <row r="16" spans="1:34" ht="15" customHeight="1" x14ac:dyDescent="0.3">
      <c r="B16" s="372" t="s">
        <v>410</v>
      </c>
      <c r="C16" s="375">
        <v>1087918.6871875797</v>
      </c>
      <c r="D16" s="375">
        <v>1119186.1399732088</v>
      </c>
      <c r="E16" s="375">
        <v>1122672.3854409733</v>
      </c>
      <c r="F16" s="375">
        <v>1128558.991131701</v>
      </c>
      <c r="G16" s="375">
        <v>1147740.866415808</v>
      </c>
      <c r="H16" s="375">
        <v>1151627.4213198612</v>
      </c>
      <c r="I16" s="375">
        <v>1147598.4569049692</v>
      </c>
      <c r="J16" s="375">
        <v>1124748.7310286425</v>
      </c>
      <c r="K16" s="375">
        <v>1092901.8214541841</v>
      </c>
      <c r="L16" s="375">
        <v>1057856.5949222478</v>
      </c>
      <c r="M16" s="375">
        <v>1030264.9385613606</v>
      </c>
      <c r="N16" s="375">
        <v>1000050.1645288608</v>
      </c>
      <c r="O16" s="375">
        <v>968499.95929974294</v>
      </c>
      <c r="P16" s="375">
        <v>938299.040924125</v>
      </c>
      <c r="Q16" s="375">
        <v>910069.45403072424</v>
      </c>
      <c r="R16" s="375">
        <v>884512.75837702979</v>
      </c>
      <c r="S16" s="375">
        <v>861821.38055069942</v>
      </c>
      <c r="T16" s="375">
        <v>839269.0227616725</v>
      </c>
      <c r="U16" s="375">
        <v>817536.88610028743</v>
      </c>
      <c r="V16" s="375">
        <v>795151.35248600144</v>
      </c>
      <c r="W16" s="375">
        <v>765107.52562756522</v>
      </c>
      <c r="X16" s="375">
        <v>735906.67936880188</v>
      </c>
      <c r="Y16" s="375">
        <v>707791.71417695004</v>
      </c>
      <c r="Z16" s="375">
        <v>680441.07491798245</v>
      </c>
      <c r="AA16" s="375">
        <v>653934.78715110011</v>
      </c>
      <c r="AB16" s="375">
        <v>628357.36303440307</v>
      </c>
      <c r="AC16" s="375">
        <v>603722.24641082739</v>
      </c>
      <c r="AD16" s="375">
        <v>580050.02257246559</v>
      </c>
      <c r="AE16" s="375">
        <v>557305.93586769141</v>
      </c>
      <c r="AF16" s="375">
        <v>535453.65755857993</v>
      </c>
      <c r="AG16" s="375">
        <v>514458.21933776827</v>
      </c>
    </row>
    <row r="17" spans="1:256" s="393" customFormat="1" ht="12.75" x14ac:dyDescent="0.25">
      <c r="B17" s="376" t="s">
        <v>393</v>
      </c>
      <c r="C17" s="377">
        <v>1016746.4366239063</v>
      </c>
      <c r="D17" s="377">
        <v>1045968.3551151484</v>
      </c>
      <c r="E17" s="377">
        <v>1049226.5284495077</v>
      </c>
      <c r="F17" s="377">
        <v>1054728.0290950476</v>
      </c>
      <c r="G17" s="377">
        <v>1072655.0153418765</v>
      </c>
      <c r="H17" s="377">
        <v>1076287.3096447301</v>
      </c>
      <c r="I17" s="377">
        <v>1072521.9223410927</v>
      </c>
      <c r="J17" s="377">
        <v>1051167.0383445257</v>
      </c>
      <c r="K17" s="377">
        <v>1021403.5714525086</v>
      </c>
      <c r="L17" s="377">
        <v>988651.02329182043</v>
      </c>
      <c r="M17" s="377">
        <v>962864.42856201914</v>
      </c>
      <c r="N17" s="377">
        <v>934626.3219895896</v>
      </c>
      <c r="O17" s="377">
        <v>905140.14887826447</v>
      </c>
      <c r="P17" s="377">
        <v>876914.99151787371</v>
      </c>
      <c r="Q17" s="377">
        <v>850532.20002871426</v>
      </c>
      <c r="R17" s="377">
        <v>826647.43773554184</v>
      </c>
      <c r="S17" s="377">
        <v>805440.54257074709</v>
      </c>
      <c r="T17" s="377">
        <v>784363.57267446024</v>
      </c>
      <c r="U17" s="377">
        <v>764053.1645797079</v>
      </c>
      <c r="V17" s="377">
        <v>743132.10512710421</v>
      </c>
      <c r="W17" s="377">
        <v>715053.76226875256</v>
      </c>
      <c r="X17" s="377">
        <v>687763.2517465438</v>
      </c>
      <c r="Y17" s="377">
        <v>661487.58334294404</v>
      </c>
      <c r="Z17" s="377">
        <v>635926.23824110511</v>
      </c>
      <c r="AA17" s="377">
        <v>611154.00668327103</v>
      </c>
      <c r="AB17" s="377">
        <v>587249.8719947692</v>
      </c>
      <c r="AC17" s="377">
        <v>564226.39851479197</v>
      </c>
      <c r="AD17" s="377">
        <v>542102.82483407995</v>
      </c>
      <c r="AE17" s="377">
        <v>520846.66903522558</v>
      </c>
      <c r="AF17" s="377">
        <v>500423.97902671021</v>
      </c>
      <c r="AG17" s="377">
        <v>480802.07414744695</v>
      </c>
    </row>
    <row r="18" spans="1:256" s="393" customFormat="1" ht="12.75" x14ac:dyDescent="0.25">
      <c r="B18" s="376" t="s">
        <v>394</v>
      </c>
      <c r="C18" s="377">
        <v>71172.250563673442</v>
      </c>
      <c r="D18" s="377">
        <v>73217.78485806039</v>
      </c>
      <c r="E18" s="377">
        <v>73445.856991465538</v>
      </c>
      <c r="F18" s="377">
        <v>73830.962036653349</v>
      </c>
      <c r="G18" s="377">
        <v>75085.851073931364</v>
      </c>
      <c r="H18" s="377">
        <v>75340.111675131106</v>
      </c>
      <c r="I18" s="377">
        <v>75076.534563876499</v>
      </c>
      <c r="J18" s="377">
        <v>73581.692684116817</v>
      </c>
      <c r="K18" s="377">
        <v>71498.250001675609</v>
      </c>
      <c r="L18" s="377">
        <v>69205.571630427439</v>
      </c>
      <c r="M18" s="377">
        <v>67400.509999341346</v>
      </c>
      <c r="N18" s="377">
        <v>65423.842539271274</v>
      </c>
      <c r="O18" s="377">
        <v>63359.810421478513</v>
      </c>
      <c r="P18" s="377">
        <v>61384.049406251172</v>
      </c>
      <c r="Q18" s="377">
        <v>59537.254002009999</v>
      </c>
      <c r="R18" s="377">
        <v>57865.320641487931</v>
      </c>
      <c r="S18" s="377">
        <v>56380.837979952303</v>
      </c>
      <c r="T18" s="377">
        <v>54905.450087212223</v>
      </c>
      <c r="U18" s="377">
        <v>53483.721520579558</v>
      </c>
      <c r="V18" s="377">
        <v>52019.247358897293</v>
      </c>
      <c r="W18" s="377">
        <v>50053.763358812685</v>
      </c>
      <c r="X18" s="377">
        <v>48143.427622258074</v>
      </c>
      <c r="Y18" s="377">
        <v>46304.130834006086</v>
      </c>
      <c r="Z18" s="377">
        <v>44514.836676877356</v>
      </c>
      <c r="AA18" s="377">
        <v>42780.780467828983</v>
      </c>
      <c r="AB18" s="377">
        <v>41107.491039633846</v>
      </c>
      <c r="AC18" s="377">
        <v>39495.847896035448</v>
      </c>
      <c r="AD18" s="377">
        <v>37947.197738385606</v>
      </c>
      <c r="AE18" s="377">
        <v>36459.266832465801</v>
      </c>
      <c r="AF18" s="377">
        <v>35029.678531869715</v>
      </c>
      <c r="AG18" s="377">
        <v>33656.145190321287</v>
      </c>
    </row>
    <row r="19" spans="1:256" s="393" customFormat="1" ht="14.25" x14ac:dyDescent="0.3">
      <c r="B19" s="372" t="s">
        <v>411</v>
      </c>
      <c r="C19" s="375">
        <v>0</v>
      </c>
      <c r="D19" s="375">
        <v>0</v>
      </c>
      <c r="E19" s="375">
        <v>0</v>
      </c>
      <c r="F19" s="375">
        <v>-94877.912463865621</v>
      </c>
      <c r="G19" s="375">
        <v>-94877.912463865621</v>
      </c>
      <c r="H19" s="375">
        <v>-94900</v>
      </c>
      <c r="I19" s="375">
        <v>-94900</v>
      </c>
      <c r="J19" s="375">
        <v>-324741.23584000004</v>
      </c>
      <c r="K19" s="375">
        <v>-466982.47167999996</v>
      </c>
      <c r="L19" s="375">
        <v>-507682.47167999996</v>
      </c>
      <c r="M19" s="375">
        <v>-576367.87968000001</v>
      </c>
      <c r="N19" s="375">
        <v>-934626.3219895896</v>
      </c>
      <c r="O19" s="375">
        <v>-662523.61863599997</v>
      </c>
      <c r="P19" s="375">
        <v>-261021.15036000006</v>
      </c>
      <c r="Q19" s="375">
        <v>-261021.15036000006</v>
      </c>
      <c r="R19" s="375">
        <v>-261021.15036000006</v>
      </c>
      <c r="S19" s="375">
        <v>-261021.15036000006</v>
      </c>
      <c r="T19" s="375">
        <v>-405621.15035999997</v>
      </c>
      <c r="U19" s="375">
        <v>-430766.20963000006</v>
      </c>
      <c r="V19" s="375">
        <v>-458997.09586999996</v>
      </c>
      <c r="W19" s="375">
        <v>-458997.09586999996</v>
      </c>
      <c r="X19" s="375">
        <v>-458997.09586999996</v>
      </c>
      <c r="Y19" s="375">
        <v>-482990.98012000002</v>
      </c>
      <c r="Z19" s="375">
        <v>-482990.98012000002</v>
      </c>
      <c r="AA19" s="375">
        <v>-511529.66071000003</v>
      </c>
      <c r="AB19" s="375">
        <v>-492529.66071000003</v>
      </c>
      <c r="AC19" s="375">
        <v>-492529.66071000003</v>
      </c>
      <c r="AD19" s="375">
        <v>-492529.66071000003</v>
      </c>
      <c r="AE19" s="375">
        <v>-464253.60601499997</v>
      </c>
      <c r="AF19" s="375">
        <v>-374601.759555</v>
      </c>
      <c r="AG19" s="375">
        <v>-374601.759555</v>
      </c>
    </row>
    <row r="20" spans="1:256" s="393" customFormat="1" ht="14.25" x14ac:dyDescent="0.3">
      <c r="A20" s="394"/>
      <c r="B20" s="376" t="s">
        <v>395</v>
      </c>
      <c r="C20" s="377">
        <v>0</v>
      </c>
      <c r="D20" s="377">
        <v>0</v>
      </c>
      <c r="E20" s="377">
        <v>0</v>
      </c>
      <c r="F20" s="377">
        <v>0</v>
      </c>
      <c r="G20" s="377">
        <v>0</v>
      </c>
      <c r="H20" s="377">
        <v>0</v>
      </c>
      <c r="I20" s="377">
        <v>0</v>
      </c>
      <c r="J20" s="377">
        <v>-142241.23583999998</v>
      </c>
      <c r="K20" s="377">
        <v>-284482.47167999996</v>
      </c>
      <c r="L20" s="377">
        <v>-284482.47167999996</v>
      </c>
      <c r="M20" s="377">
        <v>-353167.87968000001</v>
      </c>
      <c r="N20" s="377">
        <v>-847126.08691199985</v>
      </c>
      <c r="O20" s="377">
        <v>-445623.61863599991</v>
      </c>
      <c r="P20" s="377">
        <v>-44121.150359999992</v>
      </c>
      <c r="Q20" s="377">
        <v>-44121.150359999992</v>
      </c>
      <c r="R20" s="377">
        <v>-44121.150359999992</v>
      </c>
      <c r="S20" s="377">
        <v>-44121.150359999992</v>
      </c>
      <c r="T20" s="377">
        <v>-44121.150359999992</v>
      </c>
      <c r="U20" s="377">
        <v>-85966.209629999998</v>
      </c>
      <c r="V20" s="377">
        <v>-150397.09586999999</v>
      </c>
      <c r="W20" s="377">
        <v>-150397.09586999999</v>
      </c>
      <c r="X20" s="377">
        <v>-150397.09586999999</v>
      </c>
      <c r="Y20" s="377">
        <v>-189790.98011999999</v>
      </c>
      <c r="Z20" s="377">
        <v>-189790.98011999999</v>
      </c>
      <c r="AA20" s="377">
        <v>-218329.66071</v>
      </c>
      <c r="AB20" s="377">
        <v>-218329.66071</v>
      </c>
      <c r="AC20" s="377">
        <v>-218329.66071</v>
      </c>
      <c r="AD20" s="377">
        <v>-218329.66071</v>
      </c>
      <c r="AE20" s="377">
        <v>-190053.606015</v>
      </c>
      <c r="AF20" s="377">
        <v>-186201.759555</v>
      </c>
      <c r="AG20" s="377">
        <v>-186201.759555</v>
      </c>
    </row>
    <row r="21" spans="1:256" s="393" customFormat="1" ht="12.75" x14ac:dyDescent="0.25">
      <c r="B21" s="378" t="s">
        <v>396</v>
      </c>
      <c r="C21" s="379">
        <v>0</v>
      </c>
      <c r="D21" s="379">
        <v>0</v>
      </c>
      <c r="E21" s="379">
        <v>0</v>
      </c>
      <c r="F21" s="379">
        <v>-94877.912463865621</v>
      </c>
      <c r="G21" s="379">
        <v>-94877.912463865621</v>
      </c>
      <c r="H21" s="379">
        <v>-94900</v>
      </c>
      <c r="I21" s="379">
        <v>-94900</v>
      </c>
      <c r="J21" s="379">
        <v>-182500</v>
      </c>
      <c r="K21" s="379">
        <v>-182500</v>
      </c>
      <c r="L21" s="379">
        <v>-223200</v>
      </c>
      <c r="M21" s="379">
        <v>-223200</v>
      </c>
      <c r="N21" s="379">
        <v>-216900.00000000006</v>
      </c>
      <c r="O21" s="379">
        <v>-216900.00000000006</v>
      </c>
      <c r="P21" s="379">
        <v>-216900.00000000006</v>
      </c>
      <c r="Q21" s="379">
        <v>-216900.00000000006</v>
      </c>
      <c r="R21" s="379">
        <v>-216900.00000000006</v>
      </c>
      <c r="S21" s="379">
        <v>-216900.00000000006</v>
      </c>
      <c r="T21" s="379">
        <v>-361499.99999999994</v>
      </c>
      <c r="U21" s="379">
        <v>-344800.00000000006</v>
      </c>
      <c r="V21" s="379">
        <v>-308599.99999999994</v>
      </c>
      <c r="W21" s="379">
        <v>-308599.99999999994</v>
      </c>
      <c r="X21" s="379">
        <v>-308599.99999999994</v>
      </c>
      <c r="Y21" s="379">
        <v>-293200</v>
      </c>
      <c r="Z21" s="379">
        <v>-293200</v>
      </c>
      <c r="AA21" s="379">
        <v>-293200</v>
      </c>
      <c r="AB21" s="379">
        <v>-274200</v>
      </c>
      <c r="AC21" s="379">
        <v>-274200</v>
      </c>
      <c r="AD21" s="379">
        <v>-274200</v>
      </c>
      <c r="AE21" s="379">
        <v>-274200</v>
      </c>
      <c r="AF21" s="379">
        <v>-188400</v>
      </c>
      <c r="AG21" s="379">
        <v>-188400</v>
      </c>
    </row>
    <row r="22" spans="1:256" s="393" customFormat="1" ht="14.25" x14ac:dyDescent="0.3">
      <c r="B22" s="380" t="s">
        <v>397</v>
      </c>
      <c r="C22" s="395">
        <v>101674.6436623906</v>
      </c>
      <c r="D22" s="395">
        <v>104596.83551151482</v>
      </c>
      <c r="E22" s="395">
        <v>104922.65284495075</v>
      </c>
      <c r="F22" s="395">
        <v>95985.011663118188</v>
      </c>
      <c r="G22" s="395">
        <v>97777.710287801077</v>
      </c>
      <c r="H22" s="395">
        <v>98138.730964472983</v>
      </c>
      <c r="I22" s="395">
        <v>97762.192234109258</v>
      </c>
      <c r="J22" s="395">
        <v>72642.580250452564</v>
      </c>
      <c r="K22" s="395">
        <v>55442.109977250846</v>
      </c>
      <c r="L22" s="395">
        <v>48096.855161182037</v>
      </c>
      <c r="M22" s="395">
        <v>38649.654888201905</v>
      </c>
      <c r="N22" s="395">
        <v>0</v>
      </c>
      <c r="O22" s="395">
        <v>24261.653024226445</v>
      </c>
      <c r="P22" s="395">
        <v>61589.384115787347</v>
      </c>
      <c r="Q22" s="395">
        <v>58951.104966871404</v>
      </c>
      <c r="R22" s="395">
        <v>56562.628737554165</v>
      </c>
      <c r="S22" s="395">
        <v>54441.939221074688</v>
      </c>
      <c r="T22" s="395">
        <v>37874.24223144602</v>
      </c>
      <c r="U22" s="395">
        <v>33328.69549497078</v>
      </c>
      <c r="V22" s="395">
        <v>28413.500925710418</v>
      </c>
      <c r="W22" s="395">
        <v>25605.666639875253</v>
      </c>
      <c r="X22" s="395">
        <v>22876.615587654378</v>
      </c>
      <c r="Y22" s="395">
        <v>17849.6603222944</v>
      </c>
      <c r="Z22" s="395">
        <v>15293.525812110505</v>
      </c>
      <c r="AA22" s="395">
        <v>9962.4345973270974</v>
      </c>
      <c r="AB22" s="395">
        <v>9472.0211284769157</v>
      </c>
      <c r="AC22" s="395">
        <v>7169.6737804791928</v>
      </c>
      <c r="AD22" s="395">
        <v>4957.3164124079913</v>
      </c>
      <c r="AE22" s="395">
        <v>5659.30630202256</v>
      </c>
      <c r="AF22" s="395">
        <v>12582.221947171018</v>
      </c>
      <c r="AG22" s="395">
        <v>10620.031459244694</v>
      </c>
    </row>
    <row r="23" spans="1:256" s="393" customFormat="1" ht="15.75" x14ac:dyDescent="0.3">
      <c r="B23" s="380" t="s">
        <v>398</v>
      </c>
      <c r="C23" s="396">
        <v>7117.2250563673424</v>
      </c>
      <c r="D23" s="396">
        <v>7321.7784858060377</v>
      </c>
      <c r="E23" s="396">
        <v>7344.5856991465525</v>
      </c>
      <c r="F23" s="396">
        <v>7383.0962036653336</v>
      </c>
      <c r="G23" s="396">
        <v>7508.5851073931344</v>
      </c>
      <c r="H23" s="396">
        <v>7534.0111675131093</v>
      </c>
      <c r="I23" s="396">
        <v>7507.6534563876485</v>
      </c>
      <c r="J23" s="396">
        <v>7358.1692684116797</v>
      </c>
      <c r="K23" s="396">
        <v>7149.8250001675597</v>
      </c>
      <c r="L23" s="396">
        <v>6920.5571630427421</v>
      </c>
      <c r="M23" s="396">
        <v>6740.050999934133</v>
      </c>
      <c r="N23" s="396">
        <v>6542.3842539271263</v>
      </c>
      <c r="O23" s="396">
        <v>6335.9810421478496</v>
      </c>
      <c r="P23" s="396">
        <v>6138.4049406251161</v>
      </c>
      <c r="Q23" s="396">
        <v>5953.7254002009986</v>
      </c>
      <c r="R23" s="396">
        <v>5786.5320641487915</v>
      </c>
      <c r="S23" s="396">
        <v>5638.0837979952294</v>
      </c>
      <c r="T23" s="396">
        <v>5490.5450087212212</v>
      </c>
      <c r="U23" s="396">
        <v>5348.3721520579547</v>
      </c>
      <c r="V23" s="396">
        <v>5201.9247358897283</v>
      </c>
      <c r="W23" s="396">
        <v>5005.3763358812676</v>
      </c>
      <c r="X23" s="396">
        <v>4814.3427622258059</v>
      </c>
      <c r="Y23" s="396">
        <v>4630.4130834006073</v>
      </c>
      <c r="Z23" s="396">
        <v>4451.4836676877349</v>
      </c>
      <c r="AA23" s="396">
        <v>4278.0780467828972</v>
      </c>
      <c r="AB23" s="396">
        <v>4110.7491039633833</v>
      </c>
      <c r="AC23" s="396">
        <v>3949.5847896035439</v>
      </c>
      <c r="AD23" s="396">
        <v>3794.7197738385598</v>
      </c>
      <c r="AE23" s="396">
        <v>3645.9266832465792</v>
      </c>
      <c r="AF23" s="396">
        <v>3502.9678531869708</v>
      </c>
      <c r="AG23" s="396">
        <v>3365.6145190321281</v>
      </c>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s="393" customFormat="1" ht="14.25" x14ac:dyDescent="0.3">
      <c r="B24" s="374" t="s">
        <v>412</v>
      </c>
      <c r="C24" s="396">
        <v>979126.8184688217</v>
      </c>
      <c r="D24" s="396">
        <v>1007267.5259758879</v>
      </c>
      <c r="E24" s="396">
        <v>1010405.146896876</v>
      </c>
      <c r="F24" s="396">
        <v>930312.97080105194</v>
      </c>
      <c r="G24" s="396">
        <v>947576.65855674807</v>
      </c>
      <c r="H24" s="396">
        <v>951054.67918787512</v>
      </c>
      <c r="I24" s="396">
        <v>947428.61121447221</v>
      </c>
      <c r="J24" s="396">
        <v>720006.74566977832</v>
      </c>
      <c r="K24" s="396">
        <v>563327.41479676578</v>
      </c>
      <c r="L24" s="396">
        <v>495156.71091802308</v>
      </c>
      <c r="M24" s="396">
        <v>408507.35299322451</v>
      </c>
      <c r="N24" s="396">
        <v>58881.458285344095</v>
      </c>
      <c r="O24" s="396">
        <v>275378.7065973687</v>
      </c>
      <c r="P24" s="396">
        <v>609550.1015077125</v>
      </c>
      <c r="Q24" s="396">
        <v>584143.47330365167</v>
      </c>
      <c r="R24" s="396">
        <v>561142.44721532671</v>
      </c>
      <c r="S24" s="396">
        <v>540720.20717162942</v>
      </c>
      <c r="T24" s="396">
        <v>390283.08516150527</v>
      </c>
      <c r="U24" s="396">
        <v>348093.60882325866</v>
      </c>
      <c r="V24" s="396">
        <v>302538.83095440135</v>
      </c>
      <c r="W24" s="396">
        <v>275499.38678180875</v>
      </c>
      <c r="X24" s="396">
        <v>249218.62514892174</v>
      </c>
      <c r="Y24" s="396">
        <v>202320.66065125502</v>
      </c>
      <c r="Z24" s="396">
        <v>177705.08531818417</v>
      </c>
      <c r="AA24" s="396">
        <v>128164.6137969901</v>
      </c>
      <c r="AB24" s="396">
        <v>122244.93209196274</v>
      </c>
      <c r="AC24" s="396">
        <v>100073.32713074463</v>
      </c>
      <c r="AD24" s="396">
        <v>78768.325676219014</v>
      </c>
      <c r="AE24" s="396">
        <v>83747.096867422297</v>
      </c>
      <c r="AF24" s="396">
        <v>144766.70820322193</v>
      </c>
      <c r="AG24" s="396">
        <v>125870.81380449145</v>
      </c>
    </row>
    <row r="25" spans="1:256" s="393" customFormat="1" ht="11.25" x14ac:dyDescent="0.2">
      <c r="B25" s="397" t="s">
        <v>413</v>
      </c>
    </row>
    <row r="26" spans="1:256" s="393" customFormat="1" ht="16.5" x14ac:dyDescent="0.35">
      <c r="B26" s="381" t="s">
        <v>414</v>
      </c>
      <c r="C26" s="382"/>
      <c r="D26" s="382"/>
      <c r="E26" s="383"/>
      <c r="F26" s="383"/>
      <c r="G26" s="383"/>
      <c r="H26" s="383"/>
      <c r="I26" s="383"/>
      <c r="J26" s="383"/>
      <c r="K26" s="383"/>
      <c r="L26" s="383"/>
      <c r="M26" s="383"/>
      <c r="N26" s="383"/>
      <c r="O26" s="383"/>
      <c r="P26" s="383"/>
      <c r="Q26" s="383"/>
      <c r="R26" s="383"/>
    </row>
    <row r="27" spans="1:256" s="393" customFormat="1" ht="14.25" x14ac:dyDescent="0.3">
      <c r="B27" s="389" t="s">
        <v>399</v>
      </c>
      <c r="C27" s="389">
        <v>1990</v>
      </c>
      <c r="D27" s="389">
        <v>1991</v>
      </c>
      <c r="E27" s="389">
        <v>1992</v>
      </c>
      <c r="F27" s="389">
        <v>1993</v>
      </c>
      <c r="G27" s="389">
        <v>1994</v>
      </c>
      <c r="H27" s="389">
        <v>1995</v>
      </c>
      <c r="I27" s="389">
        <v>1996</v>
      </c>
      <c r="J27" s="389">
        <v>1997</v>
      </c>
      <c r="K27" s="389">
        <v>1998</v>
      </c>
      <c r="L27" s="374">
        <v>1999</v>
      </c>
      <c r="M27" s="374">
        <v>2000</v>
      </c>
      <c r="N27" s="374">
        <v>2001</v>
      </c>
      <c r="O27" s="374">
        <v>2002</v>
      </c>
      <c r="P27" s="374">
        <v>2003</v>
      </c>
      <c r="Q27" s="374">
        <v>2004</v>
      </c>
      <c r="R27" s="374">
        <v>2005</v>
      </c>
      <c r="S27" s="374">
        <v>2006</v>
      </c>
      <c r="T27" s="374">
        <v>2007</v>
      </c>
      <c r="U27" s="374">
        <v>2008</v>
      </c>
      <c r="V27" s="374">
        <v>2009</v>
      </c>
      <c r="W27" s="374">
        <v>2010</v>
      </c>
      <c r="X27" s="374">
        <v>2011</v>
      </c>
      <c r="Y27" s="374">
        <v>2012</v>
      </c>
      <c r="Z27" s="374">
        <v>2013</v>
      </c>
      <c r="AA27" s="374">
        <v>2014</v>
      </c>
      <c r="AB27" s="374">
        <v>2015</v>
      </c>
      <c r="AC27" s="374">
        <v>2016</v>
      </c>
      <c r="AD27" s="374">
        <v>2017</v>
      </c>
      <c r="AE27" s="374">
        <v>2018</v>
      </c>
      <c r="AF27" s="374">
        <v>2019</v>
      </c>
      <c r="AG27" s="374">
        <v>2020</v>
      </c>
    </row>
    <row r="28" spans="1:256" s="393" customFormat="1" ht="14.25" x14ac:dyDescent="0.3">
      <c r="B28" s="168" t="s">
        <v>408</v>
      </c>
      <c r="C28" s="188">
        <v>83641.703464819599</v>
      </c>
      <c r="D28" s="188">
        <v>102746.08454925515</v>
      </c>
      <c r="E28" s="188">
        <v>224671.4848661538</v>
      </c>
      <c r="F28" s="188">
        <v>270403.0373191188</v>
      </c>
      <c r="G28" s="188">
        <v>280767.1955352946</v>
      </c>
      <c r="H28" s="188">
        <v>289631.15025990573</v>
      </c>
      <c r="I28" s="188">
        <v>312290.02759794303</v>
      </c>
      <c r="J28" s="188">
        <v>870012.28113322367</v>
      </c>
      <c r="K28" s="188">
        <v>936642.12085597753</v>
      </c>
      <c r="L28" s="188">
        <v>934865.48888191278</v>
      </c>
      <c r="M28" s="188">
        <v>1166403.3183558912</v>
      </c>
      <c r="N28" s="188">
        <v>1232693.2270988475</v>
      </c>
      <c r="O28" s="188">
        <v>1257493.8163700292</v>
      </c>
      <c r="P28" s="188">
        <v>1289542.7558029261</v>
      </c>
      <c r="Q28" s="188">
        <v>1282532.0928152287</v>
      </c>
      <c r="R28" s="188">
        <v>1344445.8351334212</v>
      </c>
      <c r="S28" s="188">
        <v>1345786.5015361917</v>
      </c>
      <c r="T28" s="188">
        <v>1220834.327290501</v>
      </c>
      <c r="U28" s="188">
        <v>1338073.3753073956</v>
      </c>
      <c r="V28" s="188">
        <v>1415896.4799024768</v>
      </c>
      <c r="W28" s="188">
        <v>1503716.4746925414</v>
      </c>
      <c r="X28" s="188">
        <v>1583034.8903499702</v>
      </c>
      <c r="Y28" s="188">
        <v>1583973.3188858535</v>
      </c>
      <c r="Z28" s="188">
        <v>1628979.9627265858</v>
      </c>
      <c r="AA28" s="188">
        <v>1665753.4750457299</v>
      </c>
      <c r="AB28" s="188">
        <v>1740602.8771891112</v>
      </c>
      <c r="AC28" s="188">
        <v>1817233.4093969702</v>
      </c>
      <c r="AD28" s="188">
        <v>1757929.3408496142</v>
      </c>
      <c r="AE28" s="188">
        <v>1652309.5777125857</v>
      </c>
      <c r="AF28" s="188">
        <v>1684647.0068953505</v>
      </c>
      <c r="AG28" s="188">
        <v>1685510.6033703336</v>
      </c>
    </row>
    <row r="29" spans="1:256" s="393" customFormat="1" ht="12.75" x14ac:dyDescent="0.25">
      <c r="B29" s="189" t="s">
        <v>400</v>
      </c>
      <c r="C29" s="190">
        <v>56495.805562090754</v>
      </c>
      <c r="D29" s="190">
        <v>69063.881007161661</v>
      </c>
      <c r="E29" s="190">
        <v>150120.64262874384</v>
      </c>
      <c r="F29" s="190">
        <v>181228.30742876275</v>
      </c>
      <c r="G29" s="190">
        <v>186002.19793190568</v>
      </c>
      <c r="H29" s="190">
        <v>193132.03534053956</v>
      </c>
      <c r="I29" s="190">
        <v>208273.87678652635</v>
      </c>
      <c r="J29" s="190">
        <v>586928.20389316522</v>
      </c>
      <c r="K29" s="190">
        <v>632251.47462955909</v>
      </c>
      <c r="L29" s="190">
        <v>640075.15401209879</v>
      </c>
      <c r="M29" s="190">
        <v>814712.57799450296</v>
      </c>
      <c r="N29" s="190">
        <v>835033.02057445655</v>
      </c>
      <c r="O29" s="190">
        <v>851437.91439219064</v>
      </c>
      <c r="P29" s="190">
        <v>866801.53968602512</v>
      </c>
      <c r="Q29" s="190">
        <v>879678.11299441964</v>
      </c>
      <c r="R29" s="190">
        <v>931023.65177779505</v>
      </c>
      <c r="S29" s="190">
        <v>920967.93873775529</v>
      </c>
      <c r="T29" s="190">
        <v>818142.68582388712</v>
      </c>
      <c r="U29" s="190">
        <v>900577.98077342368</v>
      </c>
      <c r="V29" s="190">
        <v>918008.83877293428</v>
      </c>
      <c r="W29" s="190">
        <v>1014301.5122489394</v>
      </c>
      <c r="X29" s="190">
        <v>1073378.0987383635</v>
      </c>
      <c r="Y29" s="190">
        <v>1053516.2769570006</v>
      </c>
      <c r="Z29" s="190">
        <v>1073252.2803008244</v>
      </c>
      <c r="AA29" s="190">
        <v>1090330.5232193221</v>
      </c>
      <c r="AB29" s="190">
        <v>1152093.0278475196</v>
      </c>
      <c r="AC29" s="190">
        <v>1188649.6219118854</v>
      </c>
      <c r="AD29" s="190">
        <v>1154414.1006495655</v>
      </c>
      <c r="AE29" s="190">
        <v>1083324.2183120779</v>
      </c>
      <c r="AF29" s="190">
        <v>1104526.0080155174</v>
      </c>
      <c r="AG29" s="190">
        <v>1105092.2184816536</v>
      </c>
    </row>
    <row r="30" spans="1:256" s="393" customFormat="1" ht="12.75" x14ac:dyDescent="0.25">
      <c r="B30" s="189" t="s">
        <v>401</v>
      </c>
      <c r="C30" s="190">
        <v>12039.235053186172</v>
      </c>
      <c r="D30" s="190">
        <v>14606.637098329749</v>
      </c>
      <c r="E30" s="190">
        <v>30769.224213199093</v>
      </c>
      <c r="F30" s="190">
        <v>36150.557213911809</v>
      </c>
      <c r="G30" s="190">
        <v>37062.324818205328</v>
      </c>
      <c r="H30" s="190">
        <v>34435.227311320938</v>
      </c>
      <c r="I30" s="190">
        <v>36625.004636653728</v>
      </c>
      <c r="J30" s="190">
        <v>98187.316719131384</v>
      </c>
      <c r="K30" s="190">
        <v>104065.1781970661</v>
      </c>
      <c r="L30" s="190">
        <v>98585.620185970547</v>
      </c>
      <c r="M30" s="190">
        <v>117694.52499222694</v>
      </c>
      <c r="N30" s="190">
        <v>135432.72762440151</v>
      </c>
      <c r="O30" s="190">
        <v>136318.61017002049</v>
      </c>
      <c r="P30" s="190">
        <v>140633.56279150571</v>
      </c>
      <c r="Q30" s="190">
        <v>135502.41036017326</v>
      </c>
      <c r="R30" s="190">
        <v>136840.37280668042</v>
      </c>
      <c r="S30" s="190">
        <v>136793.76870699855</v>
      </c>
      <c r="T30" s="190">
        <v>133107.21283418403</v>
      </c>
      <c r="U30" s="190">
        <v>141563.98986870082</v>
      </c>
      <c r="V30" s="190">
        <v>159012.82464173439</v>
      </c>
      <c r="W30" s="190">
        <v>156639.51444725026</v>
      </c>
      <c r="X30" s="190">
        <v>165444.70476485119</v>
      </c>
      <c r="Y30" s="190">
        <v>161412.01776665688</v>
      </c>
      <c r="Z30" s="190">
        <v>165881.90112380462</v>
      </c>
      <c r="AA30" s="190">
        <v>164821.64395429671</v>
      </c>
      <c r="AB30" s="190">
        <v>170369.32331993364</v>
      </c>
      <c r="AC30" s="190">
        <v>177586.86653982251</v>
      </c>
      <c r="AD30" s="190">
        <v>173202.22635564441</v>
      </c>
      <c r="AE30" s="190">
        <v>163089.03146546736</v>
      </c>
      <c r="AF30" s="190">
        <v>166280.85464233308</v>
      </c>
      <c r="AG30" s="190">
        <v>166366.09479017326</v>
      </c>
    </row>
    <row r="31" spans="1:256" s="393" customFormat="1" ht="12.75" x14ac:dyDescent="0.25">
      <c r="B31" s="189" t="s">
        <v>402</v>
      </c>
      <c r="C31" s="190">
        <v>15106.662849542688</v>
      </c>
      <c r="D31" s="190">
        <v>19075.566443763735</v>
      </c>
      <c r="E31" s="190">
        <v>43781.618024210889</v>
      </c>
      <c r="F31" s="190">
        <v>53024.17267644425</v>
      </c>
      <c r="G31" s="190">
        <v>57702.672785183582</v>
      </c>
      <c r="H31" s="190">
        <v>62063.887608045261</v>
      </c>
      <c r="I31" s="190">
        <v>67391.146174762966</v>
      </c>
      <c r="J31" s="190">
        <v>184896.76052092708</v>
      </c>
      <c r="K31" s="190">
        <v>200325.46802935225</v>
      </c>
      <c r="L31" s="190">
        <v>196204.71468384337</v>
      </c>
      <c r="M31" s="190">
        <v>233996.21536916125</v>
      </c>
      <c r="N31" s="190">
        <v>262227.47889998957</v>
      </c>
      <c r="O31" s="190">
        <v>269737.29180781805</v>
      </c>
      <c r="P31" s="190">
        <v>282107.65332539537</v>
      </c>
      <c r="Q31" s="190">
        <v>267351.56946063589</v>
      </c>
      <c r="R31" s="190">
        <v>276581.8105489458</v>
      </c>
      <c r="S31" s="190">
        <v>288024.79409143777</v>
      </c>
      <c r="T31" s="190">
        <v>269584.4286324298</v>
      </c>
      <c r="U31" s="190">
        <v>295931.40466527123</v>
      </c>
      <c r="V31" s="190">
        <v>338874.81648780784</v>
      </c>
      <c r="W31" s="190">
        <v>332775.44799635164</v>
      </c>
      <c r="X31" s="190">
        <v>344212.08684675564</v>
      </c>
      <c r="Y31" s="190">
        <v>369045.02416219597</v>
      </c>
      <c r="Z31" s="190">
        <v>389845.78130195691</v>
      </c>
      <c r="AA31" s="190">
        <v>410601.30787211109</v>
      </c>
      <c r="AB31" s="190">
        <v>418140.52602165804</v>
      </c>
      <c r="AC31" s="190">
        <v>450996.92094526236</v>
      </c>
      <c r="AD31" s="190">
        <v>430313.01384440431</v>
      </c>
      <c r="AE31" s="190">
        <v>405896.32793504058</v>
      </c>
      <c r="AF31" s="190">
        <v>413840.14423750027</v>
      </c>
      <c r="AG31" s="190">
        <v>414052.29009850684</v>
      </c>
    </row>
    <row r="32" spans="1:256" s="393" customFormat="1" ht="14.25" x14ac:dyDescent="0.3">
      <c r="B32" s="168" t="s">
        <v>151</v>
      </c>
      <c r="C32" s="188">
        <v>3041.3368408500078</v>
      </c>
      <c r="D32" s="188">
        <v>3355.9784113054088</v>
      </c>
      <c r="E32" s="188">
        <v>7477.5648460758794</v>
      </c>
      <c r="F32" s="188">
        <v>8377.3274541255723</v>
      </c>
      <c r="G32" s="188">
        <v>8748.5553268186704</v>
      </c>
      <c r="H32" s="188">
        <v>8933.7947732222146</v>
      </c>
      <c r="I32" s="188">
        <v>8956.4123166991958</v>
      </c>
      <c r="J32" s="188">
        <v>24371.98013097671</v>
      </c>
      <c r="K32" s="188">
        <v>25743.259031972844</v>
      </c>
      <c r="L32" s="188">
        <v>24622.515862818571</v>
      </c>
      <c r="M32" s="188">
        <v>29400.606079078079</v>
      </c>
      <c r="N32" s="188">
        <v>30049.964205866905</v>
      </c>
      <c r="O32" s="188">
        <v>30065.518954176285</v>
      </c>
      <c r="P32" s="188">
        <v>30723.882546936129</v>
      </c>
      <c r="Q32" s="188">
        <v>29572.191680283056</v>
      </c>
      <c r="R32" s="188">
        <v>29279.033302248259</v>
      </c>
      <c r="S32" s="188">
        <v>29378.799964270238</v>
      </c>
      <c r="T32" s="188">
        <v>26574.451524438206</v>
      </c>
      <c r="U32" s="188">
        <v>27194.215416207673</v>
      </c>
      <c r="V32" s="188">
        <v>29156.726143949261</v>
      </c>
      <c r="W32" s="188">
        <v>29121.481510591177</v>
      </c>
      <c r="X32" s="188">
        <v>30073.844242059164</v>
      </c>
      <c r="Y32" s="188">
        <v>29763.899847391294</v>
      </c>
      <c r="Z32" s="188">
        <v>30046.320684331575</v>
      </c>
      <c r="AA32" s="188">
        <v>30235.211221819925</v>
      </c>
      <c r="AB32" s="188">
        <v>31172.838743879252</v>
      </c>
      <c r="AC32" s="188">
        <v>32177.656966302431</v>
      </c>
      <c r="AD32" s="188">
        <v>30905.22691945497</v>
      </c>
      <c r="AE32" s="188">
        <v>29929.089584805224</v>
      </c>
      <c r="AF32" s="188">
        <v>30514.833217843465</v>
      </c>
      <c r="AG32" s="188">
        <v>30530.47596216543</v>
      </c>
    </row>
    <row r="33" spans="2:33" s="393" customFormat="1" ht="14.25" x14ac:dyDescent="0.3">
      <c r="B33" s="389" t="s">
        <v>150</v>
      </c>
      <c r="C33" s="398">
        <v>102.05828325000027</v>
      </c>
      <c r="D33" s="398">
        <v>112.61672521159092</v>
      </c>
      <c r="E33" s="398">
        <v>250.92499483476107</v>
      </c>
      <c r="F33" s="398">
        <v>281.11837094381116</v>
      </c>
      <c r="G33" s="398">
        <v>293.57568210800912</v>
      </c>
      <c r="H33" s="398">
        <v>299.7917709134972</v>
      </c>
      <c r="I33" s="398">
        <v>300.55074888252341</v>
      </c>
      <c r="J33" s="398">
        <v>817.85168224754068</v>
      </c>
      <c r="K33" s="398">
        <v>863.86775275076661</v>
      </c>
      <c r="L33" s="398">
        <v>826.25892157109297</v>
      </c>
      <c r="M33" s="398">
        <v>986.59751943215031</v>
      </c>
      <c r="N33" s="398">
        <v>1008.3880605995608</v>
      </c>
      <c r="O33" s="398">
        <v>1008.9100320193382</v>
      </c>
      <c r="P33" s="398">
        <v>1031.0027700314138</v>
      </c>
      <c r="Q33" s="398">
        <v>992.35542551285425</v>
      </c>
      <c r="R33" s="398">
        <v>982.51789604859948</v>
      </c>
      <c r="S33" s="398">
        <v>985.86577061309515</v>
      </c>
      <c r="T33" s="398">
        <v>891.76011826973843</v>
      </c>
      <c r="U33" s="398">
        <v>912.55756430227098</v>
      </c>
      <c r="V33" s="398">
        <v>978.41362899158605</v>
      </c>
      <c r="W33" s="398">
        <v>977.2309231742006</v>
      </c>
      <c r="X33" s="398">
        <v>1009.1894040959451</v>
      </c>
      <c r="Y33" s="398">
        <v>998.78858548292953</v>
      </c>
      <c r="Z33" s="398">
        <v>1008.2657947762272</v>
      </c>
      <c r="AA33" s="398">
        <v>1014.6044034167761</v>
      </c>
      <c r="AB33" s="398">
        <v>1046.0684142241362</v>
      </c>
      <c r="AC33" s="398">
        <v>1079.7871465202156</v>
      </c>
      <c r="AD33" s="398">
        <v>1037.088151659563</v>
      </c>
      <c r="AE33" s="398">
        <v>1004.3318652619201</v>
      </c>
      <c r="AF33" s="398">
        <v>1023.987691873942</v>
      </c>
      <c r="AG33" s="398">
        <v>1024.5126161800481</v>
      </c>
    </row>
    <row r="34" spans="2:33" s="393" customFormat="1" ht="14.25" x14ac:dyDescent="0.3">
      <c r="B34" s="240" t="s">
        <v>415</v>
      </c>
      <c r="C34" s="399">
        <v>86785.098588919616</v>
      </c>
      <c r="D34" s="399">
        <v>106214.67968577213</v>
      </c>
      <c r="E34" s="399">
        <v>232399.97470706445</v>
      </c>
      <c r="F34" s="399">
        <v>279061.48314418824</v>
      </c>
      <c r="G34" s="399">
        <v>289809.32654422126</v>
      </c>
      <c r="H34" s="399">
        <v>298864.73680404143</v>
      </c>
      <c r="I34" s="399">
        <v>321546.99066352478</v>
      </c>
      <c r="J34" s="399">
        <v>895202.11294644792</v>
      </c>
      <c r="K34" s="399">
        <v>963249.24764070101</v>
      </c>
      <c r="L34" s="399">
        <v>960314.26366630243</v>
      </c>
      <c r="M34" s="399">
        <v>1196790.5219544012</v>
      </c>
      <c r="N34" s="399">
        <v>1263751.5793653142</v>
      </c>
      <c r="O34" s="399">
        <v>1288568.2453562247</v>
      </c>
      <c r="P34" s="399">
        <v>1321297.6411198936</v>
      </c>
      <c r="Q34" s="399">
        <v>1313096.6399210247</v>
      </c>
      <c r="R34" s="399">
        <v>1374707.3863317179</v>
      </c>
      <c r="S34" s="399">
        <v>1376151.1672710751</v>
      </c>
      <c r="T34" s="399">
        <v>1248300.5389332089</v>
      </c>
      <c r="U34" s="399">
        <v>1366180.1482879056</v>
      </c>
      <c r="V34" s="399">
        <v>1446031.6196754174</v>
      </c>
      <c r="W34" s="399">
        <v>1533815.1871263068</v>
      </c>
      <c r="X34" s="399">
        <v>1614117.9239961253</v>
      </c>
      <c r="Y34" s="399">
        <v>1614736.0073187279</v>
      </c>
      <c r="Z34" s="399">
        <v>1660034.5492056936</v>
      </c>
      <c r="AA34" s="399">
        <v>1697003.2906709667</v>
      </c>
      <c r="AB34" s="399">
        <v>1772821.7843472145</v>
      </c>
      <c r="AC34" s="399">
        <v>1850490.8535097928</v>
      </c>
      <c r="AD34" s="399">
        <v>1789871.6559207288</v>
      </c>
      <c r="AE34" s="399">
        <v>1683242.999162653</v>
      </c>
      <c r="AF34" s="399">
        <v>1716185.8278050679</v>
      </c>
      <c r="AG34" s="399">
        <v>1717065.5919486792</v>
      </c>
    </row>
    <row r="35" spans="2:33" s="393" customFormat="1" ht="14.25" x14ac:dyDescent="0.3">
      <c r="B35" s="384"/>
      <c r="C35" s="394"/>
      <c r="D35" s="394"/>
      <c r="E35" s="394"/>
      <c r="F35" s="394"/>
      <c r="G35" s="394"/>
      <c r="H35" s="394"/>
      <c r="I35" s="394"/>
      <c r="J35" s="394"/>
      <c r="K35" s="394"/>
      <c r="L35" s="394"/>
      <c r="M35" s="394"/>
      <c r="N35" s="394"/>
      <c r="O35" s="394"/>
      <c r="P35" s="394"/>
      <c r="Q35" s="394"/>
      <c r="R35" s="394"/>
    </row>
    <row r="36" spans="2:33" s="393" customFormat="1" ht="16.5" hidden="1" x14ac:dyDescent="0.35">
      <c r="B36" s="387" t="s">
        <v>403</v>
      </c>
      <c r="C36"/>
      <c r="D36"/>
      <c r="E36"/>
      <c r="F36"/>
      <c r="G36"/>
      <c r="H36"/>
      <c r="I36"/>
      <c r="J36"/>
      <c r="K36"/>
      <c r="L36"/>
      <c r="M36"/>
      <c r="N36"/>
      <c r="O36"/>
      <c r="P36"/>
      <c r="Q36"/>
      <c r="R36"/>
    </row>
    <row r="37" spans="2:33" s="393" customFormat="1" ht="14.25" hidden="1" x14ac:dyDescent="0.3">
      <c r="B37" s="371"/>
      <c r="C37" s="371">
        <v>1990</v>
      </c>
      <c r="D37" s="371">
        <v>1991</v>
      </c>
      <c r="E37" s="371">
        <v>1992</v>
      </c>
      <c r="F37" s="371">
        <v>1993</v>
      </c>
      <c r="G37" s="371">
        <v>1994</v>
      </c>
      <c r="H37" s="371">
        <v>1995</v>
      </c>
      <c r="I37" s="371">
        <v>1996</v>
      </c>
      <c r="J37" s="371">
        <v>1997</v>
      </c>
      <c r="K37" s="371">
        <v>1998</v>
      </c>
      <c r="L37" s="371">
        <v>1999</v>
      </c>
      <c r="M37" s="371">
        <v>2000</v>
      </c>
      <c r="N37" s="371">
        <v>2001</v>
      </c>
      <c r="O37" s="371">
        <v>2002</v>
      </c>
      <c r="P37" s="371">
        <v>2003</v>
      </c>
      <c r="Q37" s="371">
        <v>2004</v>
      </c>
      <c r="R37" s="371">
        <v>2005</v>
      </c>
      <c r="S37" s="371">
        <v>2006</v>
      </c>
      <c r="T37" s="371">
        <v>2007</v>
      </c>
      <c r="U37" s="371">
        <v>2008</v>
      </c>
      <c r="V37" s="371">
        <v>2009</v>
      </c>
      <c r="W37" s="371">
        <v>2010</v>
      </c>
      <c r="X37" s="371">
        <v>2011</v>
      </c>
      <c r="Y37" s="371">
        <v>2012</v>
      </c>
      <c r="Z37" s="371">
        <v>2013</v>
      </c>
      <c r="AA37" s="371">
        <v>2014</v>
      </c>
      <c r="AB37" s="371">
        <v>2015</v>
      </c>
      <c r="AC37" s="371">
        <v>2016</v>
      </c>
      <c r="AD37" s="371">
        <v>2017</v>
      </c>
      <c r="AE37" s="371">
        <v>2018</v>
      </c>
      <c r="AF37" s="371">
        <v>2019</v>
      </c>
      <c r="AG37" s="371">
        <v>2020</v>
      </c>
    </row>
    <row r="38" spans="2:33" s="393" customFormat="1" ht="14.25" hidden="1" x14ac:dyDescent="0.3">
      <c r="B38" s="372" t="s">
        <v>150</v>
      </c>
      <c r="C38" s="373">
        <v>0.26706242093238314</v>
      </c>
      <c r="D38" s="373">
        <v>0.2747400389184817</v>
      </c>
      <c r="E38" s="373">
        <v>0.27563347415228473</v>
      </c>
      <c r="F38" s="373">
        <v>0.25379838795599885</v>
      </c>
      <c r="G38" s="373">
        <v>0.25851006388332437</v>
      </c>
      <c r="H38" s="373">
        <v>0.25946031026148775</v>
      </c>
      <c r="I38" s="373">
        <v>0.25847158962636951</v>
      </c>
      <c r="J38" s="373">
        <v>0.19658852655055248</v>
      </c>
      <c r="K38" s="373">
        <v>0.15387034978623179</v>
      </c>
      <c r="L38" s="373">
        <v>0.13526808268352572</v>
      </c>
      <c r="M38" s="373">
        <v>0.11168016832163363</v>
      </c>
      <c r="N38" s="373">
        <v>1.633359445798464E-2</v>
      </c>
      <c r="O38" s="373">
        <v>7.537844089892401E-2</v>
      </c>
      <c r="P38" s="373">
        <v>0.16652211934847561</v>
      </c>
      <c r="Q38" s="373">
        <v>0.15958249874431762</v>
      </c>
      <c r="R38" s="373">
        <v>0.15330680866673871</v>
      </c>
      <c r="S38" s="373">
        <v>0.14773801989333887</v>
      </c>
      <c r="T38" s="373">
        <v>0.1066840487126659</v>
      </c>
      <c r="U38" s="373">
        <v>9.5183499923880227E-2</v>
      </c>
      <c r="V38" s="373">
        <v>8.2777430340925329E-2</v>
      </c>
      <c r="W38" s="373">
        <v>7.5402713919540815E-2</v>
      </c>
      <c r="X38" s="373">
        <v>6.8243949423550276E-2</v>
      </c>
      <c r="Y38" s="373">
        <v>5.5450758882746719E-2</v>
      </c>
      <c r="Z38" s="373">
        <v>4.8740004848989209E-2</v>
      </c>
      <c r="AA38" s="373">
        <v>3.5230695872838218E-2</v>
      </c>
      <c r="AB38" s="373">
        <v>3.3624818319869125E-2</v>
      </c>
      <c r="AC38" s="373">
        <v>2.7587212984708585E-2</v>
      </c>
      <c r="AD38" s="373">
        <v>2.176511286214871E-2</v>
      </c>
      <c r="AE38" s="373">
        <v>2.3114026018004795E-2</v>
      </c>
      <c r="AF38" s="373">
        <v>3.976109888048069E-2</v>
      </c>
      <c r="AG38" s="373">
        <v>3.4607816296546773E-2</v>
      </c>
    </row>
    <row r="39" spans="2:33" s="393" customFormat="1" ht="14.25" hidden="1" x14ac:dyDescent="0.3">
      <c r="B39" s="168" t="s">
        <v>408</v>
      </c>
      <c r="C39" s="388">
        <v>2.2811373672223526E-2</v>
      </c>
      <c r="D39" s="388">
        <v>2.8021659422524128E-2</v>
      </c>
      <c r="E39" s="388">
        <v>6.127404132713285E-2</v>
      </c>
      <c r="F39" s="388">
        <v>7.3746282905214219E-2</v>
      </c>
      <c r="G39" s="388">
        <v>7.6572871509625801E-2</v>
      </c>
      <c r="H39" s="388">
        <v>7.8990313707247017E-2</v>
      </c>
      <c r="I39" s="388">
        <v>8.5170007526711736E-2</v>
      </c>
      <c r="J39" s="388">
        <v>0.23727607667269734</v>
      </c>
      <c r="K39" s="388">
        <v>0.25544785114253932</v>
      </c>
      <c r="L39" s="388">
        <v>0.25496331514961257</v>
      </c>
      <c r="M39" s="388">
        <v>0.31810999591524297</v>
      </c>
      <c r="N39" s="388">
        <v>0.3361890619360493</v>
      </c>
      <c r="O39" s="388">
        <v>0.34295285901000794</v>
      </c>
      <c r="P39" s="388">
        <v>0.35169347885534347</v>
      </c>
      <c r="Q39" s="388">
        <v>0.34978147985869873</v>
      </c>
      <c r="R39" s="388">
        <v>0.3666670459454785</v>
      </c>
      <c r="S39" s="388">
        <v>0.36703268223714314</v>
      </c>
      <c r="T39" s="388">
        <v>0.33295481653377296</v>
      </c>
      <c r="U39" s="388">
        <v>0.3649291023565624</v>
      </c>
      <c r="V39" s="388">
        <v>0.38615358542794814</v>
      </c>
      <c r="W39" s="388">
        <v>0.41010449309796576</v>
      </c>
      <c r="X39" s="388">
        <v>0.43173678827726458</v>
      </c>
      <c r="Y39" s="388">
        <v>0.43199272333250549</v>
      </c>
      <c r="Z39" s="388">
        <v>0.44426726256179611</v>
      </c>
      <c r="AA39" s="388">
        <v>0.45429640228519902</v>
      </c>
      <c r="AB39" s="388">
        <v>0.47470987559703026</v>
      </c>
      <c r="AC39" s="388">
        <v>0.49560911165371907</v>
      </c>
      <c r="AD39" s="388">
        <v>0.47943527477716746</v>
      </c>
      <c r="AE39" s="388">
        <v>0.45062988483070521</v>
      </c>
      <c r="AF39" s="388">
        <v>0.45944918369873194</v>
      </c>
      <c r="AG39" s="388">
        <v>0.45968471001009098</v>
      </c>
    </row>
    <row r="40" spans="2:33" s="393" customFormat="1" ht="14.25" hidden="1" x14ac:dyDescent="0.3">
      <c r="B40" s="389" t="s">
        <v>151</v>
      </c>
      <c r="C40" s="390">
        <v>8.2945550205000215E-4</v>
      </c>
      <c r="D40" s="390">
        <v>9.1526683944692959E-4</v>
      </c>
      <c r="E40" s="390">
        <v>2.0393358671116036E-3</v>
      </c>
      <c r="F40" s="390">
        <v>2.284725669306974E-3</v>
      </c>
      <c r="G40" s="390">
        <v>2.3859696345869103E-3</v>
      </c>
      <c r="H40" s="390">
        <v>2.4364894836060584E-3</v>
      </c>
      <c r="I40" s="390">
        <v>2.442657904554326E-3</v>
      </c>
      <c r="J40" s="390">
        <v>6.6469036720845573E-3</v>
      </c>
      <c r="K40" s="390">
        <v>7.0208888269016846E-3</v>
      </c>
      <c r="L40" s="390">
        <v>6.7152315989505188E-3</v>
      </c>
      <c r="M40" s="390">
        <v>8.0183471124758397E-3</v>
      </c>
      <c r="N40" s="390">
        <v>8.1954447834182466E-3</v>
      </c>
      <c r="O40" s="390">
        <v>8.1996869875026225E-3</v>
      </c>
      <c r="P40" s="390">
        <v>8.3792406946189436E-3</v>
      </c>
      <c r="Q40" s="390">
        <v>8.0651431855317431E-3</v>
      </c>
      <c r="R40" s="390">
        <v>7.9851909006131601E-3</v>
      </c>
      <c r="S40" s="390">
        <v>8.0123999902555181E-3</v>
      </c>
      <c r="T40" s="390">
        <v>7.2475776884831462E-3</v>
      </c>
      <c r="U40" s="390">
        <v>7.4166042044202744E-3</v>
      </c>
      <c r="V40" s="390">
        <v>7.9518344028952533E-3</v>
      </c>
      <c r="W40" s="390">
        <v>7.9422222301612291E-3</v>
      </c>
      <c r="X40" s="390">
        <v>8.2019575205615897E-3</v>
      </c>
      <c r="Y40" s="390">
        <v>8.1174272311067153E-3</v>
      </c>
      <c r="Z40" s="390">
        <v>8.194451095726793E-3</v>
      </c>
      <c r="AA40" s="390">
        <v>8.2459666968599798E-3</v>
      </c>
      <c r="AB40" s="390">
        <v>8.5016832937852508E-3</v>
      </c>
      <c r="AC40" s="390">
        <v>8.77572462717339E-3</v>
      </c>
      <c r="AD40" s="390">
        <v>8.4286982507604455E-3</v>
      </c>
      <c r="AE40" s="390">
        <v>8.1624789776741525E-3</v>
      </c>
      <c r="AF40" s="390">
        <v>8.3222272412300357E-3</v>
      </c>
      <c r="AG40" s="390">
        <v>8.3264934442269355E-3</v>
      </c>
    </row>
    <row r="41" spans="2:33" s="393" customFormat="1" ht="14.25" hidden="1" x14ac:dyDescent="0.3">
      <c r="B41" s="168" t="s">
        <v>391</v>
      </c>
      <c r="C41" s="391">
        <v>0.29070325010665665</v>
      </c>
      <c r="D41" s="391">
        <v>0.30367696518045273</v>
      </c>
      <c r="E41" s="391">
        <v>0.33894685134652913</v>
      </c>
      <c r="F41" s="391">
        <v>0.32982939653052007</v>
      </c>
      <c r="G41" s="391">
        <v>0.33746890502753712</v>
      </c>
      <c r="H41" s="391">
        <v>0.34088711345234085</v>
      </c>
      <c r="I41" s="391">
        <v>0.34608425505763557</v>
      </c>
      <c r="J41" s="391">
        <v>0.44051150689533436</v>
      </c>
      <c r="K41" s="391">
        <v>0.4163390897556728</v>
      </c>
      <c r="L41" s="391">
        <v>0.39694662943208886</v>
      </c>
      <c r="M41" s="391">
        <v>0.43780851134935245</v>
      </c>
      <c r="N41" s="391">
        <v>0.36071810117745223</v>
      </c>
      <c r="O41" s="391">
        <v>0.42653098689643454</v>
      </c>
      <c r="P41" s="391">
        <v>0.52659483889843794</v>
      </c>
      <c r="Q41" s="391">
        <v>0.51742912178854816</v>
      </c>
      <c r="R41" s="391">
        <v>0.52795904551283035</v>
      </c>
      <c r="S41" s="391">
        <v>0.52278310212073753</v>
      </c>
      <c r="T41" s="391">
        <v>0.44688644293492202</v>
      </c>
      <c r="U41" s="391">
        <v>0.46752920648486285</v>
      </c>
      <c r="V41" s="391">
        <v>0.47688285017176874</v>
      </c>
      <c r="W41" s="391">
        <v>0.49344942924766783</v>
      </c>
      <c r="X41" s="391">
        <v>0.50818269522137649</v>
      </c>
      <c r="Y41" s="391">
        <v>0.49556090944635889</v>
      </c>
      <c r="Z41" s="391">
        <v>0.50120171850651207</v>
      </c>
      <c r="AA41" s="391">
        <v>0.49777306485489725</v>
      </c>
      <c r="AB41" s="391">
        <v>0.51683637721068454</v>
      </c>
      <c r="AC41" s="391">
        <v>0.53197204926560104</v>
      </c>
      <c r="AD41" s="391">
        <v>0.50962908589007661</v>
      </c>
      <c r="AE41" s="391">
        <v>0.48190638982638412</v>
      </c>
      <c r="AF41" s="391">
        <v>0.50753250982044262</v>
      </c>
      <c r="AG41" s="391">
        <v>0.50261901975086476</v>
      </c>
    </row>
    <row r="42" spans="2:33" s="393" customFormat="1" ht="14.25" x14ac:dyDescent="0.3">
      <c r="B42" s="384"/>
      <c r="C42" s="394"/>
      <c r="D42" s="394"/>
      <c r="E42" s="394"/>
      <c r="F42" s="394"/>
      <c r="G42" s="394"/>
      <c r="H42" s="394"/>
      <c r="I42" s="394"/>
      <c r="J42" s="394"/>
      <c r="K42" s="394"/>
      <c r="L42" s="394"/>
      <c r="M42" s="394"/>
      <c r="N42" s="394"/>
      <c r="O42" s="394"/>
      <c r="P42" s="394"/>
      <c r="Q42" s="394"/>
      <c r="R42" s="394"/>
      <c r="S42" s="394"/>
      <c r="T42" s="394"/>
      <c r="U42" s="394"/>
      <c r="V42" s="394"/>
      <c r="W42" s="394"/>
      <c r="X42" s="394"/>
      <c r="Y42" s="394"/>
      <c r="Z42" s="394"/>
      <c r="AA42" s="394"/>
      <c r="AB42" s="394"/>
      <c r="AC42" s="394"/>
      <c r="AD42" s="394"/>
      <c r="AE42" s="394"/>
      <c r="AF42" s="394"/>
      <c r="AG42" s="394"/>
    </row>
    <row r="43" spans="2:33" s="393" customFormat="1" ht="16.5" x14ac:dyDescent="0.35">
      <c r="B43" s="387" t="s">
        <v>416</v>
      </c>
      <c r="C43"/>
      <c r="D43"/>
      <c r="E43"/>
      <c r="F43"/>
      <c r="G43"/>
      <c r="H43"/>
      <c r="I43"/>
      <c r="J43"/>
      <c r="K43"/>
      <c r="L43"/>
      <c r="M43"/>
      <c r="N43"/>
      <c r="O43"/>
      <c r="P43"/>
      <c r="Q43"/>
      <c r="R43"/>
      <c r="S43"/>
      <c r="T43"/>
      <c r="U43"/>
      <c r="V43"/>
      <c r="W43"/>
      <c r="X43"/>
      <c r="Y43"/>
      <c r="Z43"/>
      <c r="AA43"/>
      <c r="AB43"/>
      <c r="AC43"/>
      <c r="AD43"/>
      <c r="AE43"/>
      <c r="AF43"/>
      <c r="AG43"/>
    </row>
    <row r="44" spans="2:33" s="393" customFormat="1" ht="14.25" x14ac:dyDescent="0.3">
      <c r="B44" s="374"/>
      <c r="C44" s="374">
        <v>1990</v>
      </c>
      <c r="D44" s="374">
        <v>1991</v>
      </c>
      <c r="E44" s="374">
        <v>1992</v>
      </c>
      <c r="F44" s="374">
        <v>1993</v>
      </c>
      <c r="G44" s="374">
        <v>1994</v>
      </c>
      <c r="H44" s="374">
        <v>1995</v>
      </c>
      <c r="I44" s="374">
        <v>1996</v>
      </c>
      <c r="J44" s="374">
        <v>1997</v>
      </c>
      <c r="K44" s="374">
        <v>1998</v>
      </c>
      <c r="L44" s="371">
        <v>1999</v>
      </c>
      <c r="M44" s="371">
        <v>2000</v>
      </c>
      <c r="N44" s="371">
        <v>2001</v>
      </c>
      <c r="O44" s="371">
        <v>2002</v>
      </c>
      <c r="P44" s="371">
        <v>2003</v>
      </c>
      <c r="Q44" s="371">
        <v>2004</v>
      </c>
      <c r="R44" s="371">
        <v>2005</v>
      </c>
      <c r="S44" s="371">
        <v>2006</v>
      </c>
      <c r="T44" s="371">
        <v>2007</v>
      </c>
      <c r="U44" s="371">
        <v>2008</v>
      </c>
      <c r="V44" s="371">
        <v>2009</v>
      </c>
      <c r="W44" s="371">
        <v>2010</v>
      </c>
      <c r="X44" s="371">
        <v>2011</v>
      </c>
      <c r="Y44" s="371">
        <v>2012</v>
      </c>
      <c r="Z44" s="371">
        <v>2013</v>
      </c>
      <c r="AA44" s="371">
        <v>2014</v>
      </c>
      <c r="AB44" s="371">
        <v>2015</v>
      </c>
      <c r="AC44" s="371">
        <v>2016</v>
      </c>
      <c r="AD44" s="371">
        <v>2017</v>
      </c>
      <c r="AE44" s="371">
        <v>2018</v>
      </c>
      <c r="AF44" s="371">
        <v>2019</v>
      </c>
      <c r="AG44" s="371">
        <v>2020</v>
      </c>
    </row>
    <row r="45" spans="2:33" s="393" customFormat="1" ht="14.25" x14ac:dyDescent="0.3">
      <c r="B45" s="372" t="s">
        <v>410</v>
      </c>
      <c r="C45" s="375">
        <v>296705.09650570352</v>
      </c>
      <c r="D45" s="375">
        <v>305232.58362905693</v>
      </c>
      <c r="E45" s="375">
        <v>306183.37784753816</v>
      </c>
      <c r="F45" s="375">
        <v>307788.81576319115</v>
      </c>
      <c r="G45" s="375">
        <v>313020.23629522033</v>
      </c>
      <c r="H45" s="375">
        <v>314080.20581450756</v>
      </c>
      <c r="I45" s="375">
        <v>312981.39733771887</v>
      </c>
      <c r="J45" s="375">
        <v>306749.65391690249</v>
      </c>
      <c r="K45" s="375">
        <v>298064.13312386838</v>
      </c>
      <c r="L45" s="375">
        <v>288506.34406970395</v>
      </c>
      <c r="M45" s="375">
        <v>280981.34688037104</v>
      </c>
      <c r="N45" s="375">
        <v>272740.95396241656</v>
      </c>
      <c r="O45" s="375">
        <v>264136.3525362935</v>
      </c>
      <c r="P45" s="375">
        <v>255899.73843385224</v>
      </c>
      <c r="Q45" s="375">
        <v>248200.7601901975</v>
      </c>
      <c r="R45" s="375">
        <v>241230.75228464446</v>
      </c>
      <c r="S45" s="375">
        <v>235042.19469564527</v>
      </c>
      <c r="T45" s="375">
        <v>228891.55166227429</v>
      </c>
      <c r="U45" s="375">
        <v>222964.60530007837</v>
      </c>
      <c r="V45" s="375">
        <v>216859.45976890947</v>
      </c>
      <c r="W45" s="375">
        <v>208665.68880751778</v>
      </c>
      <c r="X45" s="375">
        <v>200701.82164603687</v>
      </c>
      <c r="Y45" s="375">
        <v>193034.10386644091</v>
      </c>
      <c r="Z45" s="375">
        <v>185574.83861399521</v>
      </c>
      <c r="AA45" s="375">
        <v>178345.8510412091</v>
      </c>
      <c r="AB45" s="375">
        <v>171370.18991847354</v>
      </c>
      <c r="AC45" s="375">
        <v>164651.52174840745</v>
      </c>
      <c r="AD45" s="375">
        <v>158195.46070158153</v>
      </c>
      <c r="AE45" s="375">
        <v>151992.52796391584</v>
      </c>
      <c r="AF45" s="375">
        <v>146032.81569779452</v>
      </c>
      <c r="AG45" s="375">
        <v>140306.78709211861</v>
      </c>
    </row>
    <row r="46" spans="2:33" s="393" customFormat="1" ht="12.75" x14ac:dyDescent="0.25">
      <c r="B46" s="376" t="s">
        <v>393</v>
      </c>
      <c r="C46" s="400">
        <v>277294.48271561076</v>
      </c>
      <c r="D46" s="400">
        <v>285264.09684958588</v>
      </c>
      <c r="E46" s="400">
        <v>286152.68957713846</v>
      </c>
      <c r="F46" s="400">
        <v>287653.09884410386</v>
      </c>
      <c r="G46" s="400">
        <v>292542.27691142086</v>
      </c>
      <c r="H46" s="400">
        <v>293532.90263038088</v>
      </c>
      <c r="I46" s="400">
        <v>292505.97882029798</v>
      </c>
      <c r="J46" s="400">
        <v>286681.91954850702</v>
      </c>
      <c r="K46" s="400">
        <v>278564.61039613868</v>
      </c>
      <c r="L46" s="400">
        <v>269632.09726140555</v>
      </c>
      <c r="M46" s="400">
        <v>262599.3896078234</v>
      </c>
      <c r="N46" s="400">
        <v>254898.08781534259</v>
      </c>
      <c r="O46" s="400">
        <v>246856.40423952666</v>
      </c>
      <c r="P46" s="400">
        <v>239158.63405032919</v>
      </c>
      <c r="Q46" s="400">
        <v>231963.32728055841</v>
      </c>
      <c r="R46" s="400">
        <v>225449.30120060229</v>
      </c>
      <c r="S46" s="400">
        <v>219665.60251929465</v>
      </c>
      <c r="T46" s="400">
        <v>213917.3380021255</v>
      </c>
      <c r="U46" s="400">
        <v>208378.13579446578</v>
      </c>
      <c r="V46" s="400">
        <v>202672.39230739203</v>
      </c>
      <c r="W46" s="400">
        <v>195014.6624369325</v>
      </c>
      <c r="X46" s="400">
        <v>187571.79593087558</v>
      </c>
      <c r="Y46" s="400">
        <v>180405.70454807562</v>
      </c>
      <c r="Z46" s="400">
        <v>173434.42861121046</v>
      </c>
      <c r="AA46" s="400">
        <v>166678.36545907392</v>
      </c>
      <c r="AB46" s="400">
        <v>160159.0559985734</v>
      </c>
      <c r="AC46" s="400">
        <v>153879.92686767053</v>
      </c>
      <c r="AD46" s="400">
        <v>147846.22495474908</v>
      </c>
      <c r="AE46" s="400">
        <v>142049.09155506152</v>
      </c>
      <c r="AF46" s="400">
        <v>136479.26700728459</v>
      </c>
      <c r="AG46" s="400">
        <v>131127.83840384916</v>
      </c>
    </row>
    <row r="47" spans="2:33" s="393" customFormat="1" ht="12.75" x14ac:dyDescent="0.25">
      <c r="B47" s="376" t="s">
        <v>394</v>
      </c>
      <c r="C47" s="400">
        <v>19410.613790092757</v>
      </c>
      <c r="D47" s="400">
        <v>19968.486779471015</v>
      </c>
      <c r="E47" s="400">
        <v>20030.688270399693</v>
      </c>
      <c r="F47" s="400">
        <v>20135.716919087274</v>
      </c>
      <c r="G47" s="400">
        <v>20477.959383799462</v>
      </c>
      <c r="H47" s="400">
        <v>20547.303184126664</v>
      </c>
      <c r="I47" s="400">
        <v>20475.418517420861</v>
      </c>
      <c r="J47" s="400">
        <v>20067.734368395493</v>
      </c>
      <c r="K47" s="400">
        <v>19499.522727729709</v>
      </c>
      <c r="L47" s="400">
        <v>18874.246808298391</v>
      </c>
      <c r="M47" s="400">
        <v>18381.957272547639</v>
      </c>
      <c r="N47" s="400">
        <v>17842.866147073983</v>
      </c>
      <c r="O47" s="400">
        <v>17279.948296766866</v>
      </c>
      <c r="P47" s="400">
        <v>16741.104383523045</v>
      </c>
      <c r="Q47" s="400">
        <v>16237.43290963909</v>
      </c>
      <c r="R47" s="400">
        <v>15781.451084042163</v>
      </c>
      <c r="S47" s="400">
        <v>15376.592176350627</v>
      </c>
      <c r="T47" s="400">
        <v>14974.213660148787</v>
      </c>
      <c r="U47" s="400">
        <v>14586.469505612606</v>
      </c>
      <c r="V47" s="400">
        <v>14187.067461517443</v>
      </c>
      <c r="W47" s="400">
        <v>13651.026370585276</v>
      </c>
      <c r="X47" s="400">
        <v>13130.025715161291</v>
      </c>
      <c r="Y47" s="400">
        <v>12628.399318365295</v>
      </c>
      <c r="Z47" s="400">
        <v>12140.410002784733</v>
      </c>
      <c r="AA47" s="400">
        <v>11667.485582135176</v>
      </c>
      <c r="AB47" s="400">
        <v>11211.13391990014</v>
      </c>
      <c r="AC47" s="400">
        <v>10771.594880736939</v>
      </c>
      <c r="AD47" s="400">
        <v>10349.235746832437</v>
      </c>
      <c r="AE47" s="400">
        <v>9943.436408854308</v>
      </c>
      <c r="AF47" s="400">
        <v>9553.5486905099224</v>
      </c>
      <c r="AG47" s="400">
        <v>9178.9486882694418</v>
      </c>
    </row>
    <row r="48" spans="2:33" s="393" customFormat="1" ht="14.25" x14ac:dyDescent="0.3">
      <c r="B48" s="372" t="s">
        <v>411</v>
      </c>
      <c r="C48" s="401">
        <v>0</v>
      </c>
      <c r="D48" s="401">
        <v>0</v>
      </c>
      <c r="E48" s="401">
        <v>0</v>
      </c>
      <c r="F48" s="401">
        <v>-25875.794308326986</v>
      </c>
      <c r="G48" s="401">
        <v>-25875.794308326986</v>
      </c>
      <c r="H48" s="401">
        <v>-25881.81818181818</v>
      </c>
      <c r="I48" s="401">
        <v>-25881.81818181818</v>
      </c>
      <c r="J48" s="401">
        <v>-88565.79159272727</v>
      </c>
      <c r="K48" s="401">
        <v>-127358.85591272725</v>
      </c>
      <c r="L48" s="401">
        <v>-138458.85591272725</v>
      </c>
      <c r="M48" s="401">
        <v>-157191.23991272727</v>
      </c>
      <c r="N48" s="401">
        <v>-254898.08781534259</v>
      </c>
      <c r="O48" s="401">
        <v>-180688.25962799997</v>
      </c>
      <c r="P48" s="401">
        <v>-71187.586461818195</v>
      </c>
      <c r="Q48" s="401">
        <v>-71187.586461818195</v>
      </c>
      <c r="R48" s="401">
        <v>-71187.586461818195</v>
      </c>
      <c r="S48" s="401">
        <v>-71187.586461818195</v>
      </c>
      <c r="T48" s="401">
        <v>-110623.9500981818</v>
      </c>
      <c r="U48" s="401">
        <v>-117481.69353545456</v>
      </c>
      <c r="V48" s="401">
        <v>-125181.02614636361</v>
      </c>
      <c r="W48" s="401">
        <v>-125181.02614636361</v>
      </c>
      <c r="X48" s="401">
        <v>-125181.02614636361</v>
      </c>
      <c r="Y48" s="401">
        <v>-131724.81276</v>
      </c>
      <c r="Z48" s="401">
        <v>-131724.81276</v>
      </c>
      <c r="AA48" s="401">
        <v>-139508.08928454545</v>
      </c>
      <c r="AB48" s="401">
        <v>-134326.27110272727</v>
      </c>
      <c r="AC48" s="401">
        <v>-134326.27110272727</v>
      </c>
      <c r="AD48" s="401">
        <v>-134326.27110272727</v>
      </c>
      <c r="AE48" s="401">
        <v>-126614.61982227271</v>
      </c>
      <c r="AF48" s="401">
        <v>-102164.11624227272</v>
      </c>
      <c r="AG48" s="401">
        <v>-102164.11624227272</v>
      </c>
    </row>
    <row r="49" spans="2:34" s="393" customFormat="1" ht="12.75" x14ac:dyDescent="0.25">
      <c r="B49" s="376" t="s">
        <v>395</v>
      </c>
      <c r="C49" s="400">
        <v>0</v>
      </c>
      <c r="D49" s="400">
        <v>0</v>
      </c>
      <c r="E49" s="400">
        <v>0</v>
      </c>
      <c r="F49" s="400">
        <v>0</v>
      </c>
      <c r="G49" s="400">
        <v>0</v>
      </c>
      <c r="H49" s="400">
        <v>0</v>
      </c>
      <c r="I49" s="400">
        <v>0</v>
      </c>
      <c r="J49" s="400">
        <v>-38793.06431999999</v>
      </c>
      <c r="K49" s="400">
        <v>-77586.128639999981</v>
      </c>
      <c r="L49" s="400">
        <v>-77586.128639999981</v>
      </c>
      <c r="M49" s="400">
        <v>-96318.512640000001</v>
      </c>
      <c r="N49" s="400">
        <v>-231034.38733963631</v>
      </c>
      <c r="O49" s="400">
        <v>-121533.71417345451</v>
      </c>
      <c r="P49" s="400">
        <v>-12033.041007272725</v>
      </c>
      <c r="Q49" s="400">
        <v>-12033.041007272725</v>
      </c>
      <c r="R49" s="400">
        <v>-12033.041007272725</v>
      </c>
      <c r="S49" s="400">
        <v>-12033.041007272725</v>
      </c>
      <c r="T49" s="400">
        <v>-12033.041007272725</v>
      </c>
      <c r="U49" s="400">
        <v>-23445.329899090906</v>
      </c>
      <c r="V49" s="400">
        <v>-41017.389782727267</v>
      </c>
      <c r="W49" s="400">
        <v>-41017.389782727267</v>
      </c>
      <c r="X49" s="400">
        <v>-41017.389782727267</v>
      </c>
      <c r="Y49" s="400">
        <v>-51761.176396363633</v>
      </c>
      <c r="Z49" s="400">
        <v>-51761.176396363633</v>
      </c>
      <c r="AA49" s="400">
        <v>-59544.452920909083</v>
      </c>
      <c r="AB49" s="400">
        <v>-59544.452920909083</v>
      </c>
      <c r="AC49" s="400">
        <v>-59544.452920909083</v>
      </c>
      <c r="AD49" s="400">
        <v>-59544.452920909083</v>
      </c>
      <c r="AE49" s="400">
        <v>-51832.801640454541</v>
      </c>
      <c r="AF49" s="400">
        <v>-50782.298060454537</v>
      </c>
      <c r="AG49" s="400">
        <v>-50782.298060454537</v>
      </c>
      <c r="AH49" s="402"/>
    </row>
    <row r="50" spans="2:34" s="393" customFormat="1" ht="12.75" x14ac:dyDescent="0.25">
      <c r="B50" s="378" t="s">
        <v>396</v>
      </c>
      <c r="C50" s="403">
        <v>0</v>
      </c>
      <c r="D50" s="403">
        <v>0</v>
      </c>
      <c r="E50" s="403">
        <v>0</v>
      </c>
      <c r="F50" s="403">
        <v>-25875.794308326986</v>
      </c>
      <c r="G50" s="403">
        <v>-25875.794308326986</v>
      </c>
      <c r="H50" s="403">
        <v>-25881.81818181818</v>
      </c>
      <c r="I50" s="403">
        <v>-25881.81818181818</v>
      </c>
      <c r="J50" s="403">
        <v>-49772.727272727272</v>
      </c>
      <c r="K50" s="403">
        <v>-49772.727272727272</v>
      </c>
      <c r="L50" s="403">
        <v>-60872.727272727265</v>
      </c>
      <c r="M50" s="403">
        <v>-60872.727272727265</v>
      </c>
      <c r="N50" s="403">
        <v>-59154.545454545463</v>
      </c>
      <c r="O50" s="403">
        <v>-59154.545454545463</v>
      </c>
      <c r="P50" s="403">
        <v>-59154.545454545463</v>
      </c>
      <c r="Q50" s="403">
        <v>-59154.545454545463</v>
      </c>
      <c r="R50" s="403">
        <v>-59154.545454545463</v>
      </c>
      <c r="S50" s="400">
        <v>-59154.545454545463</v>
      </c>
      <c r="T50" s="400">
        <v>-98590.909090909074</v>
      </c>
      <c r="U50" s="400">
        <v>-94036.363636363647</v>
      </c>
      <c r="V50" s="400">
        <v>-84163.636363636339</v>
      </c>
      <c r="W50" s="400">
        <v>-84163.636363636339</v>
      </c>
      <c r="X50" s="400">
        <v>-84163.636363636339</v>
      </c>
      <c r="Y50" s="400">
        <v>-79963.636363636353</v>
      </c>
      <c r="Z50" s="400">
        <v>-79963.636363636353</v>
      </c>
      <c r="AA50" s="400">
        <v>-79963.636363636353</v>
      </c>
      <c r="AB50" s="400">
        <v>-74781.818181818177</v>
      </c>
      <c r="AC50" s="400">
        <v>-74781.818181818177</v>
      </c>
      <c r="AD50" s="400">
        <v>-74781.818181818177</v>
      </c>
      <c r="AE50" s="400">
        <v>-74781.818181818177</v>
      </c>
      <c r="AF50" s="400">
        <v>-51381.818181818177</v>
      </c>
      <c r="AG50" s="400">
        <v>-51381.818181818177</v>
      </c>
    </row>
    <row r="51" spans="2:34" s="393" customFormat="1" ht="14.25" x14ac:dyDescent="0.3">
      <c r="B51" s="380" t="s">
        <v>397</v>
      </c>
      <c r="C51" s="395">
        <v>27729.448271561072</v>
      </c>
      <c r="D51" s="395">
        <v>28526.40968495858</v>
      </c>
      <c r="E51" s="395">
        <v>28615.268957713841</v>
      </c>
      <c r="F51" s="395">
        <v>26177.730453577682</v>
      </c>
      <c r="G51" s="395">
        <v>26666.648260309383</v>
      </c>
      <c r="H51" s="395">
        <v>26765.108444856265</v>
      </c>
      <c r="I51" s="395">
        <v>26662.416063847973</v>
      </c>
      <c r="J51" s="395">
        <v>19811.61279557797</v>
      </c>
      <c r="K51" s="395">
        <v>15120.57544834114</v>
      </c>
      <c r="L51" s="395">
        <v>13117.324134867828</v>
      </c>
      <c r="M51" s="395">
        <v>10540.814969509611</v>
      </c>
      <c r="N51" s="395">
        <v>0</v>
      </c>
      <c r="O51" s="395">
        <v>6616.8144611526677</v>
      </c>
      <c r="P51" s="395">
        <v>16797.104758851096</v>
      </c>
      <c r="Q51" s="395">
        <v>16077.574081874018</v>
      </c>
      <c r="R51" s="395">
        <v>15426.171473878407</v>
      </c>
      <c r="S51" s="395">
        <v>14847.801605747643</v>
      </c>
      <c r="T51" s="395">
        <v>10329.338790394368</v>
      </c>
      <c r="U51" s="395">
        <v>9089.6442259011201</v>
      </c>
      <c r="V51" s="395">
        <v>7749.13661610284</v>
      </c>
      <c r="W51" s="395">
        <v>6983.3636290568875</v>
      </c>
      <c r="X51" s="395">
        <v>6239.0769784511958</v>
      </c>
      <c r="Y51" s="395">
        <v>4868.0891788075605</v>
      </c>
      <c r="Z51" s="395">
        <v>4170.9615851210447</v>
      </c>
      <c r="AA51" s="395">
        <v>2717.0276174528458</v>
      </c>
      <c r="AB51" s="395">
        <v>2583.2784895846121</v>
      </c>
      <c r="AC51" s="395">
        <v>1955.3655764943246</v>
      </c>
      <c r="AD51" s="395">
        <v>1351.9953852021802</v>
      </c>
      <c r="AE51" s="395">
        <v>1543.4471732788802</v>
      </c>
      <c r="AF51" s="395">
        <v>3431.5150765011867</v>
      </c>
      <c r="AG51" s="395">
        <v>2896.3722161576438</v>
      </c>
    </row>
    <row r="52" spans="2:34" s="393" customFormat="1" ht="14.25" x14ac:dyDescent="0.3">
      <c r="B52" s="380" t="s">
        <v>398</v>
      </c>
      <c r="C52" s="396">
        <v>1941.0613790092752</v>
      </c>
      <c r="D52" s="396">
        <v>1996.8486779471011</v>
      </c>
      <c r="E52" s="396">
        <v>2003.0688270399687</v>
      </c>
      <c r="F52" s="396">
        <v>2013.571691908727</v>
      </c>
      <c r="G52" s="396">
        <v>2047.7959383799457</v>
      </c>
      <c r="H52" s="396">
        <v>2054.7303184126658</v>
      </c>
      <c r="I52" s="396">
        <v>2047.5418517420858</v>
      </c>
      <c r="J52" s="396">
        <v>2006.7734368395488</v>
      </c>
      <c r="K52" s="396">
        <v>1949.9522727729704</v>
      </c>
      <c r="L52" s="396">
        <v>1887.4246808298387</v>
      </c>
      <c r="M52" s="396">
        <v>1838.1957272547636</v>
      </c>
      <c r="N52" s="396">
        <v>1784.2866147073978</v>
      </c>
      <c r="O52" s="396">
        <v>1727.9948296766863</v>
      </c>
      <c r="P52" s="396">
        <v>1674.1104383523041</v>
      </c>
      <c r="Q52" s="396">
        <v>1623.7432909639087</v>
      </c>
      <c r="R52" s="396">
        <v>1578.145108404216</v>
      </c>
      <c r="S52" s="396">
        <v>1537.6592176350623</v>
      </c>
      <c r="T52" s="396">
        <v>1497.4213660148785</v>
      </c>
      <c r="U52" s="396">
        <v>1458.6469505612602</v>
      </c>
      <c r="V52" s="396">
        <v>1418.706746151744</v>
      </c>
      <c r="W52" s="396">
        <v>1365.1026370585273</v>
      </c>
      <c r="X52" s="396">
        <v>1313.0025715161289</v>
      </c>
      <c r="Y52" s="396">
        <v>1262.8399318365291</v>
      </c>
      <c r="Z52" s="396">
        <v>1214.0410002784729</v>
      </c>
      <c r="AA52" s="396">
        <v>1166.7485582135173</v>
      </c>
      <c r="AB52" s="396">
        <v>1121.1133919900137</v>
      </c>
      <c r="AC52" s="396">
        <v>1077.1594880736936</v>
      </c>
      <c r="AD52" s="396">
        <v>1034.9235746832435</v>
      </c>
      <c r="AE52" s="396">
        <v>994.34364088543055</v>
      </c>
      <c r="AF52" s="396">
        <v>955.35486905099208</v>
      </c>
      <c r="AG52" s="396">
        <v>917.89486882694393</v>
      </c>
    </row>
    <row r="53" spans="2:34" s="393" customFormat="1" ht="14.25" x14ac:dyDescent="0.3">
      <c r="B53" s="374" t="s">
        <v>412</v>
      </c>
      <c r="C53" s="396">
        <v>267034.58685513318</v>
      </c>
      <c r="D53" s="396">
        <v>274709.32526615122</v>
      </c>
      <c r="E53" s="396">
        <v>275565.04006278433</v>
      </c>
      <c r="F53" s="396">
        <v>253721.71930937778</v>
      </c>
      <c r="G53" s="396">
        <v>258429.99778820403</v>
      </c>
      <c r="H53" s="396">
        <v>259378.54886942043</v>
      </c>
      <c r="I53" s="396">
        <v>258389.62124031063</v>
      </c>
      <c r="J53" s="396">
        <v>196365.47609175771</v>
      </c>
      <c r="K53" s="396">
        <v>153634.74949002702</v>
      </c>
      <c r="L53" s="396">
        <v>135042.73934127906</v>
      </c>
      <c r="M53" s="396">
        <v>111411.09627087941</v>
      </c>
      <c r="N53" s="396">
        <v>16058.579532366577</v>
      </c>
      <c r="O53" s="396">
        <v>75103.283617464185</v>
      </c>
      <c r="P53" s="396">
        <v>166240.93677483065</v>
      </c>
      <c r="Q53" s="396">
        <v>159311.85635554139</v>
      </c>
      <c r="R53" s="396">
        <v>153038.84924054364</v>
      </c>
      <c r="S53" s="396">
        <v>147469.14741044439</v>
      </c>
      <c r="T53" s="396">
        <v>106440.84140768324</v>
      </c>
      <c r="U53" s="396">
        <v>94934.62058816143</v>
      </c>
      <c r="V53" s="396">
        <v>82510.590260291268</v>
      </c>
      <c r="W53" s="396">
        <v>75136.196395038758</v>
      </c>
      <c r="X53" s="396">
        <v>67968.715949705933</v>
      </c>
      <c r="Y53" s="396">
        <v>55178.361995796826</v>
      </c>
      <c r="Z53" s="396">
        <v>48465.023268595687</v>
      </c>
      <c r="AA53" s="396">
        <v>34953.98558099728</v>
      </c>
      <c r="AB53" s="396">
        <v>33339.526934171634</v>
      </c>
      <c r="AC53" s="396">
        <v>27292.725581112161</v>
      </c>
      <c r="AD53" s="396">
        <v>21482.270638968832</v>
      </c>
      <c r="AE53" s="396">
        <v>22840.117327478816</v>
      </c>
      <c r="AF53" s="396">
        <v>39481.829509969619</v>
      </c>
      <c r="AG53" s="396">
        <v>34328.403764861301</v>
      </c>
    </row>
    <row r="54" spans="2:34" s="393" customFormat="1" ht="11.25" x14ac:dyDescent="0.2"/>
    <row r="55" spans="2:34" s="393" customFormat="1" ht="16.5" x14ac:dyDescent="0.35">
      <c r="B55" s="381" t="s">
        <v>417</v>
      </c>
      <c r="C55" s="382"/>
      <c r="D55" s="382"/>
      <c r="E55" s="383"/>
      <c r="F55" s="383"/>
      <c r="G55" s="383"/>
      <c r="H55" s="383"/>
      <c r="I55" s="383"/>
      <c r="J55" s="383"/>
      <c r="K55" s="383"/>
      <c r="L55" s="383"/>
      <c r="M55" s="383"/>
      <c r="N55" s="383"/>
      <c r="O55" s="383"/>
      <c r="P55" s="383"/>
      <c r="Q55" s="383"/>
      <c r="R55" s="383"/>
      <c r="S55" s="383"/>
      <c r="T55" s="383"/>
      <c r="U55" s="383"/>
      <c r="V55" s="383"/>
      <c r="W55" s="383"/>
      <c r="X55" s="383"/>
      <c r="Y55" s="383"/>
      <c r="Z55" s="383"/>
      <c r="AA55" s="383"/>
      <c r="AB55" s="383"/>
      <c r="AC55" s="383"/>
      <c r="AD55" s="383"/>
      <c r="AE55" s="383"/>
      <c r="AF55" s="383"/>
      <c r="AG55" s="383"/>
    </row>
    <row r="56" spans="2:34" s="393" customFormat="1" ht="14.25" x14ac:dyDescent="0.3">
      <c r="B56" s="389" t="s">
        <v>399</v>
      </c>
      <c r="C56" s="389">
        <v>1990</v>
      </c>
      <c r="D56" s="389">
        <v>1991</v>
      </c>
      <c r="E56" s="389">
        <v>1992</v>
      </c>
      <c r="F56" s="389">
        <v>1993</v>
      </c>
      <c r="G56" s="389">
        <v>1994</v>
      </c>
      <c r="H56" s="389">
        <v>1995</v>
      </c>
      <c r="I56" s="389">
        <v>1996</v>
      </c>
      <c r="J56" s="389">
        <v>1997</v>
      </c>
      <c r="K56" s="389">
        <v>1998</v>
      </c>
      <c r="L56" s="374">
        <v>1999</v>
      </c>
      <c r="M56" s="374">
        <v>2000</v>
      </c>
      <c r="N56" s="374">
        <v>2001</v>
      </c>
      <c r="O56" s="374">
        <v>2002</v>
      </c>
      <c r="P56" s="374">
        <v>2003</v>
      </c>
      <c r="Q56" s="374">
        <v>2004</v>
      </c>
      <c r="R56" s="374">
        <v>2005</v>
      </c>
      <c r="S56" s="374">
        <v>2006</v>
      </c>
      <c r="T56" s="374">
        <v>2007</v>
      </c>
      <c r="U56" s="374">
        <v>2008</v>
      </c>
      <c r="V56" s="374">
        <v>2009</v>
      </c>
      <c r="W56" s="374">
        <v>2010</v>
      </c>
      <c r="X56" s="374">
        <v>2011</v>
      </c>
      <c r="Y56" s="374">
        <v>2012</v>
      </c>
      <c r="Z56" s="374">
        <v>2013</v>
      </c>
      <c r="AA56" s="374">
        <v>2014</v>
      </c>
      <c r="AB56" s="374">
        <v>2015</v>
      </c>
      <c r="AC56" s="374">
        <v>2016</v>
      </c>
      <c r="AD56" s="374">
        <v>2017</v>
      </c>
      <c r="AE56" s="374">
        <v>2018</v>
      </c>
      <c r="AF56" s="374">
        <v>2019</v>
      </c>
      <c r="AG56" s="374">
        <v>2020</v>
      </c>
    </row>
    <row r="57" spans="2:34" s="393" customFormat="1" ht="14.25" x14ac:dyDescent="0.3">
      <c r="B57" s="168" t="s">
        <v>408</v>
      </c>
      <c r="C57" s="188">
        <v>22811.373672223526</v>
      </c>
      <c r="D57" s="188">
        <v>28021.659422524128</v>
      </c>
      <c r="E57" s="188">
        <v>61274.041327132851</v>
      </c>
      <c r="F57" s="188">
        <v>73746.282905214219</v>
      </c>
      <c r="G57" s="188">
        <v>76572.871509625795</v>
      </c>
      <c r="H57" s="188">
        <v>78990.313707247013</v>
      </c>
      <c r="I57" s="188">
        <v>85170.007526711735</v>
      </c>
      <c r="J57" s="188">
        <v>237276.07667269735</v>
      </c>
      <c r="K57" s="188">
        <v>255447.85114253929</v>
      </c>
      <c r="L57" s="188">
        <v>254963.31514961255</v>
      </c>
      <c r="M57" s="188">
        <v>318109.99591524299</v>
      </c>
      <c r="N57" s="188">
        <v>336189.06193604931</v>
      </c>
      <c r="O57" s="188">
        <v>342952.85901000793</v>
      </c>
      <c r="P57" s="188">
        <v>351693.47885534348</v>
      </c>
      <c r="Q57" s="188">
        <v>349781.47985869873</v>
      </c>
      <c r="R57" s="188">
        <v>366667.04594547849</v>
      </c>
      <c r="S57" s="188">
        <v>367032.68223714316</v>
      </c>
      <c r="T57" s="188">
        <v>332954.81653377297</v>
      </c>
      <c r="U57" s="188">
        <v>364929.10235656239</v>
      </c>
      <c r="V57" s="188">
        <v>386153.58542794816</v>
      </c>
      <c r="W57" s="188">
        <v>410104.49309796578</v>
      </c>
      <c r="X57" s="188">
        <v>431736.78827726457</v>
      </c>
      <c r="Y57" s="188">
        <v>431992.7233325055</v>
      </c>
      <c r="Z57" s="188">
        <v>444267.26256179612</v>
      </c>
      <c r="AA57" s="188">
        <v>454296.40228519903</v>
      </c>
      <c r="AB57" s="188">
        <v>474709.87559703027</v>
      </c>
      <c r="AC57" s="188">
        <v>495609.1116537191</v>
      </c>
      <c r="AD57" s="188">
        <v>479435.27477716748</v>
      </c>
      <c r="AE57" s="188">
        <v>450629.88483070518</v>
      </c>
      <c r="AF57" s="188">
        <v>459449.18369873194</v>
      </c>
      <c r="AG57" s="188">
        <v>459684.71001009096</v>
      </c>
    </row>
    <row r="58" spans="2:34" s="393" customFormat="1" ht="12.75" x14ac:dyDescent="0.25">
      <c r="B58" s="189" t="s">
        <v>400</v>
      </c>
      <c r="C58" s="190">
        <v>15407.946971479296</v>
      </c>
      <c r="D58" s="190">
        <v>18835.603911044087</v>
      </c>
      <c r="E58" s="190">
        <v>40941.993444202861</v>
      </c>
      <c r="F58" s="190">
        <v>49425.902026026204</v>
      </c>
      <c r="G58" s="190">
        <v>50727.872163247004</v>
      </c>
      <c r="H58" s="190">
        <v>52672.373274692603</v>
      </c>
      <c r="I58" s="190">
        <v>56801.966396325362</v>
      </c>
      <c r="J58" s="190">
        <v>160071.32833449959</v>
      </c>
      <c r="K58" s="190">
        <v>172432.22035351611</v>
      </c>
      <c r="L58" s="190">
        <v>174565.95109420875</v>
      </c>
      <c r="M58" s="190">
        <v>222194.33945304624</v>
      </c>
      <c r="N58" s="190">
        <v>227736.27833848813</v>
      </c>
      <c r="O58" s="190">
        <v>232210.34028877923</v>
      </c>
      <c r="P58" s="190">
        <v>236400.41991437046</v>
      </c>
      <c r="Q58" s="190">
        <v>239912.21263484171</v>
      </c>
      <c r="R58" s="190">
        <v>253915.54139394409</v>
      </c>
      <c r="S58" s="190">
        <v>251173.07420120598</v>
      </c>
      <c r="T58" s="190">
        <v>223129.82340651465</v>
      </c>
      <c r="U58" s="190">
        <v>245612.17657457007</v>
      </c>
      <c r="V58" s="190">
        <v>250366.04693807298</v>
      </c>
      <c r="W58" s="190">
        <v>276627.68515880161</v>
      </c>
      <c r="X58" s="190">
        <v>292739.4814740991</v>
      </c>
      <c r="Y58" s="190">
        <v>287322.62098827289</v>
      </c>
      <c r="Z58" s="190">
        <v>292705.1673547703</v>
      </c>
      <c r="AA58" s="190">
        <v>297362.86996890599</v>
      </c>
      <c r="AB58" s="190">
        <v>314207.18941295985</v>
      </c>
      <c r="AC58" s="190">
        <v>324177.16961233236</v>
      </c>
      <c r="AD58" s="190">
        <v>314840.20926806331</v>
      </c>
      <c r="AE58" s="190">
        <v>295452.05953965761</v>
      </c>
      <c r="AF58" s="190">
        <v>301234.36582241382</v>
      </c>
      <c r="AG58" s="190">
        <v>301388.78685863275</v>
      </c>
    </row>
    <row r="59" spans="2:34" s="393" customFormat="1" ht="12.75" x14ac:dyDescent="0.25">
      <c r="B59" s="189" t="s">
        <v>401</v>
      </c>
      <c r="C59" s="190">
        <v>3283.4277417780468</v>
      </c>
      <c r="D59" s="190">
        <v>3983.6282995444767</v>
      </c>
      <c r="E59" s="190">
        <v>8391.6066035997519</v>
      </c>
      <c r="F59" s="190">
        <v>9859.2428765214008</v>
      </c>
      <c r="G59" s="190">
        <v>10107.906768601453</v>
      </c>
      <c r="H59" s="190">
        <v>9391.4256303602542</v>
      </c>
      <c r="I59" s="190">
        <v>9988.6376281782887</v>
      </c>
      <c r="J59" s="190">
        <v>26778.359105217649</v>
      </c>
      <c r="K59" s="404">
        <v>28381.412235563479</v>
      </c>
      <c r="L59" s="190">
        <v>26886.987323446512</v>
      </c>
      <c r="M59" s="404">
        <v>32098.50681606189</v>
      </c>
      <c r="N59" s="404">
        <v>36936.198443018591</v>
      </c>
      <c r="O59" s="404">
        <v>37177.802773641946</v>
      </c>
      <c r="P59" s="404">
        <v>38354.608034047007</v>
      </c>
      <c r="Q59" s="404">
        <v>36955.202825501794</v>
      </c>
      <c r="R59" s="404">
        <v>37320.101674549202</v>
      </c>
      <c r="S59" s="404">
        <v>37307.391465545057</v>
      </c>
      <c r="T59" s="404">
        <v>36301.967136595638</v>
      </c>
      <c r="U59" s="404">
        <v>38608.360873282043</v>
      </c>
      <c r="V59" s="404">
        <v>43367.133993200288</v>
      </c>
      <c r="W59" s="404">
        <v>42719.867576522796</v>
      </c>
      <c r="X59" s="404">
        <v>45121.283117686689</v>
      </c>
      <c r="Y59" s="404">
        <v>44021.459390906421</v>
      </c>
      <c r="Z59" s="404">
        <v>45240.51848831035</v>
      </c>
      <c r="AA59" s="404">
        <v>44951.357442080916</v>
      </c>
      <c r="AB59" s="404">
        <v>46464.360905436442</v>
      </c>
      <c r="AC59" s="404">
        <v>48432.781783587954</v>
      </c>
      <c r="AD59" s="404">
        <v>47236.970824266653</v>
      </c>
      <c r="AE59" s="404">
        <v>44478.826763309276</v>
      </c>
      <c r="AF59" s="404">
        <v>45349.323993363563</v>
      </c>
      <c r="AG59" s="404">
        <v>45372.571306410886</v>
      </c>
    </row>
    <row r="60" spans="2:34" s="393" customFormat="1" ht="12.75" x14ac:dyDescent="0.25">
      <c r="B60" s="189" t="s">
        <v>402</v>
      </c>
      <c r="C60" s="190">
        <v>4119.9989589661873</v>
      </c>
      <c r="D60" s="190">
        <v>5202.4272119355637</v>
      </c>
      <c r="E60" s="190">
        <v>11940.441279330242</v>
      </c>
      <c r="F60" s="190">
        <v>14461.138002666612</v>
      </c>
      <c r="G60" s="190">
        <v>15737.092577777339</v>
      </c>
      <c r="H60" s="190">
        <v>16926.51480219416</v>
      </c>
      <c r="I60" s="190">
        <v>18379.403502208079</v>
      </c>
      <c r="J60" s="190">
        <v>50426.389232980109</v>
      </c>
      <c r="K60" s="190">
        <v>54634.218553459701</v>
      </c>
      <c r="L60" s="190">
        <v>53510.37673195728</v>
      </c>
      <c r="M60" s="190">
        <v>63817.14964613488</v>
      </c>
      <c r="N60" s="190">
        <v>71516.585154542598</v>
      </c>
      <c r="O60" s="190">
        <v>73564.715947586737</v>
      </c>
      <c r="P60" s="190">
        <v>76938.450906926009</v>
      </c>
      <c r="Q60" s="190">
        <v>72914.064398355244</v>
      </c>
      <c r="R60" s="190">
        <v>75431.402876985216</v>
      </c>
      <c r="S60" s="190">
        <v>78552.21657039212</v>
      </c>
      <c r="T60" s="190">
        <v>73523.02599066266</v>
      </c>
      <c r="U60" s="190">
        <v>80708.564908710323</v>
      </c>
      <c r="V60" s="190">
        <v>92420.404496674862</v>
      </c>
      <c r="W60" s="190">
        <v>90756.94036264134</v>
      </c>
      <c r="X60" s="190">
        <v>93876.023685478809</v>
      </c>
      <c r="Y60" s="190">
        <v>100648.64295332617</v>
      </c>
      <c r="Z60" s="190">
        <v>106321.57671871551</v>
      </c>
      <c r="AA60" s="190">
        <v>111982.17487421211</v>
      </c>
      <c r="AB60" s="190">
        <v>114038.325278634</v>
      </c>
      <c r="AC60" s="190">
        <v>122999.16025779882</v>
      </c>
      <c r="AD60" s="190">
        <v>117358.09468483753</v>
      </c>
      <c r="AE60" s="190">
        <v>110698.99852773832</v>
      </c>
      <c r="AF60" s="190">
        <v>112865.49388295462</v>
      </c>
      <c r="AG60" s="190">
        <v>112923.35184504731</v>
      </c>
    </row>
    <row r="61" spans="2:34" s="393" customFormat="1" ht="14.25" x14ac:dyDescent="0.3">
      <c r="B61" s="168" t="s">
        <v>151</v>
      </c>
      <c r="C61" s="188">
        <v>829.45550205000211</v>
      </c>
      <c r="D61" s="188">
        <v>915.26683944692957</v>
      </c>
      <c r="E61" s="188">
        <v>2039.3358671116034</v>
      </c>
      <c r="F61" s="188">
        <v>2284.7256693069739</v>
      </c>
      <c r="G61" s="188">
        <v>2385.9696345869102</v>
      </c>
      <c r="H61" s="188">
        <v>2436.4894836060585</v>
      </c>
      <c r="I61" s="188">
        <v>2442.6579045543258</v>
      </c>
      <c r="J61" s="188">
        <v>6646.903672084557</v>
      </c>
      <c r="K61" s="188">
        <v>7020.8888269016843</v>
      </c>
      <c r="L61" s="188">
        <v>6715.2315989505187</v>
      </c>
      <c r="M61" s="188">
        <v>8018.3471124758389</v>
      </c>
      <c r="N61" s="188">
        <v>8195.4447834182465</v>
      </c>
      <c r="O61" s="188">
        <v>8199.6869875026223</v>
      </c>
      <c r="P61" s="188">
        <v>8379.240694618944</v>
      </c>
      <c r="Q61" s="188">
        <v>8065.1431855317423</v>
      </c>
      <c r="R61" s="188">
        <v>7985.1909006131609</v>
      </c>
      <c r="S61" s="188">
        <v>8012.3999902555188</v>
      </c>
      <c r="T61" s="188">
        <v>7247.5776884831466</v>
      </c>
      <c r="U61" s="188">
        <v>7416.6042044202741</v>
      </c>
      <c r="V61" s="188">
        <v>7951.8344028952524</v>
      </c>
      <c r="W61" s="188">
        <v>7942.2222301612292</v>
      </c>
      <c r="X61" s="188">
        <v>8201.9575205615893</v>
      </c>
      <c r="Y61" s="188">
        <v>8117.4272311067161</v>
      </c>
      <c r="Z61" s="188">
        <v>8194.4510957267921</v>
      </c>
      <c r="AA61" s="188">
        <v>8245.9666968599795</v>
      </c>
      <c r="AB61" s="188">
        <v>8501.6832937852505</v>
      </c>
      <c r="AC61" s="188">
        <v>8775.7246271733893</v>
      </c>
      <c r="AD61" s="188">
        <v>8428.6982507604462</v>
      </c>
      <c r="AE61" s="188">
        <v>8162.4789776741518</v>
      </c>
      <c r="AF61" s="188">
        <v>8322.2272412300354</v>
      </c>
      <c r="AG61" s="188">
        <v>8326.493444226935</v>
      </c>
    </row>
    <row r="62" spans="2:34" s="393" customFormat="1" ht="14.25" x14ac:dyDescent="0.3">
      <c r="B62" s="168" t="s">
        <v>150</v>
      </c>
      <c r="C62" s="398">
        <v>27.834077250000071</v>
      </c>
      <c r="D62" s="398">
        <v>30.713652330433884</v>
      </c>
      <c r="E62" s="398">
        <v>68.434089500389376</v>
      </c>
      <c r="F62" s="398">
        <v>76.6686466210394</v>
      </c>
      <c r="G62" s="398">
        <v>80.066095120366114</v>
      </c>
      <c r="H62" s="398">
        <v>81.761392067317416</v>
      </c>
      <c r="I62" s="398">
        <v>81.96838605887001</v>
      </c>
      <c r="J62" s="398">
        <v>223.05045879478379</v>
      </c>
      <c r="K62" s="398">
        <v>235.6002962047545</v>
      </c>
      <c r="L62" s="398">
        <v>225.34334224666171</v>
      </c>
      <c r="M62" s="398">
        <v>269.0720507542228</v>
      </c>
      <c r="N62" s="398">
        <v>275.01492561806202</v>
      </c>
      <c r="O62" s="398">
        <v>275.1572814598195</v>
      </c>
      <c r="P62" s="398">
        <v>281.18257364493098</v>
      </c>
      <c r="Q62" s="398">
        <v>270.64238877623296</v>
      </c>
      <c r="R62" s="398">
        <v>267.95942619507258</v>
      </c>
      <c r="S62" s="398">
        <v>268.87248289448047</v>
      </c>
      <c r="T62" s="398">
        <v>243.20730498265593</v>
      </c>
      <c r="U62" s="398">
        <v>248.87933571880114</v>
      </c>
      <c r="V62" s="398">
        <v>266.8400806340689</v>
      </c>
      <c r="W62" s="398">
        <v>266.5175245020547</v>
      </c>
      <c r="X62" s="398">
        <v>275.23347384434862</v>
      </c>
      <c r="Y62" s="398">
        <v>272.39688694988985</v>
      </c>
      <c r="Z62" s="398">
        <v>274.98158039351648</v>
      </c>
      <c r="AA62" s="398">
        <v>276.71029184093891</v>
      </c>
      <c r="AB62" s="398">
        <v>285.29138569749165</v>
      </c>
      <c r="AC62" s="398">
        <v>294.48740359642244</v>
      </c>
      <c r="AD62" s="398">
        <v>282.84222317988082</v>
      </c>
      <c r="AE62" s="398">
        <v>273.90869052597822</v>
      </c>
      <c r="AF62" s="398">
        <v>279.26937051107507</v>
      </c>
      <c r="AG62" s="398">
        <v>279.41253168546763</v>
      </c>
    </row>
    <row r="63" spans="2:34" ht="15.75" x14ac:dyDescent="0.3">
      <c r="B63" s="240" t="s">
        <v>415</v>
      </c>
      <c r="C63" s="399">
        <v>23668.663251523529</v>
      </c>
      <c r="D63" s="399">
        <v>28967.63991430149</v>
      </c>
      <c r="E63" s="399">
        <v>63381.811283744843</v>
      </c>
      <c r="F63" s="399">
        <v>76107.677221142236</v>
      </c>
      <c r="G63" s="399">
        <v>79038.907239333072</v>
      </c>
      <c r="H63" s="399">
        <v>81508.564582920386</v>
      </c>
      <c r="I63" s="399">
        <v>87694.633817324939</v>
      </c>
      <c r="J63" s="399">
        <v>244146.03080357669</v>
      </c>
      <c r="K63" s="399">
        <v>262704.3402656457</v>
      </c>
      <c r="L63" s="399">
        <v>261903.89009080973</v>
      </c>
      <c r="M63" s="399">
        <v>326397.41507847304</v>
      </c>
      <c r="N63" s="399">
        <v>344659.52164508565</v>
      </c>
      <c r="O63" s="399">
        <v>351427.70327897038</v>
      </c>
      <c r="P63" s="399">
        <v>360353.90212360735</v>
      </c>
      <c r="Q63" s="399">
        <v>358117.26543300669</v>
      </c>
      <c r="R63" s="399">
        <v>374920.1962722867</v>
      </c>
      <c r="S63" s="399">
        <v>375313.95471029315</v>
      </c>
      <c r="T63" s="399">
        <v>340445.60152723879</v>
      </c>
      <c r="U63" s="399">
        <v>372594.58589670149</v>
      </c>
      <c r="V63" s="399">
        <v>394372.25991147745</v>
      </c>
      <c r="W63" s="399">
        <v>418313.23285262909</v>
      </c>
      <c r="X63" s="399">
        <v>440213.97927167051</v>
      </c>
      <c r="Y63" s="399">
        <v>440382.54745056212</v>
      </c>
      <c r="Z63" s="399">
        <v>452736.69523791643</v>
      </c>
      <c r="AA63" s="399">
        <v>462819.07927389996</v>
      </c>
      <c r="AB63" s="399">
        <v>483496.85027651303</v>
      </c>
      <c r="AC63" s="399">
        <v>504679.32368448889</v>
      </c>
      <c r="AD63" s="399">
        <v>488146.81525110779</v>
      </c>
      <c r="AE63" s="399">
        <v>459066.27249890531</v>
      </c>
      <c r="AF63" s="399">
        <v>468050.68031047302</v>
      </c>
      <c r="AG63" s="399">
        <v>468290.61598600337</v>
      </c>
    </row>
    <row r="64" spans="2:34" s="393" customFormat="1" ht="11.25" x14ac:dyDescent="0.2"/>
    <row r="65" spans="3:33" s="393" customFormat="1" ht="11.25" x14ac:dyDescent="0.2"/>
    <row r="66" spans="3:33" s="393" customFormat="1" ht="11.25" x14ac:dyDescent="0.2"/>
    <row r="67" spans="3:33" s="393" customFormat="1" ht="11.25" x14ac:dyDescent="0.2">
      <c r="C67" s="402"/>
      <c r="D67" s="402"/>
      <c r="E67" s="402"/>
      <c r="F67" s="402"/>
      <c r="G67" s="402"/>
      <c r="H67" s="402"/>
      <c r="I67" s="402"/>
      <c r="J67" s="402"/>
      <c r="K67" s="402"/>
      <c r="L67" s="402"/>
      <c r="M67" s="402"/>
      <c r="N67" s="402"/>
      <c r="O67" s="402"/>
      <c r="P67" s="402"/>
      <c r="Q67" s="402"/>
      <c r="R67" s="402"/>
      <c r="S67" s="402"/>
      <c r="T67" s="402"/>
      <c r="U67" s="402"/>
      <c r="V67" s="402"/>
      <c r="W67" s="402"/>
      <c r="X67" s="402"/>
      <c r="Y67" s="402"/>
      <c r="Z67" s="402"/>
      <c r="AA67" s="402"/>
      <c r="AB67" s="402"/>
      <c r="AC67" s="402"/>
      <c r="AD67" s="402"/>
      <c r="AE67" s="402"/>
      <c r="AF67" s="402"/>
      <c r="AG67" s="402"/>
    </row>
    <row r="68" spans="3:33" s="393" customFormat="1" ht="11.25" x14ac:dyDescent="0.2">
      <c r="C68" s="402"/>
      <c r="D68" s="402"/>
      <c r="E68" s="402"/>
      <c r="F68" s="402"/>
      <c r="G68" s="402"/>
      <c r="H68" s="402"/>
      <c r="I68" s="402"/>
      <c r="J68" s="402"/>
      <c r="K68" s="402"/>
      <c r="L68" s="402"/>
      <c r="M68" s="402"/>
      <c r="N68" s="402"/>
      <c r="O68" s="402"/>
      <c r="P68" s="402"/>
      <c r="Q68" s="402"/>
      <c r="R68" s="402"/>
    </row>
    <row r="69" spans="3:33" s="393" customFormat="1" ht="11.25" x14ac:dyDescent="0.2">
      <c r="P69" s="405"/>
    </row>
    <row r="70" spans="3:33" s="393" customFormat="1" ht="11.25" x14ac:dyDescent="0.2">
      <c r="P70" s="406" t="s">
        <v>418</v>
      </c>
    </row>
    <row r="71" spans="3:33" s="393" customFormat="1" ht="11.25" x14ac:dyDescent="0.2">
      <c r="P71" s="406" t="s">
        <v>419</v>
      </c>
    </row>
    <row r="72" spans="3:33" s="393" customFormat="1" ht="11.25" x14ac:dyDescent="0.2">
      <c r="P72" s="406" t="s">
        <v>420</v>
      </c>
    </row>
    <row r="73" spans="3:33" s="393" customFormat="1" ht="11.25" x14ac:dyDescent="0.2">
      <c r="P73" s="405"/>
    </row>
    <row r="74" spans="3:33" s="393" customFormat="1" ht="11.25" x14ac:dyDescent="0.2">
      <c r="P74" s="405"/>
    </row>
    <row r="75" spans="3:33" s="393" customFormat="1" ht="11.25" x14ac:dyDescent="0.2">
      <c r="P75" s="405"/>
    </row>
    <row r="76" spans="3:33" s="393" customFormat="1" ht="11.25" x14ac:dyDescent="0.2"/>
    <row r="77" spans="3:33" s="393" customFormat="1" ht="11.25" x14ac:dyDescent="0.2"/>
    <row r="78" spans="3:33" s="393" customFormat="1" ht="11.25" x14ac:dyDescent="0.2"/>
    <row r="79" spans="3:33" s="393" customFormat="1" ht="11.25" x14ac:dyDescent="0.2"/>
    <row r="80" spans="3:33" s="393" customFormat="1" ht="11.25" x14ac:dyDescent="0.2"/>
    <row r="81" spans="2:18" s="393" customFormat="1" ht="11.25" x14ac:dyDescent="0.2"/>
    <row r="82" spans="2:18" s="393" customFormat="1" ht="11.25" x14ac:dyDescent="0.2"/>
    <row r="83" spans="2:18" s="393" customFormat="1" ht="14.25" x14ac:dyDescent="0.3">
      <c r="B83" s="168"/>
      <c r="C83" s="188"/>
      <c r="D83" s="188"/>
      <c r="E83" s="188"/>
      <c r="F83" s="188"/>
      <c r="G83" s="188"/>
      <c r="H83" s="188"/>
      <c r="I83" s="188"/>
      <c r="J83" s="188"/>
      <c r="K83" s="188"/>
      <c r="L83" s="188"/>
      <c r="M83" s="188"/>
      <c r="N83" s="188"/>
      <c r="O83" s="188"/>
      <c r="P83" s="188"/>
      <c r="Q83" s="188"/>
      <c r="R83" s="188"/>
    </row>
    <row r="85" spans="2:18" s="393" customFormat="1" ht="11.25" x14ac:dyDescent="0.2"/>
    <row r="86" spans="2:18" s="393" customFormat="1" ht="11.25" x14ac:dyDescent="0.2"/>
    <row r="87" spans="2:18" s="393" customFormat="1" ht="11.25" x14ac:dyDescent="0.2"/>
    <row r="95" spans="2:18" x14ac:dyDescent="0.25">
      <c r="B95" s="393"/>
      <c r="C95" s="407"/>
      <c r="D95" s="407"/>
      <c r="E95" s="407"/>
      <c r="F95" s="407"/>
      <c r="G95" s="407"/>
      <c r="H95" s="407"/>
      <c r="I95" s="407"/>
      <c r="J95" s="407"/>
      <c r="K95" s="407"/>
      <c r="L95" s="407"/>
      <c r="M95" s="407"/>
      <c r="N95" s="407"/>
      <c r="O95" s="407"/>
      <c r="P95" s="407"/>
      <c r="Q95" s="407"/>
      <c r="R95" s="407"/>
    </row>
    <row r="112" spans="2:4" x14ac:dyDescent="0.25">
      <c r="B112" s="400"/>
      <c r="C112" s="400"/>
      <c r="D112" s="400"/>
    </row>
    <row r="113" spans="2:4" x14ac:dyDescent="0.25">
      <c r="B113" s="400"/>
      <c r="C113" s="400"/>
      <c r="D113" s="400"/>
    </row>
    <row r="114" spans="2:4" ht="15.75" x14ac:dyDescent="0.3">
      <c r="B114" s="394"/>
      <c r="C114" s="394"/>
      <c r="D114" s="394"/>
    </row>
    <row r="115" spans="2:4" ht="15.75" x14ac:dyDescent="0.3">
      <c r="B115" s="394"/>
      <c r="C115" s="394"/>
      <c r="D115" s="394"/>
    </row>
  </sheetData>
  <mergeCells count="1">
    <mergeCell ref="B5:J5"/>
  </mergeCells>
  <conditionalFormatting sqref="B5:N5">
    <cfRule type="cellIs" dxfId="2" priority="2" stopIfTrue="1" operator="equal">
      <formula>0</formula>
    </cfRule>
    <cfRule type="cellIs" dxfId="1" priority="3" stopIfTrue="1" operator="notEqual">
      <formula>0</formula>
    </cfRule>
  </conditionalFormatting>
  <conditionalFormatting sqref="F67:AG67">
    <cfRule type="cellIs" dxfId="0" priority="1" operator="equal">
      <formula>TRUE</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791CA-6484-4F27-A702-B235E469A513}">
  <dimension ref="A1:AK25"/>
  <sheetViews>
    <sheetView tabSelected="1" topLeftCell="G1" workbookViewId="0">
      <selection activeCell="N8" sqref="N8"/>
    </sheetView>
  </sheetViews>
  <sheetFormatPr defaultRowHeight="15" x14ac:dyDescent="0.25"/>
  <cols>
    <col min="1" max="1" width="16.140625" customWidth="1"/>
  </cols>
  <sheetData>
    <row r="1" spans="1:37" ht="60" x14ac:dyDescent="0.25">
      <c r="A1" s="4" t="s">
        <v>13</v>
      </c>
      <c r="B1" s="5">
        <v>1990</v>
      </c>
      <c r="C1" s="5">
        <v>1991</v>
      </c>
      <c r="D1" s="5">
        <v>1992</v>
      </c>
      <c r="E1" s="5">
        <v>1993</v>
      </c>
      <c r="F1" s="5">
        <v>1994</v>
      </c>
      <c r="G1" s="5">
        <v>1995</v>
      </c>
      <c r="H1" s="5">
        <v>1996</v>
      </c>
      <c r="I1" s="5">
        <v>1997</v>
      </c>
      <c r="J1" s="5">
        <v>1998</v>
      </c>
      <c r="K1" s="5">
        <v>1999</v>
      </c>
      <c r="L1" s="5">
        <v>2000</v>
      </c>
      <c r="M1" s="5">
        <v>2001</v>
      </c>
      <c r="N1" s="5">
        <v>2002</v>
      </c>
      <c r="O1" s="5">
        <v>2003</v>
      </c>
      <c r="P1" s="5">
        <v>2004</v>
      </c>
      <c r="Q1" s="5">
        <v>2005</v>
      </c>
      <c r="R1" s="5">
        <v>2006</v>
      </c>
      <c r="S1" s="5">
        <v>2007</v>
      </c>
      <c r="T1" s="5">
        <v>2008</v>
      </c>
      <c r="U1" s="5">
        <v>2009</v>
      </c>
      <c r="V1" s="5">
        <v>2010</v>
      </c>
      <c r="W1" s="5">
        <v>2011</v>
      </c>
      <c r="X1" s="5">
        <v>2012</v>
      </c>
      <c r="Y1" s="5">
        <v>2013</v>
      </c>
      <c r="Z1" s="5">
        <v>2014</v>
      </c>
      <c r="AA1" s="5">
        <v>2015</v>
      </c>
      <c r="AB1" s="5">
        <v>2016</v>
      </c>
      <c r="AC1" s="5">
        <v>2017</v>
      </c>
      <c r="AD1" s="5">
        <v>2018</v>
      </c>
      <c r="AE1" s="5">
        <v>2019</v>
      </c>
      <c r="AF1" s="5" t="s">
        <v>421</v>
      </c>
      <c r="AG1" s="5" t="s">
        <v>14</v>
      </c>
      <c r="AH1" s="6" t="s">
        <v>15</v>
      </c>
      <c r="AI1" s="7" t="s">
        <v>16</v>
      </c>
      <c r="AJ1" s="8" t="s">
        <v>17</v>
      </c>
      <c r="AK1" s="8" t="s">
        <v>18</v>
      </c>
    </row>
    <row r="2" spans="1:37" x14ac:dyDescent="0.25">
      <c r="A2" s="9" t="s">
        <v>19</v>
      </c>
      <c r="B2" s="10">
        <v>0.3752611621865613</v>
      </c>
      <c r="C2" s="10">
        <v>0.34850214580725181</v>
      </c>
      <c r="D2" s="10">
        <v>0.38908780018063582</v>
      </c>
      <c r="E2" s="10">
        <v>0.41499963856205468</v>
      </c>
      <c r="F2" s="10">
        <v>0.40812211032443085</v>
      </c>
      <c r="G2" s="10">
        <v>0.40074824117109786</v>
      </c>
      <c r="H2" s="10">
        <v>0.34493805469343841</v>
      </c>
      <c r="I2" s="10">
        <v>0.34805656141531116</v>
      </c>
      <c r="J2" s="10">
        <v>0.37537953020547093</v>
      </c>
      <c r="K2" s="10">
        <v>0.37479959607327218</v>
      </c>
      <c r="L2" s="10">
        <v>0.35385889921250635</v>
      </c>
      <c r="M2" s="10">
        <v>0.37341446175814202</v>
      </c>
      <c r="N2" s="10">
        <v>0.40236215580340629</v>
      </c>
      <c r="O2" s="10">
        <v>0.36712170584870568</v>
      </c>
      <c r="P2" s="10">
        <v>0.34279428128345862</v>
      </c>
      <c r="Q2" s="10">
        <v>0.41378709898863225</v>
      </c>
      <c r="R2" s="10">
        <v>0.34313235690468263</v>
      </c>
      <c r="S2" s="10">
        <v>0.54434335093859509</v>
      </c>
      <c r="T2" s="10">
        <v>0.43324216032424079</v>
      </c>
      <c r="U2" s="10">
        <v>0.336096727627339</v>
      </c>
      <c r="V2" s="10">
        <v>0.3213335389268932</v>
      </c>
      <c r="W2" s="10">
        <v>0.33561027796258269</v>
      </c>
      <c r="X2" s="10">
        <v>0.33199676255806154</v>
      </c>
      <c r="Y2" s="10">
        <v>0.33798132990089702</v>
      </c>
      <c r="Z2" s="10">
        <v>0.2866754155609168</v>
      </c>
      <c r="AA2" s="10">
        <v>0.31186360137773789</v>
      </c>
      <c r="AB2" s="10">
        <v>0.3398834193955319</v>
      </c>
      <c r="AC2" s="10">
        <v>0.34129063199098314</v>
      </c>
      <c r="AD2" s="10">
        <v>0.35034367193861504</v>
      </c>
      <c r="AE2" s="11">
        <v>0.36997920430218378</v>
      </c>
      <c r="AF2" s="11">
        <v>0.34602767794224876</v>
      </c>
      <c r="AG2" s="11">
        <v>0.35</v>
      </c>
      <c r="AH2" s="12">
        <v>1.007534448922032E-2</v>
      </c>
      <c r="AI2" s="13">
        <v>-6.7316217962365962E-2</v>
      </c>
      <c r="AJ2" s="13">
        <v>1.147978127464761E-2</v>
      </c>
      <c r="AK2" s="14">
        <v>-6.2703682251351672E-2</v>
      </c>
    </row>
    <row r="3" spans="1:37" x14ac:dyDescent="0.25">
      <c r="A3" s="9" t="s">
        <v>20</v>
      </c>
      <c r="B3" s="10">
        <v>0.79415506780533041</v>
      </c>
      <c r="C3" s="10">
        <v>0.76227693802299012</v>
      </c>
      <c r="D3" s="10">
        <v>0.74767893716522837</v>
      </c>
      <c r="E3" s="10">
        <v>0.72033969261999142</v>
      </c>
      <c r="F3" s="10">
        <v>0.69520358481226074</v>
      </c>
      <c r="G3" s="10">
        <v>0.66848498183623295</v>
      </c>
      <c r="H3" s="10">
        <v>0.63866214308164893</v>
      </c>
      <c r="I3" s="10">
        <v>0.61430280123129899</v>
      </c>
      <c r="J3" s="10">
        <v>0.5881976041043584</v>
      </c>
      <c r="K3" s="10">
        <v>0.56412206281174482</v>
      </c>
      <c r="L3" s="10">
        <v>0.5402611906345206</v>
      </c>
      <c r="M3" s="10">
        <v>0.51283102584394058</v>
      </c>
      <c r="N3" s="10">
        <v>0.48118271807523127</v>
      </c>
      <c r="O3" s="10">
        <v>0.45830681511040705</v>
      </c>
      <c r="P3" s="10">
        <v>0.43242360086572462</v>
      </c>
      <c r="Q3" s="10">
        <v>0.41073252514360115</v>
      </c>
      <c r="R3" s="10">
        <v>0.3976319619252503</v>
      </c>
      <c r="S3" s="10">
        <v>0.37464334020305617</v>
      </c>
      <c r="T3" s="10">
        <v>0.35323144141103391</v>
      </c>
      <c r="U3" s="10">
        <v>0.33276401615219531</v>
      </c>
      <c r="V3" s="10">
        <v>0.31280063944726527</v>
      </c>
      <c r="W3" s="10">
        <v>0.29335162286400795</v>
      </c>
      <c r="X3" s="10">
        <v>0.27469553809816294</v>
      </c>
      <c r="Y3" s="10">
        <v>0.26411121054516284</v>
      </c>
      <c r="Z3" s="10">
        <v>0.24637173500739634</v>
      </c>
      <c r="AA3" s="10">
        <v>0.24696571691436137</v>
      </c>
      <c r="AB3" s="10">
        <v>0.24591895385088119</v>
      </c>
      <c r="AC3" s="10">
        <v>0.2433630105605448</v>
      </c>
      <c r="AD3" s="10">
        <v>0.24043754193530101</v>
      </c>
      <c r="AE3" s="11">
        <v>0.24121712285618011</v>
      </c>
      <c r="AF3" s="11">
        <v>0.24</v>
      </c>
      <c r="AG3" s="11">
        <v>0.24</v>
      </c>
      <c r="AH3" s="12">
        <v>6.908807649751077E-3</v>
      </c>
      <c r="AI3" s="13">
        <v>-0.69779201854966855</v>
      </c>
      <c r="AJ3" s="13">
        <v>0</v>
      </c>
      <c r="AK3" s="14">
        <v>-0.53200959398849967</v>
      </c>
    </row>
    <row r="4" spans="1:37" x14ac:dyDescent="0.25">
      <c r="A4" s="9" t="s">
        <v>21</v>
      </c>
      <c r="B4" s="15">
        <v>3.8285684224454402</v>
      </c>
      <c r="C4" s="15">
        <v>3.6623311076637992</v>
      </c>
      <c r="D4" s="15">
        <v>4.3129550815441373</v>
      </c>
      <c r="E4" s="15">
        <v>3.8434738486172288</v>
      </c>
      <c r="F4" s="15">
        <v>4.1722716381351193</v>
      </c>
      <c r="G4" s="15">
        <v>3.8417998026266549</v>
      </c>
      <c r="H4" s="15">
        <v>4.1334270267787163</v>
      </c>
      <c r="I4" s="15">
        <v>4.3018097329078921</v>
      </c>
      <c r="J4" s="15">
        <v>4.0365926505409702</v>
      </c>
      <c r="K4" s="15">
        <v>4.2905783234582291</v>
      </c>
      <c r="L4" s="15">
        <v>4.5482418480619717</v>
      </c>
      <c r="M4" s="15">
        <v>4.3193464925289424</v>
      </c>
      <c r="N4" s="15">
        <v>4.1289693536149041</v>
      </c>
      <c r="O4" s="15">
        <v>4.9683861645578338</v>
      </c>
      <c r="P4" s="15">
        <v>3.9426267081710766</v>
      </c>
      <c r="Q4" s="15">
        <v>3.7498448237317046</v>
      </c>
      <c r="R4" s="15">
        <v>3.325105077214507</v>
      </c>
      <c r="S4" s="15">
        <v>3.3584024404707273</v>
      </c>
      <c r="T4" s="15">
        <v>3.379057972679024</v>
      </c>
      <c r="U4" s="15">
        <v>3.2941534083527908</v>
      </c>
      <c r="V4" s="15">
        <v>3.3682486060887618</v>
      </c>
      <c r="W4" s="15">
        <v>3.6042925632474874</v>
      </c>
      <c r="X4" s="15">
        <v>3.253953212390976</v>
      </c>
      <c r="Y4" s="15">
        <v>3.5807831062814572</v>
      </c>
      <c r="Z4" s="15">
        <v>3.8238153135479527</v>
      </c>
      <c r="AA4" s="15">
        <v>4.3430280018462346</v>
      </c>
      <c r="AB4" s="15">
        <v>3.9076774838649584</v>
      </c>
      <c r="AC4" s="15">
        <v>3.9208703014808122</v>
      </c>
      <c r="AD4" s="15">
        <v>4.3296118816860218</v>
      </c>
      <c r="AE4" s="11">
        <v>4.1965983044709425</v>
      </c>
      <c r="AF4" s="11">
        <v>3.8245047700082679</v>
      </c>
      <c r="AG4" s="11">
        <v>4.0014503174528482</v>
      </c>
      <c r="AH4" s="12">
        <v>0.11518854401382131</v>
      </c>
      <c r="AI4" s="13">
        <v>4.5155754300711268E-2</v>
      </c>
      <c r="AJ4" s="13">
        <v>4.6266264022517538E-2</v>
      </c>
      <c r="AK4" s="14">
        <v>-7.3598211124287133E-2</v>
      </c>
    </row>
    <row r="5" spans="1:37" x14ac:dyDescent="0.25">
      <c r="A5" s="16" t="s">
        <v>22</v>
      </c>
      <c r="B5" s="17">
        <v>3.80262216609544</v>
      </c>
      <c r="C5" s="17">
        <v>3.6364494353937991</v>
      </c>
      <c r="D5" s="17">
        <v>4.2832151189241374</v>
      </c>
      <c r="E5" s="17">
        <v>3.8140697075172287</v>
      </c>
      <c r="F5" s="17">
        <v>4.1428310387951193</v>
      </c>
      <c r="G5" s="17">
        <v>3.8139766402166551</v>
      </c>
      <c r="H5" s="17">
        <v>4.1037630830387162</v>
      </c>
      <c r="I5" s="17">
        <v>4.2731228385778923</v>
      </c>
      <c r="J5" s="17">
        <v>4.0107126892309699</v>
      </c>
      <c r="K5" s="17">
        <v>4.2636348234582293</v>
      </c>
      <c r="L5" s="17">
        <v>4.5193097282119714</v>
      </c>
      <c r="M5" s="17">
        <v>4.2927810778089421</v>
      </c>
      <c r="N5" s="17">
        <v>4.1026140445149037</v>
      </c>
      <c r="O5" s="17">
        <v>4.9364618728778336</v>
      </c>
      <c r="P5" s="17">
        <v>3.9163917989410768</v>
      </c>
      <c r="Q5" s="17">
        <v>3.7306846534417044</v>
      </c>
      <c r="R5" s="17">
        <v>3.3081641312845069</v>
      </c>
      <c r="S5" s="17">
        <v>3.3415710215607275</v>
      </c>
      <c r="T5" s="17">
        <v>3.3621591913690239</v>
      </c>
      <c r="U5" s="17">
        <v>3.2746318471827909</v>
      </c>
      <c r="V5" s="17">
        <v>3.3485751672587618</v>
      </c>
      <c r="W5" s="17">
        <v>3.5841787860574872</v>
      </c>
      <c r="X5" s="17">
        <v>3.2363306160509762</v>
      </c>
      <c r="Y5" s="17">
        <v>3.5604861210014573</v>
      </c>
      <c r="Z5" s="17">
        <v>3.8026229840379528</v>
      </c>
      <c r="AA5" s="17">
        <v>4.3172213774462342</v>
      </c>
      <c r="AB5" s="17">
        <v>3.8854356273749584</v>
      </c>
      <c r="AC5" s="17">
        <v>3.8983781916008122</v>
      </c>
      <c r="AD5" s="17">
        <v>4.3062342349560216</v>
      </c>
      <c r="AE5" s="18">
        <v>4.1737020293009426</v>
      </c>
      <c r="AF5" s="18">
        <v>3.8031731623482679</v>
      </c>
      <c r="AG5" s="18">
        <v>3.9794503174528479</v>
      </c>
      <c r="AH5" s="12">
        <v>0.11455523664592746</v>
      </c>
      <c r="AI5" s="13">
        <v>4.6501635880110685E-2</v>
      </c>
      <c r="AJ5" s="13">
        <v>4.6350020779947293E-2</v>
      </c>
      <c r="AK5" s="14">
        <v>-7.2990155956431824E-2</v>
      </c>
    </row>
    <row r="6" spans="1:37" x14ac:dyDescent="0.25">
      <c r="A6" s="16" t="s">
        <v>23</v>
      </c>
      <c r="B6" s="17">
        <v>2.5946256350000006E-2</v>
      </c>
      <c r="C6" s="17">
        <v>2.5881672269999996E-2</v>
      </c>
      <c r="D6" s="17">
        <v>2.9739962619999998E-2</v>
      </c>
      <c r="E6" s="17">
        <v>2.9404141100000003E-2</v>
      </c>
      <c r="F6" s="17">
        <v>2.9440599339999991E-2</v>
      </c>
      <c r="G6" s="17">
        <v>2.7823162410000001E-2</v>
      </c>
      <c r="H6" s="17">
        <v>2.9663943739999993E-2</v>
      </c>
      <c r="I6" s="17">
        <v>2.8686894330000001E-2</v>
      </c>
      <c r="J6" s="17">
        <v>2.5879961309999998E-2</v>
      </c>
      <c r="K6" s="17">
        <v>2.6943499999999999E-2</v>
      </c>
      <c r="L6" s="17">
        <v>2.8932119849999993E-2</v>
      </c>
      <c r="M6" s="17">
        <v>2.6565414719999996E-2</v>
      </c>
      <c r="N6" s="17">
        <v>2.6355309099999998E-2</v>
      </c>
      <c r="O6" s="17">
        <v>3.1924291679999994E-2</v>
      </c>
      <c r="P6" s="17">
        <v>2.6234909229999995E-2</v>
      </c>
      <c r="Q6" s="17">
        <v>1.916017029E-2</v>
      </c>
      <c r="R6" s="17">
        <v>1.694094593E-2</v>
      </c>
      <c r="S6" s="17">
        <v>1.683141891E-2</v>
      </c>
      <c r="T6" s="17">
        <v>1.689878131E-2</v>
      </c>
      <c r="U6" s="17">
        <v>1.952156117E-2</v>
      </c>
      <c r="V6" s="17">
        <v>1.9673438830000001E-2</v>
      </c>
      <c r="W6" s="17">
        <v>2.0113777189999998E-2</v>
      </c>
      <c r="X6" s="17">
        <v>1.7622596339999998E-2</v>
      </c>
      <c r="Y6" s="17">
        <v>2.0296985279999999E-2</v>
      </c>
      <c r="Z6" s="17">
        <v>2.1192329509999996E-2</v>
      </c>
      <c r="AA6" s="17">
        <v>2.5806624399999999E-2</v>
      </c>
      <c r="AB6" s="17">
        <v>2.224185649E-2</v>
      </c>
      <c r="AC6" s="17">
        <v>2.2492109880000003E-2</v>
      </c>
      <c r="AD6" s="17">
        <v>2.337764673E-2</v>
      </c>
      <c r="AE6" s="18">
        <v>2.2896275169999997E-2</v>
      </c>
      <c r="AF6" s="18">
        <v>2.1331607659999998E-2</v>
      </c>
      <c r="AG6" s="18">
        <v>2.1999999999999999E-2</v>
      </c>
      <c r="AH6" s="12">
        <v>6.3330736789384869E-4</v>
      </c>
      <c r="AI6" s="13">
        <v>-0.15209347725418607</v>
      </c>
      <c r="AJ6" s="13">
        <v>3.1333425527666055E-2</v>
      </c>
      <c r="AK6" s="14">
        <v>-0.17185557869581786</v>
      </c>
    </row>
    <row r="7" spans="1:37" x14ac:dyDescent="0.25">
      <c r="A7" s="9" t="s">
        <v>24</v>
      </c>
      <c r="B7" s="15">
        <v>11.908703011635628</v>
      </c>
      <c r="C7" s="15">
        <v>12.015808424267215</v>
      </c>
      <c r="D7" s="15">
        <v>11.282675657441759</v>
      </c>
      <c r="E7" s="15">
        <v>10.22866671361591</v>
      </c>
      <c r="F7" s="15">
        <v>10.395885380019983</v>
      </c>
      <c r="G7" s="15">
        <v>10.320433330320103</v>
      </c>
      <c r="H7" s="15">
        <v>10.734700429507201</v>
      </c>
      <c r="I7" s="15">
        <v>13.201969739517997</v>
      </c>
      <c r="J7" s="15">
        <v>12.948870196922446</v>
      </c>
      <c r="K7" s="15">
        <v>12.210133852255002</v>
      </c>
      <c r="L7" s="15">
        <v>11.989900612431979</v>
      </c>
      <c r="M7" s="15">
        <v>12.343415698509945</v>
      </c>
      <c r="N7" s="15">
        <v>11.983738560961358</v>
      </c>
      <c r="O7" s="15">
        <v>12.355896167381317</v>
      </c>
      <c r="P7" s="15">
        <v>12.228978878725954</v>
      </c>
      <c r="Q7" s="15">
        <v>12.670138824478334</v>
      </c>
      <c r="R7" s="15">
        <v>11.08142070071079</v>
      </c>
      <c r="S7" s="15">
        <v>11.291854503543206</v>
      </c>
      <c r="T7" s="15">
        <v>10.093072782062062</v>
      </c>
      <c r="U7" s="15">
        <v>11.454199128109076</v>
      </c>
      <c r="V7" s="15">
        <v>11.964953399116686</v>
      </c>
      <c r="W7" s="15">
        <v>10.461509104253894</v>
      </c>
      <c r="X7" s="15">
        <v>9.6302283298383689</v>
      </c>
      <c r="Y7" s="15">
        <v>9.4730563839953703</v>
      </c>
      <c r="Z7" s="15">
        <v>9.8116989039421867</v>
      </c>
      <c r="AA7" s="15">
        <v>10.185914706607635</v>
      </c>
      <c r="AB7" s="15">
        <v>9.2891614699273113</v>
      </c>
      <c r="AC7" s="15">
        <v>8.5011455702160905</v>
      </c>
      <c r="AD7" s="15">
        <v>8.0669762263933187</v>
      </c>
      <c r="AE7" s="11">
        <v>5.69</v>
      </c>
      <c r="AF7" s="11">
        <v>3.2</v>
      </c>
      <c r="AG7" s="11">
        <v>3.04</v>
      </c>
      <c r="AH7" s="12">
        <v>8.7511563563513639E-2</v>
      </c>
      <c r="AI7" s="13">
        <v>-0.74472450971111548</v>
      </c>
      <c r="AJ7" s="13">
        <v>-5.0000000000000044E-2</v>
      </c>
      <c r="AK7" s="14">
        <v>-0.75371484893221419</v>
      </c>
    </row>
    <row r="8" spans="1:37" x14ac:dyDescent="0.25">
      <c r="A8" s="19" t="s">
        <v>25</v>
      </c>
      <c r="B8" s="20">
        <v>12.125818318670358</v>
      </c>
      <c r="C8" s="20">
        <v>11.775871623202862</v>
      </c>
      <c r="D8" s="20">
        <v>9.7717566187600919</v>
      </c>
      <c r="E8" s="20">
        <v>8.650563455900194</v>
      </c>
      <c r="F8" s="20">
        <v>8.5133784486393971</v>
      </c>
      <c r="G8" s="20">
        <v>9.7371091643132477</v>
      </c>
      <c r="H8" s="20">
        <v>11.311066582135453</v>
      </c>
      <c r="I8" s="20">
        <v>14.507412730672725</v>
      </c>
      <c r="J8" s="20">
        <v>13.348239632998851</v>
      </c>
      <c r="K8" s="20">
        <v>12.146722771787049</v>
      </c>
      <c r="L8" s="20">
        <v>12.658000309744708</v>
      </c>
      <c r="M8" s="20">
        <v>11.4161904295231</v>
      </c>
      <c r="N8" s="20">
        <v>10.379244521541946</v>
      </c>
      <c r="O8" s="20">
        <v>9.6495186825455992</v>
      </c>
      <c r="P8" s="20">
        <v>10.419510091413237</v>
      </c>
      <c r="Q8" s="20">
        <v>11.673338551268115</v>
      </c>
      <c r="R8" s="20">
        <v>11.167101318595286</v>
      </c>
      <c r="S8" s="20">
        <v>10.468341000866527</v>
      </c>
      <c r="T8" s="20">
        <v>9.4607271683125802</v>
      </c>
      <c r="U8" s="20">
        <v>8.0427514376120239</v>
      </c>
      <c r="V8" s="20">
        <v>9.2013502092070993</v>
      </c>
      <c r="W8" s="20">
        <v>8.1826821884639784</v>
      </c>
      <c r="X8" s="20">
        <v>8.9720275682224653</v>
      </c>
      <c r="Y8" s="20">
        <v>8.716353443222582</v>
      </c>
      <c r="Z8" s="20">
        <v>7.9570686470230498</v>
      </c>
      <c r="AA8" s="20">
        <v>9.0405069119331802</v>
      </c>
      <c r="AB8" s="20">
        <v>8.5747167648076665</v>
      </c>
      <c r="AC8" s="20">
        <v>7.8662818933743539</v>
      </c>
      <c r="AD8" s="20">
        <v>9.5898953284689128</v>
      </c>
      <c r="AE8" s="21">
        <v>9.5237736115500002</v>
      </c>
      <c r="AF8" s="21">
        <v>10.206</v>
      </c>
      <c r="AG8" s="21">
        <v>10.955</v>
      </c>
      <c r="AH8" s="12">
        <v>0.31535828251259607</v>
      </c>
      <c r="AI8" s="13">
        <v>-9.655581898894415E-2</v>
      </c>
      <c r="AJ8" s="13">
        <v>7.3388203017832707E-2</v>
      </c>
      <c r="AK8" s="14">
        <v>-4.0397927169332069E-2</v>
      </c>
    </row>
    <row r="9" spans="1:37" x14ac:dyDescent="0.25">
      <c r="A9" s="16" t="s">
        <v>26</v>
      </c>
      <c r="B9" s="17">
        <v>12.084446855240358</v>
      </c>
      <c r="C9" s="17">
        <v>11.736217089112863</v>
      </c>
      <c r="D9" s="17">
        <v>9.7388050094800924</v>
      </c>
      <c r="E9" s="17">
        <v>8.6215683600801949</v>
      </c>
      <c r="F9" s="17">
        <v>8.485521405049397</v>
      </c>
      <c r="G9" s="17">
        <v>9.7074680625232475</v>
      </c>
      <c r="H9" s="17">
        <v>11.276328591775453</v>
      </c>
      <c r="I9" s="17">
        <v>14.462552998702725</v>
      </c>
      <c r="J9" s="17">
        <v>13.30856250963885</v>
      </c>
      <c r="K9" s="17">
        <v>12.115241053787049</v>
      </c>
      <c r="L9" s="17">
        <v>12.621054458364707</v>
      </c>
      <c r="M9" s="17">
        <v>11.382370502853099</v>
      </c>
      <c r="N9" s="17">
        <v>10.353656707731945</v>
      </c>
      <c r="O9" s="17">
        <v>9.6222232856455996</v>
      </c>
      <c r="P9" s="17">
        <v>10.391202300623236</v>
      </c>
      <c r="Q9" s="17">
        <v>11.641714424708114</v>
      </c>
      <c r="R9" s="17">
        <v>11.137823791855286</v>
      </c>
      <c r="S9" s="17">
        <v>10.442080288666528</v>
      </c>
      <c r="T9" s="17">
        <v>9.4347685914125794</v>
      </c>
      <c r="U9" s="17">
        <v>8.0258402237120237</v>
      </c>
      <c r="V9" s="17">
        <v>9.1821815827670985</v>
      </c>
      <c r="W9" s="17">
        <v>8.173720553083978</v>
      </c>
      <c r="X9" s="17">
        <v>8.9613160399524645</v>
      </c>
      <c r="Y9" s="17">
        <v>8.7063600273425816</v>
      </c>
      <c r="Z9" s="17">
        <v>7.9433325530930494</v>
      </c>
      <c r="AA9" s="17">
        <v>9.0250928876631811</v>
      </c>
      <c r="AB9" s="17">
        <v>8.5587182915876667</v>
      </c>
      <c r="AC9" s="17">
        <v>7.8543647676243538</v>
      </c>
      <c r="AD9" s="17">
        <v>9.5742805199989132</v>
      </c>
      <c r="AE9" s="18">
        <v>9.51</v>
      </c>
      <c r="AF9" s="18">
        <v>10.186</v>
      </c>
      <c r="AG9" s="18">
        <v>10.94</v>
      </c>
      <c r="AH9" s="12">
        <v>0.31492648203448659</v>
      </c>
      <c r="AI9" s="13">
        <v>-9.4704115873046793E-2</v>
      </c>
      <c r="AJ9" s="13">
        <v>7.4023169055566426E-2</v>
      </c>
      <c r="AK9" s="14">
        <v>-3.886453201837136E-2</v>
      </c>
    </row>
    <row r="10" spans="1:37" x14ac:dyDescent="0.25">
      <c r="A10" s="16" t="s">
        <v>27</v>
      </c>
      <c r="B10" s="17">
        <v>4.1371463429999991E-2</v>
      </c>
      <c r="C10" s="17">
        <v>3.9654534089999999E-2</v>
      </c>
      <c r="D10" s="17">
        <v>3.2951609280000002E-2</v>
      </c>
      <c r="E10" s="17">
        <v>2.8995095819999997E-2</v>
      </c>
      <c r="F10" s="17">
        <v>2.7857043590000002E-2</v>
      </c>
      <c r="G10" s="17">
        <v>2.9641101789999992E-2</v>
      </c>
      <c r="H10" s="17">
        <v>3.4737990359999998E-2</v>
      </c>
      <c r="I10" s="17">
        <v>4.4859731969999997E-2</v>
      </c>
      <c r="J10" s="17">
        <v>3.9677123360000004E-2</v>
      </c>
      <c r="K10" s="17">
        <v>3.1481717999999999E-2</v>
      </c>
      <c r="L10" s="17">
        <v>3.6945851379999999E-2</v>
      </c>
      <c r="M10" s="17">
        <v>3.381992667E-2</v>
      </c>
      <c r="N10" s="17">
        <v>2.5587813810000002E-2</v>
      </c>
      <c r="O10" s="17">
        <v>2.7295396899999998E-2</v>
      </c>
      <c r="P10" s="17">
        <v>2.8307790790000002E-2</v>
      </c>
      <c r="Q10" s="17">
        <v>3.1624126559999993E-2</v>
      </c>
      <c r="R10" s="17">
        <v>2.927752674E-2</v>
      </c>
      <c r="S10" s="17">
        <v>2.6260712200000001E-2</v>
      </c>
      <c r="T10" s="17">
        <v>2.5958576899999995E-2</v>
      </c>
      <c r="U10" s="17">
        <v>1.6911213899999999E-2</v>
      </c>
      <c r="V10" s="17">
        <v>1.9168626439999996E-2</v>
      </c>
      <c r="W10" s="17">
        <v>8.9616353799999993E-3</v>
      </c>
      <c r="X10" s="17">
        <v>1.0711528269999999E-2</v>
      </c>
      <c r="Y10" s="17">
        <v>9.9934158799999985E-3</v>
      </c>
      <c r="Z10" s="17">
        <v>1.3736093929999998E-2</v>
      </c>
      <c r="AA10" s="17">
        <v>1.541402427E-2</v>
      </c>
      <c r="AB10" s="17">
        <v>1.5998473220000003E-2</v>
      </c>
      <c r="AC10" s="17">
        <v>1.191712575E-2</v>
      </c>
      <c r="AD10" s="17">
        <v>1.5614808469999998E-2</v>
      </c>
      <c r="AE10" s="18">
        <v>1.3773611549999997E-2</v>
      </c>
      <c r="AF10" s="18">
        <v>0.02</v>
      </c>
      <c r="AG10" s="18">
        <v>1.4999999999999999E-2</v>
      </c>
      <c r="AH10" s="12">
        <v>4.3180047810944232E-4</v>
      </c>
      <c r="AI10" s="13">
        <v>-0.63743124471823875</v>
      </c>
      <c r="AJ10" s="13">
        <v>-0.25000000000000006</v>
      </c>
      <c r="AK10" s="14">
        <v>-0.55647449663734005</v>
      </c>
    </row>
    <row r="11" spans="1:37" x14ac:dyDescent="0.25">
      <c r="A11" s="9" t="s">
        <v>28</v>
      </c>
      <c r="B11" s="15">
        <v>3.0010412315467319</v>
      </c>
      <c r="C11" s="15">
        <v>3.1007576173867366</v>
      </c>
      <c r="D11" s="15">
        <v>3.3559177194131053</v>
      </c>
      <c r="E11" s="15">
        <v>3.4477192507916894</v>
      </c>
      <c r="F11" s="15">
        <v>3.1505480940423123</v>
      </c>
      <c r="G11" s="15">
        <v>3.1033033705689292</v>
      </c>
      <c r="H11" s="15">
        <v>3.2575684210683535</v>
      </c>
      <c r="I11" s="15">
        <v>3.2664498894373963</v>
      </c>
      <c r="J11" s="15">
        <v>3.1195990903841055</v>
      </c>
      <c r="K11" s="15">
        <v>3.2362755395107392</v>
      </c>
      <c r="L11" s="15">
        <v>3.4166937374852022</v>
      </c>
      <c r="M11" s="15">
        <v>3.3387199393499105</v>
      </c>
      <c r="N11" s="15">
        <v>3.3023784725831549</v>
      </c>
      <c r="O11" s="15">
        <v>3.7861734541655117</v>
      </c>
      <c r="P11" s="15">
        <v>3.5654614850598145</v>
      </c>
      <c r="Q11" s="15">
        <v>3.6441577003543331</v>
      </c>
      <c r="R11" s="15">
        <v>3.6058429459802772</v>
      </c>
      <c r="S11" s="15">
        <v>3.3737098468251787</v>
      </c>
      <c r="T11" s="15">
        <v>3.0913014181755307</v>
      </c>
      <c r="U11" s="15">
        <v>3.3928835138135596</v>
      </c>
      <c r="V11" s="15">
        <v>3.3971917058917422</v>
      </c>
      <c r="W11" s="15">
        <v>3.7285556361214418</v>
      </c>
      <c r="X11" s="15">
        <v>3.3855296537522865</v>
      </c>
      <c r="Y11" s="15">
        <v>3.7817387489514251</v>
      </c>
      <c r="Z11" s="15">
        <v>3.4103915773434603</v>
      </c>
      <c r="AA11" s="15">
        <v>3.2278853909689529</v>
      </c>
      <c r="AB11" s="15">
        <v>3.1524455627999277</v>
      </c>
      <c r="AC11" s="15">
        <v>3.1234190190091891</v>
      </c>
      <c r="AD11" s="15">
        <v>3.1379829439970606</v>
      </c>
      <c r="AE11" s="11">
        <v>3.146549113760722</v>
      </c>
      <c r="AF11" s="11">
        <v>3.1288993900896029</v>
      </c>
      <c r="AG11" s="11">
        <v>3.3763778012766044</v>
      </c>
      <c r="AH11" s="12">
        <v>9.7194769924623031E-2</v>
      </c>
      <c r="AI11" s="13">
        <v>0.12506878138972607</v>
      </c>
      <c r="AJ11" s="13">
        <v>7.9094397209081985E-2</v>
      </c>
      <c r="AK11" s="14">
        <v>1.1279131706394725E-2</v>
      </c>
    </row>
    <row r="12" spans="1:37" x14ac:dyDescent="0.25">
      <c r="A12" s="16" t="s">
        <v>29</v>
      </c>
      <c r="B12" s="22">
        <v>2.7098385161017036</v>
      </c>
      <c r="C12" s="22">
        <v>2.8219930649203162</v>
      </c>
      <c r="D12" s="22">
        <v>3.0679864654014231</v>
      </c>
      <c r="E12" s="22">
        <v>3.1321282414389673</v>
      </c>
      <c r="F12" s="22">
        <v>2.7610303886018794</v>
      </c>
      <c r="G12" s="22">
        <v>2.5542852509111014</v>
      </c>
      <c r="H12" s="22">
        <v>2.6060793934074615</v>
      </c>
      <c r="I12" s="22">
        <v>2.5103076928613173</v>
      </c>
      <c r="J12" s="22">
        <v>2.317011958655808</v>
      </c>
      <c r="K12" s="22">
        <v>2.3531516113466151</v>
      </c>
      <c r="L12" s="22">
        <v>2.4811623459595387</v>
      </c>
      <c r="M12" s="22">
        <v>2.3486435468393041</v>
      </c>
      <c r="N12" s="22">
        <v>2.2725448226484666</v>
      </c>
      <c r="O12" s="22">
        <v>2.715158863363182</v>
      </c>
      <c r="P12" s="22">
        <v>2.4509917831494556</v>
      </c>
      <c r="Q12" s="22">
        <v>2.4921528178236048</v>
      </c>
      <c r="R12" s="22">
        <v>2.4088831385961624</v>
      </c>
      <c r="S12" s="22">
        <v>2.1269160214953948</v>
      </c>
      <c r="T12" s="22">
        <v>1.7668058966902049</v>
      </c>
      <c r="U12" s="22">
        <v>1.8968634210301893</v>
      </c>
      <c r="V12" s="22">
        <v>1.8679888670452482</v>
      </c>
      <c r="W12" s="22">
        <v>1.9595627534155429</v>
      </c>
      <c r="X12" s="22">
        <v>1.8642860503009799</v>
      </c>
      <c r="Y12" s="22">
        <v>2.0780740258307073</v>
      </c>
      <c r="Z12" s="22">
        <v>1.9632400436480513</v>
      </c>
      <c r="AA12" s="22">
        <v>1.7713730719567446</v>
      </c>
      <c r="AB12" s="22">
        <v>1.6894111662684181</v>
      </c>
      <c r="AC12" s="22">
        <v>1.6884384616906243</v>
      </c>
      <c r="AD12" s="22">
        <v>1.7044855183683507</v>
      </c>
      <c r="AE12" s="23">
        <v>1.6813651766749649</v>
      </c>
      <c r="AF12" s="23">
        <v>1.6341707565677821</v>
      </c>
      <c r="AG12" s="23">
        <v>1.6673778012766043</v>
      </c>
      <c r="AH12" s="12">
        <v>4.7998302118687226E-2</v>
      </c>
      <c r="AI12" s="13">
        <v>-0.38469477374052291</v>
      </c>
      <c r="AJ12" s="13">
        <v>2.0320425252601089E-2</v>
      </c>
      <c r="AK12" s="14">
        <v>-0.29006774845826039</v>
      </c>
    </row>
    <row r="13" spans="1:37" x14ac:dyDescent="0.25">
      <c r="A13" s="16" t="s">
        <v>30</v>
      </c>
      <c r="B13" s="22">
        <v>0.2815036169562749</v>
      </c>
      <c r="C13" s="22">
        <v>0.26924229301887947</v>
      </c>
      <c r="D13" s="22">
        <v>0.27835920557379001</v>
      </c>
      <c r="E13" s="22">
        <v>0.30557205714003322</v>
      </c>
      <c r="F13" s="22">
        <v>0.37971557909574055</v>
      </c>
      <c r="G13" s="22">
        <v>0.53960571356769282</v>
      </c>
      <c r="H13" s="22">
        <v>0.63697090612406648</v>
      </c>
      <c r="I13" s="22">
        <v>0.74149773638640759</v>
      </c>
      <c r="J13" s="22">
        <v>0.79022487245244277</v>
      </c>
      <c r="K13" s="22">
        <v>0.87019156054042435</v>
      </c>
      <c r="L13" s="22">
        <v>0.92259634867975548</v>
      </c>
      <c r="M13" s="22">
        <v>0.97651434970051476</v>
      </c>
      <c r="N13" s="22">
        <v>1.0196570825788025</v>
      </c>
      <c r="O13" s="22">
        <v>1.0585036806005892</v>
      </c>
      <c r="P13" s="22">
        <v>1.102006165146451</v>
      </c>
      <c r="Q13" s="22">
        <v>1.1396129771164696</v>
      </c>
      <c r="R13" s="22">
        <v>1.1864810886766626</v>
      </c>
      <c r="S13" s="22">
        <v>1.2370701399330941</v>
      </c>
      <c r="T13" s="22">
        <v>1.316035149777439</v>
      </c>
      <c r="U13" s="22">
        <v>1.4879356829531813</v>
      </c>
      <c r="V13" s="22">
        <v>1.5181154790377418</v>
      </c>
      <c r="W13" s="22">
        <v>1.7579299727934559</v>
      </c>
      <c r="X13" s="22">
        <v>1.5105389435034557</v>
      </c>
      <c r="Y13" s="22">
        <v>1.6926342831303161</v>
      </c>
      <c r="Z13" s="22">
        <v>1.4366175294017913</v>
      </c>
      <c r="AA13" s="22">
        <v>1.4462467356289503</v>
      </c>
      <c r="AB13" s="22">
        <v>1.4528344451862818</v>
      </c>
      <c r="AC13" s="22">
        <v>1.4258774906976912</v>
      </c>
      <c r="AD13" s="22">
        <v>1.4245136606193063</v>
      </c>
      <c r="AE13" s="23">
        <v>1.456283043934379</v>
      </c>
      <c r="AF13" s="23">
        <v>1.4857574425306157</v>
      </c>
      <c r="AG13" s="23">
        <v>1.7</v>
      </c>
      <c r="AH13" s="12">
        <v>4.8937387519070126E-2</v>
      </c>
      <c r="AI13" s="13">
        <v>5.0389987822574076</v>
      </c>
      <c r="AJ13" s="13">
        <v>0.14419753274429217</v>
      </c>
      <c r="AK13" s="14">
        <v>0.7408858359545557</v>
      </c>
    </row>
    <row r="14" spans="1:37" x14ac:dyDescent="0.25">
      <c r="A14" s="16" t="s">
        <v>31</v>
      </c>
      <c r="B14" s="17">
        <v>9.6990984887535825E-3</v>
      </c>
      <c r="C14" s="17">
        <v>9.5222594475408012E-3</v>
      </c>
      <c r="D14" s="17">
        <v>9.5720484378924754E-3</v>
      </c>
      <c r="E14" s="17">
        <v>1.0018952212688628E-2</v>
      </c>
      <c r="F14" s="17">
        <v>9.8021263446923489E-3</v>
      </c>
      <c r="G14" s="17">
        <v>9.4124060901351891E-3</v>
      </c>
      <c r="H14" s="17">
        <v>1.4518121536825877E-2</v>
      </c>
      <c r="I14" s="17">
        <v>1.4644460189671509E-2</v>
      </c>
      <c r="J14" s="17">
        <v>1.2362259275854756E-2</v>
      </c>
      <c r="K14" s="17">
        <v>1.2932367623699429E-2</v>
      </c>
      <c r="L14" s="17">
        <v>1.2935042845907756E-2</v>
      </c>
      <c r="M14" s="17">
        <v>1.3562042810091889E-2</v>
      </c>
      <c r="N14" s="17">
        <v>1.0176567355885815E-2</v>
      </c>
      <c r="O14" s="17">
        <v>1.2510910201740586E-2</v>
      </c>
      <c r="P14" s="17">
        <v>1.2463536763907948E-2</v>
      </c>
      <c r="Q14" s="17">
        <v>1.2391905414258806E-2</v>
      </c>
      <c r="R14" s="17">
        <v>1.047871870745228E-2</v>
      </c>
      <c r="S14" s="17">
        <v>9.7236853966898504E-3</v>
      </c>
      <c r="T14" s="17">
        <v>8.460371707886518E-3</v>
      </c>
      <c r="U14" s="17">
        <v>8.08440983018913E-3</v>
      </c>
      <c r="V14" s="17">
        <v>1.1087359808751916E-2</v>
      </c>
      <c r="W14" s="17">
        <v>1.106290991244315E-2</v>
      </c>
      <c r="X14" s="17">
        <v>1.0704659947851049E-2</v>
      </c>
      <c r="Y14" s="17">
        <v>1.1030439990401621E-2</v>
      </c>
      <c r="Z14" s="17">
        <v>1.0534004293617758E-2</v>
      </c>
      <c r="AA14" s="17">
        <v>1.0265583383257771E-2</v>
      </c>
      <c r="AB14" s="17">
        <v>1.0199951345227592E-2</v>
      </c>
      <c r="AC14" s="17">
        <v>9.1030666208739321E-3</v>
      </c>
      <c r="AD14" s="17">
        <v>8.9837650094035139E-3</v>
      </c>
      <c r="AE14" s="18">
        <v>8.9008931513781375E-3</v>
      </c>
      <c r="AF14" s="18">
        <v>8.971190991204794E-3</v>
      </c>
      <c r="AG14" s="18">
        <v>8.9999999999999993E-3</v>
      </c>
      <c r="AH14" s="12">
        <v>2.5908028686566536E-4</v>
      </c>
      <c r="AI14" s="13">
        <v>-7.2078708094799784E-2</v>
      </c>
      <c r="AJ14" s="13">
        <v>3.2112802885870101E-3</v>
      </c>
      <c r="AK14" s="14">
        <v>-0.33638315952646519</v>
      </c>
    </row>
    <row r="15" spans="1:37" x14ac:dyDescent="0.25">
      <c r="A15" s="9" t="s">
        <v>32</v>
      </c>
      <c r="B15" s="15">
        <v>8.2790207767685207</v>
      </c>
      <c r="C15" s="15">
        <v>8.0247825905816583</v>
      </c>
      <c r="D15" s="15">
        <v>9.5054347901944585</v>
      </c>
      <c r="E15" s="15">
        <v>9.0815252075665622</v>
      </c>
      <c r="F15" s="15">
        <v>8.6777745671538575</v>
      </c>
      <c r="G15" s="15">
        <v>7.9773885223120082</v>
      </c>
      <c r="H15" s="15">
        <v>8.4615614355085533</v>
      </c>
      <c r="I15" s="15">
        <v>8.1861196287065585</v>
      </c>
      <c r="J15" s="15">
        <v>7.122706522740808</v>
      </c>
      <c r="K15" s="15">
        <v>8.0410045746995475</v>
      </c>
      <c r="L15" s="15">
        <v>8.7935239719181197</v>
      </c>
      <c r="M15" s="15">
        <v>8.5091108485123961</v>
      </c>
      <c r="N15" s="15">
        <v>8.2433904514278353</v>
      </c>
      <c r="O15" s="15">
        <v>9.8137722813449049</v>
      </c>
      <c r="P15" s="15">
        <v>10.304635290622116</v>
      </c>
      <c r="Q15" s="15">
        <v>9.3635129003318767</v>
      </c>
      <c r="R15" s="15">
        <v>8.0832481494911299</v>
      </c>
      <c r="S15" s="15">
        <v>8.3381780129115803</v>
      </c>
      <c r="T15" s="15">
        <v>8.1685252967220165</v>
      </c>
      <c r="U15" s="15">
        <v>8.2056112906352947</v>
      </c>
      <c r="V15" s="15">
        <v>7.6704713505343172</v>
      </c>
      <c r="W15" s="15">
        <v>7.310434516549269</v>
      </c>
      <c r="X15" s="15">
        <v>6.7329673523421834</v>
      </c>
      <c r="Y15" s="15">
        <v>7.336654979818408</v>
      </c>
      <c r="Z15" s="15">
        <v>7.6222420051217608</v>
      </c>
      <c r="AA15" s="15">
        <v>7.8254284783597114</v>
      </c>
      <c r="AB15" s="15">
        <v>6.3808173824077157</v>
      </c>
      <c r="AC15" s="15">
        <v>6.6211787224976044</v>
      </c>
      <c r="AD15" s="15">
        <v>7.5955048827712384</v>
      </c>
      <c r="AE15" s="11">
        <v>7.4140133059907392</v>
      </c>
      <c r="AF15" s="11">
        <v>6.6655105654066968</v>
      </c>
      <c r="AG15" s="11">
        <v>6.7239162769799599</v>
      </c>
      <c r="AH15" s="12">
        <v>0.19355935087785386</v>
      </c>
      <c r="AI15" s="13">
        <v>-0.18783676738102734</v>
      </c>
      <c r="AJ15" s="13">
        <v>8.7623762651255193E-3</v>
      </c>
      <c r="AK15" s="14">
        <v>-0.2097980157168281</v>
      </c>
    </row>
    <row r="16" spans="1:37" x14ac:dyDescent="0.25">
      <c r="A16" s="16" t="s">
        <v>33</v>
      </c>
      <c r="B16" s="22">
        <v>8.1576861645885206</v>
      </c>
      <c r="C16" s="22">
        <v>7.9010115357016586</v>
      </c>
      <c r="D16" s="22">
        <v>9.3696162657944591</v>
      </c>
      <c r="E16" s="22">
        <v>8.9451208790065628</v>
      </c>
      <c r="F16" s="22">
        <v>8.5483215212238584</v>
      </c>
      <c r="G16" s="22">
        <v>7.8516076987920087</v>
      </c>
      <c r="H16" s="22">
        <v>8.3305685350285525</v>
      </c>
      <c r="I16" s="22">
        <v>8.0812916114265594</v>
      </c>
      <c r="J16" s="22">
        <v>7.0301990946308077</v>
      </c>
      <c r="K16" s="22">
        <v>7.9422823161795471</v>
      </c>
      <c r="L16" s="22">
        <v>8.6865434320981194</v>
      </c>
      <c r="M16" s="22">
        <v>8.4166138260023953</v>
      </c>
      <c r="N16" s="22">
        <v>8.1515270881278354</v>
      </c>
      <c r="O16" s="22">
        <v>9.7110374533149049</v>
      </c>
      <c r="P16" s="22">
        <v>10.197519125832116</v>
      </c>
      <c r="Q16" s="22">
        <v>9.296179393731876</v>
      </c>
      <c r="R16" s="22">
        <v>8.0247683447811298</v>
      </c>
      <c r="S16" s="22">
        <v>8.2769955902115804</v>
      </c>
      <c r="T16" s="22">
        <v>8.1058395044720157</v>
      </c>
      <c r="U16" s="22">
        <v>8.1167632357852941</v>
      </c>
      <c r="V16" s="22">
        <v>7.5810371602843167</v>
      </c>
      <c r="W16" s="22">
        <v>7.2249472417792688</v>
      </c>
      <c r="X16" s="22">
        <v>6.6585256472421834</v>
      </c>
      <c r="Y16" s="22">
        <v>7.2466960110984076</v>
      </c>
      <c r="Z16" s="22">
        <v>7.5307665026217609</v>
      </c>
      <c r="AA16" s="22">
        <v>7.7261660530697114</v>
      </c>
      <c r="AB16" s="22">
        <v>6.3076559963677159</v>
      </c>
      <c r="AC16" s="22">
        <v>6.5448736942476042</v>
      </c>
      <c r="AD16" s="22">
        <v>7.5082259309312382</v>
      </c>
      <c r="AE16" s="23">
        <v>7.3243089386807387</v>
      </c>
      <c r="AF16" s="23">
        <v>6.5917673006366968</v>
      </c>
      <c r="AG16" s="23">
        <v>6.6539162769799596</v>
      </c>
      <c r="AH16" s="12">
        <v>0.19154428198000981</v>
      </c>
      <c r="AI16" s="13">
        <v>-0.1843377959471198</v>
      </c>
      <c r="AJ16" s="13">
        <v>9.4282721929913726E-3</v>
      </c>
      <c r="AK16" s="14">
        <v>-0.20943072659181952</v>
      </c>
    </row>
    <row r="17" spans="1:37" x14ac:dyDescent="0.25">
      <c r="A17" s="16" t="s">
        <v>34</v>
      </c>
      <c r="B17" s="17">
        <v>0.12133461217999998</v>
      </c>
      <c r="C17" s="17">
        <v>0.12377105487999999</v>
      </c>
      <c r="D17" s="17">
        <v>0.1358185244</v>
      </c>
      <c r="E17" s="17">
        <v>0.13640432856000001</v>
      </c>
      <c r="F17" s="17">
        <v>0.12945304592999998</v>
      </c>
      <c r="G17" s="17">
        <v>0.12578082351999997</v>
      </c>
      <c r="H17" s="17">
        <v>0.13099290047999998</v>
      </c>
      <c r="I17" s="17">
        <v>0.10482801727999998</v>
      </c>
      <c r="J17" s="17">
        <v>9.2507428109999998E-2</v>
      </c>
      <c r="K17" s="17">
        <v>9.8722258519999995E-2</v>
      </c>
      <c r="L17" s="17">
        <v>0.10698053981999998</v>
      </c>
      <c r="M17" s="17">
        <v>9.2497022509999971E-2</v>
      </c>
      <c r="N17" s="17">
        <v>9.1863363299999987E-2</v>
      </c>
      <c r="O17" s="17">
        <v>0.10273482802999999</v>
      </c>
      <c r="P17" s="17">
        <v>0.10711616479</v>
      </c>
      <c r="Q17" s="17">
        <v>6.7333506600000009E-2</v>
      </c>
      <c r="R17" s="17">
        <v>5.8479804709999986E-2</v>
      </c>
      <c r="S17" s="17">
        <v>6.1182422699999989E-2</v>
      </c>
      <c r="T17" s="17">
        <v>6.2685792249999997E-2</v>
      </c>
      <c r="U17" s="17">
        <v>8.8848054849999983E-2</v>
      </c>
      <c r="V17" s="17">
        <v>8.943419024999999E-2</v>
      </c>
      <c r="W17" s="17">
        <v>8.548727477000001E-2</v>
      </c>
      <c r="X17" s="17">
        <v>7.4441705099999991E-2</v>
      </c>
      <c r="Y17" s="17">
        <v>8.995896871999999E-2</v>
      </c>
      <c r="Z17" s="17">
        <v>9.1475502499999986E-2</v>
      </c>
      <c r="AA17" s="17">
        <v>9.9262425289999998E-2</v>
      </c>
      <c r="AB17" s="17">
        <v>7.3161386039999998E-2</v>
      </c>
      <c r="AC17" s="17">
        <v>7.6305028249999976E-2</v>
      </c>
      <c r="AD17" s="17">
        <v>8.7278951840000008E-2</v>
      </c>
      <c r="AE17" s="18">
        <v>8.9704367309999977E-2</v>
      </c>
      <c r="AF17" s="18">
        <v>7.3743264769999997E-2</v>
      </c>
      <c r="AG17" s="18">
        <v>7.0000000000000007E-2</v>
      </c>
      <c r="AH17" s="12">
        <v>2.0150688978440644E-3</v>
      </c>
      <c r="AI17" s="13">
        <v>-0.42308300375036467</v>
      </c>
      <c r="AJ17" s="13">
        <v>-5.0760768209476045E-2</v>
      </c>
      <c r="AK17" s="14">
        <v>-0.24321888315451215</v>
      </c>
    </row>
    <row r="18" spans="1:37" x14ac:dyDescent="0.25">
      <c r="A18" s="9" t="s">
        <v>35</v>
      </c>
      <c r="B18" s="15">
        <v>15.120625451432565</v>
      </c>
      <c r="C18" s="15">
        <v>15.005884067453691</v>
      </c>
      <c r="D18" s="15">
        <v>15.086746866781771</v>
      </c>
      <c r="E18" s="15">
        <v>15.146863740282901</v>
      </c>
      <c r="F18" s="15">
        <v>15.066460856961424</v>
      </c>
      <c r="G18" s="15">
        <v>14.815691655837766</v>
      </c>
      <c r="H18" s="15">
        <v>15.623591677922635</v>
      </c>
      <c r="I18" s="15">
        <v>15.679850305953151</v>
      </c>
      <c r="J18" s="15">
        <v>15.917011454430899</v>
      </c>
      <c r="K18" s="15">
        <v>17.112669153468147</v>
      </c>
      <c r="L18" s="15">
        <v>16.658678196595634</v>
      </c>
      <c r="M18" s="15">
        <v>17.301096504004217</v>
      </c>
      <c r="N18" s="15">
        <v>17.195187808804771</v>
      </c>
      <c r="O18" s="15">
        <v>17.921411853560535</v>
      </c>
      <c r="P18" s="15">
        <v>19.535976874000312</v>
      </c>
      <c r="Q18" s="15">
        <v>18.506214963504611</v>
      </c>
      <c r="R18" s="15">
        <v>17.733148846878091</v>
      </c>
      <c r="S18" s="15">
        <v>17.626946583867131</v>
      </c>
      <c r="T18" s="15">
        <v>16.587534262857726</v>
      </c>
      <c r="U18" s="15">
        <v>16.224745522222179</v>
      </c>
      <c r="V18" s="15">
        <v>16.038716200690761</v>
      </c>
      <c r="W18" s="15">
        <v>15.745638545224784</v>
      </c>
      <c r="X18" s="15">
        <v>15.308146343894725</v>
      </c>
      <c r="Y18" s="15">
        <v>15.060185841539207</v>
      </c>
      <c r="Z18" s="15">
        <v>15.016347930174499</v>
      </c>
      <c r="AA18" s="15">
        <v>15.087476515983449</v>
      </c>
      <c r="AB18" s="15">
        <v>15.214360437858042</v>
      </c>
      <c r="AC18" s="15">
        <v>15.325242652499037</v>
      </c>
      <c r="AD18" s="15">
        <v>15.633220386464755</v>
      </c>
      <c r="AE18" s="11">
        <v>15.399656045657984</v>
      </c>
      <c r="AF18" s="11">
        <v>13.071437329594403</v>
      </c>
      <c r="AG18" s="11">
        <v>14.766521911161519</v>
      </c>
      <c r="AH18" s="12">
        <v>0.42507941475020666</v>
      </c>
      <c r="AI18" s="13">
        <v>-2.3418577585194885E-2</v>
      </c>
      <c r="AJ18" s="13">
        <v>0.12967851498085506</v>
      </c>
      <c r="AK18" s="14">
        <v>-0.14649791660638903</v>
      </c>
    </row>
    <row r="19" spans="1:37" x14ac:dyDescent="0.25">
      <c r="A19" s="16" t="s">
        <v>36</v>
      </c>
      <c r="B19" s="22">
        <v>14.529695321253207</v>
      </c>
      <c r="C19" s="22">
        <v>14.39250521377455</v>
      </c>
      <c r="D19" s="22">
        <v>14.461061416986078</v>
      </c>
      <c r="E19" s="22">
        <v>14.498436058223074</v>
      </c>
      <c r="F19" s="22">
        <v>14.414349433808463</v>
      </c>
      <c r="G19" s="22">
        <v>14.144625677389149</v>
      </c>
      <c r="H19" s="22">
        <v>14.947745037662775</v>
      </c>
      <c r="I19" s="22">
        <v>15.004646068088062</v>
      </c>
      <c r="J19" s="22">
        <v>15.254986068156528</v>
      </c>
      <c r="K19" s="22">
        <v>16.470917359002307</v>
      </c>
      <c r="L19" s="22">
        <v>16.024530280662308</v>
      </c>
      <c r="M19" s="22">
        <v>16.703075241009916</v>
      </c>
      <c r="N19" s="22">
        <v>16.635662561020965</v>
      </c>
      <c r="O19" s="22">
        <v>17.382038842224674</v>
      </c>
      <c r="P19" s="22">
        <v>19.031936411329259</v>
      </c>
      <c r="Q19" s="22">
        <v>18.043289104124472</v>
      </c>
      <c r="R19" s="22">
        <v>17.299579656355544</v>
      </c>
      <c r="S19" s="22">
        <v>17.226967338743524</v>
      </c>
      <c r="T19" s="22">
        <v>16.22112653789058</v>
      </c>
      <c r="U19" s="22">
        <v>15.896644428176595</v>
      </c>
      <c r="V19" s="22">
        <v>15.709995757723744</v>
      </c>
      <c r="W19" s="22">
        <v>15.430496091064196</v>
      </c>
      <c r="X19" s="22">
        <v>15.019030046254858</v>
      </c>
      <c r="Y19" s="22">
        <v>14.797603788503547</v>
      </c>
      <c r="Z19" s="22">
        <v>14.773893068120024</v>
      </c>
      <c r="AA19" s="22">
        <v>14.88851362993042</v>
      </c>
      <c r="AB19" s="22">
        <v>15.028985215006955</v>
      </c>
      <c r="AC19" s="22">
        <v>15.151236208316968</v>
      </c>
      <c r="AD19" s="22">
        <v>15.471556145134539</v>
      </c>
      <c r="AE19" s="23">
        <v>15.23273387059859</v>
      </c>
      <c r="AF19" s="23">
        <v>12.930309520570249</v>
      </c>
      <c r="AG19" s="23">
        <v>14.626521911161518</v>
      </c>
      <c r="AH19" s="12">
        <v>0.42104927695451849</v>
      </c>
      <c r="AI19" s="13">
        <v>6.6640481969830658E-3</v>
      </c>
      <c r="AJ19" s="13">
        <v>0.13118111270985744</v>
      </c>
      <c r="AK19" s="14">
        <v>-0.12432161741988558</v>
      </c>
    </row>
    <row r="20" spans="1:37" x14ac:dyDescent="0.25">
      <c r="A20" s="16" t="s">
        <v>37</v>
      </c>
      <c r="B20" s="17">
        <v>0.59093013017935714</v>
      </c>
      <c r="C20" s="17">
        <v>0.61337885367914091</v>
      </c>
      <c r="D20" s="17">
        <v>0.62568544979569229</v>
      </c>
      <c r="E20" s="17">
        <v>0.64842768205982781</v>
      </c>
      <c r="F20" s="17">
        <v>0.65211142315296067</v>
      </c>
      <c r="G20" s="17">
        <v>0.67106597844861615</v>
      </c>
      <c r="H20" s="17">
        <v>0.67584664025985974</v>
      </c>
      <c r="I20" s="17">
        <v>0.6752042378650881</v>
      </c>
      <c r="J20" s="17">
        <v>0.66202538627437035</v>
      </c>
      <c r="K20" s="17">
        <v>0.64175179446584107</v>
      </c>
      <c r="L20" s="17">
        <v>0.63414791593332653</v>
      </c>
      <c r="M20" s="17">
        <v>0.5980212629942997</v>
      </c>
      <c r="N20" s="17">
        <v>0.55952524778380497</v>
      </c>
      <c r="O20" s="17">
        <v>0.5393730113358598</v>
      </c>
      <c r="P20" s="17">
        <v>0.50404046267105396</v>
      </c>
      <c r="Q20" s="17">
        <v>0.46292585938013797</v>
      </c>
      <c r="R20" s="17">
        <v>0.43356919052254739</v>
      </c>
      <c r="S20" s="17">
        <v>0.39997924512360666</v>
      </c>
      <c r="T20" s="17">
        <v>0.36640772496714558</v>
      </c>
      <c r="U20" s="17">
        <v>0.3281010940455853</v>
      </c>
      <c r="V20" s="17">
        <v>0.32872044296701697</v>
      </c>
      <c r="W20" s="17">
        <v>0.31514245416058823</v>
      </c>
      <c r="X20" s="17">
        <v>0.28911629763986607</v>
      </c>
      <c r="Y20" s="17">
        <v>0.26258205303565879</v>
      </c>
      <c r="Z20" s="17">
        <v>0.24245486205447478</v>
      </c>
      <c r="AA20" s="17">
        <v>0.19896288605302803</v>
      </c>
      <c r="AB20" s="17">
        <v>0.18537522285108796</v>
      </c>
      <c r="AC20" s="17">
        <v>0.17400644418206976</v>
      </c>
      <c r="AD20" s="17">
        <v>0.16166424133021542</v>
      </c>
      <c r="AE20" s="18">
        <v>0.16692217505939488</v>
      </c>
      <c r="AF20" s="18">
        <v>0.14112780902415356</v>
      </c>
      <c r="AG20" s="18">
        <v>0.14000000000000001</v>
      </c>
      <c r="AH20" s="12">
        <v>4.0301377956881287E-3</v>
      </c>
      <c r="AI20" s="13">
        <v>-0.7630853584035262</v>
      </c>
      <c r="AJ20" s="13">
        <v>-7.9914017793653053E-3</v>
      </c>
      <c r="AK20" s="14">
        <v>-0.76589461167481188</v>
      </c>
    </row>
    <row r="21" spans="1:37" x14ac:dyDescent="0.25">
      <c r="A21" s="9" t="s">
        <v>38</v>
      </c>
      <c r="B21" s="15">
        <v>1.4257535361752542</v>
      </c>
      <c r="C21" s="15">
        <v>1.4753092578261982</v>
      </c>
      <c r="D21" s="15">
        <v>1.6051834110500252</v>
      </c>
      <c r="E21" s="15">
        <v>1.5726818785184076</v>
      </c>
      <c r="F21" s="15">
        <v>1.603044139275339</v>
      </c>
      <c r="G21" s="15">
        <v>1.6156662484105677</v>
      </c>
      <c r="H21" s="15">
        <v>1.6369012831668601</v>
      </c>
      <c r="I21" s="15">
        <v>1.9837288209487078</v>
      </c>
      <c r="J21" s="15">
        <v>1.8976633629731297</v>
      </c>
      <c r="K21" s="15">
        <v>1.8305004825915956</v>
      </c>
      <c r="L21" s="15">
        <v>1.9831376670279255</v>
      </c>
      <c r="M21" s="15">
        <v>1.7011608747486324</v>
      </c>
      <c r="N21" s="15">
        <v>1.9461604684845495</v>
      </c>
      <c r="O21" s="15">
        <v>2.3167231353563524</v>
      </c>
      <c r="P21" s="15">
        <v>2.2852548217727744</v>
      </c>
      <c r="Q21" s="15">
        <v>2.3233905267512451</v>
      </c>
      <c r="R21" s="15">
        <v>2.3064151092913687</v>
      </c>
      <c r="S21" s="15">
        <v>2.0283691420534167</v>
      </c>
      <c r="T21" s="15">
        <v>2.1043845009117002</v>
      </c>
      <c r="U21" s="15">
        <v>2.139613815818024</v>
      </c>
      <c r="V21" s="15">
        <v>2.2022645160332122</v>
      </c>
      <c r="W21" s="15">
        <v>2.255182532005132</v>
      </c>
      <c r="X21" s="10">
        <v>2.2106082350789431</v>
      </c>
      <c r="Y21" s="10">
        <v>2.2312802820833837</v>
      </c>
      <c r="Z21" s="10">
        <v>2.2200394614174352</v>
      </c>
      <c r="AA21" s="10">
        <v>2.2902701507673435</v>
      </c>
      <c r="AB21" s="10">
        <v>2.3451587009131383</v>
      </c>
      <c r="AC21" s="10">
        <v>2.263206614736629</v>
      </c>
      <c r="AD21" s="10">
        <v>2.1619412222348755</v>
      </c>
      <c r="AE21" s="11">
        <v>2.2537495693145222</v>
      </c>
      <c r="AF21" s="11">
        <v>2.2347819038462302</v>
      </c>
      <c r="AG21" s="11">
        <v>2.2400000000000002</v>
      </c>
      <c r="AH21" s="12">
        <v>6.4482204731010059E-2</v>
      </c>
      <c r="AI21" s="13">
        <v>0.57109903161036835</v>
      </c>
      <c r="AJ21" s="13">
        <v>2.334946486182504E-3</v>
      </c>
      <c r="AK21" s="14">
        <v>0.31674789448175378</v>
      </c>
    </row>
    <row r="22" spans="1:37" x14ac:dyDescent="0.25">
      <c r="A22" s="16" t="s">
        <v>39</v>
      </c>
      <c r="B22" s="17">
        <v>1.0659119170577414</v>
      </c>
      <c r="C22" s="17">
        <v>1.11348220566166</v>
      </c>
      <c r="D22" s="17">
        <v>1.2428051216039402</v>
      </c>
      <c r="E22" s="17">
        <v>1.2093744539452402</v>
      </c>
      <c r="F22" s="17">
        <v>1.2373859851009694</v>
      </c>
      <c r="G22" s="17">
        <v>1.2499194159919167</v>
      </c>
      <c r="H22" s="17">
        <v>1.268975601877997</v>
      </c>
      <c r="I22" s="17">
        <v>1.6152088586162265</v>
      </c>
      <c r="J22" s="17">
        <v>1.5265766624374668</v>
      </c>
      <c r="K22" s="17">
        <v>1.4554709745843255</v>
      </c>
      <c r="L22" s="17">
        <v>1.6052978749476257</v>
      </c>
      <c r="M22" s="17">
        <v>1.3226330376506581</v>
      </c>
      <c r="N22" s="17">
        <v>1.5639469519535936</v>
      </c>
      <c r="O22" s="17">
        <v>1.9308477426276061</v>
      </c>
      <c r="P22" s="17">
        <v>1.8972401132246766</v>
      </c>
      <c r="Q22" s="17">
        <v>1.9358498335470449</v>
      </c>
      <c r="R22" s="17">
        <v>1.9168713744427044</v>
      </c>
      <c r="S22" s="17">
        <v>1.638583624094714</v>
      </c>
      <c r="T22" s="17">
        <v>1.7142737571111646</v>
      </c>
      <c r="U22" s="17">
        <v>1.7485704506298185</v>
      </c>
      <c r="V22" s="17">
        <v>1.8093145739081151</v>
      </c>
      <c r="W22" s="17">
        <v>1.8633365491450471</v>
      </c>
      <c r="X22" s="17">
        <v>1.8170566679699829</v>
      </c>
      <c r="Y22" s="17">
        <v>1.8377396345238777</v>
      </c>
      <c r="Z22" s="17">
        <v>1.8251679044679565</v>
      </c>
      <c r="AA22" s="17">
        <v>1.8950667164391772</v>
      </c>
      <c r="AB22" s="17">
        <v>1.9505641806405374</v>
      </c>
      <c r="AC22" s="17">
        <v>1.8686399815969477</v>
      </c>
      <c r="AD22" s="17">
        <v>1.7669900960300751</v>
      </c>
      <c r="AE22" s="18">
        <v>1.8609525360082901</v>
      </c>
      <c r="AF22" s="18">
        <v>1.8429364057531705</v>
      </c>
      <c r="AG22" s="18">
        <v>1.85</v>
      </c>
      <c r="AH22" s="12">
        <v>5.3255392300164552E-2</v>
      </c>
      <c r="AI22" s="13">
        <v>0.7356030741326105</v>
      </c>
      <c r="AJ22" s="13">
        <v>3.8327932666471017E-3</v>
      </c>
      <c r="AK22" s="14">
        <v>0.39872507894259435</v>
      </c>
    </row>
    <row r="23" spans="1:37" ht="15.75" thickBot="1" x14ac:dyDescent="0.3">
      <c r="A23" s="16" t="s">
        <v>40</v>
      </c>
      <c r="B23" s="17">
        <v>0.35984161911751278</v>
      </c>
      <c r="C23" s="17">
        <v>0.3618270521645382</v>
      </c>
      <c r="D23" s="17">
        <v>0.36237828944608497</v>
      </c>
      <c r="E23" s="17">
        <v>0.36330742457316734</v>
      </c>
      <c r="F23" s="17">
        <v>0.36565815417436964</v>
      </c>
      <c r="G23" s="17">
        <v>0.36574683241865102</v>
      </c>
      <c r="H23" s="17">
        <v>0.36792568128886316</v>
      </c>
      <c r="I23" s="17">
        <v>0.36851996233248135</v>
      </c>
      <c r="J23" s="17">
        <v>0.37108670053566289</v>
      </c>
      <c r="K23" s="17">
        <v>0.37502950800727008</v>
      </c>
      <c r="L23" s="17">
        <v>0.37783979208029989</v>
      </c>
      <c r="M23" s="17">
        <v>0.37852783709797438</v>
      </c>
      <c r="N23" s="17">
        <v>0.38221351653095592</v>
      </c>
      <c r="O23" s="17">
        <v>0.38587539272874632</v>
      </c>
      <c r="P23" s="17">
        <v>0.388014708548098</v>
      </c>
      <c r="Q23" s="17">
        <v>0.38754069320420043</v>
      </c>
      <c r="R23" s="17">
        <v>0.38954373484866439</v>
      </c>
      <c r="S23" s="17">
        <v>0.3897855179587027</v>
      </c>
      <c r="T23" s="17">
        <v>0.39011074380053573</v>
      </c>
      <c r="U23" s="17">
        <v>0.39104336518820532</v>
      </c>
      <c r="V23" s="17">
        <v>0.39294994212509682</v>
      </c>
      <c r="W23" s="17">
        <v>0.39184598286008498</v>
      </c>
      <c r="X23" s="17">
        <v>0.39355156710896033</v>
      </c>
      <c r="Y23" s="17">
        <v>0.39354064755950613</v>
      </c>
      <c r="Z23" s="17">
        <v>0.39487155694947873</v>
      </c>
      <c r="AA23" s="17">
        <v>0.39520343432816618</v>
      </c>
      <c r="AB23" s="17">
        <v>0.39459452027260106</v>
      </c>
      <c r="AC23" s="17">
        <v>0.39456663313968121</v>
      </c>
      <c r="AD23" s="17">
        <v>0.39495112620480055</v>
      </c>
      <c r="AE23" s="18">
        <v>0.392797033306232</v>
      </c>
      <c r="AF23" s="18">
        <v>0.39184549809305963</v>
      </c>
      <c r="AG23" s="18">
        <v>0.39</v>
      </c>
      <c r="AH23" s="12">
        <v>1.1226812430845501E-2</v>
      </c>
      <c r="AI23" s="13">
        <v>8.3810152245447939E-2</v>
      </c>
      <c r="AJ23" s="13">
        <v>-4.709759591575882E-3</v>
      </c>
      <c r="AK23" s="14">
        <v>3.0307316338946792E-2</v>
      </c>
    </row>
    <row r="24" spans="1:37" ht="15.75" thickBot="1" x14ac:dyDescent="0.3">
      <c r="A24" s="24" t="s">
        <v>41</v>
      </c>
      <c r="B24" s="25">
        <v>44.733128659996041</v>
      </c>
      <c r="C24" s="25">
        <v>44.395652149009535</v>
      </c>
      <c r="D24" s="25">
        <v>46.285680263771127</v>
      </c>
      <c r="E24" s="25">
        <v>44.456269970574752</v>
      </c>
      <c r="F24" s="25">
        <v>44.16931037072473</v>
      </c>
      <c r="G24" s="25">
        <v>42.743516153083362</v>
      </c>
      <c r="H24" s="25">
        <v>44.831350471727404</v>
      </c>
      <c r="I24" s="25">
        <v>47.58228748011831</v>
      </c>
      <c r="J24" s="25">
        <v>46.006020412302185</v>
      </c>
      <c r="K24" s="25">
        <v>47.660083584868275</v>
      </c>
      <c r="L24" s="25">
        <v>48.284296123367859</v>
      </c>
      <c r="M24" s="25">
        <v>48.39909584525612</v>
      </c>
      <c r="N24" s="25">
        <v>47.683369989755207</v>
      </c>
      <c r="O24" s="25">
        <v>51.987791577325567</v>
      </c>
      <c r="P24" s="25">
        <v>52.638151940501231</v>
      </c>
      <c r="Q24" s="25">
        <v>51.08177936328434</v>
      </c>
      <c r="R24" s="25">
        <v>46.875945148396106</v>
      </c>
      <c r="S24" s="25">
        <v>46.936447220812887</v>
      </c>
      <c r="T24" s="25">
        <v>44.210349835143333</v>
      </c>
      <c r="U24" s="25">
        <v>45.380067422730455</v>
      </c>
      <c r="V24" s="25">
        <v>45.275979956729635</v>
      </c>
      <c r="W24" s="25">
        <v>43.734574798228593</v>
      </c>
      <c r="X24" s="25">
        <v>41.128125427953705</v>
      </c>
      <c r="Y24" s="25">
        <v>42.06579188311531</v>
      </c>
      <c r="Z24" s="25">
        <v>42.437582342115604</v>
      </c>
      <c r="AA24" s="25">
        <v>43.518832562825423</v>
      </c>
      <c r="AB24" s="25">
        <v>40.875423411017508</v>
      </c>
      <c r="AC24" s="26">
        <v>40.339716522990891</v>
      </c>
      <c r="AD24" s="27">
        <v>41.516018757421179</v>
      </c>
      <c r="AE24" s="28">
        <v>38.711762666353273</v>
      </c>
      <c r="AF24" s="29">
        <v>32.711161636887454</v>
      </c>
      <c r="AG24" s="29">
        <v>34.738266306870933</v>
      </c>
      <c r="AH24" s="12">
        <v>1</v>
      </c>
      <c r="AI24" s="13">
        <v>-0.2234331166302552</v>
      </c>
      <c r="AJ24" s="13">
        <v>6.1969816067234097E-2</v>
      </c>
      <c r="AK24" s="14">
        <v>-0.28225381693208151</v>
      </c>
    </row>
    <row r="25" spans="1:37" x14ac:dyDescent="0.25">
      <c r="A25" s="30" t="s">
        <v>42</v>
      </c>
      <c r="B25" s="31">
        <v>44.950243967030765</v>
      </c>
      <c r="C25" s="31">
        <v>44.155715347945183</v>
      </c>
      <c r="D25" s="31">
        <v>44.774761225089456</v>
      </c>
      <c r="E25" s="31">
        <v>42.878166712859034</v>
      </c>
      <c r="F25" s="31">
        <v>42.286803439344141</v>
      </c>
      <c r="G25" s="31">
        <v>42.160191987076509</v>
      </c>
      <c r="H25" s="31">
        <v>45.40771662435565</v>
      </c>
      <c r="I25" s="31">
        <v>48.887730471273038</v>
      </c>
      <c r="J25" s="31">
        <v>46.40538984837859</v>
      </c>
      <c r="K25" s="31">
        <v>47.596672504400324</v>
      </c>
      <c r="L25" s="31">
        <v>48.952395820680586</v>
      </c>
      <c r="M25" s="31">
        <v>47.471870576269275</v>
      </c>
      <c r="N25" s="31">
        <v>46.078875950335799</v>
      </c>
      <c r="O25" s="31">
        <v>49.281414092489854</v>
      </c>
      <c r="P25" s="31">
        <v>50.828683153188514</v>
      </c>
      <c r="Q25" s="31">
        <v>50.084979090074121</v>
      </c>
      <c r="R25" s="31">
        <v>46.961625766280598</v>
      </c>
      <c r="S25" s="31">
        <v>46.112933718136212</v>
      </c>
      <c r="T25" s="31">
        <v>43.578004221393847</v>
      </c>
      <c r="U25" s="31">
        <v>41.968619732233407</v>
      </c>
      <c r="V25" s="31">
        <v>42.512376766820054</v>
      </c>
      <c r="W25" s="31">
        <v>41.455747882438679</v>
      </c>
      <c r="X25" s="31">
        <v>40.469924666337803</v>
      </c>
      <c r="Y25" s="31">
        <v>41.30908894234252</v>
      </c>
      <c r="Z25" s="31">
        <v>40.582952085196467</v>
      </c>
      <c r="AA25" s="31">
        <v>42.373424768150969</v>
      </c>
      <c r="AB25" s="31">
        <v>40.160978705897861</v>
      </c>
      <c r="AC25" s="31">
        <v>39.704852846149159</v>
      </c>
      <c r="AD25" s="31">
        <v>43.038937859496777</v>
      </c>
      <c r="AE25" s="32">
        <v>42.545536277903274</v>
      </c>
      <c r="AF25" s="32">
        <v>39.717161636887454</v>
      </c>
      <c r="AG25" s="32">
        <v>42.653266306870933</v>
      </c>
      <c r="AH25" s="12">
        <v>1.2278467189490823</v>
      </c>
      <c r="AI25" s="13">
        <v>-5.1100449239932386E-2</v>
      </c>
      <c r="AJ25" s="13">
        <v>7.3925339802141374E-2</v>
      </c>
      <c r="AK25" s="14">
        <v>-0.10150441115769127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5F45F-2E55-4C72-9199-8CC8DB34B11E}">
  <dimension ref="A1:AD27"/>
  <sheetViews>
    <sheetView topLeftCell="P16" workbookViewId="0">
      <selection activeCell="AC39" sqref="AC39"/>
    </sheetView>
  </sheetViews>
  <sheetFormatPr defaultRowHeight="15" x14ac:dyDescent="0.25"/>
  <cols>
    <col min="1" max="1" width="20.85546875" customWidth="1"/>
    <col min="2" max="2" width="20.28515625" customWidth="1"/>
    <col min="3" max="3" width="18.7109375" customWidth="1"/>
    <col min="26" max="26" width="15.85546875" customWidth="1"/>
    <col min="27" max="27" width="18.7109375" customWidth="1"/>
    <col min="28" max="28" width="16.140625" customWidth="1"/>
    <col min="29" max="29" width="17.28515625" customWidth="1"/>
  </cols>
  <sheetData>
    <row r="1" spans="1:30" x14ac:dyDescent="0.25">
      <c r="A1" s="33"/>
      <c r="B1" s="34">
        <v>1990</v>
      </c>
      <c r="C1" s="34">
        <v>1991</v>
      </c>
      <c r="D1" s="34">
        <v>1992</v>
      </c>
      <c r="E1" s="34">
        <v>1993</v>
      </c>
      <c r="F1" s="34">
        <v>1994</v>
      </c>
      <c r="G1" s="34">
        <v>1995</v>
      </c>
      <c r="H1" s="34">
        <v>1996</v>
      </c>
      <c r="I1" s="34">
        <v>1997</v>
      </c>
      <c r="J1" s="34">
        <v>1998</v>
      </c>
      <c r="K1" s="34">
        <v>1999</v>
      </c>
      <c r="L1" s="34">
        <v>2000</v>
      </c>
      <c r="M1" s="34">
        <v>2001</v>
      </c>
      <c r="N1" s="35">
        <v>2002</v>
      </c>
      <c r="O1" s="34">
        <v>2003</v>
      </c>
      <c r="P1" s="34">
        <v>2004</v>
      </c>
      <c r="Q1" s="34">
        <v>2005</v>
      </c>
      <c r="R1" s="34">
        <v>2006</v>
      </c>
      <c r="S1" s="34">
        <v>2007</v>
      </c>
      <c r="T1" s="34">
        <v>2008</v>
      </c>
      <c r="U1" s="34">
        <v>2009</v>
      </c>
      <c r="V1" s="34">
        <v>2010</v>
      </c>
      <c r="W1" s="34">
        <v>2011</v>
      </c>
      <c r="X1" s="34">
        <v>2012</v>
      </c>
      <c r="Y1" s="36">
        <v>2013</v>
      </c>
      <c r="Z1" s="37">
        <v>2014</v>
      </c>
      <c r="AA1" s="37">
        <v>2015</v>
      </c>
      <c r="AB1" s="37">
        <v>2016</v>
      </c>
      <c r="AC1" s="37">
        <v>2017</v>
      </c>
      <c r="AD1">
        <v>2018</v>
      </c>
    </row>
    <row r="2" spans="1:30" ht="30" x14ac:dyDescent="0.25">
      <c r="A2" s="38" t="s">
        <v>43</v>
      </c>
      <c r="B2" s="39"/>
      <c r="C2" s="39"/>
      <c r="D2" s="39"/>
      <c r="E2" s="39"/>
      <c r="F2" s="39"/>
      <c r="G2" s="39"/>
      <c r="H2" s="39"/>
      <c r="I2" s="39"/>
      <c r="J2" s="39"/>
      <c r="K2" s="39"/>
      <c r="L2" s="39"/>
      <c r="M2" s="39"/>
      <c r="N2" s="40"/>
      <c r="O2" s="39"/>
      <c r="P2" s="39"/>
      <c r="Q2" s="39"/>
      <c r="R2" s="39"/>
      <c r="S2" s="39"/>
      <c r="T2" s="39"/>
      <c r="U2" s="39"/>
      <c r="V2" s="39"/>
      <c r="W2" s="39"/>
      <c r="X2" s="39"/>
      <c r="Y2" s="39"/>
      <c r="Z2" s="39"/>
      <c r="AA2" s="39"/>
      <c r="AB2" s="39"/>
    </row>
    <row r="3" spans="1:30" ht="30" x14ac:dyDescent="0.25">
      <c r="A3" s="3" t="s">
        <v>44</v>
      </c>
      <c r="B3" s="41">
        <v>35147247</v>
      </c>
      <c r="C3" s="41">
        <v>27036467</v>
      </c>
      <c r="D3" s="41">
        <v>29211380</v>
      </c>
      <c r="E3" s="41">
        <v>32884571</v>
      </c>
      <c r="F3" s="41">
        <v>31178917</v>
      </c>
      <c r="G3" s="41">
        <v>31472468</v>
      </c>
      <c r="H3" s="41">
        <v>20211398</v>
      </c>
      <c r="I3" s="41">
        <v>17674298</v>
      </c>
      <c r="J3" s="41">
        <v>19691492</v>
      </c>
      <c r="K3" s="41">
        <v>28596898</v>
      </c>
      <c r="L3" s="41">
        <v>32967570</v>
      </c>
      <c r="M3" s="41">
        <v>30490646</v>
      </c>
      <c r="N3" s="41">
        <v>31311219</v>
      </c>
      <c r="O3" s="41">
        <v>29545050</v>
      </c>
      <c r="P3" s="41">
        <v>32633408</v>
      </c>
      <c r="Q3" s="41">
        <v>33549747</v>
      </c>
      <c r="R3" s="41">
        <v>34681736</v>
      </c>
      <c r="S3" s="41">
        <v>33171209</v>
      </c>
      <c r="T3" s="41">
        <v>30409473</v>
      </c>
      <c r="U3" s="41">
        <v>31206222</v>
      </c>
      <c r="V3" s="41">
        <v>33349623</v>
      </c>
      <c r="W3" s="41">
        <v>33745220.609999999</v>
      </c>
      <c r="X3" s="41">
        <v>36117544</v>
      </c>
      <c r="Y3" s="41">
        <v>35610789.32</v>
      </c>
      <c r="Z3" s="41">
        <v>33676980.409999996</v>
      </c>
      <c r="AA3" s="41">
        <v>37470622</v>
      </c>
      <c r="AB3" s="42">
        <v>36496560</v>
      </c>
      <c r="AC3" s="43">
        <v>34562654</v>
      </c>
      <c r="AD3">
        <v>39453552</v>
      </c>
    </row>
    <row r="4" spans="1:30" ht="30" x14ac:dyDescent="0.25">
      <c r="A4" s="3" t="s">
        <v>45</v>
      </c>
      <c r="B4" s="44" t="s">
        <v>46</v>
      </c>
      <c r="C4" s="44" t="s">
        <v>46</v>
      </c>
      <c r="D4" s="44" t="s">
        <v>46</v>
      </c>
      <c r="E4" s="44" t="s">
        <v>46</v>
      </c>
      <c r="F4" s="44" t="s">
        <v>46</v>
      </c>
      <c r="G4" s="44" t="s">
        <v>46</v>
      </c>
      <c r="H4" s="44" t="s">
        <v>46</v>
      </c>
      <c r="I4" s="44" t="s">
        <v>46</v>
      </c>
      <c r="J4" s="44" t="s">
        <v>46</v>
      </c>
      <c r="K4" s="44" t="s">
        <v>46</v>
      </c>
      <c r="L4" s="42">
        <v>31874000</v>
      </c>
      <c r="M4" s="42">
        <v>29904000</v>
      </c>
      <c r="N4" s="42">
        <v>27111000</v>
      </c>
      <c r="O4" s="42">
        <v>27825000</v>
      </c>
      <c r="P4" s="42">
        <v>30096000</v>
      </c>
      <c r="Q4" s="42">
        <v>30453000</v>
      </c>
      <c r="R4" s="42">
        <v>30310000</v>
      </c>
      <c r="S4" s="42">
        <v>29475000</v>
      </c>
      <c r="T4" s="42">
        <v>27617000</v>
      </c>
      <c r="U4" s="42">
        <v>28292000</v>
      </c>
      <c r="V4" s="45">
        <v>29284000</v>
      </c>
      <c r="W4" s="42">
        <v>28250000</v>
      </c>
      <c r="X4" s="42">
        <v>30406000</v>
      </c>
      <c r="Y4" s="42">
        <v>30208000</v>
      </c>
      <c r="Z4" s="42">
        <v>28453000</v>
      </c>
      <c r="AA4" s="42">
        <v>35087000</v>
      </c>
      <c r="AB4" s="42">
        <v>35602000</v>
      </c>
      <c r="AC4" s="43">
        <v>33481254.097999901</v>
      </c>
      <c r="AD4">
        <v>38808580.0389999</v>
      </c>
    </row>
    <row r="5" spans="1:30" x14ac:dyDescent="0.25">
      <c r="A5" s="46"/>
      <c r="B5" s="47"/>
      <c r="C5" s="47"/>
      <c r="D5" s="47"/>
      <c r="E5" s="47"/>
      <c r="F5" s="47"/>
      <c r="G5" s="47"/>
      <c r="H5" s="47"/>
      <c r="I5" s="47"/>
      <c r="J5" s="47"/>
      <c r="K5" s="47"/>
      <c r="L5" s="47"/>
      <c r="M5" s="47"/>
      <c r="N5" s="47"/>
      <c r="O5" s="47"/>
      <c r="P5" s="47"/>
      <c r="Q5" s="47"/>
      <c r="R5" s="47"/>
      <c r="S5" s="47"/>
      <c r="T5" s="47"/>
      <c r="U5" s="47"/>
      <c r="V5" s="47"/>
      <c r="W5" s="47"/>
      <c r="X5" s="47"/>
      <c r="Y5" s="47"/>
      <c r="Z5" s="47"/>
      <c r="AA5" s="47"/>
      <c r="AB5" s="47"/>
    </row>
    <row r="6" spans="1:30" ht="30" x14ac:dyDescent="0.25">
      <c r="A6" s="38" t="s">
        <v>47</v>
      </c>
      <c r="B6" s="48"/>
      <c r="C6" s="48"/>
      <c r="D6" s="48"/>
      <c r="E6" s="48"/>
      <c r="F6" s="48"/>
      <c r="G6" s="48"/>
      <c r="H6" s="48"/>
      <c r="I6" s="48"/>
      <c r="J6" s="48"/>
      <c r="K6" s="48"/>
      <c r="L6" s="48"/>
      <c r="M6" s="42"/>
      <c r="N6" s="48"/>
      <c r="O6" s="42"/>
      <c r="P6" s="42"/>
      <c r="Q6" s="42"/>
      <c r="R6" s="42"/>
      <c r="S6" s="42"/>
      <c r="T6" s="42"/>
      <c r="U6" s="42"/>
      <c r="V6" s="42"/>
      <c r="W6" s="42"/>
      <c r="X6" s="42"/>
      <c r="Y6" s="42"/>
      <c r="Z6" s="47"/>
      <c r="AA6" s="47"/>
      <c r="AB6" s="47"/>
    </row>
    <row r="7" spans="1:30" ht="60" x14ac:dyDescent="0.25">
      <c r="A7" s="49" t="s">
        <v>48</v>
      </c>
      <c r="B7" s="50">
        <v>27629721</v>
      </c>
      <c r="C7" s="50">
        <v>27499133</v>
      </c>
      <c r="D7" s="50">
        <v>27582269</v>
      </c>
      <c r="E7" s="50">
        <v>27863013</v>
      </c>
      <c r="F7" s="50">
        <v>28548705</v>
      </c>
      <c r="G7" s="50">
        <v>28571511</v>
      </c>
      <c r="H7" s="50">
        <v>29020653</v>
      </c>
      <c r="I7" s="50">
        <v>29136691</v>
      </c>
      <c r="J7" s="50">
        <v>29554601</v>
      </c>
      <c r="K7" s="50">
        <v>30528104</v>
      </c>
      <c r="L7" s="50">
        <v>33232726</v>
      </c>
      <c r="M7" s="50">
        <v>32028160</v>
      </c>
      <c r="N7" s="50">
        <v>32592678</v>
      </c>
      <c r="O7" s="50">
        <v>33369251</v>
      </c>
      <c r="P7" s="50">
        <v>33755248</v>
      </c>
      <c r="Q7" s="50">
        <v>33320069</v>
      </c>
      <c r="R7" s="50">
        <v>31979660</v>
      </c>
      <c r="S7" s="50">
        <v>34634685</v>
      </c>
      <c r="T7" s="50">
        <v>31449219</v>
      </c>
      <c r="U7" s="50">
        <v>30269921</v>
      </c>
      <c r="V7" s="50">
        <v>31003116</v>
      </c>
      <c r="W7" s="51">
        <v>30346400</v>
      </c>
      <c r="X7" s="52">
        <v>30279321</v>
      </c>
      <c r="Y7" s="53">
        <v>30816833</v>
      </c>
      <c r="Z7" s="54">
        <v>30192214</v>
      </c>
      <c r="AA7" s="54">
        <v>30315144</v>
      </c>
      <c r="AB7" s="54">
        <v>29773085</v>
      </c>
      <c r="AC7" s="55">
        <v>29117147</v>
      </c>
      <c r="AD7">
        <v>29841835</v>
      </c>
    </row>
    <row r="8" spans="1:30" ht="45" x14ac:dyDescent="0.25">
      <c r="A8" s="56" t="s">
        <v>49</v>
      </c>
      <c r="B8" s="50">
        <v>2064077</v>
      </c>
      <c r="C8" s="51">
        <v>2086351</v>
      </c>
      <c r="D8" s="51">
        <v>2144489</v>
      </c>
      <c r="E8" s="51">
        <v>2179996</v>
      </c>
      <c r="F8" s="51">
        <v>2129007</v>
      </c>
      <c r="G8" s="51">
        <v>2134814</v>
      </c>
      <c r="H8" s="51">
        <v>2205772</v>
      </c>
      <c r="I8" s="51">
        <v>2143693</v>
      </c>
      <c r="J8" s="51">
        <v>2059005</v>
      </c>
      <c r="K8" s="51">
        <v>2338109</v>
      </c>
      <c r="L8" s="51">
        <v>2329796</v>
      </c>
      <c r="M8" s="51">
        <v>2388393</v>
      </c>
      <c r="N8" s="50">
        <v>2330770</v>
      </c>
      <c r="O8" s="51">
        <v>2337233</v>
      </c>
      <c r="P8" s="51">
        <v>2360558</v>
      </c>
      <c r="Q8" s="51">
        <v>2211931</v>
      </c>
      <c r="R8" s="51">
        <v>2053930</v>
      </c>
      <c r="S8" s="51">
        <v>2704053</v>
      </c>
      <c r="T8" s="51">
        <v>2385200</v>
      </c>
      <c r="U8" s="51">
        <v>2158877</v>
      </c>
      <c r="V8" s="51">
        <v>2147248</v>
      </c>
      <c r="W8" s="51">
        <v>2034254</v>
      </c>
      <c r="X8" s="57">
        <v>2087600</v>
      </c>
      <c r="Y8" s="57">
        <v>2059476</v>
      </c>
      <c r="Z8" s="54">
        <v>1908357</v>
      </c>
      <c r="AA8" s="54">
        <v>1921078</v>
      </c>
      <c r="AB8" s="54">
        <v>1815111</v>
      </c>
      <c r="AC8" s="54">
        <v>1717701</v>
      </c>
      <c r="AD8">
        <v>1790510.0999999999</v>
      </c>
    </row>
    <row r="9" spans="1:30" ht="45" x14ac:dyDescent="0.25">
      <c r="A9" s="46" t="s">
        <v>50</v>
      </c>
      <c r="B9" s="44">
        <v>29693798</v>
      </c>
      <c r="C9" s="44">
        <v>29585484</v>
      </c>
      <c r="D9" s="44">
        <v>29726758</v>
      </c>
      <c r="E9" s="44">
        <v>30043009</v>
      </c>
      <c r="F9" s="44">
        <v>30677712</v>
      </c>
      <c r="G9" s="44">
        <v>30706325</v>
      </c>
      <c r="H9" s="44">
        <v>31226425</v>
      </c>
      <c r="I9" s="44">
        <v>31280384</v>
      </c>
      <c r="J9" s="44">
        <v>31613606</v>
      </c>
      <c r="K9" s="44">
        <v>32866213</v>
      </c>
      <c r="L9" s="44">
        <v>35562522</v>
      </c>
      <c r="M9" s="44">
        <v>34416553</v>
      </c>
      <c r="N9" s="44">
        <v>34923448</v>
      </c>
      <c r="O9" s="44">
        <v>35706484</v>
      </c>
      <c r="P9" s="44">
        <v>36115806</v>
      </c>
      <c r="Q9" s="44">
        <v>35532000</v>
      </c>
      <c r="R9" s="44">
        <v>34033590</v>
      </c>
      <c r="S9" s="44">
        <v>37338738</v>
      </c>
      <c r="T9" s="44">
        <v>33834419</v>
      </c>
      <c r="U9" s="44">
        <v>32428798</v>
      </c>
      <c r="V9" s="44">
        <v>33150364</v>
      </c>
      <c r="W9" s="44">
        <v>32380654</v>
      </c>
      <c r="X9" s="44">
        <v>32366921</v>
      </c>
      <c r="Y9" s="44">
        <v>32876309</v>
      </c>
      <c r="Z9" s="58">
        <v>32100571</v>
      </c>
      <c r="AA9" s="58">
        <v>32236222</v>
      </c>
      <c r="AB9" s="58">
        <v>31588196</v>
      </c>
      <c r="AC9" s="59">
        <v>30834848</v>
      </c>
      <c r="AD9">
        <v>31632345.100000001</v>
      </c>
    </row>
    <row r="10" spans="1:30" ht="90" x14ac:dyDescent="0.25">
      <c r="A10" s="60" t="s">
        <v>51</v>
      </c>
      <c r="B10" s="42">
        <v>29366734.728460409</v>
      </c>
      <c r="C10" s="42">
        <v>29290293.148819491</v>
      </c>
      <c r="D10" s="42">
        <v>29204392.562439121</v>
      </c>
      <c r="E10" s="42">
        <v>30192609.054391488</v>
      </c>
      <c r="F10" s="42">
        <v>30964698.985544682</v>
      </c>
      <c r="G10" s="42">
        <v>31453066.551464397</v>
      </c>
      <c r="H10" s="42">
        <v>31737495.660820041</v>
      </c>
      <c r="I10" s="42">
        <v>31684204.223950718</v>
      </c>
      <c r="J10" s="42">
        <v>31763456.945597</v>
      </c>
      <c r="K10" s="42">
        <v>32313826.526595484</v>
      </c>
      <c r="L10" s="47">
        <v>32681119.056733176</v>
      </c>
      <c r="M10" s="42">
        <v>33246622.181461688</v>
      </c>
      <c r="N10" s="44">
        <v>33795292.930397496</v>
      </c>
      <c r="O10" s="42">
        <v>34118454.762341715</v>
      </c>
      <c r="P10" s="42">
        <v>34635618.026366428</v>
      </c>
      <c r="Q10" s="42">
        <v>35671600.953393713</v>
      </c>
      <c r="R10" s="42">
        <v>34204336.270791218</v>
      </c>
      <c r="S10" s="42">
        <v>34588263.865958683</v>
      </c>
      <c r="T10" s="42">
        <v>33526184.890022315</v>
      </c>
      <c r="U10" s="42">
        <v>32310120.099859662</v>
      </c>
      <c r="V10" s="44">
        <v>33077005.430845816</v>
      </c>
      <c r="W10" s="42">
        <v>32675795.237258349</v>
      </c>
      <c r="X10" s="42">
        <v>32386988.377940521</v>
      </c>
      <c r="Y10" s="42">
        <v>32758162.752351653</v>
      </c>
      <c r="Z10" s="47">
        <v>32408072.6913254</v>
      </c>
      <c r="AA10" s="47">
        <v>32600763.69331653</v>
      </c>
      <c r="AB10" s="47">
        <v>31260373.177405089</v>
      </c>
      <c r="AC10" s="61">
        <v>30228902.220526326</v>
      </c>
      <c r="AD10">
        <v>31310945.64829443</v>
      </c>
    </row>
    <row r="11" spans="1:30" x14ac:dyDescent="0.25">
      <c r="A11" s="63"/>
      <c r="B11" s="64"/>
      <c r="C11" s="64"/>
      <c r="D11" s="64"/>
      <c r="E11" s="64"/>
      <c r="F11" s="64"/>
      <c r="G11" s="64"/>
      <c r="H11" s="64"/>
      <c r="I11" s="64"/>
      <c r="J11" s="64"/>
      <c r="K11" s="64"/>
      <c r="L11" s="65"/>
      <c r="M11" s="64"/>
      <c r="N11" s="66"/>
      <c r="O11" s="64"/>
      <c r="P11" s="64"/>
      <c r="Q11" s="64"/>
      <c r="R11" s="64"/>
      <c r="S11" s="64"/>
      <c r="T11" s="64"/>
      <c r="U11" s="64"/>
      <c r="V11" s="66"/>
      <c r="W11" s="64"/>
      <c r="X11" s="64"/>
      <c r="Y11" s="64"/>
      <c r="Z11" s="65"/>
      <c r="AA11" s="65"/>
      <c r="AB11" s="65"/>
    </row>
    <row r="12" spans="1:30" x14ac:dyDescent="0.25">
      <c r="A12" s="67" t="s">
        <v>52</v>
      </c>
      <c r="B12" s="68"/>
      <c r="AA12" s="69"/>
      <c r="AB12" s="69"/>
    </row>
    <row r="13" spans="1:30" x14ac:dyDescent="0.25">
      <c r="A13" s="67" t="s">
        <v>53</v>
      </c>
      <c r="M13" s="70"/>
    </row>
    <row r="14" spans="1:30" x14ac:dyDescent="0.25">
      <c r="A14" s="3"/>
      <c r="B14" s="71"/>
      <c r="C14" s="71"/>
      <c r="D14" s="71"/>
      <c r="E14" s="71"/>
      <c r="F14" s="71"/>
      <c r="G14" s="71"/>
      <c r="H14" s="71"/>
      <c r="I14" s="71"/>
      <c r="J14" s="71"/>
      <c r="K14" s="71"/>
      <c r="L14" s="71"/>
      <c r="M14" s="71"/>
      <c r="N14" s="71"/>
      <c r="O14" s="71"/>
      <c r="P14" s="71"/>
      <c r="Q14" s="71"/>
      <c r="R14" s="71"/>
      <c r="S14" s="71"/>
      <c r="T14" s="71"/>
      <c r="U14" s="71"/>
      <c r="V14" s="71"/>
      <c r="W14" s="71"/>
      <c r="X14" s="71"/>
      <c r="Y14" s="71"/>
      <c r="AA14" s="48"/>
      <c r="AB14" s="44"/>
    </row>
    <row r="15" spans="1:30" ht="15.75" thickBot="1" x14ac:dyDescent="0.3">
      <c r="A15" s="72" t="s">
        <v>54</v>
      </c>
      <c r="B15" s="73"/>
      <c r="C15" s="73"/>
      <c r="D15" s="73"/>
      <c r="E15" s="73"/>
      <c r="F15" s="73"/>
      <c r="G15" s="73"/>
      <c r="H15" s="73"/>
      <c r="I15" s="73"/>
      <c r="J15" s="73"/>
      <c r="K15" s="73"/>
      <c r="L15" s="73"/>
      <c r="M15" s="73"/>
      <c r="N15" s="74"/>
      <c r="O15" s="73"/>
      <c r="P15" s="73"/>
      <c r="Q15" s="73"/>
      <c r="R15" s="73"/>
      <c r="S15" s="73"/>
      <c r="T15" s="73"/>
      <c r="U15" s="73"/>
      <c r="V15" s="73"/>
      <c r="W15" s="73"/>
      <c r="X15" s="73"/>
      <c r="Y15" s="73"/>
      <c r="Z15" s="73"/>
      <c r="AA15" s="75"/>
      <c r="AB15" s="75"/>
      <c r="AC15" s="76"/>
    </row>
    <row r="16" spans="1:30" ht="60.75" thickTop="1" x14ac:dyDescent="0.25">
      <c r="A16" s="3" t="s">
        <v>55</v>
      </c>
      <c r="B16" t="s">
        <v>46</v>
      </c>
      <c r="C16" t="s">
        <v>46</v>
      </c>
      <c r="D16" t="s">
        <v>46</v>
      </c>
      <c r="E16" t="s">
        <v>46</v>
      </c>
      <c r="F16" t="s">
        <v>46</v>
      </c>
      <c r="G16" t="s">
        <v>46</v>
      </c>
      <c r="H16" t="s">
        <v>46</v>
      </c>
      <c r="I16" t="s">
        <v>46</v>
      </c>
      <c r="J16" t="s">
        <v>46</v>
      </c>
      <c r="K16" t="s">
        <v>46</v>
      </c>
      <c r="L16" t="s">
        <v>46</v>
      </c>
      <c r="M16" t="s">
        <v>46</v>
      </c>
      <c r="N16" t="s">
        <v>46</v>
      </c>
      <c r="O16" t="s">
        <v>46</v>
      </c>
      <c r="P16" t="s">
        <v>46</v>
      </c>
      <c r="Q16" t="s">
        <v>46</v>
      </c>
      <c r="R16" t="s">
        <v>46</v>
      </c>
      <c r="S16" t="s">
        <v>46</v>
      </c>
      <c r="T16" t="s">
        <v>46</v>
      </c>
      <c r="U16" s="77">
        <v>781.55563655492324</v>
      </c>
      <c r="V16" s="77">
        <v>797.47774078005841</v>
      </c>
      <c r="W16" s="77">
        <v>705.83292721586258</v>
      </c>
      <c r="X16" s="77">
        <v>655.5408527885586</v>
      </c>
      <c r="Y16" s="77">
        <v>637.53543576813115</v>
      </c>
      <c r="Z16" s="77">
        <v>667.45924213503031</v>
      </c>
      <c r="AA16" s="77">
        <v>688.82040591843668</v>
      </c>
      <c r="AB16" s="77">
        <v>655.11281786723407</v>
      </c>
      <c r="AC16" s="77">
        <v>619.99590359862816</v>
      </c>
      <c r="AD16">
        <v>568</v>
      </c>
    </row>
    <row r="17" spans="1:30" ht="60" x14ac:dyDescent="0.25">
      <c r="A17" s="3" t="s">
        <v>56</v>
      </c>
      <c r="B17" s="78">
        <v>4.0105017928779699E-7</v>
      </c>
      <c r="C17" s="78">
        <v>4.0613864638034026E-7</v>
      </c>
      <c r="D17" s="78">
        <v>3.7954611994492501E-7</v>
      </c>
      <c r="E17" s="78">
        <v>3.4046745163295426E-7</v>
      </c>
      <c r="F17" s="78">
        <v>3.3887420874216379E-7</v>
      </c>
      <c r="G17" s="78">
        <v>3.3610122117577091E-7</v>
      </c>
      <c r="H17" s="78">
        <v>3.4376975364638129E-7</v>
      </c>
      <c r="I17" s="78">
        <v>4.2205267491338973E-7</v>
      </c>
      <c r="J17" s="78">
        <v>4.0959801285947719E-7</v>
      </c>
      <c r="K17" s="78">
        <v>3.7151021482928385E-7</v>
      </c>
      <c r="L17" s="78">
        <v>3.6687546077042126E-7</v>
      </c>
      <c r="M17" s="78">
        <v>3.712682639198346E-7</v>
      </c>
      <c r="N17" s="78">
        <v>3.545978602890721E-7</v>
      </c>
      <c r="O17" s="78">
        <v>3.6214700382677216E-7</v>
      </c>
      <c r="P17" s="78">
        <v>3.5307523224839299E-7</v>
      </c>
      <c r="Q17" s="78">
        <v>3.5518839877784984E-7</v>
      </c>
      <c r="R17" s="78">
        <v>3.2397707159059148E-7</v>
      </c>
      <c r="S17" s="78">
        <v>3.2646491154638443E-7</v>
      </c>
      <c r="T17" s="78">
        <v>3.0105044207000868E-7</v>
      </c>
      <c r="U17" s="78">
        <v>3.5450809507077097E-7</v>
      </c>
      <c r="V17" s="78">
        <v>3.6173024865058737E-7</v>
      </c>
      <c r="W17" s="78">
        <v>3.2016081103131746E-7</v>
      </c>
      <c r="X17" s="78">
        <v>2.9734868267028267E-7</v>
      </c>
      <c r="Y17" s="78">
        <v>2.89181553178385E-7</v>
      </c>
      <c r="Z17" s="78">
        <v>3.0275477956973549E-7</v>
      </c>
      <c r="AA17" s="78">
        <v>3.1244405199918202E-7</v>
      </c>
      <c r="AB17" s="78">
        <v>2.9715452906497902E-7</v>
      </c>
      <c r="AC17" s="78">
        <v>2.8122574575148017E-7</v>
      </c>
      <c r="AD17">
        <v>2.5764077255944336E-7</v>
      </c>
    </row>
    <row r="18" spans="1:30" ht="60" x14ac:dyDescent="0.25">
      <c r="A18" s="79" t="s">
        <v>57</v>
      </c>
      <c r="B18" s="80">
        <v>11.908703011635628</v>
      </c>
      <c r="C18" s="80">
        <v>12.015808424267215</v>
      </c>
      <c r="D18" s="80">
        <v>11.282675657441759</v>
      </c>
      <c r="E18" s="80">
        <v>10.22866671361591</v>
      </c>
      <c r="F18" s="80">
        <v>10.395885380019983</v>
      </c>
      <c r="G18" s="80">
        <v>10.320433330320103</v>
      </c>
      <c r="H18" s="80">
        <v>10.734700429507201</v>
      </c>
      <c r="I18" s="80">
        <v>13.201969739517997</v>
      </c>
      <c r="J18" s="80">
        <v>12.948870196922446</v>
      </c>
      <c r="K18" s="80">
        <v>12.210133852255002</v>
      </c>
      <c r="L18" s="80">
        <v>11.989900612431979</v>
      </c>
      <c r="M18" s="80">
        <v>12.343415698509945</v>
      </c>
      <c r="N18" s="80">
        <v>11.983738560961358</v>
      </c>
      <c r="O18" s="80">
        <v>12.355896167381317</v>
      </c>
      <c r="P18" s="80">
        <v>12.228978878725954</v>
      </c>
      <c r="Q18" s="80">
        <v>12.670138824478334</v>
      </c>
      <c r="R18" s="80">
        <v>11.08142070071079</v>
      </c>
      <c r="S18" s="80">
        <v>11.291854503543206</v>
      </c>
      <c r="T18" s="80">
        <v>10.093072782062062</v>
      </c>
      <c r="U18" s="80">
        <v>11.454199128109076</v>
      </c>
      <c r="V18" s="80">
        <v>11.964953399116686</v>
      </c>
      <c r="W18" s="80">
        <v>10.461509104253894</v>
      </c>
      <c r="X18" s="80">
        <v>9.6302283298383689</v>
      </c>
      <c r="Y18" s="80">
        <v>9.4730563839953703</v>
      </c>
      <c r="Z18" s="80">
        <v>9.8116989039421867</v>
      </c>
      <c r="AA18" s="80">
        <v>10.185914706607635</v>
      </c>
      <c r="AB18" s="80">
        <v>9.2891614699273113</v>
      </c>
      <c r="AC18" s="80">
        <v>8.5011455702160905</v>
      </c>
      <c r="AD18" s="80">
        <v>8.0669762263933187</v>
      </c>
    </row>
    <row r="19" spans="1:30" x14ac:dyDescent="0.25">
      <c r="AA19" s="81"/>
      <c r="AB19" s="81"/>
    </row>
    <row r="20" spans="1:30" ht="36.75" x14ac:dyDescent="0.25">
      <c r="A20" s="82" t="s">
        <v>58</v>
      </c>
      <c r="D20" s="83"/>
      <c r="AA20" s="69"/>
      <c r="AB20" s="69"/>
    </row>
    <row r="21" spans="1:30" x14ac:dyDescent="0.25">
      <c r="A21" s="3"/>
      <c r="AA21" s="81"/>
      <c r="AB21" s="81"/>
    </row>
    <row r="22" spans="1:30" ht="30.75" thickBot="1" x14ac:dyDescent="0.3">
      <c r="A22" s="84" t="s">
        <v>59</v>
      </c>
      <c r="B22" s="73"/>
      <c r="C22" s="73"/>
      <c r="D22" s="73"/>
      <c r="E22" s="73"/>
      <c r="F22" s="73"/>
      <c r="G22" s="73"/>
      <c r="H22" s="73"/>
      <c r="I22" s="73"/>
      <c r="J22" s="73"/>
      <c r="K22" s="73"/>
      <c r="L22" s="73"/>
      <c r="M22" s="73"/>
      <c r="N22" s="73"/>
      <c r="O22" s="73"/>
      <c r="P22" s="73"/>
      <c r="Q22" s="73"/>
      <c r="R22" s="73"/>
      <c r="S22" s="73"/>
      <c r="T22" s="73"/>
      <c r="U22" s="73"/>
      <c r="V22" s="73"/>
      <c r="W22" s="73"/>
      <c r="X22" s="73"/>
      <c r="Y22" s="73"/>
      <c r="Z22" s="73"/>
      <c r="AA22" s="85"/>
      <c r="AB22" s="85"/>
      <c r="AC22" s="76"/>
    </row>
    <row r="23" spans="1:30" ht="45.75" thickTop="1" x14ac:dyDescent="0.25">
      <c r="A23" s="3" t="s">
        <v>60</v>
      </c>
      <c r="B23">
        <v>758</v>
      </c>
      <c r="C23">
        <v>957</v>
      </c>
      <c r="D23">
        <v>735</v>
      </c>
      <c r="E23">
        <v>578</v>
      </c>
      <c r="F23">
        <v>600</v>
      </c>
      <c r="G23">
        <v>680</v>
      </c>
      <c r="H23">
        <v>1230</v>
      </c>
      <c r="I23">
        <v>1804</v>
      </c>
      <c r="J23">
        <v>1490</v>
      </c>
      <c r="K23">
        <v>934</v>
      </c>
      <c r="L23">
        <v>844</v>
      </c>
      <c r="M23">
        <v>823</v>
      </c>
      <c r="N23">
        <v>729</v>
      </c>
      <c r="O23">
        <v>718</v>
      </c>
      <c r="P23">
        <v>702</v>
      </c>
      <c r="Q23">
        <v>765</v>
      </c>
      <c r="R23">
        <v>708</v>
      </c>
      <c r="S23">
        <v>694</v>
      </c>
      <c r="T23">
        <v>684</v>
      </c>
      <c r="U23">
        <v>567</v>
      </c>
      <c r="V23">
        <v>607</v>
      </c>
      <c r="W23">
        <v>534</v>
      </c>
      <c r="X23">
        <v>547</v>
      </c>
      <c r="Y23">
        <v>539</v>
      </c>
      <c r="Z23" s="77">
        <v>520</v>
      </c>
      <c r="AA23" s="86">
        <v>531</v>
      </c>
      <c r="AB23" s="86">
        <v>517</v>
      </c>
      <c r="AC23">
        <v>501</v>
      </c>
      <c r="AD23">
        <v>535</v>
      </c>
    </row>
    <row r="24" spans="1:30" ht="45" x14ac:dyDescent="0.25">
      <c r="A24" s="3" t="s">
        <v>61</v>
      </c>
      <c r="B24" s="71">
        <v>3.4382342535221488E-7</v>
      </c>
      <c r="C24" s="71">
        <v>4.3408841432990717E-7</v>
      </c>
      <c r="D24" s="71">
        <v>3.333907884351952E-7</v>
      </c>
      <c r="E24" s="71">
        <v>2.6217670165379972E-7</v>
      </c>
      <c r="F24" s="71">
        <v>2.7215574566138386E-7</v>
      </c>
      <c r="G24" s="71">
        <v>3.0844317841623502E-7</v>
      </c>
      <c r="H24" s="71">
        <v>5.5791927860583686E-7</v>
      </c>
      <c r="I24" s="71">
        <v>8.1828160862189408E-7</v>
      </c>
      <c r="J24" s="71">
        <v>6.7585343505910323E-7</v>
      </c>
      <c r="K24" s="71">
        <v>4.2365577741288754E-7</v>
      </c>
      <c r="L24" s="71">
        <v>3.8283241556367991E-7</v>
      </c>
      <c r="M24" s="71">
        <v>3.7330696446553148E-7</v>
      </c>
      <c r="N24" s="71">
        <v>3.3066923097858134E-7</v>
      </c>
      <c r="O24" s="71">
        <v>3.2567970897478933E-7</v>
      </c>
      <c r="P24" s="71">
        <v>3.1842222242381905E-7</v>
      </c>
      <c r="Q24" s="71">
        <v>3.4699857571826439E-7</v>
      </c>
      <c r="R24" s="71">
        <v>3.2114377988043291E-7</v>
      </c>
      <c r="S24" s="71">
        <v>3.1479347914833394E-7</v>
      </c>
      <c r="T24" s="71">
        <v>3.1025755005397758E-7</v>
      </c>
      <c r="U24" s="71">
        <v>2.5718717965000771E-7</v>
      </c>
      <c r="V24" s="71">
        <v>2.7533089602743332E-7</v>
      </c>
      <c r="W24" s="71">
        <v>2.4221861363863161E-7</v>
      </c>
      <c r="X24" s="71">
        <v>2.4811532146129493E-7</v>
      </c>
      <c r="Y24" s="71">
        <v>2.4448657818580982E-7</v>
      </c>
      <c r="Z24" s="71">
        <v>2.3586831290653264E-7</v>
      </c>
      <c r="AA24" s="71">
        <v>2.4085783491032471E-7</v>
      </c>
      <c r="AB24" s="71">
        <v>2.3450753417822574E-7</v>
      </c>
      <c r="AC24" s="71">
        <v>2.2725004762725552E-7</v>
      </c>
      <c r="AD24" s="71">
        <v>2.4267220654806727E-7</v>
      </c>
    </row>
    <row r="25" spans="1:30" ht="60" x14ac:dyDescent="0.25">
      <c r="A25" s="3" t="s">
        <v>62</v>
      </c>
      <c r="B25" s="87">
        <v>12.084446855240358</v>
      </c>
      <c r="C25" s="87">
        <v>11.736217089112863</v>
      </c>
      <c r="D25" s="87">
        <v>9.7388050094800924</v>
      </c>
      <c r="E25" s="87">
        <v>8.6215683600801949</v>
      </c>
      <c r="F25" s="87">
        <v>8.485521405049397</v>
      </c>
      <c r="G25" s="87">
        <v>9.7074680625232475</v>
      </c>
      <c r="H25" s="87">
        <v>11.276328591775453</v>
      </c>
      <c r="I25" s="87">
        <v>14.462552998702725</v>
      </c>
      <c r="J25" s="87">
        <v>13.30856250963885</v>
      </c>
      <c r="K25" s="87">
        <v>12.115241053787049</v>
      </c>
      <c r="L25" s="87">
        <v>12.621054458364707</v>
      </c>
      <c r="M25" s="87">
        <v>11.382370502853099</v>
      </c>
      <c r="N25" s="87">
        <v>10.353656707731945</v>
      </c>
      <c r="O25" s="87">
        <v>9.6222232856455996</v>
      </c>
      <c r="P25" s="87">
        <v>10.391202300623236</v>
      </c>
      <c r="Q25" s="87">
        <v>11.641714424708114</v>
      </c>
      <c r="R25" s="87">
        <v>11.137823791855286</v>
      </c>
      <c r="S25" s="87">
        <v>10.442080288666528</v>
      </c>
      <c r="T25" s="87">
        <v>9.4347685914125794</v>
      </c>
      <c r="U25" s="87">
        <v>8.0258402237120237</v>
      </c>
      <c r="V25" s="87">
        <v>9.1821815827670985</v>
      </c>
      <c r="W25" s="87">
        <v>8.173720553083978</v>
      </c>
      <c r="X25" s="87">
        <v>8.9613160399524645</v>
      </c>
      <c r="Y25" s="87">
        <v>8.7063600273425816</v>
      </c>
      <c r="Z25" s="87">
        <v>7.9433325530930494</v>
      </c>
      <c r="AA25" s="87">
        <v>9.0250928876631811</v>
      </c>
      <c r="AB25" s="87">
        <v>8.5587182915876667</v>
      </c>
      <c r="AC25" s="87">
        <v>7.8543647676243538</v>
      </c>
      <c r="AD25" s="87">
        <v>9.5742805199989132</v>
      </c>
    </row>
    <row r="26" spans="1:30" ht="75" x14ac:dyDescent="0.25">
      <c r="A26" s="88" t="s">
        <v>63</v>
      </c>
      <c r="B26" s="89">
        <v>4.1371463429999991E-2</v>
      </c>
      <c r="C26" s="89">
        <v>3.9654534089999999E-2</v>
      </c>
      <c r="D26" s="89">
        <v>3.2951609280000002E-2</v>
      </c>
      <c r="E26" s="89">
        <v>2.8995095819999997E-2</v>
      </c>
      <c r="F26" s="89">
        <v>2.7857043590000002E-2</v>
      </c>
      <c r="G26" s="89">
        <v>2.9641101789999992E-2</v>
      </c>
      <c r="H26" s="89">
        <v>3.4737990359999998E-2</v>
      </c>
      <c r="I26" s="89">
        <v>4.4859731969999997E-2</v>
      </c>
      <c r="J26" s="89">
        <v>3.9677123360000004E-2</v>
      </c>
      <c r="K26" s="89">
        <v>3.1481717999999999E-2</v>
      </c>
      <c r="L26" s="89">
        <v>3.6945851379999999E-2</v>
      </c>
      <c r="M26" s="89">
        <v>3.381992667E-2</v>
      </c>
      <c r="N26" s="89">
        <v>2.5587813810000002E-2</v>
      </c>
      <c r="O26" s="89">
        <v>2.7295396899999998E-2</v>
      </c>
      <c r="P26" s="89">
        <v>2.8307790790000002E-2</v>
      </c>
      <c r="Q26" s="89">
        <v>3.1624126559999993E-2</v>
      </c>
      <c r="R26" s="89">
        <v>2.927752674E-2</v>
      </c>
      <c r="S26" s="89">
        <v>2.6260712200000001E-2</v>
      </c>
      <c r="T26" s="89">
        <v>2.5958576899999995E-2</v>
      </c>
      <c r="U26" s="89">
        <v>1.6911213899999999E-2</v>
      </c>
      <c r="V26" s="89">
        <v>1.9168626439999996E-2</v>
      </c>
      <c r="W26" s="89">
        <v>8.9616353799999993E-3</v>
      </c>
      <c r="X26" s="89">
        <v>1.0711528269999999E-2</v>
      </c>
      <c r="Y26" s="89">
        <v>9.9934158799999985E-3</v>
      </c>
      <c r="Z26" s="89">
        <v>1.3736093929999998E-2</v>
      </c>
      <c r="AA26" s="89">
        <v>1.541402427E-2</v>
      </c>
      <c r="AB26" s="89">
        <v>1.5998473220000003E-2</v>
      </c>
      <c r="AC26" s="89">
        <v>1.191712575E-2</v>
      </c>
      <c r="AD26" s="89">
        <v>1.5614808469999998E-2</v>
      </c>
    </row>
    <row r="27" spans="1:30" ht="60" x14ac:dyDescent="0.25">
      <c r="A27" s="90" t="s">
        <v>64</v>
      </c>
      <c r="B27" s="91">
        <v>12.125818318670358</v>
      </c>
      <c r="C27" s="91">
        <v>11.775871623202862</v>
      </c>
      <c r="D27" s="91">
        <v>9.7717566187600919</v>
      </c>
      <c r="E27" s="91">
        <v>8.650563455900194</v>
      </c>
      <c r="F27" s="91">
        <v>8.5133784486393971</v>
      </c>
      <c r="G27" s="91">
        <v>9.7371091643132477</v>
      </c>
      <c r="H27" s="91">
        <v>11.311066582135453</v>
      </c>
      <c r="I27" s="91">
        <v>14.507412730672725</v>
      </c>
      <c r="J27" s="91">
        <v>13.348239632998851</v>
      </c>
      <c r="K27" s="91">
        <v>12.146722771787049</v>
      </c>
      <c r="L27" s="91">
        <v>12.658000309744708</v>
      </c>
      <c r="M27" s="91">
        <v>11.4161904295231</v>
      </c>
      <c r="N27" s="91">
        <v>10.379244521541946</v>
      </c>
      <c r="O27" s="91">
        <v>9.6495186825455992</v>
      </c>
      <c r="P27" s="91">
        <v>10.419510091413237</v>
      </c>
      <c r="Q27" s="91">
        <v>11.673338551268115</v>
      </c>
      <c r="R27" s="91">
        <v>11.167101318595286</v>
      </c>
      <c r="S27" s="91">
        <v>10.468341000866527</v>
      </c>
      <c r="T27" s="91">
        <v>9.4607271683125802</v>
      </c>
      <c r="U27" s="91">
        <v>8.0427514376120239</v>
      </c>
      <c r="V27" s="91">
        <v>9.2013502092070993</v>
      </c>
      <c r="W27" s="91">
        <v>8.1826821884639784</v>
      </c>
      <c r="X27" s="91">
        <v>8.9720275682224653</v>
      </c>
      <c r="Y27" s="91">
        <v>8.716353443222582</v>
      </c>
      <c r="Z27" s="91">
        <v>7.9570686470230498</v>
      </c>
      <c r="AA27" s="91">
        <v>9.0405069119331802</v>
      </c>
      <c r="AB27" s="91">
        <v>8.5747167648076665</v>
      </c>
      <c r="AC27" s="91">
        <v>7.8662818933743539</v>
      </c>
      <c r="AD27" s="91">
        <v>9.5898953284689128</v>
      </c>
    </row>
  </sheetData>
  <hyperlinks>
    <hyperlink ref="A12" r:id="rId1" display="Source: EIA Table 10   http://www.eia.gov/electricity/state/connecticut/  " xr:uid="{00003B56-58E8-4794-ABCD-53827B203C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29D9-A182-4A5D-B8FF-BF205FA9E355}">
  <dimension ref="A1:BH67"/>
  <sheetViews>
    <sheetView topLeftCell="A58" workbookViewId="0">
      <selection activeCell="D63" sqref="D63"/>
    </sheetView>
  </sheetViews>
  <sheetFormatPr defaultRowHeight="15" x14ac:dyDescent="0.25"/>
  <cols>
    <col min="1" max="1" width="17.85546875" customWidth="1"/>
    <col min="2" max="2" width="22.42578125" customWidth="1"/>
    <col min="3" max="3" width="16.140625" customWidth="1"/>
    <col min="4" max="4" width="15.7109375" customWidth="1"/>
    <col min="12" max="12" width="18.85546875" customWidth="1"/>
  </cols>
  <sheetData>
    <row r="1" spans="1:60" x14ac:dyDescent="0.25">
      <c r="A1" s="194"/>
      <c r="B1" s="408" t="s">
        <v>65</v>
      </c>
      <c r="C1" s="408"/>
      <c r="D1" s="408"/>
      <c r="E1" s="408"/>
      <c r="F1" s="408"/>
      <c r="G1" s="408"/>
      <c r="H1" s="408"/>
      <c r="I1" s="408"/>
      <c r="J1" s="194"/>
      <c r="L1" t="s">
        <v>66</v>
      </c>
      <c r="V1" t="s">
        <v>67</v>
      </c>
      <c r="AF1" t="s">
        <v>68</v>
      </c>
      <c r="AP1" t="s">
        <v>69</v>
      </c>
      <c r="AZ1" t="s">
        <v>70</v>
      </c>
    </row>
    <row r="2" spans="1:60" x14ac:dyDescent="0.25">
      <c r="A2" s="92" t="s">
        <v>71</v>
      </c>
      <c r="B2" s="93" t="s">
        <v>72</v>
      </c>
      <c r="C2" s="93" t="s">
        <v>73</v>
      </c>
      <c r="D2" s="93" t="s">
        <v>74</v>
      </c>
      <c r="E2" s="93" t="s">
        <v>75</v>
      </c>
      <c r="F2" s="93" t="s">
        <v>76</v>
      </c>
      <c r="G2" s="93" t="s">
        <v>77</v>
      </c>
      <c r="H2" s="93" t="s">
        <v>78</v>
      </c>
      <c r="I2" s="93" t="s">
        <v>79</v>
      </c>
      <c r="J2" s="93" t="s">
        <v>80</v>
      </c>
      <c r="L2" s="94" t="s">
        <v>72</v>
      </c>
      <c r="M2" s="95" t="s">
        <v>73</v>
      </c>
      <c r="N2" s="94" t="s">
        <v>74</v>
      </c>
      <c r="O2" s="94" t="s">
        <v>75</v>
      </c>
      <c r="P2" s="94" t="s">
        <v>76</v>
      </c>
      <c r="Q2" s="94" t="s">
        <v>77</v>
      </c>
      <c r="R2" s="94" t="s">
        <v>78</v>
      </c>
      <c r="S2" s="94" t="s">
        <v>81</v>
      </c>
      <c r="T2" s="94" t="s">
        <v>82</v>
      </c>
      <c r="V2" s="94" t="s">
        <v>72</v>
      </c>
      <c r="W2" s="94" t="s">
        <v>73</v>
      </c>
      <c r="X2" s="95" t="s">
        <v>74</v>
      </c>
      <c r="Y2" s="94" t="s">
        <v>75</v>
      </c>
      <c r="Z2" s="94" t="s">
        <v>76</v>
      </c>
      <c r="AA2" s="94" t="s">
        <v>77</v>
      </c>
      <c r="AB2" s="94" t="s">
        <v>78</v>
      </c>
      <c r="AC2" s="94" t="s">
        <v>81</v>
      </c>
      <c r="AD2" s="94" t="s">
        <v>82</v>
      </c>
      <c r="AF2" s="94" t="s">
        <v>72</v>
      </c>
      <c r="AG2" s="94" t="s">
        <v>73</v>
      </c>
      <c r="AH2" s="94" t="s">
        <v>74</v>
      </c>
      <c r="AI2" s="94" t="s">
        <v>75</v>
      </c>
      <c r="AJ2" s="94" t="s">
        <v>76</v>
      </c>
      <c r="AK2" s="94" t="s">
        <v>77</v>
      </c>
      <c r="AL2" s="95" t="s">
        <v>78</v>
      </c>
      <c r="AM2" s="94" t="s">
        <v>81</v>
      </c>
      <c r="AN2" s="94" t="s">
        <v>82</v>
      </c>
      <c r="AP2" s="94" t="s">
        <v>72</v>
      </c>
      <c r="AQ2" s="94" t="s">
        <v>73</v>
      </c>
      <c r="AR2" s="94" t="s">
        <v>74</v>
      </c>
      <c r="AS2" s="95" t="s">
        <v>75</v>
      </c>
      <c r="AT2" s="94" t="s">
        <v>76</v>
      </c>
      <c r="AU2" s="94" t="s">
        <v>77</v>
      </c>
      <c r="AV2" s="94" t="s">
        <v>78</v>
      </c>
      <c r="AW2" s="94" t="s">
        <v>81</v>
      </c>
      <c r="AX2" s="94" t="s">
        <v>82</v>
      </c>
      <c r="AZ2" s="94" t="s">
        <v>72</v>
      </c>
      <c r="BA2" s="94" t="s">
        <v>73</v>
      </c>
      <c r="BB2" s="94" t="s">
        <v>74</v>
      </c>
      <c r="BC2" s="94" t="s">
        <v>75</v>
      </c>
      <c r="BD2" s="94" t="s">
        <v>76</v>
      </c>
      <c r="BE2" s="95" t="s">
        <v>77</v>
      </c>
      <c r="BF2" s="94" t="s">
        <v>78</v>
      </c>
      <c r="BG2" s="94" t="s">
        <v>81</v>
      </c>
      <c r="BH2" s="94" t="s">
        <v>82</v>
      </c>
    </row>
    <row r="3" spans="1:60" x14ac:dyDescent="0.25">
      <c r="A3" s="94" t="s">
        <v>83</v>
      </c>
      <c r="B3" s="96">
        <f>[3]GIS!S68</f>
        <v>0</v>
      </c>
      <c r="C3" s="93">
        <f>[3]GIS!S93</f>
        <v>0</v>
      </c>
      <c r="D3" s="93">
        <f>[3]GIS!S118</f>
        <v>0</v>
      </c>
      <c r="E3" s="93">
        <f>[3]GIS!S143</f>
        <v>0</v>
      </c>
      <c r="F3" s="93">
        <v>0</v>
      </c>
      <c r="G3" s="93">
        <f>[3]GIS!S168</f>
        <v>0</v>
      </c>
      <c r="H3" s="93">
        <f>[3]GIS!S193</f>
        <v>0</v>
      </c>
      <c r="I3" s="93">
        <f>[3]GIS!S270</f>
        <v>0</v>
      </c>
      <c r="J3" s="97">
        <f>[3]GIS!S243</f>
        <v>0</v>
      </c>
      <c r="L3" s="94">
        <f>[3]GIS!V68</f>
        <v>0</v>
      </c>
      <c r="M3" s="95">
        <f>[3]GIS!V93</f>
        <v>7264</v>
      </c>
      <c r="N3" s="94">
        <f>[3]GIS!V118</f>
        <v>0</v>
      </c>
      <c r="O3" s="94">
        <f>[3]GIS!V143</f>
        <v>0</v>
      </c>
      <c r="P3" s="94">
        <f>[3]GIS!V218</f>
        <v>0</v>
      </c>
      <c r="Q3" s="94">
        <f>[3]GIS!V168</f>
        <v>0</v>
      </c>
      <c r="R3" s="94">
        <f>[3]GIS!V193</f>
        <v>0</v>
      </c>
      <c r="S3" s="94">
        <f>[3]GIS!V270</f>
        <v>0</v>
      </c>
      <c r="T3" s="94">
        <f>[3]GIS!T243</f>
        <v>0</v>
      </c>
      <c r="V3" s="94">
        <f>[3]GIS!Y68</f>
        <v>0</v>
      </c>
      <c r="W3" s="94">
        <f>[3]GIS!Y93</f>
        <v>0</v>
      </c>
      <c r="X3" s="95">
        <f>[3]GIS!Y118</f>
        <v>233</v>
      </c>
      <c r="Y3" s="97">
        <f>[3]GIS!Y143</f>
        <v>0</v>
      </c>
      <c r="Z3" s="97">
        <f>[3]GIS!Y218</f>
        <v>0</v>
      </c>
      <c r="AA3" s="94">
        <f>[3]GIS!Y168</f>
        <v>0</v>
      </c>
      <c r="AB3" s="94">
        <f>[3]GIS!Y193</f>
        <v>0</v>
      </c>
      <c r="AC3" s="94">
        <f>[3]GIS!Y270</f>
        <v>0</v>
      </c>
      <c r="AD3" s="94">
        <f>[3]GIS!X243</f>
        <v>0</v>
      </c>
      <c r="AF3" s="94">
        <f>[3]GIS!AH68</f>
        <v>0</v>
      </c>
      <c r="AG3" s="94">
        <f>[3]GIS!AH93</f>
        <v>0</v>
      </c>
      <c r="AH3" s="94">
        <f>[3]GIS!AK118</f>
        <v>0</v>
      </c>
      <c r="AI3" s="94">
        <f>[3]GIS!AH143</f>
        <v>0</v>
      </c>
      <c r="AJ3" s="94">
        <f>[3]GIS!AH218</f>
        <v>0</v>
      </c>
      <c r="AK3" s="94">
        <f>[3]GIS!AH168</f>
        <v>0</v>
      </c>
      <c r="AL3" s="95">
        <f>[3]GIS!AH193</f>
        <v>0</v>
      </c>
      <c r="AM3" s="94">
        <f>[3]GIS!AH269</f>
        <v>0</v>
      </c>
      <c r="AN3" s="94">
        <f>[3]GIS!AH243</f>
        <v>0</v>
      </c>
      <c r="AP3" s="94">
        <f>[3]GIS!AB68</f>
        <v>0</v>
      </c>
      <c r="AQ3" s="98">
        <f>[3]GIS!AB93</f>
        <v>0</v>
      </c>
      <c r="AR3" s="94">
        <f>[3]GIS!AB118</f>
        <v>0</v>
      </c>
      <c r="AS3" s="95">
        <f>[3]GIS!AB143</f>
        <v>325908</v>
      </c>
      <c r="AT3" s="94">
        <f>[3]GIS!AB218</f>
        <v>0</v>
      </c>
      <c r="AU3" s="94">
        <f>[3]GIS!AB168</f>
        <v>0</v>
      </c>
      <c r="AV3" s="94">
        <f>[3]GIS!AB193</f>
        <v>0</v>
      </c>
      <c r="AW3" s="94">
        <f>[3]GIS!AB269</f>
        <v>0</v>
      </c>
      <c r="AX3" s="94">
        <f>[3]GIS!AB243</f>
        <v>0</v>
      </c>
      <c r="AZ3" s="94">
        <f>[3]GIS!AE68</f>
        <v>0</v>
      </c>
      <c r="BA3" s="94">
        <f>[3]GIS!AE93</f>
        <v>0</v>
      </c>
      <c r="BB3" s="94">
        <f>[3]GIS!AH118</f>
        <v>0</v>
      </c>
      <c r="BC3" s="94">
        <f>[3]GIS!AE143</f>
        <v>0</v>
      </c>
      <c r="BD3" s="94">
        <f>[3]GIS!AE218</f>
        <v>0</v>
      </c>
      <c r="BE3" s="95">
        <f>[3]GIS!AE168</f>
        <v>0</v>
      </c>
      <c r="BF3" s="94">
        <f>[3]GIS!AE193</f>
        <v>0</v>
      </c>
      <c r="BG3" s="94">
        <f>[3]GIS!AE269</f>
        <v>0</v>
      </c>
      <c r="BH3" s="94">
        <f>[3]GIS!AE243</f>
        <v>0</v>
      </c>
    </row>
    <row r="4" spans="1:60" x14ac:dyDescent="0.25">
      <c r="A4" s="99" t="s">
        <v>84</v>
      </c>
      <c r="B4" s="96">
        <f>[3]GIS!S69</f>
        <v>269159</v>
      </c>
      <c r="C4" s="93">
        <f>[3]GIS!S94</f>
        <v>0</v>
      </c>
      <c r="D4" s="93">
        <f>[3]GIS!S119</f>
        <v>857789</v>
      </c>
      <c r="E4" s="93">
        <f>[3]GIS!S144</f>
        <v>301588</v>
      </c>
      <c r="F4" s="93">
        <v>0</v>
      </c>
      <c r="G4" s="93">
        <f>[3]GIS!S169</f>
        <v>0</v>
      </c>
      <c r="H4" s="93">
        <f>[3]GIS!S194</f>
        <v>227248</v>
      </c>
      <c r="I4" s="93">
        <f>[3]GIS!S271</f>
        <v>0</v>
      </c>
      <c r="J4" s="97">
        <f>[3]GIS!S244</f>
        <v>0</v>
      </c>
      <c r="L4" s="94">
        <f>[3]GIS!V69</f>
        <v>0</v>
      </c>
      <c r="M4" s="95">
        <f>[3]GIS!V94</f>
        <v>1215</v>
      </c>
      <c r="N4" s="94">
        <f>[3]GIS!V119</f>
        <v>118</v>
      </c>
      <c r="O4" s="94">
        <f>[3]GIS!V144</f>
        <v>0</v>
      </c>
      <c r="P4" s="94">
        <f>[3]GIS!V219</f>
        <v>0</v>
      </c>
      <c r="Q4" s="94">
        <f>[3]GIS!V169</f>
        <v>0</v>
      </c>
      <c r="R4" s="94">
        <f>[3]GIS!V194</f>
        <v>0</v>
      </c>
      <c r="S4" s="94">
        <f>[3]GIS!V271</f>
        <v>0</v>
      </c>
      <c r="T4" s="94">
        <f>[3]GIS!T244</f>
        <v>0</v>
      </c>
      <c r="V4" s="94">
        <f>[3]GIS!Y69</f>
        <v>0</v>
      </c>
      <c r="W4" s="94">
        <f>[3]GIS!Y94</f>
        <v>0</v>
      </c>
      <c r="X4" s="95">
        <f>[3]GIS!Y119</f>
        <v>772867</v>
      </c>
      <c r="Y4" s="97">
        <f>[3]GIS!Y144</f>
        <v>140</v>
      </c>
      <c r="Z4" s="97">
        <f>[3]GIS!Y219</f>
        <v>0</v>
      </c>
      <c r="AA4" s="94">
        <f>[3]GIS!Y169</f>
        <v>0</v>
      </c>
      <c r="AB4" s="94">
        <f>[3]GIS!Y194</f>
        <v>0</v>
      </c>
      <c r="AC4" s="94">
        <f>[3]GIS!Y271</f>
        <v>53923</v>
      </c>
      <c r="AD4" s="94">
        <f>[3]GIS!X244</f>
        <v>0</v>
      </c>
      <c r="AF4" s="94">
        <f>[3]GIS!AH69</f>
        <v>0</v>
      </c>
      <c r="AG4" s="94">
        <f>[3]GIS!AH94</f>
        <v>0</v>
      </c>
      <c r="AH4" s="94">
        <f>[3]GIS!AK119</f>
        <v>0</v>
      </c>
      <c r="AI4" s="94">
        <f>[3]GIS!AH144</f>
        <v>0</v>
      </c>
      <c r="AJ4" s="94">
        <f>[3]GIS!AH219</f>
        <v>0</v>
      </c>
      <c r="AK4" s="94">
        <f>[3]GIS!AH169</f>
        <v>0</v>
      </c>
      <c r="AL4" s="95">
        <f>[3]GIS!AH194</f>
        <v>512</v>
      </c>
      <c r="AM4" s="94">
        <f>[3]GIS!AH270</f>
        <v>0</v>
      </c>
      <c r="AN4" s="94">
        <f>[3]GIS!AH244</f>
        <v>0</v>
      </c>
      <c r="AP4" s="94">
        <f>[3]GIS!AB69</f>
        <v>0</v>
      </c>
      <c r="AQ4" s="98">
        <f>[3]GIS!AB94</f>
        <v>0</v>
      </c>
      <c r="AR4" s="94">
        <f>[3]GIS!AB119</f>
        <v>322</v>
      </c>
      <c r="AS4" s="95">
        <f>[3]GIS!AB144</f>
        <v>0</v>
      </c>
      <c r="AT4" s="94">
        <f>[3]GIS!AB219</f>
        <v>0</v>
      </c>
      <c r="AU4" s="94">
        <f>[3]GIS!AB169</f>
        <v>0</v>
      </c>
      <c r="AV4" s="94">
        <f>[3]GIS!AB194</f>
        <v>0</v>
      </c>
      <c r="AW4" s="94">
        <f>[3]GIS!AB270</f>
        <v>0</v>
      </c>
      <c r="AX4" s="94">
        <f>[3]GIS!AB244</f>
        <v>0</v>
      </c>
      <c r="AZ4" s="94">
        <f>[3]GIS!AE69</f>
        <v>0</v>
      </c>
      <c r="BA4" s="94">
        <f>[3]GIS!AE94</f>
        <v>0</v>
      </c>
      <c r="BB4" s="94">
        <f>[3]GIS!AH119</f>
        <v>0</v>
      </c>
      <c r="BC4" s="94">
        <f>[3]GIS!AE144</f>
        <v>9929</v>
      </c>
      <c r="BD4" s="94">
        <f>[3]GIS!AE219</f>
        <v>0</v>
      </c>
      <c r="BE4" s="95">
        <f>[3]GIS!AE169</f>
        <v>0</v>
      </c>
      <c r="BF4" s="94">
        <f>[3]GIS!AE194</f>
        <v>1141</v>
      </c>
      <c r="BG4" s="94">
        <f>[3]GIS!AE270</f>
        <v>0</v>
      </c>
      <c r="BH4" s="94">
        <f>[3]GIS!AE244</f>
        <v>0</v>
      </c>
    </row>
    <row r="5" spans="1:60" x14ac:dyDescent="0.25">
      <c r="A5" s="99" t="s">
        <v>85</v>
      </c>
      <c r="B5" s="96">
        <f>[3]GIS!S70</f>
        <v>0</v>
      </c>
      <c r="C5" s="93">
        <f>[3]GIS!S95</f>
        <v>0</v>
      </c>
      <c r="D5" s="93">
        <f>[3]GIS!S120</f>
        <v>0</v>
      </c>
      <c r="E5" s="93">
        <f>[3]GIS!S145</f>
        <v>0</v>
      </c>
      <c r="F5" s="93">
        <v>0</v>
      </c>
      <c r="G5" s="93">
        <f>[3]GIS!S170</f>
        <v>0</v>
      </c>
      <c r="H5" s="93">
        <f>[3]GIS!S195</f>
        <v>0</v>
      </c>
      <c r="I5" s="93">
        <f>[3]GIS!S272</f>
        <v>0</v>
      </c>
      <c r="J5" s="97">
        <f>[3]GIS!S245</f>
        <v>0</v>
      </c>
      <c r="L5" s="94">
        <f>[3]GIS!V70</f>
        <v>0</v>
      </c>
      <c r="M5" s="95">
        <f>[3]GIS!V95</f>
        <v>0</v>
      </c>
      <c r="N5" s="94">
        <f>[3]GIS!V120</f>
        <v>0</v>
      </c>
      <c r="O5" s="94">
        <f>[3]GIS!V145</f>
        <v>0</v>
      </c>
      <c r="P5" s="94">
        <f>[3]GIS!V220</f>
        <v>0</v>
      </c>
      <c r="Q5" s="94">
        <f>[3]GIS!V170</f>
        <v>0</v>
      </c>
      <c r="R5" s="94">
        <f>[3]GIS!V195</f>
        <v>0</v>
      </c>
      <c r="S5" s="94">
        <f>[3]GIS!V272</f>
        <v>0</v>
      </c>
      <c r="T5" s="94">
        <f>[3]GIS!T245</f>
        <v>0</v>
      </c>
      <c r="V5" s="94">
        <f>[3]GIS!Y70</f>
        <v>0</v>
      </c>
      <c r="W5" s="94">
        <f>[3]GIS!Y95</f>
        <v>0</v>
      </c>
      <c r="X5" s="95">
        <f>[3]GIS!Y120</f>
        <v>58505</v>
      </c>
      <c r="Y5" s="97">
        <f>[3]GIS!Y145</f>
        <v>0</v>
      </c>
      <c r="Z5" s="97">
        <f>[3]GIS!Y220</f>
        <v>0</v>
      </c>
      <c r="AA5" s="94">
        <f>[3]GIS!Y170</f>
        <v>0</v>
      </c>
      <c r="AB5" s="94">
        <f>[3]GIS!Y195</f>
        <v>0</v>
      </c>
      <c r="AC5" s="94">
        <f>[3]GIS!Y272</f>
        <v>0</v>
      </c>
      <c r="AD5" s="94">
        <f>[3]GIS!X245</f>
        <v>0</v>
      </c>
      <c r="AF5" s="94">
        <f>[3]GIS!AH70</f>
        <v>0</v>
      </c>
      <c r="AG5" s="94">
        <f>[3]GIS!AH95</f>
        <v>0</v>
      </c>
      <c r="AH5" s="94">
        <f>[3]GIS!AK120</f>
        <v>0</v>
      </c>
      <c r="AI5" s="94">
        <f>[3]GIS!AH145</f>
        <v>0</v>
      </c>
      <c r="AJ5" s="94">
        <f>[3]GIS!AH220</f>
        <v>0</v>
      </c>
      <c r="AK5" s="94">
        <f>[3]GIS!AH170</f>
        <v>0</v>
      </c>
      <c r="AL5" s="95">
        <f>[3]GIS!AH195</f>
        <v>0</v>
      </c>
      <c r="AM5" s="94">
        <f>[3]GIS!AH271</f>
        <v>0</v>
      </c>
      <c r="AN5" s="94">
        <f>[3]GIS!AH245</f>
        <v>0</v>
      </c>
      <c r="AP5" s="94">
        <f>[3]GIS!AB70</f>
        <v>0</v>
      </c>
      <c r="AQ5" s="98">
        <f>[3]GIS!AB95</f>
        <v>0</v>
      </c>
      <c r="AR5" s="94">
        <f>[3]GIS!AB120</f>
        <v>0</v>
      </c>
      <c r="AS5" s="95">
        <f>[3]GIS!AB145</f>
        <v>0</v>
      </c>
      <c r="AT5" s="94">
        <f>[3]GIS!AB220</f>
        <v>0</v>
      </c>
      <c r="AU5" s="94">
        <f>[3]GIS!AB170</f>
        <v>0</v>
      </c>
      <c r="AV5" s="94">
        <f>[3]GIS!AB195</f>
        <v>0</v>
      </c>
      <c r="AW5" s="94">
        <f>[3]GIS!AB271</f>
        <v>0</v>
      </c>
      <c r="AX5" s="94">
        <f>[3]GIS!AB245</f>
        <v>0</v>
      </c>
      <c r="AZ5" s="94">
        <f>[3]GIS!AE70</f>
        <v>0</v>
      </c>
      <c r="BA5" s="94">
        <f>[3]GIS!AE95</f>
        <v>0</v>
      </c>
      <c r="BB5" s="94">
        <f>[3]GIS!AH120</f>
        <v>0</v>
      </c>
      <c r="BC5" s="94">
        <f>[3]GIS!AE145</f>
        <v>0</v>
      </c>
      <c r="BD5" s="94">
        <f>[3]GIS!AE220</f>
        <v>0</v>
      </c>
      <c r="BE5" s="95">
        <f>[3]GIS!AE170</f>
        <v>0</v>
      </c>
      <c r="BF5" s="94">
        <f>[3]GIS!AE195</f>
        <v>0</v>
      </c>
      <c r="BG5" s="94">
        <f>[3]GIS!AE271</f>
        <v>0</v>
      </c>
      <c r="BH5" s="94">
        <f>[3]GIS!AE245</f>
        <v>0</v>
      </c>
    </row>
    <row r="6" spans="1:60" x14ac:dyDescent="0.25">
      <c r="A6" s="99" t="s">
        <v>86</v>
      </c>
      <c r="B6" s="96">
        <f>[3]GIS!S71</f>
        <v>0</v>
      </c>
      <c r="C6" s="93">
        <f>[3]GIS!S96</f>
        <v>0</v>
      </c>
      <c r="D6" s="93">
        <f>[3]GIS!S121</f>
        <v>0</v>
      </c>
      <c r="E6" s="93">
        <f>[3]GIS!S146</f>
        <v>0</v>
      </c>
      <c r="F6" s="93">
        <v>0</v>
      </c>
      <c r="G6" s="93">
        <f>[3]GIS!S171</f>
        <v>0</v>
      </c>
      <c r="H6" s="93">
        <f>[3]GIS!S196</f>
        <v>0</v>
      </c>
      <c r="I6" s="93">
        <f>[3]GIS!S273</f>
        <v>0</v>
      </c>
      <c r="J6" s="97">
        <f>[3]GIS!S246</f>
        <v>0</v>
      </c>
      <c r="L6" s="94">
        <f>[3]GIS!V71</f>
        <v>0</v>
      </c>
      <c r="M6" s="95">
        <f>[3]GIS!V96</f>
        <v>0</v>
      </c>
      <c r="N6" s="94">
        <f>[3]GIS!V121</f>
        <v>0</v>
      </c>
      <c r="O6" s="94">
        <f>[3]GIS!V146</f>
        <v>0</v>
      </c>
      <c r="P6" s="94">
        <f>[3]GIS!V221</f>
        <v>0</v>
      </c>
      <c r="Q6" s="94">
        <f>[3]GIS!V171</f>
        <v>0</v>
      </c>
      <c r="R6" s="94">
        <f>[3]GIS!V196</f>
        <v>180</v>
      </c>
      <c r="S6" s="94">
        <f>[3]GIS!V273</f>
        <v>0</v>
      </c>
      <c r="T6" s="94">
        <f>[3]GIS!T246</f>
        <v>0</v>
      </c>
      <c r="V6" s="94">
        <f>[3]GIS!Y71</f>
        <v>0</v>
      </c>
      <c r="W6" s="94">
        <f>[3]GIS!Y96</f>
        <v>0</v>
      </c>
      <c r="X6" s="95">
        <f>[3]GIS!Y121</f>
        <v>0</v>
      </c>
      <c r="Y6" s="97">
        <f>[3]GIS!Y146</f>
        <v>0</v>
      </c>
      <c r="Z6" s="97">
        <f>[3]GIS!Y221</f>
        <v>0</v>
      </c>
      <c r="AA6" s="94">
        <f>[3]GIS!Y171</f>
        <v>0</v>
      </c>
      <c r="AB6" s="94">
        <f>[3]GIS!Y196</f>
        <v>0</v>
      </c>
      <c r="AC6" s="94">
        <f>[3]GIS!Y273</f>
        <v>0</v>
      </c>
      <c r="AD6" s="94">
        <f>[3]GIS!X246</f>
        <v>0</v>
      </c>
      <c r="AF6" s="94">
        <f>[3]GIS!AH71</f>
        <v>0</v>
      </c>
      <c r="AG6" s="94">
        <f>[3]GIS!AH96</f>
        <v>0</v>
      </c>
      <c r="AH6" s="94">
        <f>[3]GIS!AK121</f>
        <v>0</v>
      </c>
      <c r="AI6" s="94">
        <f>[3]GIS!AH146</f>
        <v>0</v>
      </c>
      <c r="AJ6" s="94">
        <f>[3]GIS!AH221</f>
        <v>0</v>
      </c>
      <c r="AK6" s="94">
        <f>[3]GIS!AH171</f>
        <v>0</v>
      </c>
      <c r="AL6" s="95">
        <f>[3]GIS!AH196</f>
        <v>0</v>
      </c>
      <c r="AM6" s="94">
        <f>[3]GIS!AH272</f>
        <v>0</v>
      </c>
      <c r="AN6" s="94">
        <f>[3]GIS!AH246</f>
        <v>0</v>
      </c>
      <c r="AP6" s="94">
        <f>[3]GIS!AB71</f>
        <v>0</v>
      </c>
      <c r="AQ6" s="98">
        <f>[3]GIS!AB96</f>
        <v>0</v>
      </c>
      <c r="AR6" s="94">
        <f>[3]GIS!AB121</f>
        <v>0</v>
      </c>
      <c r="AS6" s="95">
        <f>[3]GIS!AB146</f>
        <v>0</v>
      </c>
      <c r="AT6" s="94">
        <f>[3]GIS!AB221</f>
        <v>0</v>
      </c>
      <c r="AU6" s="94">
        <f>[3]GIS!AB171</f>
        <v>0</v>
      </c>
      <c r="AV6" s="94">
        <f>[3]GIS!AB196</f>
        <v>0</v>
      </c>
      <c r="AW6" s="94">
        <f>[3]GIS!AB272</f>
        <v>0</v>
      </c>
      <c r="AX6" s="94">
        <f>[3]GIS!AB246</f>
        <v>0</v>
      </c>
      <c r="AZ6" s="94">
        <f>[3]GIS!AE71</f>
        <v>0</v>
      </c>
      <c r="BA6" s="94">
        <f>[3]GIS!AE96</f>
        <v>0</v>
      </c>
      <c r="BB6" s="94">
        <f>[3]GIS!AH121</f>
        <v>0</v>
      </c>
      <c r="BC6" s="94">
        <f>[3]GIS!AE146</f>
        <v>0</v>
      </c>
      <c r="BD6" s="94">
        <f>[3]GIS!AE221</f>
        <v>0</v>
      </c>
      <c r="BE6" s="95">
        <f>[3]GIS!AE171</f>
        <v>0</v>
      </c>
      <c r="BF6" s="94">
        <f>[3]GIS!AE196</f>
        <v>0</v>
      </c>
      <c r="BG6" s="94">
        <f>[3]GIS!AE272</f>
        <v>0</v>
      </c>
      <c r="BH6" s="94">
        <f>[3]GIS!AE246</f>
        <v>0</v>
      </c>
    </row>
    <row r="7" spans="1:60" x14ac:dyDescent="0.25">
      <c r="A7" s="99" t="s">
        <v>87</v>
      </c>
      <c r="B7" s="96">
        <f>[3]GIS!S72</f>
        <v>6163</v>
      </c>
      <c r="C7" s="93">
        <f>[3]GIS!S97</f>
        <v>0</v>
      </c>
      <c r="D7" s="93">
        <f>[3]GIS!S122</f>
        <v>0</v>
      </c>
      <c r="E7" s="93">
        <f>[3]GIS!S147</f>
        <v>0</v>
      </c>
      <c r="F7" s="93">
        <v>0</v>
      </c>
      <c r="G7" s="93">
        <f>[3]GIS!S172</f>
        <v>0</v>
      </c>
      <c r="H7" s="93">
        <f>[3]GIS!S197</f>
        <v>5283</v>
      </c>
      <c r="I7" s="93">
        <f>[3]GIS!S274</f>
        <v>0</v>
      </c>
      <c r="J7" s="97">
        <f>[3]GIS!S247</f>
        <v>0</v>
      </c>
      <c r="L7" s="94">
        <f>[3]GIS!V72</f>
        <v>0</v>
      </c>
      <c r="M7" s="95">
        <f>[3]GIS!V97</f>
        <v>40034</v>
      </c>
      <c r="N7" s="94">
        <f>[3]GIS!V122</f>
        <v>5415</v>
      </c>
      <c r="O7" s="94">
        <f>[3]GIS!V147</f>
        <v>0</v>
      </c>
      <c r="P7" s="94">
        <f>[3]GIS!V222</f>
        <v>0</v>
      </c>
      <c r="Q7" s="94">
        <f>[3]GIS!V172</f>
        <v>0</v>
      </c>
      <c r="R7" s="94">
        <f>[3]GIS!V197</f>
        <v>0</v>
      </c>
      <c r="S7" s="94">
        <f>[3]GIS!V274</f>
        <v>0</v>
      </c>
      <c r="T7" s="94">
        <f>[3]GIS!T247</f>
        <v>0</v>
      </c>
      <c r="V7" s="94">
        <f>[3]GIS!Y72</f>
        <v>0</v>
      </c>
      <c r="W7" s="94">
        <f>[3]GIS!Y97</f>
        <v>0</v>
      </c>
      <c r="X7" s="95">
        <f>[3]GIS!Y122</f>
        <v>0</v>
      </c>
      <c r="Y7" s="97">
        <f>[3]GIS!Y147</f>
        <v>0</v>
      </c>
      <c r="Z7" s="97">
        <f>[3]GIS!Y222</f>
        <v>0</v>
      </c>
      <c r="AA7" s="94">
        <f>[3]GIS!Y172</f>
        <v>0</v>
      </c>
      <c r="AB7" s="94">
        <f>[3]GIS!Y197</f>
        <v>0</v>
      </c>
      <c r="AC7" s="94">
        <f>[3]GIS!Y274</f>
        <v>0</v>
      </c>
      <c r="AD7" s="94">
        <f>[3]GIS!X247</f>
        <v>0</v>
      </c>
      <c r="AF7" s="94">
        <f>[3]GIS!AH72</f>
        <v>0</v>
      </c>
      <c r="AG7" s="94">
        <f>[3]GIS!AH97</f>
        <v>0</v>
      </c>
      <c r="AH7" s="94">
        <f>[3]GIS!AK122</f>
        <v>0</v>
      </c>
      <c r="AI7" s="94">
        <f>[3]GIS!AH147</f>
        <v>0</v>
      </c>
      <c r="AJ7" s="94">
        <f>[3]GIS!AH222</f>
        <v>0</v>
      </c>
      <c r="AK7" s="94">
        <f>[3]GIS!AH172</f>
        <v>0</v>
      </c>
      <c r="AL7" s="95">
        <f>[3]GIS!AH197</f>
        <v>7916</v>
      </c>
      <c r="AM7" s="94">
        <f>[3]GIS!AH273</f>
        <v>0</v>
      </c>
      <c r="AN7" s="94">
        <f>[3]GIS!AH247</f>
        <v>0</v>
      </c>
      <c r="AP7" s="94">
        <f>[3]GIS!AB72</f>
        <v>0</v>
      </c>
      <c r="AQ7" s="98">
        <f>[3]GIS!AB97</f>
        <v>0</v>
      </c>
      <c r="AR7" s="94">
        <f>[3]GIS!AB122</f>
        <v>0</v>
      </c>
      <c r="AS7" s="95">
        <f>[3]GIS!AB147</f>
        <v>0</v>
      </c>
      <c r="AT7" s="94">
        <f>[3]GIS!AB222</f>
        <v>0</v>
      </c>
      <c r="AU7" s="94">
        <f>[3]GIS!AB172</f>
        <v>0</v>
      </c>
      <c r="AV7" s="94">
        <f>[3]GIS!AB197</f>
        <v>8086</v>
      </c>
      <c r="AW7" s="94">
        <f>[3]GIS!AB273</f>
        <v>0</v>
      </c>
      <c r="AX7" s="94">
        <f>[3]GIS!AB247</f>
        <v>0</v>
      </c>
      <c r="AZ7" s="94">
        <f>[3]GIS!AE72</f>
        <v>0</v>
      </c>
      <c r="BA7" s="94">
        <f>[3]GIS!AE97</f>
        <v>0</v>
      </c>
      <c r="BB7" s="94">
        <f>[3]GIS!AH122</f>
        <v>0</v>
      </c>
      <c r="BC7" s="94">
        <f>[3]GIS!AE147</f>
        <v>0</v>
      </c>
      <c r="BD7" s="94">
        <f>[3]GIS!AE222</f>
        <v>0</v>
      </c>
      <c r="BE7" s="95">
        <f>[3]GIS!AE172</f>
        <v>0</v>
      </c>
      <c r="BF7" s="94">
        <f>[3]GIS!AE197</f>
        <v>0</v>
      </c>
      <c r="BG7" s="94">
        <f>[3]GIS!AE273</f>
        <v>0</v>
      </c>
      <c r="BH7" s="94">
        <f>[3]GIS!AE247</f>
        <v>0</v>
      </c>
    </row>
    <row r="8" spans="1:60" x14ac:dyDescent="0.25">
      <c r="A8" s="99" t="s">
        <v>88</v>
      </c>
      <c r="B8" s="96">
        <f>[3]GIS!S73</f>
        <v>0</v>
      </c>
      <c r="C8" s="93">
        <f>[3]GIS!S98</f>
        <v>0</v>
      </c>
      <c r="D8" s="93">
        <f>[3]GIS!S123</f>
        <v>0</v>
      </c>
      <c r="E8" s="93">
        <f>[3]GIS!S148</f>
        <v>0</v>
      </c>
      <c r="F8" s="93">
        <v>0</v>
      </c>
      <c r="G8" s="93">
        <f>[3]GIS!S173</f>
        <v>0</v>
      </c>
      <c r="H8" s="93">
        <f>[3]GIS!S198</f>
        <v>0</v>
      </c>
      <c r="I8" s="93">
        <f>[3]GIS!S275</f>
        <v>0</v>
      </c>
      <c r="J8" s="97">
        <f>[3]GIS!S248</f>
        <v>0</v>
      </c>
      <c r="L8" s="94">
        <f>[3]GIS!V73</f>
        <v>0</v>
      </c>
      <c r="M8" s="95">
        <f>[3]GIS!V98</f>
        <v>37966</v>
      </c>
      <c r="N8" s="94">
        <f>[3]GIS!V123</f>
        <v>0</v>
      </c>
      <c r="O8" s="94">
        <f>[3]GIS!V148</f>
        <v>0</v>
      </c>
      <c r="P8" s="94">
        <f>[3]GIS!V223</f>
        <v>0</v>
      </c>
      <c r="Q8" s="94">
        <f>[3]GIS!V173</f>
        <v>0</v>
      </c>
      <c r="R8" s="94">
        <f>[3]GIS!V198</f>
        <v>0</v>
      </c>
      <c r="S8" s="94">
        <f>[3]GIS!V275</f>
        <v>0</v>
      </c>
      <c r="T8" s="94">
        <f>[3]GIS!T248</f>
        <v>0</v>
      </c>
      <c r="V8" s="94">
        <f>[3]GIS!Y73</f>
        <v>0</v>
      </c>
      <c r="W8" s="94">
        <f>[3]GIS!Y98</f>
        <v>0</v>
      </c>
      <c r="X8" s="95">
        <f>[3]GIS!Y123</f>
        <v>0</v>
      </c>
      <c r="Y8" s="97">
        <f>[3]GIS!Y148</f>
        <v>0</v>
      </c>
      <c r="Z8" s="97">
        <f>[3]GIS!Y223</f>
        <v>0</v>
      </c>
      <c r="AA8" s="94">
        <f>[3]GIS!Y173</f>
        <v>0</v>
      </c>
      <c r="AB8" s="94">
        <f>[3]GIS!Y198</f>
        <v>0</v>
      </c>
      <c r="AC8" s="94">
        <f>[3]GIS!Y275</f>
        <v>0</v>
      </c>
      <c r="AD8" s="94">
        <f>[3]GIS!X248</f>
        <v>0</v>
      </c>
      <c r="AF8" s="94">
        <f>[3]GIS!AH73</f>
        <v>0</v>
      </c>
      <c r="AG8" s="94">
        <f>[3]GIS!AH98</f>
        <v>0</v>
      </c>
      <c r="AH8" s="94">
        <f>[3]GIS!AK123</f>
        <v>0</v>
      </c>
      <c r="AI8" s="94">
        <f>[3]GIS!AH148</f>
        <v>0</v>
      </c>
      <c r="AJ8" s="94">
        <f>[3]GIS!AH223</f>
        <v>0</v>
      </c>
      <c r="AK8" s="94">
        <f>[3]GIS!AH173</f>
        <v>0</v>
      </c>
      <c r="AL8" s="95">
        <f>[3]GIS!AH198</f>
        <v>0</v>
      </c>
      <c r="AM8" s="94">
        <f>[3]GIS!AH274</f>
        <v>0</v>
      </c>
      <c r="AN8" s="94">
        <f>[3]GIS!AH248</f>
        <v>0</v>
      </c>
      <c r="AP8" s="94">
        <f>[3]GIS!AB73</f>
        <v>0</v>
      </c>
      <c r="AQ8" s="98">
        <f>[3]GIS!AB98</f>
        <v>0</v>
      </c>
      <c r="AR8" s="94">
        <f>[3]GIS!AB123</f>
        <v>0</v>
      </c>
      <c r="AS8" s="95">
        <f>[3]GIS!AB148</f>
        <v>0</v>
      </c>
      <c r="AT8" s="94">
        <f>[3]GIS!AB223</f>
        <v>0</v>
      </c>
      <c r="AU8" s="94">
        <f>[3]GIS!AB173</f>
        <v>0</v>
      </c>
      <c r="AV8" s="94">
        <f>[3]GIS!AB198</f>
        <v>0</v>
      </c>
      <c r="AW8" s="94">
        <f>[3]GIS!AB274</f>
        <v>0</v>
      </c>
      <c r="AX8" s="94">
        <f>[3]GIS!AB248</f>
        <v>0</v>
      </c>
      <c r="AZ8" s="94">
        <f>[3]GIS!AE73</f>
        <v>0</v>
      </c>
      <c r="BA8" s="94">
        <f>[3]GIS!AE98</f>
        <v>0</v>
      </c>
      <c r="BB8" s="94">
        <f>[3]GIS!AH123</f>
        <v>0</v>
      </c>
      <c r="BC8" s="94">
        <f>[3]GIS!AE148</f>
        <v>0</v>
      </c>
      <c r="BD8" s="94">
        <f>[3]GIS!AE223</f>
        <v>0</v>
      </c>
      <c r="BE8" s="95">
        <f>[3]GIS!AE173</f>
        <v>0</v>
      </c>
      <c r="BF8" s="94">
        <f>[3]GIS!AE198</f>
        <v>0</v>
      </c>
      <c r="BG8" s="94">
        <f>[3]GIS!AE274</f>
        <v>0</v>
      </c>
      <c r="BH8" s="94">
        <f>[3]GIS!AE248</f>
        <v>0</v>
      </c>
    </row>
    <row r="9" spans="1:60" x14ac:dyDescent="0.25">
      <c r="A9" s="99" t="s">
        <v>89</v>
      </c>
      <c r="B9" s="96">
        <f>[3]GIS!S74</f>
        <v>333380</v>
      </c>
      <c r="C9" s="93">
        <f>[3]GIS!S99</f>
        <v>56182</v>
      </c>
      <c r="D9" s="93">
        <f>[3]GIS!S124</f>
        <v>27842</v>
      </c>
      <c r="E9" s="93">
        <f>[3]GIS!S149</f>
        <v>147013</v>
      </c>
      <c r="F9" s="93">
        <v>0</v>
      </c>
      <c r="G9" s="93">
        <f>[3]GIS!S174</f>
        <v>4753</v>
      </c>
      <c r="H9" s="93">
        <f>[3]GIS!S199</f>
        <v>28941</v>
      </c>
      <c r="I9" s="93">
        <f>[3]GIS!S276</f>
        <v>0</v>
      </c>
      <c r="J9" s="97">
        <f>[3]GIS!S249</f>
        <v>0</v>
      </c>
      <c r="L9" s="94">
        <f>[3]GIS!V74</f>
        <v>0</v>
      </c>
      <c r="M9" s="95">
        <f>[3]GIS!V99</f>
        <v>37966</v>
      </c>
      <c r="N9" s="94">
        <f>[3]GIS!V124</f>
        <v>0</v>
      </c>
      <c r="O9" s="94">
        <f>[3]GIS!V149</f>
        <v>0</v>
      </c>
      <c r="P9" s="94">
        <f>[3]GIS!V224</f>
        <v>0</v>
      </c>
      <c r="Q9" s="94">
        <f>[3]GIS!V174</f>
        <v>0</v>
      </c>
      <c r="R9" s="94">
        <f>[3]GIS!V199</f>
        <v>362</v>
      </c>
      <c r="S9" s="94">
        <f>[3]GIS!V276</f>
        <v>0</v>
      </c>
      <c r="T9" s="94">
        <f>[3]GIS!T249</f>
        <v>0</v>
      </c>
      <c r="V9" s="94">
        <f>[3]GIS!Y74</f>
        <v>0</v>
      </c>
      <c r="W9" s="94">
        <f>[3]GIS!Y99</f>
        <v>0</v>
      </c>
      <c r="X9" s="95">
        <f>[3]GIS!Y124</f>
        <v>0</v>
      </c>
      <c r="Y9" s="97">
        <f>[3]GIS!Y149</f>
        <v>0</v>
      </c>
      <c r="Z9" s="97">
        <f>[3]GIS!Y224</f>
        <v>0</v>
      </c>
      <c r="AA9" s="94">
        <f>[3]GIS!Y174</f>
        <v>0</v>
      </c>
      <c r="AB9" s="94">
        <f>[3]GIS!Y199</f>
        <v>0</v>
      </c>
      <c r="AC9" s="94">
        <f>[3]GIS!Y276</f>
        <v>0</v>
      </c>
      <c r="AD9" s="94">
        <f>[3]GIS!X249</f>
        <v>0</v>
      </c>
      <c r="AF9" s="94">
        <f>[3]GIS!AH74</f>
        <v>0</v>
      </c>
      <c r="AG9" s="94">
        <f>[3]GIS!AH99</f>
        <v>0</v>
      </c>
      <c r="AH9" s="94">
        <f>[3]GIS!AK124</f>
        <v>0</v>
      </c>
      <c r="AI9" s="94">
        <f>[3]GIS!AH149</f>
        <v>0</v>
      </c>
      <c r="AJ9" s="94">
        <f>[3]GIS!AH224</f>
        <v>0</v>
      </c>
      <c r="AK9" s="94">
        <f>[3]GIS!AH174</f>
        <v>0</v>
      </c>
      <c r="AL9" s="95">
        <f>[3]GIS!AH199</f>
        <v>0</v>
      </c>
      <c r="AM9" s="94">
        <f>[3]GIS!AH275</f>
        <v>0</v>
      </c>
      <c r="AN9" s="94">
        <f>[3]GIS!AH249</f>
        <v>0</v>
      </c>
      <c r="AP9" s="94">
        <f>[3]GIS!AB74</f>
        <v>0</v>
      </c>
      <c r="AQ9" s="98">
        <f>[3]GIS!AB99</f>
        <v>0</v>
      </c>
      <c r="AR9" s="94">
        <f>[3]GIS!AB124</f>
        <v>0</v>
      </c>
      <c r="AS9" s="95">
        <f>[3]GIS!AB149</f>
        <v>0</v>
      </c>
      <c r="AT9" s="94">
        <f>[3]GIS!AB224</f>
        <v>0</v>
      </c>
      <c r="AU9" s="94">
        <f>[3]GIS!AB174</f>
        <v>0</v>
      </c>
      <c r="AV9" s="94">
        <f>[3]GIS!AB199</f>
        <v>0</v>
      </c>
      <c r="AW9" s="94">
        <f>[3]GIS!AB275</f>
        <v>0</v>
      </c>
      <c r="AX9" s="94">
        <f>[3]GIS!AB249</f>
        <v>0</v>
      </c>
      <c r="AZ9" s="94">
        <f>[3]GIS!AE74</f>
        <v>0</v>
      </c>
      <c r="BA9" s="94">
        <f>[3]GIS!AE99</f>
        <v>0</v>
      </c>
      <c r="BB9" s="94">
        <f>[3]GIS!AH124</f>
        <v>0</v>
      </c>
      <c r="BC9" s="94">
        <f>[3]GIS!AE149</f>
        <v>0</v>
      </c>
      <c r="BD9" s="94">
        <f>[3]GIS!AE224</f>
        <v>0</v>
      </c>
      <c r="BE9" s="95">
        <f>[3]GIS!AE174</f>
        <v>0</v>
      </c>
      <c r="BF9" s="94">
        <f>[3]GIS!AE199</f>
        <v>0</v>
      </c>
      <c r="BG9" s="94">
        <f>[3]GIS!AE275</f>
        <v>0</v>
      </c>
      <c r="BH9" s="94">
        <f>[3]GIS!AE249</f>
        <v>0</v>
      </c>
    </row>
    <row r="10" spans="1:60" x14ac:dyDescent="0.25">
      <c r="A10" s="100" t="s">
        <v>90</v>
      </c>
      <c r="B10" s="96">
        <f>[3]GIS!S75</f>
        <v>185541</v>
      </c>
      <c r="C10" s="93">
        <f>[3]GIS!S100</f>
        <v>56182</v>
      </c>
      <c r="D10" s="93">
        <f>[3]GIS!S125</f>
        <v>0</v>
      </c>
      <c r="E10" s="93">
        <f>[3]GIS!S150</f>
        <v>147013</v>
      </c>
      <c r="F10" s="93">
        <v>1908</v>
      </c>
      <c r="G10" s="93">
        <f>[3]GIS!S175</f>
        <v>4753</v>
      </c>
      <c r="H10" s="93">
        <f>[3]GIS!S200</f>
        <v>28941</v>
      </c>
      <c r="I10" s="93">
        <f>[3]GIS!S277</f>
        <v>0</v>
      </c>
      <c r="J10" s="97">
        <f>[3]GIS!S250</f>
        <v>0</v>
      </c>
      <c r="L10" s="94">
        <f>[3]GIS!V75</f>
        <v>140357</v>
      </c>
      <c r="M10" s="95">
        <f>[3]GIS!V100</f>
        <v>184288</v>
      </c>
      <c r="N10" s="94">
        <f>[3]GIS!V125</f>
        <v>135297</v>
      </c>
      <c r="O10" s="94">
        <f>[3]GIS!V150</f>
        <v>77936</v>
      </c>
      <c r="P10" s="94">
        <f>[3]GIS!V225</f>
        <v>181841</v>
      </c>
      <c r="Q10" s="94">
        <f>[3]GIS!V175</f>
        <v>4364</v>
      </c>
      <c r="R10" s="94">
        <f>[3]GIS!V200</f>
        <v>272289</v>
      </c>
      <c r="S10" s="94">
        <f>[3]GIS!V277</f>
        <v>0</v>
      </c>
      <c r="T10" s="94">
        <f>[3]GIS!T250</f>
        <v>0</v>
      </c>
      <c r="V10" s="94">
        <f>[3]GIS!Y75</f>
        <v>102645</v>
      </c>
      <c r="W10" s="94">
        <f>[3]GIS!Y100</f>
        <v>79957</v>
      </c>
      <c r="X10" s="95">
        <f>[3]GIS!Y125</f>
        <v>1962375</v>
      </c>
      <c r="Y10" s="97">
        <f>[3]GIS!Y150</f>
        <v>583970</v>
      </c>
      <c r="Z10" s="97">
        <f>[3]GIS!Y225</f>
        <v>0</v>
      </c>
      <c r="AA10" s="94">
        <f>[3]GIS!Y175</f>
        <v>1250</v>
      </c>
      <c r="AB10" s="94">
        <f>[3]GIS!Y200</f>
        <v>325236</v>
      </c>
      <c r="AC10" s="94">
        <f>[3]GIS!Y277</f>
        <v>384413</v>
      </c>
      <c r="AD10" s="94">
        <f>[3]GIS!X250</f>
        <v>0</v>
      </c>
      <c r="AF10" s="94">
        <f>[3]GIS!AH75</f>
        <v>29353</v>
      </c>
      <c r="AG10" s="94">
        <f>[3]GIS!AH100</f>
        <v>236375</v>
      </c>
      <c r="AH10" s="94">
        <f>[3]GIS!AK125</f>
        <v>0</v>
      </c>
      <c r="AI10" s="94">
        <f>[3]GIS!AH150</f>
        <v>224642</v>
      </c>
      <c r="AJ10" s="94">
        <f>[3]GIS!AH225</f>
        <v>0</v>
      </c>
      <c r="AK10" s="94">
        <f>[3]GIS!AH175</f>
        <v>0</v>
      </c>
      <c r="AL10" s="95">
        <f>[3]GIS!AH200</f>
        <v>560008</v>
      </c>
      <c r="AM10" s="94">
        <f>[3]GIS!AH276</f>
        <v>0</v>
      </c>
      <c r="AN10" s="94">
        <f>[3]GIS!AH250</f>
        <v>0</v>
      </c>
      <c r="AP10" s="94">
        <f>[3]GIS!AB75</f>
        <v>0</v>
      </c>
      <c r="AQ10" s="98">
        <f>[3]GIS!AB100</f>
        <v>5597</v>
      </c>
      <c r="AR10" s="94">
        <f>[3]GIS!AB125</f>
        <v>234579</v>
      </c>
      <c r="AS10" s="95">
        <f>[3]GIS!AB150</f>
        <v>81397</v>
      </c>
      <c r="AT10" s="94">
        <f>[3]GIS!AB225</f>
        <v>0</v>
      </c>
      <c r="AU10" s="94">
        <f>[3]GIS!AB175</f>
        <v>0</v>
      </c>
      <c r="AV10" s="94">
        <f>[3]GIS!AB200</f>
        <v>19037</v>
      </c>
      <c r="AW10" s="94">
        <f>[3]GIS!AB276</f>
        <v>0</v>
      </c>
      <c r="AX10" s="94">
        <f>[3]GIS!AB250</f>
        <v>0</v>
      </c>
      <c r="AZ10" s="94">
        <f>[3]GIS!AE75</f>
        <v>2584</v>
      </c>
      <c r="BA10" s="94">
        <f>[3]GIS!AE100</f>
        <v>4364</v>
      </c>
      <c r="BB10" s="94">
        <f>[3]GIS!AH125</f>
        <v>115511</v>
      </c>
      <c r="BC10" s="94">
        <f>[3]GIS!AE150</f>
        <v>51892</v>
      </c>
      <c r="BD10" s="94">
        <f>[3]GIS!AE225</f>
        <v>8618</v>
      </c>
      <c r="BE10" s="95">
        <f>[3]GIS!AE175</f>
        <v>3693</v>
      </c>
      <c r="BF10" s="94">
        <f>[3]GIS!AE200</f>
        <v>19009</v>
      </c>
      <c r="BG10" s="94">
        <f>[3]GIS!AE276</f>
        <v>0</v>
      </c>
      <c r="BH10" s="94">
        <f>[3]GIS!AE250</f>
        <v>0</v>
      </c>
    </row>
    <row r="11" spans="1:60" x14ac:dyDescent="0.25">
      <c r="A11" s="100" t="s">
        <v>91</v>
      </c>
      <c r="B11" s="96">
        <f>[3]GIS!S76</f>
        <v>0</v>
      </c>
      <c r="C11" s="93">
        <f>[3]GIS!S101</f>
        <v>0</v>
      </c>
      <c r="D11" s="93">
        <f>[3]GIS!S126</f>
        <v>0</v>
      </c>
      <c r="E11" s="93">
        <f>[3]GIS!S151</f>
        <v>0</v>
      </c>
      <c r="F11" s="93">
        <v>0</v>
      </c>
      <c r="G11" s="93">
        <f>[3]GIS!S176</f>
        <v>0</v>
      </c>
      <c r="H11" s="93">
        <f>[3]GIS!S201</f>
        <v>0</v>
      </c>
      <c r="I11" s="93">
        <f>[3]GIS!S278</f>
        <v>0</v>
      </c>
      <c r="J11" s="97">
        <f>[3]GIS!S251</f>
        <v>0</v>
      </c>
      <c r="L11" s="94">
        <f>[3]GIS!V76</f>
        <v>0</v>
      </c>
      <c r="M11" s="95">
        <f>[3]GIS!V101</f>
        <v>0</v>
      </c>
      <c r="N11" s="94">
        <f>[3]GIS!V126</f>
        <v>167502</v>
      </c>
      <c r="O11" s="94">
        <f>[3]GIS!V151</f>
        <v>191070</v>
      </c>
      <c r="P11" s="94">
        <f>[3]GIS!V226</f>
        <v>0</v>
      </c>
      <c r="Q11" s="94">
        <f>[3]GIS!V176</f>
        <v>0</v>
      </c>
      <c r="R11" s="94">
        <f>[3]GIS!V201</f>
        <v>0</v>
      </c>
      <c r="S11" s="94">
        <f>[3]GIS!V278</f>
        <v>0</v>
      </c>
      <c r="T11" s="94">
        <f>[3]GIS!T251</f>
        <v>0</v>
      </c>
      <c r="V11" s="94">
        <f>[3]GIS!Y76</f>
        <v>0</v>
      </c>
      <c r="W11" s="94">
        <f>[3]GIS!Y101</f>
        <v>0</v>
      </c>
      <c r="X11" s="95">
        <f>[3]GIS!Y126</f>
        <v>0</v>
      </c>
      <c r="Y11" s="97">
        <f>[3]GIS!Y151</f>
        <v>0</v>
      </c>
      <c r="Z11" s="97">
        <f>[3]GIS!Y226</f>
        <v>0</v>
      </c>
      <c r="AA11" s="94">
        <f>[3]GIS!Y176</f>
        <v>0</v>
      </c>
      <c r="AB11" s="94">
        <f>[3]GIS!Y201</f>
        <v>0</v>
      </c>
      <c r="AC11" s="94">
        <f>[3]GIS!Y278</f>
        <v>0</v>
      </c>
      <c r="AD11" s="94">
        <f>[3]GIS!X251</f>
        <v>0</v>
      </c>
      <c r="AF11" s="94">
        <f>[3]GIS!AH76</f>
        <v>0</v>
      </c>
      <c r="AG11" s="94">
        <f>[3]GIS!AH101</f>
        <v>0</v>
      </c>
      <c r="AH11" s="94">
        <f>[3]GIS!AK126</f>
        <v>0</v>
      </c>
      <c r="AI11" s="94">
        <f>[3]GIS!AH151</f>
        <v>0</v>
      </c>
      <c r="AJ11" s="94">
        <f>[3]GIS!AH226</f>
        <v>0</v>
      </c>
      <c r="AK11" s="94">
        <f>[3]GIS!AH176</f>
        <v>0</v>
      </c>
      <c r="AL11" s="95">
        <f>[3]GIS!AH201</f>
        <v>0</v>
      </c>
      <c r="AM11" s="94">
        <f>[3]GIS!AH277</f>
        <v>0</v>
      </c>
      <c r="AN11" s="94">
        <f>[3]GIS!AH251</f>
        <v>0</v>
      </c>
      <c r="AP11" s="94">
        <f>[3]GIS!AB76</f>
        <v>0</v>
      </c>
      <c r="AQ11" s="98">
        <f>[3]GIS!AB101</f>
        <v>0</v>
      </c>
      <c r="AR11" s="94">
        <f>[3]GIS!AB126</f>
        <v>0</v>
      </c>
      <c r="AS11" s="95">
        <f>[3]GIS!AB151</f>
        <v>0</v>
      </c>
      <c r="AT11" s="94">
        <f>[3]GIS!AB226</f>
        <v>0</v>
      </c>
      <c r="AU11" s="94">
        <f>[3]GIS!AB176</f>
        <v>0</v>
      </c>
      <c r="AV11" s="94">
        <f>[3]GIS!AB201</f>
        <v>0</v>
      </c>
      <c r="AW11" s="94">
        <f>[3]GIS!AB277</f>
        <v>58000</v>
      </c>
      <c r="AX11" s="94">
        <f>[3]GIS!AB251</f>
        <v>0</v>
      </c>
      <c r="AZ11" s="94">
        <f>[3]GIS!AE76</f>
        <v>0</v>
      </c>
      <c r="BA11" s="94">
        <f>[3]GIS!AE101</f>
        <v>0</v>
      </c>
      <c r="BB11" s="94">
        <f>[3]GIS!AH126</f>
        <v>0</v>
      </c>
      <c r="BC11" s="94">
        <f>[3]GIS!AE151</f>
        <v>0</v>
      </c>
      <c r="BD11" s="94">
        <f>[3]GIS!AE226</f>
        <v>0</v>
      </c>
      <c r="BE11" s="95">
        <f>[3]GIS!AE176</f>
        <v>0</v>
      </c>
      <c r="BF11" s="94">
        <f>[3]GIS!AE201</f>
        <v>0</v>
      </c>
      <c r="BG11" s="94">
        <f>[3]GIS!AE277</f>
        <v>211971</v>
      </c>
      <c r="BH11" s="94">
        <f>[3]GIS!AE251</f>
        <v>0</v>
      </c>
    </row>
    <row r="12" spans="1:60" x14ac:dyDescent="0.25">
      <c r="A12" s="99" t="s">
        <v>92</v>
      </c>
      <c r="B12" s="96">
        <f>[3]GIS!S77</f>
        <v>0</v>
      </c>
      <c r="C12" s="93">
        <f>[3]GIS!S102</f>
        <v>0</v>
      </c>
      <c r="D12" s="93">
        <f>[3]GIS!S127</f>
        <v>0</v>
      </c>
      <c r="E12" s="93">
        <f>[3]GIS!S152</f>
        <v>0</v>
      </c>
      <c r="F12" s="93">
        <v>0</v>
      </c>
      <c r="G12" s="93">
        <f>[3]GIS!S177</f>
        <v>0</v>
      </c>
      <c r="H12" s="93">
        <f>[3]GIS!S202</f>
        <v>0</v>
      </c>
      <c r="I12" s="93">
        <f>[3]GIS!S279</f>
        <v>0</v>
      </c>
      <c r="J12" s="97">
        <f>[3]GIS!S252</f>
        <v>0</v>
      </c>
      <c r="L12" s="94">
        <f>[3]GIS!V77</f>
        <v>0</v>
      </c>
      <c r="M12" s="95">
        <f>[3]GIS!V102</f>
        <v>0</v>
      </c>
      <c r="N12" s="94">
        <f>[3]GIS!V127</f>
        <v>0</v>
      </c>
      <c r="O12" s="94">
        <f>[3]GIS!V152</f>
        <v>0</v>
      </c>
      <c r="P12" s="94">
        <f>[3]GIS!V227</f>
        <v>0</v>
      </c>
      <c r="Q12" s="94">
        <f>[3]GIS!V177</f>
        <v>0</v>
      </c>
      <c r="R12" s="94">
        <f>[3]GIS!V202</f>
        <v>0</v>
      </c>
      <c r="S12" s="94">
        <f>[3]GIS!V279</f>
        <v>0</v>
      </c>
      <c r="T12" s="94">
        <f>[3]GIS!T252</f>
        <v>0</v>
      </c>
      <c r="V12" s="94">
        <f>[3]GIS!Y77</f>
        <v>0</v>
      </c>
      <c r="W12" s="94">
        <f>[3]GIS!Y102</f>
        <v>0</v>
      </c>
      <c r="X12" s="95">
        <f>[3]GIS!Y127</f>
        <v>0</v>
      </c>
      <c r="Y12" s="97">
        <f>[3]GIS!Y152</f>
        <v>0</v>
      </c>
      <c r="Z12" s="97">
        <f>[3]GIS!Y227</f>
        <v>0</v>
      </c>
      <c r="AA12" s="94">
        <f>[3]GIS!Y177</f>
        <v>0</v>
      </c>
      <c r="AB12" s="94">
        <f>[3]GIS!Y202</f>
        <v>0</v>
      </c>
      <c r="AC12" s="94">
        <f>[3]GIS!Y279</f>
        <v>0</v>
      </c>
      <c r="AD12" s="94">
        <f>[3]GIS!X252</f>
        <v>0</v>
      </c>
      <c r="AF12" s="94">
        <f>[3]GIS!AH77</f>
        <v>0</v>
      </c>
      <c r="AG12" s="94">
        <f>[3]GIS!AH102</f>
        <v>0</v>
      </c>
      <c r="AH12" s="94">
        <f>[3]GIS!AK127</f>
        <v>0</v>
      </c>
      <c r="AI12" s="94">
        <f>[3]GIS!AH152</f>
        <v>0</v>
      </c>
      <c r="AJ12" s="94">
        <f>[3]GIS!AH227</f>
        <v>0</v>
      </c>
      <c r="AK12" s="94">
        <f>[3]GIS!AH177</f>
        <v>0</v>
      </c>
      <c r="AL12" s="95">
        <f>[3]GIS!AH202</f>
        <v>0</v>
      </c>
      <c r="AM12" s="94">
        <f>[3]GIS!AH278</f>
        <v>0</v>
      </c>
      <c r="AN12" s="94">
        <f>[3]GIS!AH252</f>
        <v>0</v>
      </c>
      <c r="AP12" s="94">
        <f>[3]GIS!AB77</f>
        <v>0</v>
      </c>
      <c r="AQ12" s="98">
        <f>[3]GIS!AB102</f>
        <v>0</v>
      </c>
      <c r="AR12" s="94">
        <f>[3]GIS!AB127</f>
        <v>0</v>
      </c>
      <c r="AS12" s="95">
        <f>[3]GIS!AB152</f>
        <v>0</v>
      </c>
      <c r="AT12" s="94">
        <f>[3]GIS!AB227</f>
        <v>0</v>
      </c>
      <c r="AU12" s="94">
        <f>[3]GIS!AB177</f>
        <v>0</v>
      </c>
      <c r="AV12" s="94">
        <f>[3]GIS!AB202</f>
        <v>0</v>
      </c>
      <c r="AW12" s="94">
        <f>[3]GIS!AB278</f>
        <v>0</v>
      </c>
      <c r="AX12" s="94">
        <f>[3]GIS!AB252</f>
        <v>0</v>
      </c>
      <c r="AZ12" s="94">
        <f>[3]GIS!AE77</f>
        <v>0</v>
      </c>
      <c r="BA12" s="94">
        <f>[3]GIS!AE102</f>
        <v>0</v>
      </c>
      <c r="BB12" s="94">
        <f>[3]GIS!AH127</f>
        <v>0</v>
      </c>
      <c r="BC12" s="94">
        <f>[3]GIS!AE152</f>
        <v>0</v>
      </c>
      <c r="BD12" s="94">
        <f>[3]GIS!AE227</f>
        <v>0</v>
      </c>
      <c r="BE12" s="95">
        <f>[3]GIS!AE177</f>
        <v>208264</v>
      </c>
      <c r="BF12" s="94">
        <f>[3]GIS!AE202</f>
        <v>0</v>
      </c>
      <c r="BG12" s="94">
        <f>[3]GIS!AE278</f>
        <v>0</v>
      </c>
      <c r="BH12" s="94">
        <f>[3]GIS!AE252</f>
        <v>0</v>
      </c>
    </row>
    <row r="13" spans="1:60" x14ac:dyDescent="0.25">
      <c r="A13" s="99" t="s">
        <v>93</v>
      </c>
      <c r="B13" s="96">
        <f>[3]GIS!S78</f>
        <v>7077</v>
      </c>
      <c r="C13" s="93">
        <f>[3]GIS!S103</f>
        <v>35279</v>
      </c>
      <c r="D13" s="93">
        <f>[3]GIS!S128</f>
        <v>27842</v>
      </c>
      <c r="E13" s="93">
        <f>[3]GIS!S153</f>
        <v>25057</v>
      </c>
      <c r="F13" s="93">
        <v>252201</v>
      </c>
      <c r="G13" s="93">
        <f>[3]GIS!S178</f>
        <v>0</v>
      </c>
      <c r="H13" s="93">
        <f>[3]GIS!S203</f>
        <v>11833</v>
      </c>
      <c r="I13" s="93">
        <f>[3]GIS!S280</f>
        <v>25511</v>
      </c>
      <c r="J13" s="97">
        <f>[3]GIS!S253</f>
        <v>0</v>
      </c>
      <c r="L13" s="94">
        <f>[3]GIS!V78</f>
        <v>0</v>
      </c>
      <c r="M13" s="95">
        <f>[3]GIS!V103</f>
        <v>27795</v>
      </c>
      <c r="N13" s="94">
        <f>[3]GIS!V128</f>
        <v>1485</v>
      </c>
      <c r="O13" s="94">
        <f>[3]GIS!V153</f>
        <v>0</v>
      </c>
      <c r="P13" s="94">
        <f>[3]GIS!V228</f>
        <v>55096</v>
      </c>
      <c r="Q13" s="94">
        <f>[3]GIS!V178</f>
        <v>0</v>
      </c>
      <c r="R13" s="94">
        <f>[3]GIS!V203</f>
        <v>20649</v>
      </c>
      <c r="S13" s="94">
        <f>[3]GIS!V280</f>
        <v>9765</v>
      </c>
      <c r="T13" s="94">
        <f>[3]GIS!T253</f>
        <v>0</v>
      </c>
      <c r="V13" s="94">
        <f>[3]GIS!Y78</f>
        <v>0</v>
      </c>
      <c r="W13" s="94">
        <f>[3]GIS!Y103</f>
        <v>0</v>
      </c>
      <c r="X13" s="95">
        <f>[3]GIS!Y128</f>
        <v>0</v>
      </c>
      <c r="Y13" s="97">
        <f>[3]GIS!Y153</f>
        <v>0</v>
      </c>
      <c r="Z13" s="97">
        <f>[3]GIS!Y228</f>
        <v>0</v>
      </c>
      <c r="AA13" s="94">
        <f>[3]GIS!Y178</f>
        <v>0</v>
      </c>
      <c r="AB13" s="94">
        <f>[3]GIS!Y203</f>
        <v>0</v>
      </c>
      <c r="AC13" s="94">
        <f>[3]GIS!Y280</f>
        <v>0</v>
      </c>
      <c r="AD13" s="94">
        <f>[3]GIS!X253</f>
        <v>0</v>
      </c>
      <c r="AF13" s="94">
        <f>[3]GIS!AH78</f>
        <v>0</v>
      </c>
      <c r="AG13" s="94">
        <f>[3]GIS!AH103</f>
        <v>0</v>
      </c>
      <c r="AH13" s="94">
        <f>[3]GIS!AK128</f>
        <v>0</v>
      </c>
      <c r="AI13" s="94">
        <f>[3]GIS!AH153</f>
        <v>0</v>
      </c>
      <c r="AJ13" s="94">
        <f>[3]GIS!AH228</f>
        <v>0</v>
      </c>
      <c r="AK13" s="94">
        <f>[3]GIS!AH178</f>
        <v>0</v>
      </c>
      <c r="AL13" s="95">
        <f>[3]GIS!AH203</f>
        <v>2711</v>
      </c>
      <c r="AM13" s="94">
        <f>[3]GIS!AH279</f>
        <v>0</v>
      </c>
      <c r="AN13" s="94">
        <f>[3]GIS!AH253</f>
        <v>0</v>
      </c>
      <c r="AP13" s="94">
        <f>[3]GIS!AB78</f>
        <v>0</v>
      </c>
      <c r="AQ13" s="98">
        <f>[3]GIS!AB103</f>
        <v>64794</v>
      </c>
      <c r="AR13" s="94">
        <f>[3]GIS!AB128</f>
        <v>0</v>
      </c>
      <c r="AS13" s="95">
        <f>[3]GIS!AB153</f>
        <v>60172</v>
      </c>
      <c r="AT13" s="94">
        <f>[3]GIS!AB228</f>
        <v>175570</v>
      </c>
      <c r="AU13" s="94">
        <f>[3]GIS!AB178</f>
        <v>0</v>
      </c>
      <c r="AV13" s="94">
        <f>[3]GIS!AB203</f>
        <v>29214</v>
      </c>
      <c r="AW13" s="94">
        <f>[3]GIS!AB279</f>
        <v>0</v>
      </c>
      <c r="AX13" s="94">
        <f>[3]GIS!AB253</f>
        <v>0</v>
      </c>
      <c r="AZ13" s="94">
        <f>[3]GIS!AE78</f>
        <v>0</v>
      </c>
      <c r="BA13" s="94">
        <f>[3]GIS!AE103</f>
        <v>0</v>
      </c>
      <c r="BB13" s="94">
        <f>[3]GIS!AH128</f>
        <v>0</v>
      </c>
      <c r="BC13" s="94">
        <f>[3]GIS!AE153</f>
        <v>0</v>
      </c>
      <c r="BD13" s="94">
        <f>[3]GIS!AE228</f>
        <v>6717</v>
      </c>
      <c r="BE13" s="95">
        <f>[3]GIS!AE178</f>
        <v>0</v>
      </c>
      <c r="BF13" s="94">
        <f>[3]GIS!AE203</f>
        <v>0</v>
      </c>
      <c r="BG13" s="94">
        <f>[3]GIS!AE279</f>
        <v>0</v>
      </c>
      <c r="BH13" s="94">
        <f>[3]GIS!AE253</f>
        <v>0</v>
      </c>
    </row>
    <row r="14" spans="1:60" x14ac:dyDescent="0.25">
      <c r="A14" s="99" t="s">
        <v>94</v>
      </c>
      <c r="B14" s="96">
        <f>[3]GIS!S79</f>
        <v>0</v>
      </c>
      <c r="C14" s="93">
        <f>[3]GIS!S104</f>
        <v>0</v>
      </c>
      <c r="D14" s="93">
        <f>[3]GIS!S129</f>
        <v>0</v>
      </c>
      <c r="E14" s="93">
        <f>[3]GIS!S154</f>
        <v>0</v>
      </c>
      <c r="F14" s="93">
        <v>0</v>
      </c>
      <c r="G14" s="93">
        <f>[3]GIS!S179</f>
        <v>0</v>
      </c>
      <c r="H14" s="93">
        <f>[3]GIS!S204</f>
        <v>0</v>
      </c>
      <c r="I14" s="93">
        <f>[3]GIS!S281</f>
        <v>0</v>
      </c>
      <c r="J14" s="97">
        <f>[3]GIS!S254</f>
        <v>0</v>
      </c>
      <c r="L14" s="94">
        <f>[3]GIS!V79</f>
        <v>0</v>
      </c>
      <c r="M14" s="95">
        <f>[3]GIS!V104</f>
        <v>377661</v>
      </c>
      <c r="N14" s="94">
        <f>[3]GIS!V129</f>
        <v>0</v>
      </c>
      <c r="O14" s="94">
        <f>[3]GIS!V154</f>
        <v>0</v>
      </c>
      <c r="P14" s="94">
        <f>[3]GIS!V229</f>
        <v>0</v>
      </c>
      <c r="Q14" s="94">
        <f>[3]GIS!V179</f>
        <v>0</v>
      </c>
      <c r="R14" s="94">
        <f>[3]GIS!V204</f>
        <v>0</v>
      </c>
      <c r="S14" s="94">
        <f>[3]GIS!V281</f>
        <v>0</v>
      </c>
      <c r="T14" s="94">
        <f>[3]GIS!T254</f>
        <v>0</v>
      </c>
      <c r="V14" s="94">
        <f>[3]GIS!Y79</f>
        <v>0</v>
      </c>
      <c r="W14" s="94">
        <f>[3]GIS!Y104</f>
        <v>0</v>
      </c>
      <c r="X14" s="95">
        <f>[3]GIS!Y129</f>
        <v>16101</v>
      </c>
      <c r="Y14" s="97">
        <f>[3]GIS!Y154</f>
        <v>0</v>
      </c>
      <c r="Z14" s="97">
        <f>[3]GIS!Y229</f>
        <v>0</v>
      </c>
      <c r="AA14" s="94">
        <f>[3]GIS!Y179</f>
        <v>0</v>
      </c>
      <c r="AB14" s="94">
        <f>[3]GIS!Y204</f>
        <v>0</v>
      </c>
      <c r="AC14" s="94">
        <f>[3]GIS!Y281</f>
        <v>0</v>
      </c>
      <c r="AD14" s="94">
        <f>[3]GIS!X254</f>
        <v>0</v>
      </c>
      <c r="AF14" s="94">
        <f>[3]GIS!AH79</f>
        <v>0</v>
      </c>
      <c r="AG14" s="94">
        <f>[3]GIS!AH104</f>
        <v>0</v>
      </c>
      <c r="AH14" s="94">
        <f>[3]GIS!AK129</f>
        <v>0</v>
      </c>
      <c r="AI14" s="94">
        <f>[3]GIS!AH154</f>
        <v>0</v>
      </c>
      <c r="AJ14" s="94">
        <f>[3]GIS!AH229</f>
        <v>0</v>
      </c>
      <c r="AK14" s="94">
        <f>[3]GIS!AH179</f>
        <v>0</v>
      </c>
      <c r="AL14" s="95">
        <f>[3]GIS!AH204</f>
        <v>0</v>
      </c>
      <c r="AM14" s="94">
        <f>[3]GIS!AH280</f>
        <v>0</v>
      </c>
      <c r="AN14" s="94">
        <f>[3]GIS!AH254</f>
        <v>0</v>
      </c>
      <c r="AP14" s="94">
        <f>[3]GIS!AB79</f>
        <v>0</v>
      </c>
      <c r="AQ14" s="98">
        <f>[3]GIS!AB104</f>
        <v>0</v>
      </c>
      <c r="AR14" s="94">
        <f>[3]GIS!AB129</f>
        <v>0</v>
      </c>
      <c r="AS14" s="95">
        <f>[3]GIS!AB154</f>
        <v>0</v>
      </c>
      <c r="AT14" s="94">
        <f>[3]GIS!AB229</f>
        <v>0</v>
      </c>
      <c r="AU14" s="94">
        <f>[3]GIS!AB179</f>
        <v>0</v>
      </c>
      <c r="AV14" s="94">
        <f>[3]GIS!AB204</f>
        <v>0</v>
      </c>
      <c r="AW14" s="94">
        <f>[3]GIS!AB280</f>
        <v>0</v>
      </c>
      <c r="AX14" s="94">
        <f>[3]GIS!AB254</f>
        <v>0</v>
      </c>
      <c r="AZ14" s="94">
        <f>[3]GIS!AE79</f>
        <v>0</v>
      </c>
      <c r="BA14" s="94">
        <f>[3]GIS!AE104</f>
        <v>0</v>
      </c>
      <c r="BB14" s="94">
        <f>[3]GIS!AH129</f>
        <v>0</v>
      </c>
      <c r="BC14" s="94">
        <f>[3]GIS!AE154</f>
        <v>0</v>
      </c>
      <c r="BD14" s="94">
        <f>[3]GIS!AE229</f>
        <v>0</v>
      </c>
      <c r="BE14" s="95">
        <f>[3]GIS!AE179</f>
        <v>0</v>
      </c>
      <c r="BF14" s="94">
        <f>[3]GIS!AE204</f>
        <v>0</v>
      </c>
      <c r="BG14" s="94">
        <f>[3]GIS!AE280</f>
        <v>0</v>
      </c>
      <c r="BH14" s="94">
        <f>[3]GIS!AE254</f>
        <v>0</v>
      </c>
    </row>
    <row r="15" spans="1:60" x14ac:dyDescent="0.25">
      <c r="A15" s="99" t="s">
        <v>95</v>
      </c>
      <c r="B15" s="96">
        <f>[3]GIS!S80</f>
        <v>131419</v>
      </c>
      <c r="C15" s="93">
        <f>[3]GIS!S105</f>
        <v>0</v>
      </c>
      <c r="D15" s="93">
        <f>[3]GIS!S130</f>
        <v>17107</v>
      </c>
      <c r="E15" s="93">
        <f>[3]GIS!S155</f>
        <v>0</v>
      </c>
      <c r="F15" s="93">
        <v>0</v>
      </c>
      <c r="G15" s="93">
        <f>[3]GIS!S180</f>
        <v>0</v>
      </c>
      <c r="H15" s="93">
        <f>[3]GIS!S205</f>
        <v>0</v>
      </c>
      <c r="I15" s="93">
        <f>[3]GIS!S282</f>
        <v>0</v>
      </c>
      <c r="J15" s="97">
        <f>[3]GIS!S255</f>
        <v>0</v>
      </c>
      <c r="L15" s="94">
        <f>[3]GIS!V80</f>
        <v>0</v>
      </c>
      <c r="M15" s="95">
        <f>[3]GIS!V105</f>
        <v>1085323</v>
      </c>
      <c r="N15" s="94">
        <f>[3]GIS!V130</f>
        <v>0</v>
      </c>
      <c r="O15" s="94">
        <f>[3]GIS!V155</f>
        <v>0</v>
      </c>
      <c r="P15" s="94">
        <f>[3]GIS!V230</f>
        <v>0</v>
      </c>
      <c r="Q15" s="94">
        <f>[3]GIS!V180</f>
        <v>0</v>
      </c>
      <c r="R15" s="94">
        <f>[3]GIS!V205</f>
        <v>0</v>
      </c>
      <c r="S15" s="94">
        <f>[3]GIS!V282</f>
        <v>0</v>
      </c>
      <c r="T15" s="94">
        <f>[3]GIS!T255</f>
        <v>0</v>
      </c>
      <c r="V15" s="94">
        <f>[3]GIS!Y80</f>
        <v>0</v>
      </c>
      <c r="W15" s="94">
        <f>[3]GIS!Y105</f>
        <v>0</v>
      </c>
      <c r="X15" s="95">
        <f>[3]GIS!Y130</f>
        <v>0</v>
      </c>
      <c r="Y15" s="97">
        <f>[3]GIS!Y155</f>
        <v>0</v>
      </c>
      <c r="Z15" s="97">
        <f>[3]GIS!Y230</f>
        <v>0</v>
      </c>
      <c r="AA15" s="94">
        <f>[3]GIS!Y180</f>
        <v>0</v>
      </c>
      <c r="AB15" s="94">
        <f>[3]GIS!Y205</f>
        <v>0</v>
      </c>
      <c r="AC15" s="94">
        <f>[3]GIS!Y282</f>
        <v>0</v>
      </c>
      <c r="AD15" s="94">
        <f>[3]GIS!X255</f>
        <v>0</v>
      </c>
      <c r="AF15" s="94">
        <f>[3]GIS!AH80</f>
        <v>0</v>
      </c>
      <c r="AG15" s="94">
        <f>[3]GIS!AH105</f>
        <v>0</v>
      </c>
      <c r="AH15" s="94">
        <f>[3]GIS!AK130</f>
        <v>0</v>
      </c>
      <c r="AI15" s="94">
        <f>[3]GIS!AH155</f>
        <v>0</v>
      </c>
      <c r="AJ15" s="94">
        <f>[3]GIS!AH230</f>
        <v>0</v>
      </c>
      <c r="AK15" s="94">
        <f>[3]GIS!AH180</f>
        <v>0</v>
      </c>
      <c r="AL15" s="95">
        <f>[3]GIS!AH205</f>
        <v>0</v>
      </c>
      <c r="AM15" s="94">
        <f>[3]GIS!AH281</f>
        <v>0</v>
      </c>
      <c r="AN15" s="94">
        <f>[3]GIS!AH255</f>
        <v>0</v>
      </c>
      <c r="AP15" s="94">
        <f>[3]GIS!AB80</f>
        <v>0</v>
      </c>
      <c r="AQ15" s="98">
        <f>[3]GIS!AB105</f>
        <v>0</v>
      </c>
      <c r="AR15" s="94">
        <f>[3]GIS!AB130</f>
        <v>0</v>
      </c>
      <c r="AS15" s="95">
        <f>[3]GIS!AB155</f>
        <v>0</v>
      </c>
      <c r="AT15" s="94">
        <f>[3]GIS!AB230</f>
        <v>0</v>
      </c>
      <c r="AU15" s="94">
        <f>[3]GIS!AB180</f>
        <v>0</v>
      </c>
      <c r="AV15" s="94">
        <f>[3]GIS!AB205</f>
        <v>0</v>
      </c>
      <c r="AW15" s="94">
        <f>[3]GIS!AB281</f>
        <v>0</v>
      </c>
      <c r="AX15" s="94">
        <f>[3]GIS!AB255</f>
        <v>0</v>
      </c>
      <c r="AZ15" s="94">
        <f>[3]GIS!AE80</f>
        <v>0</v>
      </c>
      <c r="BA15" s="94">
        <f>[3]GIS!AE105</f>
        <v>0</v>
      </c>
      <c r="BB15" s="94">
        <f>[3]GIS!AH130</f>
        <v>0</v>
      </c>
      <c r="BC15" s="94">
        <f>[3]GIS!AE155</f>
        <v>0</v>
      </c>
      <c r="BD15" s="94">
        <f>[3]GIS!AE230</f>
        <v>0</v>
      </c>
      <c r="BE15" s="95">
        <f>[3]GIS!AE180</f>
        <v>0</v>
      </c>
      <c r="BF15" s="94">
        <f>[3]GIS!AE205</f>
        <v>0</v>
      </c>
      <c r="BG15" s="94">
        <f>[3]GIS!AE281</f>
        <v>0</v>
      </c>
      <c r="BH15" s="94">
        <f>[3]GIS!AE255</f>
        <v>0</v>
      </c>
    </row>
    <row r="16" spans="1:60" x14ac:dyDescent="0.25">
      <c r="A16" s="99" t="s">
        <v>96</v>
      </c>
      <c r="B16" s="96">
        <f>[3]GIS!S81</f>
        <v>4201895</v>
      </c>
      <c r="C16" s="93">
        <f>[3]GIS!S106</f>
        <v>0</v>
      </c>
      <c r="D16" s="93">
        <f>[3]GIS!S131</f>
        <v>0</v>
      </c>
      <c r="E16" s="93">
        <f>[3]GIS!S156</f>
        <v>0</v>
      </c>
      <c r="F16" s="93">
        <v>0</v>
      </c>
      <c r="G16" s="93">
        <f>[3]GIS!S181</f>
        <v>0</v>
      </c>
      <c r="H16" s="93">
        <f>[3]GIS!S206</f>
        <v>0</v>
      </c>
      <c r="I16" s="93">
        <f>[3]GIS!S283</f>
        <v>0</v>
      </c>
      <c r="J16" s="97">
        <f>[3]GIS!S256</f>
        <v>0</v>
      </c>
      <c r="L16" s="94">
        <f>[3]GIS!V81</f>
        <v>455649</v>
      </c>
      <c r="M16" s="95">
        <f>[3]GIS!V106</f>
        <v>0</v>
      </c>
      <c r="N16" s="94">
        <f>[3]GIS!V131</f>
        <v>0</v>
      </c>
      <c r="O16" s="94">
        <f>[3]GIS!V156</f>
        <v>1288661</v>
      </c>
      <c r="P16" s="94">
        <f>[3]GIS!V231</f>
        <v>0</v>
      </c>
      <c r="Q16" s="94">
        <f>[3]GIS!V181</f>
        <v>0</v>
      </c>
      <c r="R16" s="94">
        <f>[3]GIS!V206</f>
        <v>0</v>
      </c>
      <c r="S16" s="94">
        <f>[3]GIS!V283</f>
        <v>0</v>
      </c>
      <c r="T16" s="94">
        <f>[3]GIS!T256</f>
        <v>0</v>
      </c>
      <c r="V16" s="94">
        <f>[3]GIS!Y81</f>
        <v>0</v>
      </c>
      <c r="W16" s="94">
        <f>[3]GIS!Y106</f>
        <v>0</v>
      </c>
      <c r="X16" s="95">
        <f>[3]GIS!Y131</f>
        <v>0</v>
      </c>
      <c r="Y16" s="97">
        <f>[3]GIS!Y156</f>
        <v>0</v>
      </c>
      <c r="Z16" s="97">
        <f>[3]GIS!Y231</f>
        <v>0</v>
      </c>
      <c r="AA16" s="94">
        <f>[3]GIS!Y181</f>
        <v>0</v>
      </c>
      <c r="AB16" s="94">
        <f>[3]GIS!Y206</f>
        <v>0</v>
      </c>
      <c r="AC16" s="94">
        <f>[3]GIS!Y283</f>
        <v>0</v>
      </c>
      <c r="AD16" s="94">
        <f>[3]GIS!X256</f>
        <v>0</v>
      </c>
      <c r="AF16" s="94">
        <f>[3]GIS!AH81</f>
        <v>164286</v>
      </c>
      <c r="AG16" s="94">
        <f>[3]GIS!AH106</f>
        <v>0</v>
      </c>
      <c r="AH16" s="94">
        <f>[3]GIS!AK131</f>
        <v>0</v>
      </c>
      <c r="AI16" s="94">
        <f>[3]GIS!AH156</f>
        <v>1344458</v>
      </c>
      <c r="AJ16" s="94">
        <f>[3]GIS!AH231</f>
        <v>0</v>
      </c>
      <c r="AK16" s="94">
        <f>[3]GIS!AH181</f>
        <v>0</v>
      </c>
      <c r="AL16" s="95">
        <f>[3]GIS!AH206</f>
        <v>0</v>
      </c>
      <c r="AM16" s="94">
        <f>[3]GIS!AH282</f>
        <v>0</v>
      </c>
      <c r="AN16" s="94">
        <f>[3]GIS!AH256</f>
        <v>0</v>
      </c>
      <c r="AP16" s="94">
        <f>[3]GIS!AB81</f>
        <v>0</v>
      </c>
      <c r="AQ16" s="98">
        <f>[3]GIS!AB106</f>
        <v>0</v>
      </c>
      <c r="AR16" s="94">
        <f>[3]GIS!AB131</f>
        <v>0</v>
      </c>
      <c r="AS16" s="95">
        <f>[3]GIS!AB156</f>
        <v>36278</v>
      </c>
      <c r="AT16" s="94">
        <f>[3]GIS!AB231</f>
        <v>0</v>
      </c>
      <c r="AU16" s="94">
        <f>[3]GIS!AB181</f>
        <v>0</v>
      </c>
      <c r="AV16" s="94">
        <f>[3]GIS!AB206</f>
        <v>0</v>
      </c>
      <c r="AW16" s="94">
        <f>[3]GIS!AB282</f>
        <v>0</v>
      </c>
      <c r="AX16" s="94">
        <f>[3]GIS!AB256</f>
        <v>0</v>
      </c>
      <c r="AZ16" s="94">
        <f>[3]GIS!AE81</f>
        <v>0</v>
      </c>
      <c r="BA16" s="94">
        <f>[3]GIS!AE106</f>
        <v>0</v>
      </c>
      <c r="BB16" s="94">
        <f>[3]GIS!AH131</f>
        <v>0</v>
      </c>
      <c r="BC16" s="94">
        <f>[3]GIS!AE156</f>
        <v>0</v>
      </c>
      <c r="BD16" s="94">
        <f>[3]GIS!AE231</f>
        <v>0</v>
      </c>
      <c r="BE16" s="95">
        <f>[3]GIS!AE181</f>
        <v>0</v>
      </c>
      <c r="BF16" s="94">
        <f>[3]GIS!AE206</f>
        <v>0</v>
      </c>
      <c r="BG16" s="94">
        <f>[3]GIS!AE282</f>
        <v>0</v>
      </c>
      <c r="BH16" s="94">
        <f>[3]GIS!AE256</f>
        <v>0</v>
      </c>
    </row>
    <row r="17" spans="1:60" x14ac:dyDescent="0.25">
      <c r="A17" s="99" t="s">
        <v>97</v>
      </c>
      <c r="B17" s="96">
        <f>[3]GIS!S82</f>
        <v>0</v>
      </c>
      <c r="C17" s="93">
        <f>[3]GIS!S107</f>
        <v>0</v>
      </c>
      <c r="D17" s="93">
        <f>[3]GIS!S132</f>
        <v>0</v>
      </c>
      <c r="E17" s="93">
        <f>[3]GIS!S157</f>
        <v>0</v>
      </c>
      <c r="F17" s="93">
        <v>0</v>
      </c>
      <c r="G17" s="93">
        <f>[3]GIS!S182</f>
        <v>0</v>
      </c>
      <c r="H17" s="93">
        <f>[3]GIS!S207</f>
        <v>0</v>
      </c>
      <c r="I17" s="93">
        <f>[3]GIS!S284</f>
        <v>0</v>
      </c>
      <c r="J17" s="97">
        <f>[3]GIS!S257</f>
        <v>0</v>
      </c>
      <c r="L17" s="94">
        <f>[3]GIS!V82</f>
        <v>0</v>
      </c>
      <c r="M17" s="95">
        <f>[3]GIS!V107</f>
        <v>0</v>
      </c>
      <c r="N17" s="94">
        <f>[3]GIS!V132</f>
        <v>0</v>
      </c>
      <c r="O17" s="94">
        <f>[3]GIS!V157</f>
        <v>0</v>
      </c>
      <c r="P17" s="94">
        <f>[3]GIS!V232</f>
        <v>0</v>
      </c>
      <c r="Q17" s="94">
        <f>[3]GIS!V182</f>
        <v>0</v>
      </c>
      <c r="R17" s="94">
        <f>[3]GIS!V207</f>
        <v>0</v>
      </c>
      <c r="S17" s="94">
        <f>[3]GIS!V284</f>
        <v>0</v>
      </c>
      <c r="T17" s="94">
        <f>[3]GIS!T257</f>
        <v>0</v>
      </c>
      <c r="V17" s="94">
        <f>[3]GIS!Y82</f>
        <v>0</v>
      </c>
      <c r="W17" s="94">
        <f>[3]GIS!Y107</f>
        <v>0</v>
      </c>
      <c r="X17" s="95">
        <f>[3]GIS!Y132</f>
        <v>2810</v>
      </c>
      <c r="Y17" s="97">
        <f>[3]GIS!Y157</f>
        <v>0</v>
      </c>
      <c r="Z17" s="97">
        <f>[3]GIS!Y232</f>
        <v>0</v>
      </c>
      <c r="AA17" s="94">
        <f>[3]GIS!Y182</f>
        <v>0</v>
      </c>
      <c r="AB17" s="94">
        <f>[3]GIS!Y207</f>
        <v>0</v>
      </c>
      <c r="AC17" s="94">
        <f>[3]GIS!Y284</f>
        <v>0</v>
      </c>
      <c r="AD17" s="94">
        <f>[3]GIS!X257</f>
        <v>0</v>
      </c>
      <c r="AF17" s="94">
        <f>[3]GIS!AH82</f>
        <v>0</v>
      </c>
      <c r="AG17" s="94">
        <f>[3]GIS!AH107</f>
        <v>0</v>
      </c>
      <c r="AH17" s="94">
        <f>[3]GIS!AK132</f>
        <v>0</v>
      </c>
      <c r="AI17" s="94">
        <f>[3]GIS!AH157</f>
        <v>0</v>
      </c>
      <c r="AJ17" s="94">
        <f>[3]GIS!AH232</f>
        <v>0</v>
      </c>
      <c r="AK17" s="94">
        <f>[3]GIS!AH182</f>
        <v>0</v>
      </c>
      <c r="AL17" s="95">
        <f>[3]GIS!AH207</f>
        <v>0</v>
      </c>
      <c r="AM17" s="94">
        <f>[3]GIS!AH283</f>
        <v>0</v>
      </c>
      <c r="AN17" s="94">
        <f>[3]GIS!AH257</f>
        <v>0</v>
      </c>
      <c r="AP17" s="94">
        <f>[3]GIS!AB82</f>
        <v>0</v>
      </c>
      <c r="AQ17" s="98">
        <f>[3]GIS!AB107</f>
        <v>0</v>
      </c>
      <c r="AR17" s="94">
        <f>[3]GIS!AB132</f>
        <v>0</v>
      </c>
      <c r="AS17" s="95">
        <f>[3]GIS!AB157</f>
        <v>0</v>
      </c>
      <c r="AT17" s="94">
        <f>[3]GIS!AB232</f>
        <v>0</v>
      </c>
      <c r="AU17" s="94">
        <f>[3]GIS!AB182</f>
        <v>0</v>
      </c>
      <c r="AV17" s="94">
        <f>[3]GIS!AB207</f>
        <v>0</v>
      </c>
      <c r="AW17" s="94">
        <f>[3]GIS!AB283</f>
        <v>0</v>
      </c>
      <c r="AX17" s="94">
        <f>[3]GIS!AB257</f>
        <v>0</v>
      </c>
      <c r="AZ17" s="94">
        <f>[3]GIS!AE82</f>
        <v>0</v>
      </c>
      <c r="BA17" s="94">
        <f>[3]GIS!AE107</f>
        <v>0</v>
      </c>
      <c r="BB17" s="94">
        <f>[3]GIS!AH132</f>
        <v>0</v>
      </c>
      <c r="BC17" s="94">
        <f>[3]GIS!AE157</f>
        <v>0</v>
      </c>
      <c r="BD17" s="94">
        <f>[3]GIS!AE232</f>
        <v>0</v>
      </c>
      <c r="BE17" s="95">
        <f>[3]GIS!AE182</f>
        <v>0</v>
      </c>
      <c r="BF17" s="94">
        <f>[3]GIS!AE207</f>
        <v>0</v>
      </c>
      <c r="BG17" s="94">
        <f>[3]GIS!AE283</f>
        <v>0</v>
      </c>
      <c r="BH17" s="94">
        <f>[3]GIS!AE257</f>
        <v>0</v>
      </c>
    </row>
    <row r="18" spans="1:60" x14ac:dyDescent="0.25">
      <c r="A18" s="94" t="s">
        <v>98</v>
      </c>
      <c r="B18" s="96">
        <f>[3]GIS!S83</f>
        <v>528158</v>
      </c>
      <c r="C18" s="93">
        <f>[3]GIS!S108</f>
        <v>2174</v>
      </c>
      <c r="D18" s="93">
        <f>[3]GIS!S133</f>
        <v>0</v>
      </c>
      <c r="E18" s="93">
        <f>[3]GIS!S158</f>
        <v>420</v>
      </c>
      <c r="F18" s="93">
        <v>0</v>
      </c>
      <c r="G18" s="93">
        <f>[3]GIS!S183</f>
        <v>4950</v>
      </c>
      <c r="H18" s="93">
        <f>[3]GIS!S208</f>
        <v>50343</v>
      </c>
      <c r="I18" s="93">
        <f>[3]GIS!S285</f>
        <v>0</v>
      </c>
      <c r="J18" s="97">
        <f>[3]GIS!S258</f>
        <v>0</v>
      </c>
      <c r="L18" s="94">
        <f>[3]GIS!V83</f>
        <v>11845</v>
      </c>
      <c r="M18" s="95">
        <f>[3]GIS!V108</f>
        <v>1605561</v>
      </c>
      <c r="N18" s="94">
        <f>[3]GIS!V133</f>
        <v>15454</v>
      </c>
      <c r="O18" s="94">
        <f>[3]GIS!V158</f>
        <v>19164</v>
      </c>
      <c r="P18" s="94">
        <f>[3]GIS!V233</f>
        <v>0</v>
      </c>
      <c r="Q18" s="94">
        <f>[3]GIS!V183</f>
        <v>41906</v>
      </c>
      <c r="R18" s="94">
        <f>[3]GIS!V208</f>
        <v>127972</v>
      </c>
      <c r="S18" s="94">
        <f>[3]GIS!V285</f>
        <v>0</v>
      </c>
      <c r="T18" s="94">
        <f>[3]GIS!T258</f>
        <v>0</v>
      </c>
      <c r="V18" s="94">
        <f>[3]GIS!Y83</f>
        <v>0</v>
      </c>
      <c r="W18" s="94">
        <f>[3]GIS!Y108</f>
        <v>0</v>
      </c>
      <c r="X18" s="95">
        <f>[3]GIS!Y133</f>
        <v>32</v>
      </c>
      <c r="Y18" s="97">
        <f>[3]GIS!Y158</f>
        <v>0</v>
      </c>
      <c r="Z18" s="97">
        <f>[3]GIS!Y233</f>
        <v>0</v>
      </c>
      <c r="AA18" s="94">
        <f>[3]GIS!Y183</f>
        <v>0</v>
      </c>
      <c r="AB18" s="94">
        <f>[3]GIS!Y208</f>
        <v>0</v>
      </c>
      <c r="AC18" s="94">
        <f>[3]GIS!Y285</f>
        <v>0</v>
      </c>
      <c r="AD18" s="94">
        <f>[3]GIS!X258</f>
        <v>0</v>
      </c>
      <c r="AF18" s="94">
        <f>[3]GIS!AH83</f>
        <v>0</v>
      </c>
      <c r="AG18" s="94">
        <f>[3]GIS!AH108</f>
        <v>0</v>
      </c>
      <c r="AH18" s="94">
        <f>[3]GIS!AK133</f>
        <v>0</v>
      </c>
      <c r="AI18" s="94">
        <f>[3]GIS!AH158</f>
        <v>0</v>
      </c>
      <c r="AJ18" s="94">
        <f>[3]GIS!AH233</f>
        <v>0</v>
      </c>
      <c r="AK18" s="94">
        <f>[3]GIS!AH183</f>
        <v>0</v>
      </c>
      <c r="AL18" s="95">
        <f>[3]GIS!AH208</f>
        <v>99998</v>
      </c>
      <c r="AM18" s="94">
        <f>[3]GIS!AH284</f>
        <v>0</v>
      </c>
      <c r="AN18" s="94">
        <f>[3]GIS!AH258</f>
        <v>0</v>
      </c>
      <c r="AP18" s="94">
        <f>[3]GIS!AB83</f>
        <v>0</v>
      </c>
      <c r="AQ18" s="98">
        <f>[3]GIS!AB108</f>
        <v>667</v>
      </c>
      <c r="AR18" s="94">
        <f>[3]GIS!AB133</f>
        <v>0</v>
      </c>
      <c r="AS18" s="95">
        <f>[3]GIS!AB158</f>
        <v>150</v>
      </c>
      <c r="AT18" s="94">
        <f>[3]GIS!AB233</f>
        <v>0</v>
      </c>
      <c r="AU18" s="94">
        <f>[3]GIS!AB183</f>
        <v>0</v>
      </c>
      <c r="AV18" s="94">
        <f>[3]GIS!AB208</f>
        <v>0</v>
      </c>
      <c r="AW18" s="94">
        <f>[3]GIS!AB284</f>
        <v>0</v>
      </c>
      <c r="AX18" s="94">
        <f>[3]GIS!AB258</f>
        <v>0</v>
      </c>
      <c r="AZ18" s="94">
        <f>[3]GIS!AE83</f>
        <v>1891</v>
      </c>
      <c r="BA18" s="94">
        <f>[3]GIS!AE108</f>
        <v>41906</v>
      </c>
      <c r="BB18" s="94">
        <f>[3]GIS!AH133</f>
        <v>0</v>
      </c>
      <c r="BC18" s="94">
        <f>[3]GIS!AE158</f>
        <v>0</v>
      </c>
      <c r="BD18" s="94">
        <f>[3]GIS!AE233</f>
        <v>0</v>
      </c>
      <c r="BE18" s="95">
        <f>[3]GIS!AE183</f>
        <v>137650</v>
      </c>
      <c r="BF18" s="94">
        <f>[3]GIS!AE208</f>
        <v>20359</v>
      </c>
      <c r="BG18" s="94">
        <f>[3]GIS!AE284</f>
        <v>0</v>
      </c>
      <c r="BH18" s="94">
        <f>[3]GIS!AE258</f>
        <v>0</v>
      </c>
    </row>
    <row r="19" spans="1:60" x14ac:dyDescent="0.25">
      <c r="A19" s="99" t="s">
        <v>99</v>
      </c>
      <c r="B19" s="96">
        <f>[3]GIS!S84</f>
        <v>1061430</v>
      </c>
      <c r="C19" s="93">
        <f>[3]GIS!S109</f>
        <v>0</v>
      </c>
      <c r="D19" s="93">
        <f>[3]GIS!S134</f>
        <v>15726</v>
      </c>
      <c r="E19" s="93">
        <f>[3]GIS!S159</f>
        <v>0</v>
      </c>
      <c r="F19" s="93">
        <v>0</v>
      </c>
      <c r="G19" s="93">
        <f>[3]GIS!S184</f>
        <v>0</v>
      </c>
      <c r="H19" s="93">
        <f>[3]GIS!S209</f>
        <v>0</v>
      </c>
      <c r="I19" s="93">
        <f>[3]GIS!S286</f>
        <v>0</v>
      </c>
      <c r="J19" s="97">
        <f>[3]GIS!S259</f>
        <v>0</v>
      </c>
      <c r="L19" s="94">
        <f>[3]GIS!V84</f>
        <v>0</v>
      </c>
      <c r="M19" s="95">
        <f>[3]GIS!V109</f>
        <v>474570</v>
      </c>
      <c r="N19" s="94">
        <f>[3]GIS!V134</f>
        <v>0</v>
      </c>
      <c r="O19" s="94">
        <f>[3]GIS!V159</f>
        <v>0</v>
      </c>
      <c r="P19" s="94">
        <f>[3]GIS!V234</f>
        <v>0</v>
      </c>
      <c r="Q19" s="94">
        <f>[3]GIS!V184</f>
        <v>0</v>
      </c>
      <c r="R19" s="94">
        <f>[3]GIS!V209</f>
        <v>0</v>
      </c>
      <c r="S19" s="94">
        <f>[3]GIS!V286</f>
        <v>0</v>
      </c>
      <c r="T19" s="94">
        <f>[3]GIS!T259</f>
        <v>0</v>
      </c>
      <c r="V19" s="94">
        <f>[3]GIS!Y84</f>
        <v>0</v>
      </c>
      <c r="W19" s="94">
        <f>[3]GIS!Y109</f>
        <v>0</v>
      </c>
      <c r="X19" s="95">
        <f>[3]GIS!Y134</f>
        <v>215755</v>
      </c>
      <c r="Y19" s="97">
        <f>[3]GIS!Y159</f>
        <v>0</v>
      </c>
      <c r="Z19" s="97">
        <f>[3]GIS!Y234</f>
        <v>0</v>
      </c>
      <c r="AA19" s="94">
        <f>[3]GIS!Y184</f>
        <v>0</v>
      </c>
      <c r="AB19" s="94">
        <f>[3]GIS!Y209</f>
        <v>0</v>
      </c>
      <c r="AC19" s="94">
        <f>[3]GIS!Y286</f>
        <v>0</v>
      </c>
      <c r="AD19" s="94">
        <f>[3]GIS!X259</f>
        <v>0</v>
      </c>
      <c r="AF19" s="94">
        <f>[3]GIS!AH84</f>
        <v>0</v>
      </c>
      <c r="AG19" s="94">
        <f>[3]GIS!AH109</f>
        <v>0</v>
      </c>
      <c r="AH19" s="94">
        <f>[3]GIS!AK134</f>
        <v>0</v>
      </c>
      <c r="AI19" s="94">
        <f>[3]GIS!AH159</f>
        <v>0</v>
      </c>
      <c r="AJ19" s="94">
        <f>[3]GIS!AH234</f>
        <v>0</v>
      </c>
      <c r="AK19" s="94">
        <f>[3]GIS!AH184</f>
        <v>0</v>
      </c>
      <c r="AL19" s="95">
        <f>[3]GIS!AH209</f>
        <v>0</v>
      </c>
      <c r="AM19" s="94">
        <f>[3]GIS!AH285</f>
        <v>0</v>
      </c>
      <c r="AN19" s="94">
        <f>[3]GIS!AH259</f>
        <v>0</v>
      </c>
      <c r="AP19" s="94">
        <f>[3]GIS!AB84</f>
        <v>0</v>
      </c>
      <c r="AQ19" s="98">
        <f>[3]GIS!AB109</f>
        <v>0</v>
      </c>
      <c r="AR19" s="94">
        <f>[3]GIS!AB134</f>
        <v>0</v>
      </c>
      <c r="AS19" s="95">
        <f>[3]GIS!AB159</f>
        <v>20982</v>
      </c>
      <c r="AT19" s="94">
        <f>[3]GIS!AB234</f>
        <v>0</v>
      </c>
      <c r="AU19" s="94">
        <f>[3]GIS!AB184</f>
        <v>0</v>
      </c>
      <c r="AV19" s="94">
        <f>[3]GIS!AB209</f>
        <v>0</v>
      </c>
      <c r="AW19" s="94">
        <f>[3]GIS!AB285</f>
        <v>0</v>
      </c>
      <c r="AX19" s="94">
        <f>[3]GIS!AB259</f>
        <v>0</v>
      </c>
      <c r="AZ19" s="94">
        <f>[3]GIS!AE84</f>
        <v>0</v>
      </c>
      <c r="BA19" s="94">
        <f>[3]GIS!AE109</f>
        <v>0</v>
      </c>
      <c r="BB19" s="94">
        <f>[3]GIS!AH134</f>
        <v>0</v>
      </c>
      <c r="BC19" s="94">
        <f>[3]GIS!AE159</f>
        <v>0</v>
      </c>
      <c r="BD19" s="94">
        <f>[3]GIS!AE234</f>
        <v>0</v>
      </c>
      <c r="BE19" s="95">
        <f>[3]GIS!AE184</f>
        <v>0</v>
      </c>
      <c r="BF19" s="94">
        <f>[3]GIS!AE209</f>
        <v>0</v>
      </c>
      <c r="BG19" s="94">
        <f>[3]GIS!AE285</f>
        <v>0</v>
      </c>
      <c r="BH19" s="94">
        <f>[3]GIS!AE259</f>
        <v>0</v>
      </c>
    </row>
    <row r="20" spans="1:60" x14ac:dyDescent="0.25">
      <c r="A20" s="99" t="s">
        <v>100</v>
      </c>
      <c r="B20" s="96">
        <f>[3]GIS!S85</f>
        <v>12218</v>
      </c>
      <c r="C20" s="93">
        <f>[3]GIS!S110</f>
        <v>7498</v>
      </c>
      <c r="D20" s="93">
        <f>[3]GIS!S135</f>
        <v>0</v>
      </c>
      <c r="E20" s="93">
        <f>[3]GIS!S160</f>
        <v>41538</v>
      </c>
      <c r="F20" s="93">
        <v>464495</v>
      </c>
      <c r="G20" s="93">
        <f>[3]GIS!S185</f>
        <v>9447</v>
      </c>
      <c r="H20" s="93">
        <f>[3]GIS!S210</f>
        <v>84898</v>
      </c>
      <c r="I20" s="93">
        <f>[3]GIS!S287</f>
        <v>177117</v>
      </c>
      <c r="J20" s="97">
        <f>[3]GIS!S260</f>
        <v>18729</v>
      </c>
      <c r="L20" s="94">
        <f>[3]GIS!V85</f>
        <v>0</v>
      </c>
      <c r="M20" s="95">
        <f>[3]GIS!V110</f>
        <v>49101</v>
      </c>
      <c r="N20" s="94">
        <f>[3]GIS!V135</f>
        <v>753852</v>
      </c>
      <c r="O20" s="94">
        <f>[3]GIS!V160</f>
        <v>71345</v>
      </c>
      <c r="P20" s="94">
        <f>[3]GIS!V235</f>
        <v>546620</v>
      </c>
      <c r="Q20" s="94">
        <f>[3]GIS!V185</f>
        <v>8737</v>
      </c>
      <c r="R20" s="94">
        <f>[3]GIS!V210</f>
        <v>97470</v>
      </c>
      <c r="S20" s="94">
        <f>[3]GIS!V287</f>
        <v>137982</v>
      </c>
      <c r="T20" s="94">
        <f>[3]GIS!T260</f>
        <v>18729</v>
      </c>
      <c r="V20" s="94">
        <f>[3]GIS!Y85</f>
        <v>0</v>
      </c>
      <c r="W20" s="94">
        <f>[3]GIS!Y110</f>
        <v>0</v>
      </c>
      <c r="X20" s="95">
        <f>[3]GIS!Y135</f>
        <v>1280</v>
      </c>
      <c r="Y20" s="97">
        <f>[3]GIS!Y160</f>
        <v>69640</v>
      </c>
      <c r="Z20" s="97">
        <f>[3]GIS!Y235</f>
        <v>0</v>
      </c>
      <c r="AA20" s="94">
        <f>[3]GIS!Y185</f>
        <v>0</v>
      </c>
      <c r="AB20" s="94">
        <f>[3]GIS!Y210</f>
        <v>0</v>
      </c>
      <c r="AC20" s="94">
        <f>[3]GIS!Y287</f>
        <v>0</v>
      </c>
      <c r="AD20" s="94">
        <f>[3]GIS!X260</f>
        <v>0</v>
      </c>
      <c r="AF20" s="94">
        <f>[3]GIS!AH85</f>
        <v>0</v>
      </c>
      <c r="AG20" s="94">
        <f>[3]GIS!AH110</f>
        <v>0</v>
      </c>
      <c r="AH20" s="94">
        <f>[3]GIS!AK135</f>
        <v>6546</v>
      </c>
      <c r="AI20" s="94">
        <f>[3]GIS!AH160</f>
        <v>0</v>
      </c>
      <c r="AJ20" s="94">
        <f>[3]GIS!AH235</f>
        <v>0</v>
      </c>
      <c r="AK20" s="94">
        <f>[3]GIS!AH185</f>
        <v>0</v>
      </c>
      <c r="AL20" s="95">
        <f>[3]GIS!AH210</f>
        <v>0</v>
      </c>
      <c r="AM20" s="94">
        <f>[3]GIS!AH286</f>
        <v>0</v>
      </c>
      <c r="AN20" s="94">
        <f>[3]GIS!AH260</f>
        <v>0</v>
      </c>
      <c r="AP20" s="94">
        <f>[3]GIS!AB85</f>
        <v>0</v>
      </c>
      <c r="AQ20" s="98">
        <f>[3]GIS!AB110</f>
        <v>1263</v>
      </c>
      <c r="AR20" s="94">
        <f>[3]GIS!AB135</f>
        <v>230406</v>
      </c>
      <c r="AS20" s="95">
        <f>[3]GIS!AB160</f>
        <v>79918</v>
      </c>
      <c r="AT20" s="94">
        <f>[3]GIS!AB235</f>
        <v>71150</v>
      </c>
      <c r="AU20" s="94">
        <f>[3]GIS!AB185</f>
        <v>0</v>
      </c>
      <c r="AV20" s="94">
        <f>[3]GIS!AB210</f>
        <v>0</v>
      </c>
      <c r="AW20" s="94">
        <f>[3]GIS!AB286</f>
        <v>0</v>
      </c>
      <c r="AX20" s="94">
        <f>[3]GIS!AB260</f>
        <v>0</v>
      </c>
      <c r="AZ20" s="94">
        <f>[3]GIS!AE85</f>
        <v>0</v>
      </c>
      <c r="BA20" s="94">
        <f>[3]GIS!AE110</f>
        <v>8737</v>
      </c>
      <c r="BB20" s="94">
        <f>[3]GIS!AH135</f>
        <v>0</v>
      </c>
      <c r="BC20" s="94">
        <f>[3]GIS!AE160</f>
        <v>24082</v>
      </c>
      <c r="BD20" s="94">
        <f>[3]GIS!AE235</f>
        <v>216359</v>
      </c>
      <c r="BE20" s="95">
        <f>[3]GIS!AE185</f>
        <v>168722</v>
      </c>
      <c r="BF20" s="94">
        <f>[3]GIS!AE210</f>
        <v>7208</v>
      </c>
      <c r="BG20" s="94">
        <f>[3]GIS!AE286</f>
        <v>0</v>
      </c>
      <c r="BH20" s="94">
        <f>[3]GIS!AE260</f>
        <v>0</v>
      </c>
    </row>
    <row r="21" spans="1:60" x14ac:dyDescent="0.25">
      <c r="A21" s="99" t="s">
        <v>101</v>
      </c>
      <c r="B21" s="96">
        <f>[3]GIS!S86</f>
        <v>0</v>
      </c>
      <c r="C21" s="93">
        <f>[3]GIS!S111</f>
        <v>6038</v>
      </c>
      <c r="D21" s="93">
        <f>[3]GIS!S136</f>
        <v>393209</v>
      </c>
      <c r="E21" s="93">
        <f>[3]GIS!S161</f>
        <v>228105</v>
      </c>
      <c r="F21" s="93">
        <v>0</v>
      </c>
      <c r="G21" s="93">
        <f>[3]GIS!S186</f>
        <v>0</v>
      </c>
      <c r="H21" s="93">
        <f>[3]GIS!S211</f>
        <v>29632</v>
      </c>
      <c r="I21" s="93">
        <f>[3]GIS!S288</f>
        <v>0</v>
      </c>
      <c r="J21" s="97">
        <f>[3]GIS!S261</f>
        <v>0</v>
      </c>
      <c r="L21" s="94">
        <f>[3]GIS!V86</f>
        <v>0</v>
      </c>
      <c r="M21" s="95">
        <f>[3]GIS!V111</f>
        <v>4100</v>
      </c>
      <c r="N21" s="94">
        <f>[3]GIS!V136</f>
        <v>0</v>
      </c>
      <c r="O21" s="94">
        <f>[3]GIS!V161</f>
        <v>0</v>
      </c>
      <c r="P21" s="94">
        <f>[3]GIS!V236</f>
        <v>0</v>
      </c>
      <c r="Q21" s="94">
        <f>[3]GIS!V186</f>
        <v>0</v>
      </c>
      <c r="R21" s="94">
        <f>[3]GIS!V211</f>
        <v>0</v>
      </c>
      <c r="S21" s="94">
        <f>[3]GIS!V288</f>
        <v>0</v>
      </c>
      <c r="T21" s="94">
        <f>[3]GIS!T261</f>
        <v>0</v>
      </c>
      <c r="V21" s="94">
        <f>[3]GIS!Y86</f>
        <v>0</v>
      </c>
      <c r="W21" s="94">
        <f>[3]GIS!Y111</f>
        <v>0</v>
      </c>
      <c r="X21" s="95">
        <f>[3]GIS!Y136</f>
        <v>35527</v>
      </c>
      <c r="Y21" s="97">
        <f>[3]GIS!Y161</f>
        <v>0</v>
      </c>
      <c r="Z21" s="97">
        <f>[3]GIS!Y236</f>
        <v>0</v>
      </c>
      <c r="AA21" s="94">
        <f>[3]GIS!Y186</f>
        <v>0</v>
      </c>
      <c r="AB21" s="94">
        <f>[3]GIS!Y211</f>
        <v>0</v>
      </c>
      <c r="AC21" s="94">
        <f>[3]GIS!Y288</f>
        <v>0</v>
      </c>
      <c r="AD21" s="94">
        <f>[3]GIS!X261</f>
        <v>0</v>
      </c>
      <c r="AF21" s="94">
        <f>[3]GIS!AH86</f>
        <v>0</v>
      </c>
      <c r="AG21" s="94">
        <f>[3]GIS!AH111</f>
        <v>0</v>
      </c>
      <c r="AH21" s="94">
        <f>[3]GIS!AK136</f>
        <v>436127</v>
      </c>
      <c r="AI21" s="94">
        <f>[3]GIS!AH161</f>
        <v>0</v>
      </c>
      <c r="AJ21" s="94">
        <f>[3]GIS!AH236</f>
        <v>0</v>
      </c>
      <c r="AK21" s="94">
        <f>[3]GIS!AH186</f>
        <v>0</v>
      </c>
      <c r="AL21" s="95">
        <f>[3]GIS!AH211</f>
        <v>0</v>
      </c>
      <c r="AM21" s="94">
        <f>[3]GIS!AH287</f>
        <v>0</v>
      </c>
      <c r="AN21" s="94">
        <f>[3]GIS!AH261</f>
        <v>0</v>
      </c>
      <c r="AP21" s="94">
        <f>[3]GIS!AB86</f>
        <v>0</v>
      </c>
      <c r="AQ21" s="98">
        <f>[3]GIS!AB111</f>
        <v>85620</v>
      </c>
      <c r="AR21" s="94">
        <f>[3]GIS!AB136</f>
        <v>0</v>
      </c>
      <c r="AS21" s="95">
        <f>[3]GIS!AB161</f>
        <v>260500</v>
      </c>
      <c r="AT21" s="94">
        <f>[3]GIS!AB236</f>
        <v>0</v>
      </c>
      <c r="AU21" s="94">
        <f>[3]GIS!AB186</f>
        <v>0</v>
      </c>
      <c r="AV21" s="94">
        <f>[3]GIS!AB211</f>
        <v>101179</v>
      </c>
      <c r="AW21" s="94">
        <f>[3]GIS!AB287</f>
        <v>0</v>
      </c>
      <c r="AX21" s="94">
        <f>[3]GIS!AB261</f>
        <v>0</v>
      </c>
      <c r="AZ21" s="94">
        <f>[3]GIS!AE86</f>
        <v>0</v>
      </c>
      <c r="BA21" s="94">
        <f>[3]GIS!AE111</f>
        <v>0</v>
      </c>
      <c r="BB21" s="94">
        <f>[3]GIS!AH136</f>
        <v>0</v>
      </c>
      <c r="BC21" s="94">
        <f>[3]GIS!AE161</f>
        <v>4721</v>
      </c>
      <c r="BD21" s="94">
        <f>[3]GIS!AE236</f>
        <v>0</v>
      </c>
      <c r="BE21" s="95">
        <f>[3]GIS!AE186</f>
        <v>0</v>
      </c>
      <c r="BF21" s="94">
        <f>[3]GIS!AE211</f>
        <v>0</v>
      </c>
      <c r="BG21" s="94">
        <f>[3]GIS!AE287</f>
        <v>0</v>
      </c>
      <c r="BH21" s="94">
        <f>[3]GIS!AE261</f>
        <v>0</v>
      </c>
    </row>
    <row r="23" spans="1:60" x14ac:dyDescent="0.25">
      <c r="L23" t="s">
        <v>73</v>
      </c>
      <c r="R23" t="s">
        <v>74</v>
      </c>
      <c r="X23" t="s">
        <v>78</v>
      </c>
      <c r="AD23" t="s">
        <v>75</v>
      </c>
      <c r="AJ23" t="s">
        <v>77</v>
      </c>
    </row>
    <row r="24" spans="1:60" x14ac:dyDescent="0.25">
      <c r="A24" s="39"/>
      <c r="B24" s="101"/>
      <c r="C24" s="102"/>
      <c r="D24" s="102"/>
      <c r="E24" s="103"/>
      <c r="F24" s="103"/>
      <c r="G24" s="104"/>
      <c r="H24" s="104"/>
      <c r="I24" s="103"/>
      <c r="J24" s="105"/>
      <c r="L24" s="102" t="s">
        <v>73</v>
      </c>
      <c r="M24" s="103"/>
      <c r="N24" s="105"/>
      <c r="O24" s="106"/>
      <c r="P24" s="107"/>
      <c r="R24" s="102" t="s">
        <v>74</v>
      </c>
      <c r="S24" s="103"/>
      <c r="T24" s="105"/>
      <c r="U24" s="106"/>
      <c r="V24" s="107"/>
      <c r="X24" s="102" t="s">
        <v>78</v>
      </c>
      <c r="Y24" s="103"/>
      <c r="Z24" s="105"/>
      <c r="AA24" s="106"/>
      <c r="AB24" s="107"/>
      <c r="AD24" s="102" t="s">
        <v>75</v>
      </c>
      <c r="AE24" s="103"/>
      <c r="AF24" s="105"/>
      <c r="AG24" s="106"/>
      <c r="AH24" s="107"/>
      <c r="AJ24" s="102" t="s">
        <v>77</v>
      </c>
      <c r="AK24" s="103"/>
      <c r="AL24" s="105"/>
      <c r="AM24" s="106"/>
      <c r="AN24" s="107"/>
    </row>
    <row r="25" spans="1:60" x14ac:dyDescent="0.25">
      <c r="A25" t="s">
        <v>102</v>
      </c>
      <c r="B25" s="108" t="s">
        <v>103</v>
      </c>
      <c r="C25" s="109" t="s">
        <v>104</v>
      </c>
      <c r="D25" s="110" t="s">
        <v>105</v>
      </c>
      <c r="E25" s="111" t="s">
        <v>106</v>
      </c>
      <c r="F25" s="112" t="s">
        <v>107</v>
      </c>
      <c r="G25" s="113" t="s">
        <v>108</v>
      </c>
      <c r="H25" s="114" t="s">
        <v>109</v>
      </c>
      <c r="I25" s="115" t="s">
        <v>110</v>
      </c>
      <c r="J25" s="116" t="s">
        <v>111</v>
      </c>
      <c r="K25" s="61"/>
      <c r="L25" s="117" t="s">
        <v>112</v>
      </c>
      <c r="M25" s="115" t="s">
        <v>113</v>
      </c>
      <c r="N25" s="116" t="s">
        <v>114</v>
      </c>
      <c r="O25" s="118" t="s">
        <v>115</v>
      </c>
      <c r="P25" s="119" t="s">
        <v>116</v>
      </c>
      <c r="R25" s="117" t="s">
        <v>112</v>
      </c>
      <c r="S25" s="120" t="s">
        <v>113</v>
      </c>
      <c r="T25" s="121" t="s">
        <v>114</v>
      </c>
      <c r="U25" s="120" t="s">
        <v>115</v>
      </c>
      <c r="V25" s="121" t="s">
        <v>116</v>
      </c>
      <c r="X25" s="117" t="s">
        <v>112</v>
      </c>
      <c r="Y25" s="115" t="s">
        <v>113</v>
      </c>
      <c r="Z25" s="116" t="s">
        <v>114</v>
      </c>
      <c r="AA25" s="115" t="s">
        <v>115</v>
      </c>
      <c r="AB25" s="116" t="s">
        <v>116</v>
      </c>
      <c r="AD25" s="117" t="s">
        <v>112</v>
      </c>
      <c r="AE25" s="115" t="s">
        <v>113</v>
      </c>
      <c r="AF25" s="116" t="s">
        <v>114</v>
      </c>
      <c r="AG25" s="115" t="s">
        <v>115</v>
      </c>
      <c r="AH25" s="116" t="s">
        <v>116</v>
      </c>
      <c r="AI25" s="61"/>
      <c r="AJ25" s="117" t="s">
        <v>112</v>
      </c>
      <c r="AK25" s="115" t="s">
        <v>113</v>
      </c>
      <c r="AL25" s="116" t="s">
        <v>114</v>
      </c>
      <c r="AM25" s="115" t="s">
        <v>115</v>
      </c>
      <c r="AN25" s="116" t="s">
        <v>116</v>
      </c>
      <c r="AO25" s="61"/>
    </row>
    <row r="26" spans="1:60" x14ac:dyDescent="0.25">
      <c r="A26" t="s">
        <v>83</v>
      </c>
      <c r="B26" s="108">
        <v>0</v>
      </c>
      <c r="C26" s="109">
        <v>114.79469982339999</v>
      </c>
      <c r="D26" s="110">
        <v>0</v>
      </c>
      <c r="E26" s="111">
        <v>7.054792384E-3</v>
      </c>
      <c r="F26" s="112">
        <v>0</v>
      </c>
      <c r="G26" s="113">
        <v>1.3889122505999999E-3</v>
      </c>
      <c r="H26" s="114">
        <v>0</v>
      </c>
      <c r="I26" s="122">
        <v>0</v>
      </c>
      <c r="J26" s="116">
        <v>0</v>
      </c>
      <c r="K26" s="61"/>
      <c r="L26" s="117">
        <v>10568771.207086172</v>
      </c>
      <c r="M26" s="115">
        <v>649.51157792732386</v>
      </c>
      <c r="N26" s="116">
        <v>127.87259190444186</v>
      </c>
      <c r="O26" s="118">
        <v>16237.789448183097</v>
      </c>
      <c r="P26" s="119">
        <v>38106.032387523672</v>
      </c>
      <c r="R26" s="117">
        <v>295262.7291126569</v>
      </c>
      <c r="S26" s="120">
        <v>18.145587347042486</v>
      </c>
      <c r="T26" s="121">
        <v>3.5724125089489891</v>
      </c>
      <c r="U26" s="120">
        <v>453.63968367606213</v>
      </c>
      <c r="V26" s="121">
        <v>1064.5789276667988</v>
      </c>
      <c r="X26" s="117">
        <v>0</v>
      </c>
      <c r="Y26" s="115">
        <v>0</v>
      </c>
      <c r="Z26" s="116">
        <v>0</v>
      </c>
      <c r="AA26" s="115">
        <v>0</v>
      </c>
      <c r="AB26" s="116">
        <v>0</v>
      </c>
      <c r="AD26" s="117">
        <v>633595621.70836067</v>
      </c>
      <c r="AE26" s="115">
        <v>38938.083147047328</v>
      </c>
      <c r="AF26" s="116">
        <v>7665.9351195749423</v>
      </c>
      <c r="AG26" s="115">
        <v>973452.07867618324</v>
      </c>
      <c r="AH26" s="116">
        <v>2284448.6656333329</v>
      </c>
      <c r="AI26" s="61"/>
      <c r="AJ26" s="117">
        <v>0</v>
      </c>
      <c r="AK26" s="115">
        <v>0</v>
      </c>
      <c r="AL26" s="116">
        <v>0</v>
      </c>
      <c r="AM26" s="115">
        <v>0</v>
      </c>
      <c r="AN26" s="116">
        <v>0</v>
      </c>
      <c r="AO26" s="61"/>
    </row>
    <row r="27" spans="1:60" x14ac:dyDescent="0.25">
      <c r="A27" t="s">
        <v>84</v>
      </c>
      <c r="B27" s="108">
        <v>1655784</v>
      </c>
      <c r="C27" s="109">
        <v>206.79360175599999</v>
      </c>
      <c r="D27" s="110">
        <v>4726620786.1419048</v>
      </c>
      <c r="E27" s="111">
        <v>1.5873282863999999E-2</v>
      </c>
      <c r="F27" s="112">
        <v>362810.97718786477</v>
      </c>
      <c r="G27" s="113">
        <v>7.9366414319999995E-3</v>
      </c>
      <c r="H27" s="114">
        <v>181405.48859393239</v>
      </c>
      <c r="I27" s="115">
        <v>9070274.4296966195</v>
      </c>
      <c r="J27" s="116">
        <v>54058835.600991853</v>
      </c>
      <c r="K27" s="61"/>
      <c r="L27" s="117">
        <v>5334765.9452833589</v>
      </c>
      <c r="M27" s="115">
        <v>409.49162906226206</v>
      </c>
      <c r="N27" s="116">
        <v>204.74581453113103</v>
      </c>
      <c r="O27" s="118">
        <v>10237.290726556552</v>
      </c>
      <c r="P27" s="119">
        <v>61014.252730277047</v>
      </c>
      <c r="R27" s="117">
        <v>2361339798.5977387</v>
      </c>
      <c r="S27" s="120">
        <v>181254.22761091383</v>
      </c>
      <c r="T27" s="121">
        <v>90627.113805456916</v>
      </c>
      <c r="U27" s="120">
        <v>4531355.6902728463</v>
      </c>
      <c r="V27" s="121">
        <v>27006879.91402616</v>
      </c>
      <c r="X27" s="117">
        <v>1555982.45665253</v>
      </c>
      <c r="Y27" s="115">
        <v>119.4357536023264</v>
      </c>
      <c r="Z27" s="116">
        <v>59.7178768011632</v>
      </c>
      <c r="AA27" s="115">
        <v>2985.8938400581601</v>
      </c>
      <c r="AB27" s="116">
        <v>17795.927286746635</v>
      </c>
      <c r="AD27" s="117">
        <v>913781.45622409671</v>
      </c>
      <c r="AE27" s="115">
        <v>70.141007300783542</v>
      </c>
      <c r="AF27" s="116">
        <v>35.070503650391771</v>
      </c>
      <c r="AG27" s="115">
        <v>1753.5251825195885</v>
      </c>
      <c r="AH27" s="116">
        <v>10451.010087816749</v>
      </c>
      <c r="AI27" s="61"/>
      <c r="AJ27" s="117">
        <v>34649149.6475401</v>
      </c>
      <c r="AK27" s="115">
        <v>2659.6362202802638</v>
      </c>
      <c r="AL27" s="116">
        <v>1329.8181101401319</v>
      </c>
      <c r="AM27" s="115">
        <v>66490.905507006595</v>
      </c>
      <c r="AN27" s="116">
        <v>396285.79682175932</v>
      </c>
      <c r="AO27" s="61"/>
    </row>
    <row r="28" spans="1:60" x14ac:dyDescent="0.25">
      <c r="A28" t="s">
        <v>85</v>
      </c>
      <c r="B28" s="108">
        <v>0</v>
      </c>
      <c r="C28" s="109">
        <v>205.69104599999997</v>
      </c>
      <c r="D28" s="110">
        <v>0</v>
      </c>
      <c r="E28" s="111">
        <v>2.4250848819999997E-2</v>
      </c>
      <c r="F28" s="112">
        <v>0</v>
      </c>
      <c r="G28" s="113">
        <v>3.527396192E-3</v>
      </c>
      <c r="H28" s="114">
        <v>0</v>
      </c>
      <c r="I28" s="115">
        <v>0</v>
      </c>
      <c r="J28" s="116">
        <v>0</v>
      </c>
      <c r="K28" s="61"/>
      <c r="L28" s="117">
        <v>0</v>
      </c>
      <c r="M28" s="115">
        <v>0</v>
      </c>
      <c r="N28" s="116">
        <v>0</v>
      </c>
      <c r="O28" s="118">
        <v>0</v>
      </c>
      <c r="P28" s="119">
        <v>0</v>
      </c>
      <c r="R28" s="117">
        <v>0</v>
      </c>
      <c r="S28" s="120">
        <v>0</v>
      </c>
      <c r="T28" s="121">
        <v>0</v>
      </c>
      <c r="U28" s="120">
        <v>0</v>
      </c>
      <c r="V28" s="121">
        <v>0</v>
      </c>
      <c r="X28" s="117">
        <v>0</v>
      </c>
      <c r="Y28" s="115">
        <v>0</v>
      </c>
      <c r="Z28" s="116">
        <v>0</v>
      </c>
      <c r="AA28" s="115">
        <v>0</v>
      </c>
      <c r="AB28" s="116">
        <v>0</v>
      </c>
      <c r="AD28" s="117">
        <v>0</v>
      </c>
      <c r="AE28" s="115">
        <v>0</v>
      </c>
      <c r="AF28" s="116">
        <v>0</v>
      </c>
      <c r="AG28" s="115">
        <v>0</v>
      </c>
      <c r="AH28" s="116">
        <v>0</v>
      </c>
      <c r="AI28" s="61"/>
      <c r="AJ28" s="117">
        <v>0</v>
      </c>
      <c r="AK28" s="115">
        <v>0</v>
      </c>
      <c r="AL28" s="116">
        <v>0</v>
      </c>
      <c r="AM28" s="115">
        <v>0</v>
      </c>
      <c r="AN28" s="116">
        <v>0</v>
      </c>
      <c r="AO28" s="61"/>
    </row>
    <row r="29" spans="1:60" x14ac:dyDescent="0.25">
      <c r="A29" t="s">
        <v>117</v>
      </c>
      <c r="B29" s="108">
        <v>0</v>
      </c>
      <c r="C29" s="109">
        <v>161.28999919999998</v>
      </c>
      <c r="D29" s="110">
        <v>0</v>
      </c>
      <c r="E29" s="111">
        <v>6.6138678599999999E-3</v>
      </c>
      <c r="F29" s="112">
        <v>0</v>
      </c>
      <c r="G29" s="113">
        <v>1.3227735719999998E-3</v>
      </c>
      <c r="H29" s="114">
        <v>0</v>
      </c>
      <c r="I29" s="115">
        <v>0</v>
      </c>
      <c r="J29" s="116">
        <v>0</v>
      </c>
      <c r="K29" s="61"/>
      <c r="L29" s="117">
        <v>685534.52563199983</v>
      </c>
      <c r="M29" s="115">
        <v>28.111071910761289</v>
      </c>
      <c r="N29" s="116">
        <v>5.622214382152257</v>
      </c>
      <c r="O29" s="118">
        <v>702.77679776903221</v>
      </c>
      <c r="P29" s="119">
        <v>1675.4198858813727</v>
      </c>
      <c r="R29" s="117">
        <v>0</v>
      </c>
      <c r="S29" s="120">
        <v>0</v>
      </c>
      <c r="T29" s="121">
        <v>0</v>
      </c>
      <c r="U29" s="120">
        <v>0</v>
      </c>
      <c r="V29" s="121">
        <v>0</v>
      </c>
      <c r="X29" s="117">
        <v>0</v>
      </c>
      <c r="Y29" s="115">
        <v>0</v>
      </c>
      <c r="Z29" s="116">
        <v>0</v>
      </c>
      <c r="AA29" s="115">
        <v>0</v>
      </c>
      <c r="AB29" s="116">
        <v>0</v>
      </c>
      <c r="AD29" s="117">
        <v>0</v>
      </c>
      <c r="AE29" s="115">
        <v>0</v>
      </c>
      <c r="AF29" s="116">
        <v>0</v>
      </c>
      <c r="AG29" s="115">
        <v>0</v>
      </c>
      <c r="AH29" s="116">
        <v>0</v>
      </c>
      <c r="AI29" s="61"/>
      <c r="AJ29" s="117">
        <v>0</v>
      </c>
      <c r="AK29" s="115">
        <v>0</v>
      </c>
      <c r="AL29" s="116">
        <v>0</v>
      </c>
      <c r="AM29" s="115">
        <v>0</v>
      </c>
      <c r="AN29" s="116">
        <v>0</v>
      </c>
      <c r="AO29" s="61"/>
    </row>
    <row r="30" spans="1:60" x14ac:dyDescent="0.25">
      <c r="A30" t="s">
        <v>87</v>
      </c>
      <c r="B30" s="108">
        <v>11446</v>
      </c>
      <c r="C30" s="109">
        <v>114.79469982339999</v>
      </c>
      <c r="D30" s="110">
        <v>14530663.572258035</v>
      </c>
      <c r="E30" s="111">
        <v>7.054792384E-3</v>
      </c>
      <c r="F30" s="112">
        <v>892.99257597898429</v>
      </c>
      <c r="G30" s="113">
        <v>1.3889122505999999E-3</v>
      </c>
      <c r="H30" s="114">
        <v>175.80791339586253</v>
      </c>
      <c r="I30" s="115">
        <v>22324.814399474606</v>
      </c>
      <c r="J30" s="116">
        <v>52390.758191967034</v>
      </c>
      <c r="K30" s="61"/>
      <c r="L30" s="117">
        <v>65109554.903948218</v>
      </c>
      <c r="M30" s="115">
        <v>4001.3554002810506</v>
      </c>
      <c r="N30" s="116">
        <v>787.76684443033184</v>
      </c>
      <c r="O30" s="118">
        <v>100033.88500702627</v>
      </c>
      <c r="P30" s="119">
        <v>234754.5196402389</v>
      </c>
      <c r="R30" s="117">
        <v>0</v>
      </c>
      <c r="S30" s="120">
        <v>0</v>
      </c>
      <c r="T30" s="121">
        <v>0</v>
      </c>
      <c r="U30" s="120">
        <v>0</v>
      </c>
      <c r="V30" s="121">
        <v>0</v>
      </c>
      <c r="X30" s="117">
        <v>8617429.9712219909</v>
      </c>
      <c r="Y30" s="115">
        <v>529.59047259286297</v>
      </c>
      <c r="Z30" s="116">
        <v>104.26312429171989</v>
      </c>
      <c r="AA30" s="115">
        <v>13239.761814821573</v>
      </c>
      <c r="AB30" s="116">
        <v>31070.411038932529</v>
      </c>
      <c r="AD30" s="117">
        <v>8802493.5254296381</v>
      </c>
      <c r="AE30" s="115">
        <v>540.96368890675717</v>
      </c>
      <c r="AF30" s="116">
        <v>106.5022262535178</v>
      </c>
      <c r="AG30" s="115">
        <v>13524.092222668929</v>
      </c>
      <c r="AH30" s="116">
        <v>31737.663423548307</v>
      </c>
      <c r="AI30" s="61"/>
      <c r="AJ30" s="117">
        <v>0</v>
      </c>
      <c r="AK30" s="115">
        <v>0</v>
      </c>
      <c r="AL30" s="116">
        <v>0</v>
      </c>
      <c r="AM30" s="115">
        <v>0</v>
      </c>
      <c r="AN30" s="116">
        <v>0</v>
      </c>
      <c r="AO30" s="61"/>
    </row>
    <row r="31" spans="1:60" x14ac:dyDescent="0.25">
      <c r="A31" t="s">
        <v>88</v>
      </c>
      <c r="B31" s="108">
        <v>0</v>
      </c>
      <c r="C31" s="109">
        <v>0</v>
      </c>
      <c r="D31" s="110">
        <v>0</v>
      </c>
      <c r="E31" s="111">
        <v>0</v>
      </c>
      <c r="F31" s="112">
        <v>0</v>
      </c>
      <c r="G31" s="113">
        <v>0</v>
      </c>
      <c r="H31" s="114">
        <v>0</v>
      </c>
      <c r="I31" s="115">
        <v>0</v>
      </c>
      <c r="J31" s="116">
        <v>0</v>
      </c>
      <c r="K31" s="61"/>
      <c r="L31" s="117">
        <v>0</v>
      </c>
      <c r="M31" s="115">
        <v>0</v>
      </c>
      <c r="N31" s="116">
        <v>0</v>
      </c>
      <c r="O31" s="118">
        <v>0</v>
      </c>
      <c r="P31" s="119">
        <v>0</v>
      </c>
      <c r="R31" s="117">
        <v>0</v>
      </c>
      <c r="S31" s="120">
        <v>0</v>
      </c>
      <c r="T31" s="121">
        <v>0</v>
      </c>
      <c r="U31" s="120">
        <v>0</v>
      </c>
      <c r="V31" s="121">
        <v>0</v>
      </c>
      <c r="X31" s="117">
        <v>0</v>
      </c>
      <c r="Y31" s="115">
        <v>0</v>
      </c>
      <c r="Z31" s="116">
        <v>0</v>
      </c>
      <c r="AA31" s="115">
        <v>0</v>
      </c>
      <c r="AB31" s="116">
        <v>0</v>
      </c>
      <c r="AD31" s="117">
        <v>0</v>
      </c>
      <c r="AE31" s="115">
        <v>0</v>
      </c>
      <c r="AF31" s="116">
        <v>0</v>
      </c>
      <c r="AG31" s="115">
        <v>0</v>
      </c>
      <c r="AH31" s="116">
        <v>0</v>
      </c>
      <c r="AI31" s="61"/>
      <c r="AJ31" s="117">
        <v>0</v>
      </c>
      <c r="AK31" s="115">
        <v>0</v>
      </c>
      <c r="AL31" s="116">
        <v>0</v>
      </c>
      <c r="AM31" s="115">
        <v>0</v>
      </c>
      <c r="AN31" s="116">
        <v>0</v>
      </c>
      <c r="AO31" s="61"/>
    </row>
    <row r="32" spans="1:60" x14ac:dyDescent="0.25">
      <c r="A32" t="s">
        <v>89</v>
      </c>
      <c r="B32" s="108">
        <v>598111</v>
      </c>
      <c r="C32" s="109">
        <v>0</v>
      </c>
      <c r="D32" s="110">
        <v>0</v>
      </c>
      <c r="E32" s="111">
        <v>0</v>
      </c>
      <c r="F32" s="112">
        <v>0</v>
      </c>
      <c r="G32" s="113">
        <v>0</v>
      </c>
      <c r="H32" s="114">
        <v>0</v>
      </c>
      <c r="I32" s="115">
        <v>0</v>
      </c>
      <c r="J32" s="116">
        <v>0</v>
      </c>
      <c r="K32" s="61"/>
      <c r="L32" s="117">
        <v>0</v>
      </c>
      <c r="M32" s="115">
        <v>0</v>
      </c>
      <c r="N32" s="116">
        <v>0</v>
      </c>
      <c r="O32" s="118">
        <v>0</v>
      </c>
      <c r="P32" s="119">
        <v>0</v>
      </c>
      <c r="R32" s="117">
        <v>0</v>
      </c>
      <c r="S32" s="120">
        <v>0</v>
      </c>
      <c r="T32" s="121">
        <v>0</v>
      </c>
      <c r="U32" s="120">
        <v>0</v>
      </c>
      <c r="V32" s="121">
        <v>0</v>
      </c>
      <c r="X32" s="117">
        <v>0</v>
      </c>
      <c r="Y32" s="115">
        <v>0</v>
      </c>
      <c r="Z32" s="116">
        <v>0</v>
      </c>
      <c r="AA32" s="115">
        <v>0</v>
      </c>
      <c r="AB32" s="116">
        <v>0</v>
      </c>
      <c r="AD32" s="117">
        <v>0</v>
      </c>
      <c r="AE32" s="115">
        <v>0</v>
      </c>
      <c r="AF32" s="116">
        <v>0</v>
      </c>
      <c r="AG32" s="115">
        <v>0</v>
      </c>
      <c r="AH32" s="116">
        <v>0</v>
      </c>
      <c r="AI32" s="61"/>
      <c r="AJ32" s="117">
        <v>0</v>
      </c>
      <c r="AK32" s="115">
        <v>0</v>
      </c>
      <c r="AL32" s="116">
        <v>0</v>
      </c>
      <c r="AM32" s="115">
        <v>0</v>
      </c>
      <c r="AN32" s="116">
        <v>0</v>
      </c>
      <c r="AO32" s="61"/>
    </row>
    <row r="33" spans="1:41" x14ac:dyDescent="0.25">
      <c r="A33" t="s">
        <v>90</v>
      </c>
      <c r="B33" s="108">
        <v>424338</v>
      </c>
      <c r="C33" s="109">
        <v>0</v>
      </c>
      <c r="D33" s="110">
        <v>0</v>
      </c>
      <c r="E33" s="111">
        <v>0</v>
      </c>
      <c r="F33" s="112">
        <v>0</v>
      </c>
      <c r="G33" s="113">
        <v>0</v>
      </c>
      <c r="H33" s="114">
        <v>0</v>
      </c>
      <c r="I33" s="115">
        <v>0</v>
      </c>
      <c r="J33" s="116">
        <v>0</v>
      </c>
      <c r="K33" s="61"/>
      <c r="L33" s="117">
        <v>0</v>
      </c>
      <c r="M33" s="115">
        <v>0</v>
      </c>
      <c r="N33" s="116">
        <v>0</v>
      </c>
      <c r="O33" s="118">
        <v>0</v>
      </c>
      <c r="P33" s="119">
        <v>0</v>
      </c>
      <c r="R33" s="117">
        <v>0</v>
      </c>
      <c r="S33" s="120">
        <v>0</v>
      </c>
      <c r="T33" s="121">
        <v>0</v>
      </c>
      <c r="U33" s="120">
        <v>0</v>
      </c>
      <c r="V33" s="121">
        <v>0</v>
      </c>
      <c r="X33" s="117">
        <v>0</v>
      </c>
      <c r="Y33" s="115">
        <v>0</v>
      </c>
      <c r="Z33" s="116">
        <v>0</v>
      </c>
      <c r="AA33" s="115">
        <v>0</v>
      </c>
      <c r="AB33" s="116">
        <v>0</v>
      </c>
      <c r="AD33" s="117">
        <v>0</v>
      </c>
      <c r="AE33" s="115">
        <v>0</v>
      </c>
      <c r="AF33" s="116">
        <v>0</v>
      </c>
      <c r="AG33" s="115">
        <v>0</v>
      </c>
      <c r="AH33" s="116">
        <v>0</v>
      </c>
      <c r="AI33" s="61"/>
      <c r="AJ33" s="117">
        <v>0</v>
      </c>
      <c r="AK33" s="115">
        <v>0</v>
      </c>
      <c r="AL33" s="116">
        <v>0</v>
      </c>
      <c r="AM33" s="115">
        <v>0</v>
      </c>
      <c r="AN33" s="116">
        <v>0</v>
      </c>
      <c r="AO33" s="61"/>
    </row>
    <row r="34" spans="1:41" x14ac:dyDescent="0.25">
      <c r="A34" t="s">
        <v>91</v>
      </c>
      <c r="B34" s="108">
        <v>0</v>
      </c>
      <c r="C34" s="109">
        <v>0</v>
      </c>
      <c r="D34" s="110">
        <v>0</v>
      </c>
      <c r="E34" s="111">
        <v>0</v>
      </c>
      <c r="F34" s="112">
        <v>0</v>
      </c>
      <c r="G34" s="113">
        <v>0</v>
      </c>
      <c r="H34" s="114">
        <v>0</v>
      </c>
      <c r="I34" s="115">
        <v>0</v>
      </c>
      <c r="J34" s="116">
        <v>0</v>
      </c>
      <c r="K34" s="61"/>
      <c r="L34" s="117">
        <v>0</v>
      </c>
      <c r="M34" s="115">
        <v>0</v>
      </c>
      <c r="N34" s="116">
        <v>0</v>
      </c>
      <c r="O34" s="118">
        <v>0</v>
      </c>
      <c r="P34" s="119">
        <v>0</v>
      </c>
      <c r="R34" s="117">
        <v>0</v>
      </c>
      <c r="S34" s="120">
        <v>0</v>
      </c>
      <c r="T34" s="121">
        <v>0</v>
      </c>
      <c r="U34" s="120">
        <v>0</v>
      </c>
      <c r="V34" s="121">
        <v>0</v>
      </c>
      <c r="X34" s="117">
        <v>0</v>
      </c>
      <c r="Y34" s="115">
        <v>0</v>
      </c>
      <c r="Z34" s="116">
        <v>0</v>
      </c>
      <c r="AA34" s="115">
        <v>0</v>
      </c>
      <c r="AB34" s="116">
        <v>0</v>
      </c>
      <c r="AD34" s="117">
        <v>0</v>
      </c>
      <c r="AE34" s="115">
        <v>0</v>
      </c>
      <c r="AF34" s="116">
        <v>0</v>
      </c>
      <c r="AG34" s="115">
        <v>0</v>
      </c>
      <c r="AH34" s="116">
        <v>0</v>
      </c>
      <c r="AI34" s="61"/>
      <c r="AJ34" s="117">
        <v>0</v>
      </c>
      <c r="AK34" s="115">
        <v>0</v>
      </c>
      <c r="AL34" s="116">
        <v>0</v>
      </c>
      <c r="AM34" s="115">
        <v>0</v>
      </c>
      <c r="AN34" s="116">
        <v>0</v>
      </c>
      <c r="AO34" s="61"/>
    </row>
    <row r="35" spans="1:41" x14ac:dyDescent="0.25">
      <c r="A35" t="s">
        <v>92</v>
      </c>
      <c r="B35" s="108">
        <v>0</v>
      </c>
      <c r="C35" s="109">
        <v>156.307558</v>
      </c>
      <c r="D35" s="110">
        <v>0</v>
      </c>
      <c r="E35" s="111">
        <v>6.6138678599999999E-3</v>
      </c>
      <c r="F35" s="112">
        <v>0</v>
      </c>
      <c r="G35" s="113">
        <v>1.3227735719999998E-3</v>
      </c>
      <c r="H35" s="114">
        <v>0</v>
      </c>
      <c r="I35" s="115">
        <v>0</v>
      </c>
      <c r="J35" s="116">
        <v>0</v>
      </c>
      <c r="K35" s="61"/>
      <c r="L35" s="117">
        <v>0</v>
      </c>
      <c r="M35" s="115">
        <v>0</v>
      </c>
      <c r="N35" s="116">
        <v>0</v>
      </c>
      <c r="O35" s="118">
        <v>0</v>
      </c>
      <c r="P35" s="119">
        <v>0</v>
      </c>
      <c r="R35" s="117">
        <v>0</v>
      </c>
      <c r="S35" s="120">
        <v>0</v>
      </c>
      <c r="T35" s="121">
        <v>0</v>
      </c>
      <c r="U35" s="120">
        <v>0</v>
      </c>
      <c r="V35" s="121">
        <v>0</v>
      </c>
      <c r="X35" s="117">
        <v>0</v>
      </c>
      <c r="Y35" s="115">
        <v>0</v>
      </c>
      <c r="Z35" s="116">
        <v>0</v>
      </c>
      <c r="AA35" s="115">
        <v>0</v>
      </c>
      <c r="AB35" s="116">
        <v>0</v>
      </c>
      <c r="AD35" s="117">
        <v>0</v>
      </c>
      <c r="AE35" s="115">
        <v>0</v>
      </c>
      <c r="AF35" s="116">
        <v>0</v>
      </c>
      <c r="AG35" s="115">
        <v>0</v>
      </c>
      <c r="AH35" s="116">
        <v>0</v>
      </c>
      <c r="AI35" s="61"/>
      <c r="AJ35" s="117">
        <v>0</v>
      </c>
      <c r="AK35" s="115">
        <v>0</v>
      </c>
      <c r="AL35" s="116">
        <v>0</v>
      </c>
      <c r="AM35" s="115">
        <v>0</v>
      </c>
      <c r="AN35" s="116">
        <v>0</v>
      </c>
      <c r="AO35" s="61"/>
    </row>
    <row r="36" spans="1:41" x14ac:dyDescent="0.25">
      <c r="A36" t="s">
        <v>118</v>
      </c>
      <c r="B36" s="108">
        <v>384800</v>
      </c>
      <c r="C36" s="109">
        <v>114.79469982339999</v>
      </c>
      <c r="D36" s="110">
        <v>536896846.21006799</v>
      </c>
      <c r="E36" s="111">
        <v>7.054792384E-3</v>
      </c>
      <c r="F36" s="112">
        <v>32995.389050743564</v>
      </c>
      <c r="G36" s="113">
        <v>1.3889122505999999E-3</v>
      </c>
      <c r="H36" s="114">
        <v>6495.9672193651395</v>
      </c>
      <c r="I36" s="115">
        <v>824884.72626858915</v>
      </c>
      <c r="J36" s="116">
        <v>1935798.2313708116</v>
      </c>
      <c r="K36" s="61"/>
      <c r="L36" s="117">
        <v>153128630.19952142</v>
      </c>
      <c r="M36" s="115">
        <v>9410.6321612918873</v>
      </c>
      <c r="N36" s="116">
        <v>1852.7182067543401</v>
      </c>
      <c r="O36" s="118">
        <v>235265.80403229719</v>
      </c>
      <c r="P36" s="119">
        <v>552110.0256127934</v>
      </c>
      <c r="R36" s="117">
        <v>0</v>
      </c>
      <c r="S36" s="120">
        <v>0</v>
      </c>
      <c r="T36" s="121">
        <v>0</v>
      </c>
      <c r="U36" s="120">
        <v>0</v>
      </c>
      <c r="V36" s="121">
        <v>0</v>
      </c>
      <c r="X36" s="117">
        <v>2951219.3850407805</v>
      </c>
      <c r="Y36" s="115">
        <v>181.36934957039557</v>
      </c>
      <c r="Z36" s="116">
        <v>35.707090696671628</v>
      </c>
      <c r="AA36" s="115">
        <v>4534.2337392598893</v>
      </c>
      <c r="AB36" s="116">
        <v>10640.713027608144</v>
      </c>
      <c r="AD36" s="117">
        <v>482828919.26459956</v>
      </c>
      <c r="AE36" s="115">
        <v>29672.604986493541</v>
      </c>
      <c r="AF36" s="116">
        <v>5841.7941067159154</v>
      </c>
      <c r="AG36" s="115">
        <v>741815.12466233852</v>
      </c>
      <c r="AH36" s="116">
        <v>1740854.6438013427</v>
      </c>
      <c r="AI36" s="61"/>
      <c r="AJ36" s="117">
        <v>9173337.6672573164</v>
      </c>
      <c r="AK36" s="115">
        <v>563.75418734825075</v>
      </c>
      <c r="AL36" s="116">
        <v>110.98910563418686</v>
      </c>
      <c r="AM36" s="115">
        <v>14093.854683706269</v>
      </c>
      <c r="AN36" s="116">
        <v>33074.753478987681</v>
      </c>
      <c r="AO36" s="61"/>
    </row>
    <row r="37" spans="1:41" x14ac:dyDescent="0.25">
      <c r="A37" t="s">
        <v>94</v>
      </c>
      <c r="B37" s="108">
        <v>0</v>
      </c>
      <c r="C37" s="123">
        <v>209.33999930459942</v>
      </c>
      <c r="D37" s="110">
        <v>0</v>
      </c>
      <c r="E37" s="124">
        <v>6.280199979137982E-2</v>
      </c>
      <c r="F37" s="112">
        <v>0</v>
      </c>
      <c r="G37" s="125">
        <v>8.3735999721839764E-3</v>
      </c>
      <c r="H37" s="114">
        <v>0</v>
      </c>
      <c r="I37" s="115">
        <v>0</v>
      </c>
      <c r="J37" s="116">
        <v>0</v>
      </c>
      <c r="K37" s="61"/>
      <c r="L37" s="117">
        <v>1454907582.3817861</v>
      </c>
      <c r="M37" s="115">
        <v>436472.2747145358</v>
      </c>
      <c r="N37" s="116">
        <v>58196.303295271442</v>
      </c>
      <c r="O37" s="118">
        <v>10911806.867863394</v>
      </c>
      <c r="P37" s="119">
        <v>17342498.381990891</v>
      </c>
      <c r="R37" s="117">
        <v>75736678.491503343</v>
      </c>
      <c r="S37" s="120">
        <v>22721.003547451</v>
      </c>
      <c r="T37" s="121">
        <v>3029.4671396601334</v>
      </c>
      <c r="U37" s="120">
        <v>568025.08868627506</v>
      </c>
      <c r="V37" s="121">
        <v>902781.20761871978</v>
      </c>
      <c r="X37" s="117">
        <v>0</v>
      </c>
      <c r="Y37" s="115">
        <v>0</v>
      </c>
      <c r="Z37" s="116">
        <v>0</v>
      </c>
      <c r="AA37" s="115">
        <v>0</v>
      </c>
      <c r="AB37" s="116">
        <v>0</v>
      </c>
      <c r="AD37" s="117">
        <v>0</v>
      </c>
      <c r="AE37" s="115">
        <v>0</v>
      </c>
      <c r="AF37" s="116">
        <v>0</v>
      </c>
      <c r="AG37" s="115">
        <v>0</v>
      </c>
      <c r="AH37" s="116">
        <v>0</v>
      </c>
      <c r="AI37" s="61"/>
      <c r="AJ37" s="117">
        <v>0</v>
      </c>
      <c r="AK37" s="115">
        <v>0</v>
      </c>
      <c r="AL37" s="116">
        <v>0</v>
      </c>
      <c r="AM37" s="115">
        <v>0</v>
      </c>
      <c r="AN37" s="116">
        <v>0</v>
      </c>
      <c r="AO37" s="61"/>
    </row>
    <row r="38" spans="1:41" x14ac:dyDescent="0.25">
      <c r="A38" t="s">
        <v>119</v>
      </c>
      <c r="B38" s="108">
        <v>148526</v>
      </c>
      <c r="C38" s="123">
        <v>116.99918339999999</v>
      </c>
      <c r="D38" s="110">
        <v>126708178.99026659</v>
      </c>
      <c r="E38" s="124">
        <v>2.20462262E-3</v>
      </c>
      <c r="F38" s="112">
        <v>2387.5698053884921</v>
      </c>
      <c r="G38" s="125">
        <v>2.20462262E-4</v>
      </c>
      <c r="H38" s="114">
        <v>238.75698053884923</v>
      </c>
      <c r="I38" s="115">
        <v>59689.245134712306</v>
      </c>
      <c r="J38" s="116">
        <v>71149.580200577067</v>
      </c>
      <c r="K38" s="61"/>
      <c r="L38" s="117">
        <v>959908065.49535751</v>
      </c>
      <c r="M38" s="115">
        <v>18087.60516794775</v>
      </c>
      <c r="N38" s="116">
        <v>1808.7605167947752</v>
      </c>
      <c r="O38" s="118">
        <v>452190.12919869373</v>
      </c>
      <c r="P38" s="119">
        <v>539010.63400484296</v>
      </c>
      <c r="R38" s="117">
        <v>0</v>
      </c>
      <c r="S38" s="120">
        <v>0</v>
      </c>
      <c r="T38" s="121">
        <v>0</v>
      </c>
      <c r="U38" s="120">
        <v>0</v>
      </c>
      <c r="V38" s="121">
        <v>0</v>
      </c>
      <c r="X38" s="117">
        <v>0</v>
      </c>
      <c r="Y38" s="115">
        <v>0</v>
      </c>
      <c r="Z38" s="116">
        <v>0</v>
      </c>
      <c r="AA38" s="115">
        <v>0</v>
      </c>
      <c r="AB38" s="116">
        <v>0</v>
      </c>
      <c r="AD38" s="117">
        <v>0</v>
      </c>
      <c r="AE38" s="115">
        <v>0</v>
      </c>
      <c r="AF38" s="116">
        <v>0</v>
      </c>
      <c r="AG38" s="115">
        <v>0</v>
      </c>
      <c r="AH38" s="116">
        <v>0</v>
      </c>
      <c r="AI38" s="61"/>
      <c r="AJ38" s="117">
        <v>0</v>
      </c>
      <c r="AK38" s="115">
        <v>0</v>
      </c>
      <c r="AL38" s="116">
        <v>0</v>
      </c>
      <c r="AM38" s="115">
        <v>0</v>
      </c>
      <c r="AN38" s="116">
        <v>0</v>
      </c>
      <c r="AO38" s="61"/>
    </row>
    <row r="39" spans="1:41" x14ac:dyDescent="0.25">
      <c r="A39" t="s">
        <v>96</v>
      </c>
      <c r="B39" s="108">
        <v>4201895</v>
      </c>
      <c r="C39" s="123">
        <v>0</v>
      </c>
      <c r="D39" s="110">
        <v>0</v>
      </c>
      <c r="E39" s="124">
        <v>0</v>
      </c>
      <c r="F39" s="112">
        <v>0</v>
      </c>
      <c r="G39" s="125">
        <v>0</v>
      </c>
      <c r="H39" s="114">
        <v>0</v>
      </c>
      <c r="I39" s="115">
        <v>0</v>
      </c>
      <c r="J39" s="116">
        <v>0</v>
      </c>
      <c r="K39" s="61"/>
      <c r="L39" s="117">
        <v>0</v>
      </c>
      <c r="M39" s="115">
        <v>0</v>
      </c>
      <c r="N39" s="116">
        <v>0</v>
      </c>
      <c r="O39" s="118">
        <v>0</v>
      </c>
      <c r="P39" s="119">
        <v>0</v>
      </c>
      <c r="R39" s="117">
        <v>0</v>
      </c>
      <c r="S39" s="120">
        <v>0</v>
      </c>
      <c r="T39" s="121">
        <v>0</v>
      </c>
      <c r="U39" s="120">
        <v>0</v>
      </c>
      <c r="V39" s="121">
        <v>0</v>
      </c>
      <c r="X39" s="117">
        <v>0</v>
      </c>
      <c r="Y39" s="115">
        <v>0</v>
      </c>
      <c r="Z39" s="116">
        <v>0</v>
      </c>
      <c r="AA39" s="115">
        <v>0</v>
      </c>
      <c r="AB39" s="116">
        <v>0</v>
      </c>
      <c r="AD39" s="117">
        <v>0</v>
      </c>
      <c r="AE39" s="115">
        <v>0</v>
      </c>
      <c r="AF39" s="116">
        <v>0</v>
      </c>
      <c r="AG39" s="115">
        <v>0</v>
      </c>
      <c r="AH39" s="116">
        <v>0</v>
      </c>
      <c r="AI39" s="61"/>
      <c r="AJ39" s="117">
        <v>0</v>
      </c>
      <c r="AK39" s="115">
        <v>0</v>
      </c>
      <c r="AL39" s="116">
        <v>0</v>
      </c>
      <c r="AM39" s="115">
        <v>0</v>
      </c>
      <c r="AN39" s="116">
        <v>0</v>
      </c>
      <c r="AO39" s="61"/>
    </row>
    <row r="40" spans="1:41" x14ac:dyDescent="0.25">
      <c r="A40" t="s">
        <v>97</v>
      </c>
      <c r="B40" s="108">
        <v>0</v>
      </c>
      <c r="C40" s="123">
        <v>0</v>
      </c>
      <c r="D40" s="110">
        <v>0</v>
      </c>
      <c r="E40" s="124">
        <v>0</v>
      </c>
      <c r="F40" s="112">
        <v>0</v>
      </c>
      <c r="G40" s="125">
        <v>0</v>
      </c>
      <c r="H40" s="114">
        <v>0</v>
      </c>
      <c r="I40" s="115">
        <v>0</v>
      </c>
      <c r="J40" s="116">
        <v>0</v>
      </c>
      <c r="K40" s="61"/>
      <c r="L40" s="117">
        <v>0</v>
      </c>
      <c r="M40" s="115">
        <v>0</v>
      </c>
      <c r="N40" s="116">
        <v>0</v>
      </c>
      <c r="O40" s="118">
        <v>0</v>
      </c>
      <c r="P40" s="119">
        <v>0</v>
      </c>
      <c r="R40" s="117">
        <v>0</v>
      </c>
      <c r="S40" s="120">
        <v>0</v>
      </c>
      <c r="T40" s="121">
        <v>0</v>
      </c>
      <c r="U40" s="120">
        <v>0</v>
      </c>
      <c r="V40" s="121">
        <v>0</v>
      </c>
      <c r="X40" s="117">
        <v>0</v>
      </c>
      <c r="Y40" s="115">
        <v>0</v>
      </c>
      <c r="Z40" s="116">
        <v>0</v>
      </c>
      <c r="AA40" s="115">
        <v>0</v>
      </c>
      <c r="AB40" s="116">
        <v>0</v>
      </c>
      <c r="AD40" s="117">
        <v>0</v>
      </c>
      <c r="AE40" s="115">
        <v>0</v>
      </c>
      <c r="AF40" s="116">
        <v>0</v>
      </c>
      <c r="AG40" s="115">
        <v>0</v>
      </c>
      <c r="AH40" s="116">
        <v>0</v>
      </c>
      <c r="AI40" s="61"/>
      <c r="AJ40" s="117">
        <v>0</v>
      </c>
      <c r="AK40" s="115">
        <v>0</v>
      </c>
      <c r="AL40" s="116">
        <v>0</v>
      </c>
      <c r="AM40" s="115">
        <v>0</v>
      </c>
      <c r="AN40" s="116">
        <v>0</v>
      </c>
      <c r="AO40" s="61"/>
    </row>
    <row r="41" spans="1:41" x14ac:dyDescent="0.25">
      <c r="A41" t="s">
        <v>98</v>
      </c>
      <c r="B41" s="108">
        <v>586045</v>
      </c>
      <c r="C41" s="123">
        <v>0</v>
      </c>
      <c r="D41" s="110">
        <v>0</v>
      </c>
      <c r="E41" s="124">
        <v>0</v>
      </c>
      <c r="F41" s="112">
        <v>0</v>
      </c>
      <c r="G41" s="125">
        <v>0</v>
      </c>
      <c r="H41" s="114">
        <v>0</v>
      </c>
      <c r="I41" s="115">
        <v>0</v>
      </c>
      <c r="J41" s="116">
        <v>0</v>
      </c>
      <c r="K41" s="61"/>
      <c r="L41" s="117">
        <v>0</v>
      </c>
      <c r="M41" s="115">
        <v>0</v>
      </c>
      <c r="N41" s="116">
        <v>0</v>
      </c>
      <c r="O41" s="118">
        <v>0</v>
      </c>
      <c r="P41" s="119">
        <v>0</v>
      </c>
      <c r="R41" s="117">
        <v>0</v>
      </c>
      <c r="S41" s="120">
        <v>0</v>
      </c>
      <c r="T41" s="121">
        <v>0</v>
      </c>
      <c r="U41" s="120">
        <v>0</v>
      </c>
      <c r="V41" s="121">
        <v>0</v>
      </c>
      <c r="X41" s="117">
        <v>0</v>
      </c>
      <c r="Y41" s="115">
        <v>0</v>
      </c>
      <c r="Z41" s="116">
        <v>0</v>
      </c>
      <c r="AA41" s="115">
        <v>0</v>
      </c>
      <c r="AB41" s="116">
        <v>0</v>
      </c>
      <c r="AD41" s="117">
        <v>0</v>
      </c>
      <c r="AE41" s="115">
        <v>0</v>
      </c>
      <c r="AF41" s="116">
        <v>0</v>
      </c>
      <c r="AG41" s="115">
        <v>0</v>
      </c>
      <c r="AH41" s="116">
        <v>0</v>
      </c>
      <c r="AI41" s="61"/>
      <c r="AJ41" s="117">
        <v>0</v>
      </c>
      <c r="AK41" s="115">
        <v>0</v>
      </c>
      <c r="AL41" s="116">
        <v>0</v>
      </c>
      <c r="AM41" s="115">
        <v>0</v>
      </c>
      <c r="AN41" s="116">
        <v>0</v>
      </c>
      <c r="AO41" s="61"/>
    </row>
    <row r="42" spans="1:41" x14ac:dyDescent="0.25">
      <c r="A42" t="s">
        <v>99</v>
      </c>
      <c r="B42" s="108">
        <v>1077156</v>
      </c>
      <c r="C42" s="123">
        <v>209.33999930459942</v>
      </c>
      <c r="D42" s="110">
        <v>4189001228.1718898</v>
      </c>
      <c r="E42" s="124">
        <v>6.280199979137982E-2</v>
      </c>
      <c r="F42" s="112">
        <v>1256700.3684515669</v>
      </c>
      <c r="G42" s="125">
        <v>8.3735999721839764E-3</v>
      </c>
      <c r="H42" s="114">
        <v>167560.04912687559</v>
      </c>
      <c r="I42" s="115">
        <v>31417509.211289171</v>
      </c>
      <c r="J42" s="116">
        <v>49932894.639808923</v>
      </c>
      <c r="K42" s="61"/>
      <c r="L42" s="117">
        <v>1828241442.3806646</v>
      </c>
      <c r="M42" s="115">
        <v>548472.4327141993</v>
      </c>
      <c r="N42" s="116">
        <v>73129.657695226575</v>
      </c>
      <c r="O42" s="118">
        <v>13711810.817854982</v>
      </c>
      <c r="P42" s="119">
        <v>21792637.993177518</v>
      </c>
      <c r="R42" s="117">
        <v>1014879017.9451153</v>
      </c>
      <c r="S42" s="120">
        <v>304463.7053835346</v>
      </c>
      <c r="T42" s="121">
        <v>40595.160717804611</v>
      </c>
      <c r="U42" s="120">
        <v>7611592.6345883654</v>
      </c>
      <c r="V42" s="121">
        <v>12097357.893905774</v>
      </c>
      <c r="X42" s="117">
        <v>0</v>
      </c>
      <c r="Y42" s="115">
        <v>0</v>
      </c>
      <c r="Z42" s="116">
        <v>0</v>
      </c>
      <c r="AA42" s="115">
        <v>0</v>
      </c>
      <c r="AB42" s="116">
        <v>0</v>
      </c>
      <c r="AD42" s="117">
        <v>87463908.576330602</v>
      </c>
      <c r="AE42" s="115">
        <v>26239.172572899177</v>
      </c>
      <c r="AF42" s="116">
        <v>3498.5563430532238</v>
      </c>
      <c r="AG42" s="115">
        <v>655979.31432247942</v>
      </c>
      <c r="AH42" s="116">
        <v>1042569.7902298607</v>
      </c>
      <c r="AI42" s="61"/>
      <c r="AJ42" s="117">
        <v>0</v>
      </c>
      <c r="AK42" s="115">
        <v>0</v>
      </c>
      <c r="AL42" s="116">
        <v>0</v>
      </c>
      <c r="AM42" s="115">
        <v>0</v>
      </c>
      <c r="AN42" s="116">
        <v>0</v>
      </c>
      <c r="AO42" s="61"/>
    </row>
    <row r="43" spans="1:41" x14ac:dyDescent="0.25">
      <c r="A43" t="s">
        <v>100</v>
      </c>
      <c r="B43" s="108">
        <v>815940</v>
      </c>
      <c r="C43" s="123">
        <v>0</v>
      </c>
      <c r="D43" s="110">
        <v>0</v>
      </c>
      <c r="E43" s="124">
        <v>0</v>
      </c>
      <c r="F43" s="112">
        <v>0</v>
      </c>
      <c r="G43" s="125">
        <v>0</v>
      </c>
      <c r="H43" s="114">
        <v>0</v>
      </c>
      <c r="I43" s="115">
        <v>0</v>
      </c>
      <c r="J43" s="116">
        <v>0</v>
      </c>
      <c r="K43" s="61"/>
      <c r="L43" s="117">
        <v>0</v>
      </c>
      <c r="M43" s="115">
        <v>0</v>
      </c>
      <c r="N43" s="116">
        <v>0</v>
      </c>
      <c r="O43" s="118">
        <v>0</v>
      </c>
      <c r="P43" s="119">
        <v>0</v>
      </c>
      <c r="R43" s="117">
        <v>0</v>
      </c>
      <c r="S43" s="120">
        <v>0</v>
      </c>
      <c r="T43" s="121">
        <v>0</v>
      </c>
      <c r="U43" s="120">
        <v>0</v>
      </c>
      <c r="V43" s="121">
        <v>0</v>
      </c>
      <c r="X43" s="117">
        <v>0</v>
      </c>
      <c r="Y43" s="115">
        <v>0</v>
      </c>
      <c r="Z43" s="116">
        <v>0</v>
      </c>
      <c r="AA43" s="115">
        <v>0</v>
      </c>
      <c r="AB43" s="116">
        <v>0</v>
      </c>
      <c r="AD43" s="117">
        <v>0</v>
      </c>
      <c r="AE43" s="115">
        <v>0</v>
      </c>
      <c r="AF43" s="116">
        <v>0</v>
      </c>
      <c r="AG43" s="115">
        <v>0</v>
      </c>
      <c r="AH43" s="116">
        <v>0</v>
      </c>
      <c r="AI43" s="61"/>
      <c r="AJ43" s="117">
        <v>0</v>
      </c>
      <c r="AK43" s="115">
        <v>0</v>
      </c>
      <c r="AL43" s="116">
        <v>0</v>
      </c>
      <c r="AM43" s="115">
        <v>0</v>
      </c>
      <c r="AN43" s="116">
        <v>0</v>
      </c>
      <c r="AO43" s="61"/>
    </row>
    <row r="44" spans="1:41" x14ac:dyDescent="0.25">
      <c r="A44" t="s">
        <v>101</v>
      </c>
      <c r="B44" s="61">
        <v>656984</v>
      </c>
      <c r="C44" s="117">
        <v>206.79360175599999</v>
      </c>
      <c r="D44" s="117">
        <v>1947114693.666177</v>
      </c>
      <c r="E44" s="115">
        <v>1.5873282863999999E-2</v>
      </c>
      <c r="F44" s="115">
        <v>149458.6971684059</v>
      </c>
      <c r="G44" s="126">
        <v>7.9366414319999995E-3</v>
      </c>
      <c r="H44" s="126">
        <v>74729.348584202948</v>
      </c>
      <c r="I44" s="115">
        <v>3736467.4292101474</v>
      </c>
      <c r="J44" s="116">
        <v>22269345.878092479</v>
      </c>
      <c r="K44" s="127"/>
      <c r="L44" s="117">
        <v>16872097.059126019</v>
      </c>
      <c r="M44" s="115">
        <v>1295.0863414254513</v>
      </c>
      <c r="N44" s="116">
        <v>647.54317071272567</v>
      </c>
      <c r="O44" s="118">
        <v>32377.158535636285</v>
      </c>
      <c r="P44" s="119">
        <v>192967.86487239224</v>
      </c>
      <c r="Q44" s="39"/>
      <c r="R44" s="117">
        <v>100819608.05985555</v>
      </c>
      <c r="S44" s="120">
        <v>7738.8185291147111</v>
      </c>
      <c r="T44" s="121">
        <v>3869.4092645573555</v>
      </c>
      <c r="U44" s="120">
        <v>193470.46322786779</v>
      </c>
      <c r="V44" s="121">
        <v>1153083.960838092</v>
      </c>
      <c r="W44" s="39"/>
      <c r="X44" s="117">
        <v>1237654550.1821325</v>
      </c>
      <c r="Y44" s="115">
        <v>95001.202146176482</v>
      </c>
      <c r="Z44" s="116">
        <v>47500.601073088241</v>
      </c>
      <c r="AA44" s="115">
        <v>2375030.0536544118</v>
      </c>
      <c r="AB44" s="116">
        <v>14155179.119780296</v>
      </c>
      <c r="AC44" s="39"/>
      <c r="AD44" s="117">
        <v>1477914202.4490085</v>
      </c>
      <c r="AE44" s="115">
        <v>113443.30765067016</v>
      </c>
      <c r="AF44" s="116">
        <v>56721.653825335081</v>
      </c>
      <c r="AG44" s="115">
        <v>2836082.6912667542</v>
      </c>
      <c r="AH44" s="116">
        <v>16903052.839949854</v>
      </c>
      <c r="AI44" s="39"/>
      <c r="AJ44" s="117">
        <v>14826107.423825661</v>
      </c>
      <c r="AK44" s="115">
        <v>1138.0380964983451</v>
      </c>
      <c r="AL44" s="116">
        <v>569.01904824917256</v>
      </c>
      <c r="AM44" s="115">
        <v>28450.952412458628</v>
      </c>
      <c r="AN44" s="116">
        <v>169567.67637825341</v>
      </c>
      <c r="AO44" s="39"/>
    </row>
    <row r="45" spans="1:41" x14ac:dyDescent="0.25">
      <c r="B45" s="61"/>
      <c r="C45" s="61"/>
      <c r="D45" s="61"/>
      <c r="E45" s="128"/>
      <c r="F45" s="108"/>
      <c r="G45" s="61"/>
      <c r="H45" s="108"/>
      <c r="I45" s="115"/>
      <c r="J45" s="61"/>
      <c r="K45" s="127" t="s">
        <v>120</v>
      </c>
      <c r="L45" s="59">
        <v>0</v>
      </c>
      <c r="M45">
        <v>0</v>
      </c>
      <c r="N45">
        <v>0</v>
      </c>
      <c r="O45" s="129">
        <v>0</v>
      </c>
      <c r="P45" s="129">
        <v>0</v>
      </c>
      <c r="Q45" s="130" t="s">
        <v>120</v>
      </c>
      <c r="R45" s="59">
        <v>0</v>
      </c>
      <c r="S45">
        <v>0</v>
      </c>
      <c r="T45">
        <v>0</v>
      </c>
      <c r="U45">
        <v>0</v>
      </c>
      <c r="V45">
        <v>0</v>
      </c>
      <c r="W45" s="130" t="s">
        <v>120</v>
      </c>
      <c r="X45" s="59">
        <v>0</v>
      </c>
      <c r="Y45">
        <v>0</v>
      </c>
      <c r="Z45">
        <v>0</v>
      </c>
      <c r="AA45" s="59">
        <v>0</v>
      </c>
      <c r="AB45" s="59">
        <v>0</v>
      </c>
      <c r="AC45" s="130" t="s">
        <v>120</v>
      </c>
      <c r="AD45" s="61">
        <v>0</v>
      </c>
      <c r="AE45" s="61">
        <v>0</v>
      </c>
      <c r="AF45" s="61">
        <v>0</v>
      </c>
      <c r="AG45" s="61">
        <v>0</v>
      </c>
      <c r="AH45" s="61">
        <v>0</v>
      </c>
      <c r="AI45" s="127" t="s">
        <v>120</v>
      </c>
      <c r="AJ45" s="61">
        <v>0</v>
      </c>
      <c r="AK45" s="61">
        <v>0</v>
      </c>
      <c r="AL45" s="61">
        <v>0</v>
      </c>
      <c r="AM45" s="61">
        <v>0</v>
      </c>
      <c r="AN45" s="61">
        <v>0</v>
      </c>
      <c r="AO45" s="127" t="s">
        <v>120</v>
      </c>
    </row>
    <row r="46" spans="1:41" x14ac:dyDescent="0.25">
      <c r="A46" t="s">
        <v>121</v>
      </c>
      <c r="B46">
        <v>10561025</v>
      </c>
      <c r="D46" s="129">
        <v>11540872396.752565</v>
      </c>
      <c r="E46" s="129">
        <v>5.2348578878684604</v>
      </c>
      <c r="F46">
        <v>1805245.9942399485</v>
      </c>
      <c r="H46">
        <v>430605.41841831082</v>
      </c>
      <c r="I46">
        <v>45131149.855998717</v>
      </c>
      <c r="J46">
        <v>128320414.68865661</v>
      </c>
      <c r="K46">
        <v>11714323961.29722</v>
      </c>
      <c r="L46">
        <v>4494756444.0984058</v>
      </c>
      <c r="O46">
        <v>25470662.519464538</v>
      </c>
      <c r="P46">
        <v>40754775.12430235</v>
      </c>
      <c r="Q46">
        <v>4560981881.7421722</v>
      </c>
      <c r="R46">
        <v>3553070365.8233252</v>
      </c>
      <c r="U46">
        <v>12904897.516459031</v>
      </c>
      <c r="V46">
        <v>41161167.555316418</v>
      </c>
      <c r="W46">
        <v>3607136430.8951006</v>
      </c>
      <c r="X46">
        <v>1250779181.9950478</v>
      </c>
      <c r="AA46">
        <v>2395789.9430485512</v>
      </c>
      <c r="AB46">
        <v>14214686.171133583</v>
      </c>
      <c r="AC46">
        <v>1267389658.1092298</v>
      </c>
      <c r="AD46">
        <v>2691518926.9799528</v>
      </c>
      <c r="AG46">
        <v>5222606.8263329435</v>
      </c>
      <c r="AH46">
        <v>22013114.613125756</v>
      </c>
      <c r="AI46">
        <v>2718754648.4194117</v>
      </c>
      <c r="AJ46">
        <v>58648594.738623075</v>
      </c>
      <c r="AM46">
        <v>109035.7126031715</v>
      </c>
      <c r="AN46">
        <v>598928.22667900042</v>
      </c>
      <c r="AO46">
        <v>59356558.677905247</v>
      </c>
    </row>
    <row r="48" spans="1:41" ht="60" x14ac:dyDescent="0.25">
      <c r="A48" s="131" t="s">
        <v>122</v>
      </c>
      <c r="B48" s="132" t="s">
        <v>123</v>
      </c>
      <c r="C48" s="131" t="s">
        <v>124</v>
      </c>
      <c r="D48" s="133" t="s">
        <v>125</v>
      </c>
      <c r="E48" s="131" t="s">
        <v>126</v>
      </c>
      <c r="F48" s="133"/>
      <c r="G48" s="133"/>
      <c r="H48" s="131"/>
      <c r="K48" s="59"/>
    </row>
    <row r="49" spans="1:12" x14ac:dyDescent="0.25">
      <c r="A49" s="61">
        <v>125917584.002</v>
      </c>
      <c r="B49" s="134">
        <v>95558895.002000004</v>
      </c>
      <c r="C49" s="61">
        <v>23927943139.141041</v>
      </c>
      <c r="D49" s="135">
        <v>48810374785.982483</v>
      </c>
      <c r="E49" s="61">
        <v>510.78839688299979</v>
      </c>
      <c r="F49" s="61"/>
      <c r="G49" s="61"/>
      <c r="H49" s="61"/>
    </row>
    <row r="50" spans="1:12" x14ac:dyDescent="0.25">
      <c r="A50" s="61"/>
      <c r="B50" s="136"/>
      <c r="C50" s="61"/>
      <c r="D50" s="135"/>
      <c r="E50" s="61"/>
      <c r="F50" s="61"/>
    </row>
    <row r="51" spans="1:12" ht="75" x14ac:dyDescent="0.25">
      <c r="A51" s="131" t="s">
        <v>122</v>
      </c>
      <c r="B51" s="132" t="s">
        <v>123</v>
      </c>
      <c r="C51" s="133" t="s">
        <v>127</v>
      </c>
      <c r="D51" s="133" t="s">
        <v>128</v>
      </c>
      <c r="E51" s="61" t="s">
        <v>129</v>
      </c>
      <c r="F51" s="61"/>
    </row>
    <row r="52" spans="1:12" x14ac:dyDescent="0.25">
      <c r="A52" s="61">
        <v>125917584.002</v>
      </c>
      <c r="B52" s="134">
        <v>95558895.002000004</v>
      </c>
      <c r="C52" s="59">
        <v>5750028402.212389</v>
      </c>
      <c r="D52" s="43">
        <v>46051434204.716934</v>
      </c>
      <c r="E52" s="129">
        <v>481.91677188976598</v>
      </c>
      <c r="I52" s="137"/>
    </row>
    <row r="53" spans="1:12" x14ac:dyDescent="0.25">
      <c r="I53" s="138"/>
      <c r="J53" s="139"/>
    </row>
    <row r="54" spans="1:12" x14ac:dyDescent="0.25">
      <c r="A54" t="s">
        <v>130</v>
      </c>
      <c r="I54" s="140"/>
      <c r="J54" s="141"/>
      <c r="L54" s="142"/>
    </row>
    <row r="55" spans="1:12" x14ac:dyDescent="0.25">
      <c r="A55" t="s">
        <v>131</v>
      </c>
      <c r="I55" s="140"/>
      <c r="J55" s="141"/>
      <c r="L55" s="142"/>
    </row>
    <row r="56" spans="1:12" x14ac:dyDescent="0.25">
      <c r="A56" t="s">
        <v>132</v>
      </c>
      <c r="I56" s="140"/>
      <c r="J56" s="141"/>
      <c r="L56" s="142"/>
    </row>
    <row r="57" spans="1:12" x14ac:dyDescent="0.25">
      <c r="A57" s="194"/>
      <c r="B57" s="143" t="s">
        <v>133</v>
      </c>
      <c r="C57" s="144"/>
      <c r="I57" s="140"/>
      <c r="J57" s="141"/>
      <c r="L57" s="142"/>
    </row>
    <row r="58" spans="1:12" ht="60" x14ac:dyDescent="0.25">
      <c r="A58" s="145" t="s">
        <v>134</v>
      </c>
      <c r="B58" s="62">
        <v>10561025</v>
      </c>
      <c r="C58" s="62"/>
      <c r="I58" s="140"/>
      <c r="J58" s="141"/>
      <c r="L58" s="142"/>
    </row>
    <row r="59" spans="1:12" ht="30" x14ac:dyDescent="0.25">
      <c r="A59" s="145" t="s">
        <v>135</v>
      </c>
      <c r="B59" s="62">
        <v>30102108.987647846</v>
      </c>
      <c r="C59" s="62"/>
      <c r="I59" s="140"/>
      <c r="J59" s="141"/>
      <c r="L59" s="142"/>
    </row>
    <row r="60" spans="1:12" ht="30" x14ac:dyDescent="0.25">
      <c r="A60" s="145" t="s">
        <v>136</v>
      </c>
      <c r="B60" s="62">
        <v>19541083.987647846</v>
      </c>
      <c r="C60" s="62"/>
      <c r="I60" s="140"/>
      <c r="J60" s="141"/>
      <c r="L60" s="142"/>
    </row>
    <row r="61" spans="1:12" ht="30" x14ac:dyDescent="0.25">
      <c r="A61" s="145" t="s">
        <v>137</v>
      </c>
      <c r="B61" s="146">
        <v>510.78839688299979</v>
      </c>
      <c r="C61" s="146"/>
      <c r="I61" s="140"/>
      <c r="J61" s="141"/>
      <c r="L61" s="142"/>
    </row>
    <row r="62" spans="1:12" ht="30" x14ac:dyDescent="0.25">
      <c r="A62" s="145" t="s">
        <v>138</v>
      </c>
      <c r="B62" s="62">
        <v>9981358963.4067001</v>
      </c>
      <c r="C62" s="62"/>
      <c r="I62" s="140"/>
      <c r="J62" s="141"/>
      <c r="L62" s="142"/>
    </row>
    <row r="63" spans="1:12" ht="30" x14ac:dyDescent="0.25">
      <c r="A63" s="147" t="s">
        <v>139</v>
      </c>
      <c r="B63" s="148">
        <v>21695682924.703918</v>
      </c>
      <c r="C63" s="148"/>
      <c r="D63" s="129"/>
      <c r="I63" s="140"/>
      <c r="J63" s="141"/>
      <c r="L63" s="142"/>
    </row>
    <row r="64" spans="1:12" x14ac:dyDescent="0.25">
      <c r="A64" s="149" t="s">
        <v>140</v>
      </c>
      <c r="B64" s="150">
        <v>9.8410079400095789</v>
      </c>
      <c r="C64" s="150"/>
      <c r="I64" s="140"/>
      <c r="J64" s="141"/>
      <c r="L64" s="142"/>
    </row>
    <row r="65" spans="1:12" ht="30" x14ac:dyDescent="0.25">
      <c r="A65" s="149" t="s">
        <v>141</v>
      </c>
      <c r="B65" s="129">
        <v>1.0862009587234385</v>
      </c>
      <c r="I65" s="140"/>
      <c r="J65" s="141"/>
      <c r="L65" s="142"/>
    </row>
    <row r="66" spans="1:12" x14ac:dyDescent="0.25">
      <c r="A66" s="151" t="s">
        <v>142</v>
      </c>
      <c r="B66" s="129">
        <v>5.2348578878684604</v>
      </c>
      <c r="I66" s="140"/>
      <c r="J66" s="141"/>
      <c r="L66" s="142"/>
    </row>
    <row r="67" spans="1:12" ht="30" x14ac:dyDescent="0.25">
      <c r="A67" s="151" t="s">
        <v>143</v>
      </c>
      <c r="B67" s="152">
        <v>5.6923510108645567</v>
      </c>
      <c r="G67" s="194"/>
      <c r="H67" s="194"/>
      <c r="I67" s="140"/>
      <c r="J67" s="141"/>
      <c r="L67" s="142"/>
    </row>
  </sheetData>
  <mergeCells count="1">
    <mergeCell ref="B1:I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64D4-9442-4772-B437-8D459F06FED0}">
  <dimension ref="A19:BH84"/>
  <sheetViews>
    <sheetView topLeftCell="A58" workbookViewId="0">
      <selection activeCell="K88" sqref="K88"/>
    </sheetView>
  </sheetViews>
  <sheetFormatPr defaultRowHeight="15" x14ac:dyDescent="0.25"/>
  <sheetData>
    <row r="19" spans="1:60" x14ac:dyDescent="0.25">
      <c r="A19" s="92" t="s">
        <v>71</v>
      </c>
      <c r="B19" s="93" t="s">
        <v>72</v>
      </c>
      <c r="C19" s="93" t="s">
        <v>73</v>
      </c>
      <c r="D19" s="93" t="s">
        <v>74</v>
      </c>
      <c r="E19" s="93" t="s">
        <v>75</v>
      </c>
      <c r="F19" s="93" t="s">
        <v>76</v>
      </c>
      <c r="G19" s="93" t="s">
        <v>77</v>
      </c>
      <c r="H19" s="93" t="s">
        <v>78</v>
      </c>
      <c r="I19" s="93" t="s">
        <v>79</v>
      </c>
      <c r="J19" s="93" t="s">
        <v>80</v>
      </c>
      <c r="L19" s="94" t="s">
        <v>72</v>
      </c>
      <c r="M19" s="95" t="s">
        <v>73</v>
      </c>
      <c r="N19" s="94" t="s">
        <v>74</v>
      </c>
      <c r="O19" s="94" t="s">
        <v>75</v>
      </c>
      <c r="P19" s="94" t="s">
        <v>76</v>
      </c>
      <c r="Q19" s="94" t="s">
        <v>77</v>
      </c>
      <c r="R19" s="94" t="s">
        <v>78</v>
      </c>
      <c r="S19" s="94" t="s">
        <v>81</v>
      </c>
      <c r="T19" s="94" t="s">
        <v>144</v>
      </c>
      <c r="V19" s="94" t="s">
        <v>72</v>
      </c>
      <c r="W19" s="94" t="s">
        <v>73</v>
      </c>
      <c r="X19" s="95" t="s">
        <v>74</v>
      </c>
      <c r="Y19" s="94" t="s">
        <v>75</v>
      </c>
      <c r="Z19" s="94" t="s">
        <v>76</v>
      </c>
      <c r="AA19" s="94" t="s">
        <v>77</v>
      </c>
      <c r="AB19" s="94" t="s">
        <v>78</v>
      </c>
      <c r="AC19" s="94" t="s">
        <v>79</v>
      </c>
      <c r="AD19" s="94" t="s">
        <v>80</v>
      </c>
      <c r="AF19" s="94" t="s">
        <v>72</v>
      </c>
      <c r="AG19" s="94" t="s">
        <v>73</v>
      </c>
      <c r="AH19" s="94" t="s">
        <v>74</v>
      </c>
      <c r="AI19" s="94" t="s">
        <v>75</v>
      </c>
      <c r="AJ19" s="94" t="s">
        <v>76</v>
      </c>
      <c r="AK19" s="94" t="s">
        <v>77</v>
      </c>
      <c r="AL19" s="95" t="s">
        <v>78</v>
      </c>
      <c r="AM19" s="94" t="s">
        <v>79</v>
      </c>
      <c r="AN19" s="94" t="s">
        <v>80</v>
      </c>
      <c r="AP19" s="94" t="s">
        <v>73</v>
      </c>
      <c r="AQ19" s="94" t="s">
        <v>74</v>
      </c>
      <c r="AR19" s="94" t="s">
        <v>75</v>
      </c>
      <c r="AS19" s="95" t="s">
        <v>76</v>
      </c>
      <c r="AT19" s="94" t="s">
        <v>77</v>
      </c>
      <c r="AU19" s="94" t="s">
        <v>78</v>
      </c>
      <c r="AV19" s="94" t="s">
        <v>79</v>
      </c>
      <c r="AW19" s="94" t="s">
        <v>80</v>
      </c>
      <c r="AX19" s="94" t="s">
        <v>82</v>
      </c>
      <c r="AZ19" s="94" t="s">
        <v>72</v>
      </c>
      <c r="BA19" s="94" t="s">
        <v>73</v>
      </c>
      <c r="BB19" s="94" t="s">
        <v>74</v>
      </c>
      <c r="BC19" s="94" t="s">
        <v>75</v>
      </c>
      <c r="BD19" s="94" t="s">
        <v>76</v>
      </c>
      <c r="BE19" s="95" t="s">
        <v>77</v>
      </c>
      <c r="BF19" s="94" t="s">
        <v>78</v>
      </c>
      <c r="BG19" s="94" t="s">
        <v>81</v>
      </c>
      <c r="BH19" s="94" t="s">
        <v>82</v>
      </c>
    </row>
    <row r="20" spans="1:60" x14ac:dyDescent="0.25">
      <c r="A20" s="94" t="s">
        <v>83</v>
      </c>
      <c r="B20">
        <v>292596</v>
      </c>
      <c r="C20" s="93"/>
      <c r="D20" s="93"/>
      <c r="E20" s="93"/>
      <c r="F20" s="93"/>
      <c r="G20" s="93"/>
      <c r="H20" s="93"/>
      <c r="I20" s="93"/>
      <c r="J20" s="97"/>
      <c r="L20" s="94"/>
      <c r="M20" s="95">
        <v>11981</v>
      </c>
      <c r="N20" s="94"/>
      <c r="O20" s="94"/>
      <c r="P20" s="94"/>
      <c r="Q20" s="94"/>
      <c r="R20" s="94"/>
      <c r="S20" s="94"/>
      <c r="T20" s="94"/>
      <c r="V20" s="94"/>
      <c r="W20" s="94"/>
      <c r="X20" s="95"/>
      <c r="Y20" s="97"/>
      <c r="Z20" s="97"/>
      <c r="AA20" s="94"/>
      <c r="AB20" s="94"/>
      <c r="AC20" s="94"/>
      <c r="AD20" s="94"/>
      <c r="AF20" s="94">
        <v>13795</v>
      </c>
      <c r="AG20" s="94"/>
      <c r="AH20" s="94"/>
      <c r="AI20" s="94"/>
      <c r="AJ20" s="94"/>
      <c r="AK20" s="94"/>
      <c r="AL20" s="95"/>
      <c r="AM20" s="94"/>
      <c r="AN20" s="94"/>
      <c r="AP20" s="94"/>
      <c r="AQ20" s="98"/>
      <c r="AR20" s="94"/>
      <c r="AS20" s="95"/>
      <c r="AT20" s="94"/>
      <c r="AU20" s="94"/>
      <c r="AV20" s="94"/>
      <c r="AW20" s="94"/>
      <c r="AX20" s="94"/>
      <c r="AZ20" s="94"/>
      <c r="BA20" s="94"/>
      <c r="BB20" s="94"/>
      <c r="BC20" s="94"/>
      <c r="BD20" s="94"/>
      <c r="BE20" s="95"/>
      <c r="BF20" s="94"/>
      <c r="BG20" s="94"/>
      <c r="BH20" s="94"/>
    </row>
    <row r="21" spans="1:60" x14ac:dyDescent="0.25">
      <c r="A21" s="99" t="s">
        <v>84</v>
      </c>
      <c r="B21" s="96"/>
      <c r="C21" s="93"/>
      <c r="D21" s="93"/>
      <c r="E21" s="93">
        <v>217104</v>
      </c>
      <c r="F21" s="93"/>
      <c r="G21" s="93"/>
      <c r="H21" s="93">
        <v>229719</v>
      </c>
      <c r="I21" s="93"/>
      <c r="J21" s="97"/>
      <c r="L21" s="94"/>
      <c r="M21" s="95">
        <v>2638</v>
      </c>
      <c r="N21" s="94">
        <v>6465</v>
      </c>
      <c r="O21" s="94"/>
      <c r="P21" s="94"/>
      <c r="Q21" s="94"/>
      <c r="R21" s="94"/>
      <c r="S21" s="94"/>
      <c r="T21" s="94"/>
      <c r="V21" s="94"/>
      <c r="W21" s="94"/>
      <c r="X21" s="95">
        <v>704394</v>
      </c>
      <c r="Y21" s="97"/>
      <c r="Z21" s="97"/>
      <c r="AA21" s="94"/>
      <c r="AB21" s="94"/>
      <c r="AC21" s="94">
        <v>43445</v>
      </c>
      <c r="AD21" s="94"/>
      <c r="AF21" s="94"/>
      <c r="AG21" s="94">
        <v>1</v>
      </c>
      <c r="AH21" s="94">
        <v>21</v>
      </c>
      <c r="AI21" s="94"/>
      <c r="AJ21" s="94"/>
      <c r="AK21" s="94"/>
      <c r="AL21" s="95">
        <v>157</v>
      </c>
      <c r="AM21" s="94"/>
      <c r="AN21" s="94"/>
      <c r="AP21" s="94"/>
      <c r="AQ21" s="98"/>
      <c r="AR21" s="94">
        <v>427912</v>
      </c>
      <c r="AS21" s="95"/>
      <c r="AT21" s="94"/>
      <c r="AU21" s="94"/>
      <c r="AV21" s="94"/>
      <c r="AW21" s="94"/>
      <c r="AX21" s="94"/>
      <c r="AZ21" s="94"/>
      <c r="BA21" s="94"/>
      <c r="BB21" s="94">
        <v>127657</v>
      </c>
      <c r="BC21" s="94">
        <v>2032</v>
      </c>
      <c r="BD21" s="94"/>
      <c r="BE21" s="95"/>
      <c r="BF21" s="94">
        <v>1017</v>
      </c>
      <c r="BG21" s="94"/>
      <c r="BH21" s="94"/>
    </row>
    <row r="22" spans="1:60" x14ac:dyDescent="0.25">
      <c r="A22" s="99" t="s">
        <v>85</v>
      </c>
      <c r="B22" s="96"/>
      <c r="C22" s="93"/>
      <c r="D22" s="93">
        <v>500</v>
      </c>
      <c r="E22" s="93"/>
      <c r="F22" s="93"/>
      <c r="G22" s="93"/>
      <c r="I22" s="93"/>
      <c r="J22" s="97"/>
      <c r="L22" s="94"/>
      <c r="M22" s="95">
        <v>2943</v>
      </c>
      <c r="N22" s="94">
        <v>5635</v>
      </c>
      <c r="O22" s="94"/>
      <c r="P22" s="94"/>
      <c r="Q22" s="94"/>
      <c r="R22" s="94"/>
      <c r="S22" s="94"/>
      <c r="T22" s="94"/>
      <c r="V22" s="94"/>
      <c r="W22" s="94"/>
      <c r="X22" s="95">
        <v>62847</v>
      </c>
      <c r="Y22" s="97"/>
      <c r="Z22" s="97"/>
      <c r="AA22" s="94"/>
      <c r="AB22" s="94"/>
      <c r="AC22" s="94"/>
      <c r="AD22" s="94"/>
      <c r="AF22" s="94"/>
      <c r="AG22" s="94"/>
      <c r="AH22" s="94"/>
      <c r="AI22" s="94"/>
      <c r="AJ22" s="94"/>
      <c r="AK22" s="94"/>
      <c r="AL22" s="95"/>
      <c r="AM22" s="94"/>
      <c r="AN22" s="94"/>
      <c r="AP22" s="94"/>
      <c r="AQ22" s="98"/>
      <c r="AR22" s="94"/>
      <c r="AS22" s="95"/>
      <c r="AT22" s="94"/>
      <c r="AU22" s="94"/>
      <c r="AV22" s="94"/>
      <c r="AW22" s="94"/>
      <c r="AX22" s="94"/>
      <c r="AZ22" s="94"/>
      <c r="BA22" s="94"/>
      <c r="BB22" s="94"/>
      <c r="BC22" s="94"/>
      <c r="BD22" s="94"/>
      <c r="BE22" s="95"/>
      <c r="BF22" s="94"/>
      <c r="BG22" s="94"/>
      <c r="BH22" s="94"/>
    </row>
    <row r="23" spans="1:60" x14ac:dyDescent="0.25">
      <c r="A23" s="99" t="s">
        <v>86</v>
      </c>
      <c r="B23" s="96"/>
      <c r="C23" s="93"/>
      <c r="D23" s="93"/>
      <c r="E23" s="93"/>
      <c r="F23" s="93"/>
      <c r="G23" s="93"/>
      <c r="H23" s="93">
        <v>4628</v>
      </c>
      <c r="I23" s="93"/>
      <c r="J23" s="97"/>
      <c r="L23" s="94"/>
      <c r="M23" s="95"/>
      <c r="N23" s="94"/>
      <c r="O23" s="94"/>
      <c r="P23" s="94"/>
      <c r="Q23" s="94"/>
      <c r="R23" s="94"/>
      <c r="S23" s="94"/>
      <c r="T23" s="94"/>
      <c r="V23" s="94"/>
      <c r="W23" s="94"/>
      <c r="X23" s="95"/>
      <c r="Y23" s="97"/>
      <c r="Z23" s="97"/>
      <c r="AA23" s="94"/>
      <c r="AB23" s="94"/>
      <c r="AC23" s="94"/>
      <c r="AD23" s="94"/>
      <c r="AF23" s="94"/>
      <c r="AG23" s="94"/>
      <c r="AH23" s="94"/>
      <c r="AI23" s="94"/>
      <c r="AJ23" s="94"/>
      <c r="AK23" s="94"/>
      <c r="AL23" s="95">
        <v>224</v>
      </c>
      <c r="AM23" s="94"/>
      <c r="AN23" s="94"/>
      <c r="AP23" s="94"/>
      <c r="AQ23" s="98"/>
      <c r="AR23" s="94"/>
      <c r="AS23" s="95"/>
      <c r="AT23" s="94"/>
      <c r="AU23" s="94"/>
      <c r="AV23" s="94"/>
      <c r="AW23" s="94"/>
      <c r="AX23" s="94"/>
      <c r="AZ23" s="94"/>
      <c r="BA23" s="94"/>
      <c r="BB23" s="94"/>
      <c r="BC23" s="94"/>
      <c r="BD23" s="94"/>
      <c r="BE23" s="95"/>
      <c r="BF23" s="94"/>
      <c r="BG23" s="94"/>
      <c r="BH23" s="94"/>
    </row>
    <row r="24" spans="1:60" x14ac:dyDescent="0.25">
      <c r="A24" s="99" t="s">
        <v>87</v>
      </c>
      <c r="B24" s="96">
        <v>4558</v>
      </c>
      <c r="C24" s="93"/>
      <c r="D24" s="93"/>
      <c r="E24" s="93"/>
      <c r="F24" s="93"/>
      <c r="G24" s="93"/>
      <c r="I24" s="93"/>
      <c r="J24" s="97"/>
      <c r="L24" s="94"/>
      <c r="M24" s="95">
        <v>63141</v>
      </c>
      <c r="N24" s="94">
        <v>12861</v>
      </c>
      <c r="O24" s="94"/>
      <c r="P24" s="94"/>
      <c r="Q24" s="94"/>
      <c r="R24" s="94">
        <v>2396</v>
      </c>
      <c r="S24" s="94"/>
      <c r="T24" s="94"/>
      <c r="V24" s="94"/>
      <c r="W24" s="94"/>
      <c r="X24" s="95"/>
      <c r="Y24" s="97"/>
      <c r="Z24" s="97"/>
      <c r="AA24" s="94"/>
      <c r="AB24" s="94"/>
      <c r="AC24" s="94"/>
      <c r="AD24" s="94"/>
      <c r="AF24" s="94"/>
      <c r="AG24" s="94"/>
      <c r="AH24" s="94"/>
      <c r="AI24" s="94"/>
      <c r="AJ24" s="94"/>
      <c r="AK24" s="94"/>
      <c r="AL24" s="95">
        <v>6772</v>
      </c>
      <c r="AM24" s="94"/>
      <c r="AN24" s="94"/>
      <c r="AP24" s="94"/>
      <c r="AQ24" s="98"/>
      <c r="AR24" s="94"/>
      <c r="AS24" s="95"/>
      <c r="AT24" s="94"/>
      <c r="AU24" s="94">
        <v>5287</v>
      </c>
      <c r="AV24" s="94"/>
      <c r="AW24" s="94"/>
      <c r="AX24" s="94"/>
      <c r="AZ24" s="94"/>
      <c r="BA24" s="94"/>
      <c r="BB24" s="94"/>
      <c r="BC24" s="94"/>
      <c r="BD24" s="94"/>
      <c r="BE24" s="95"/>
      <c r="BF24" s="94"/>
      <c r="BG24" s="94"/>
      <c r="BH24" s="94"/>
    </row>
    <row r="25" spans="1:60" x14ac:dyDescent="0.25">
      <c r="A25" s="99" t="s">
        <v>88</v>
      </c>
      <c r="B25" s="96"/>
      <c r="C25" s="93"/>
      <c r="D25" s="93"/>
      <c r="E25" s="93"/>
      <c r="F25" s="93"/>
      <c r="G25" s="93"/>
      <c r="I25" s="93"/>
      <c r="J25" s="97"/>
      <c r="L25" s="94"/>
      <c r="M25" s="95"/>
      <c r="N25" s="94"/>
      <c r="O25" s="94"/>
      <c r="P25" s="94"/>
      <c r="Q25" s="94"/>
      <c r="R25" s="94"/>
      <c r="S25" s="94"/>
      <c r="T25" s="94"/>
      <c r="V25" s="94"/>
      <c r="W25" s="94"/>
      <c r="X25" s="95"/>
      <c r="Y25" s="97"/>
      <c r="Z25" s="97"/>
      <c r="AA25" s="94"/>
      <c r="AB25" s="94"/>
      <c r="AC25" s="94"/>
      <c r="AD25" s="94"/>
      <c r="AF25" s="94"/>
      <c r="AG25" s="94"/>
      <c r="AH25" s="94"/>
      <c r="AI25" s="94"/>
      <c r="AJ25" s="94"/>
      <c r="AK25" s="94"/>
      <c r="AL25" s="95"/>
      <c r="AM25" s="94"/>
      <c r="AN25" s="94"/>
      <c r="AP25" s="94"/>
      <c r="AQ25" s="98"/>
      <c r="AR25" s="94"/>
      <c r="AS25" s="95"/>
      <c r="AT25" s="94"/>
      <c r="AU25" s="94"/>
      <c r="AV25" s="94"/>
      <c r="AW25" s="94"/>
      <c r="AX25" s="94"/>
      <c r="AZ25" s="94"/>
      <c r="BA25" s="94"/>
      <c r="BB25" s="94"/>
      <c r="BC25" s="94"/>
      <c r="BD25" s="94"/>
      <c r="BE25" s="95"/>
      <c r="BF25" s="94"/>
      <c r="BG25" s="94"/>
      <c r="BH25" s="94"/>
    </row>
    <row r="26" spans="1:60" x14ac:dyDescent="0.25">
      <c r="A26" s="99" t="s">
        <v>89</v>
      </c>
      <c r="B26" s="96">
        <v>263509</v>
      </c>
      <c r="C26">
        <v>18140</v>
      </c>
      <c r="D26" s="93"/>
      <c r="E26" s="93"/>
      <c r="F26" s="93"/>
      <c r="G26" s="93"/>
      <c r="I26" s="93"/>
      <c r="J26" s="97"/>
      <c r="L26" s="94"/>
      <c r="M26" s="95">
        <v>68111</v>
      </c>
      <c r="N26" s="94"/>
      <c r="O26" s="94"/>
      <c r="P26" s="94"/>
      <c r="Q26" s="94"/>
      <c r="R26" s="94"/>
      <c r="S26" s="94"/>
      <c r="T26" s="94"/>
      <c r="V26" s="94"/>
      <c r="W26" s="94"/>
      <c r="X26" s="95"/>
      <c r="Y26" s="97"/>
      <c r="Z26" s="97"/>
      <c r="AA26" s="94"/>
      <c r="AB26" s="94"/>
      <c r="AC26" s="94"/>
      <c r="AD26" s="94"/>
      <c r="AF26" s="94"/>
      <c r="AG26" s="94"/>
      <c r="AH26" s="94"/>
      <c r="AI26" s="94"/>
      <c r="AJ26" s="94"/>
      <c r="AK26" s="94"/>
      <c r="AL26" s="95"/>
      <c r="AM26" s="94"/>
      <c r="AN26" s="94"/>
      <c r="AP26" s="94"/>
      <c r="AQ26" s="98"/>
      <c r="AR26" s="94"/>
      <c r="AS26" s="95"/>
      <c r="AT26" s="94"/>
      <c r="AU26" s="94"/>
      <c r="AV26" s="94"/>
      <c r="AW26" s="94"/>
      <c r="AX26" s="94"/>
      <c r="AZ26" s="94"/>
      <c r="BA26" s="94"/>
      <c r="BB26" s="94"/>
      <c r="BC26" s="94"/>
      <c r="BD26" s="94"/>
      <c r="BE26" s="95"/>
      <c r="BF26" s="94"/>
      <c r="BG26" s="94"/>
      <c r="BH26" s="94"/>
    </row>
    <row r="27" spans="1:60" x14ac:dyDescent="0.25">
      <c r="A27" s="100" t="s">
        <v>90</v>
      </c>
      <c r="B27" s="96">
        <v>140036</v>
      </c>
      <c r="C27">
        <v>50884</v>
      </c>
      <c r="D27" s="93">
        <v>378766</v>
      </c>
      <c r="E27" s="93">
        <v>238990</v>
      </c>
      <c r="F27">
        <v>617756</v>
      </c>
      <c r="G27" s="93"/>
      <c r="H27" s="93">
        <v>32368</v>
      </c>
      <c r="I27" s="93"/>
      <c r="J27" s="97"/>
      <c r="L27" s="94">
        <v>136382</v>
      </c>
      <c r="M27" s="95">
        <v>546177</v>
      </c>
      <c r="N27" s="94">
        <v>587538</v>
      </c>
      <c r="O27" s="94">
        <v>409437</v>
      </c>
      <c r="P27" s="94">
        <v>470962</v>
      </c>
      <c r="Q27" s="94">
        <v>3376</v>
      </c>
      <c r="R27" s="94">
        <v>302997</v>
      </c>
      <c r="S27" s="94"/>
      <c r="T27" s="94"/>
      <c r="V27" s="94">
        <v>56148</v>
      </c>
      <c r="W27" s="94">
        <v>272912</v>
      </c>
      <c r="X27" s="95">
        <v>1531572</v>
      </c>
      <c r="Y27" s="97">
        <v>417628</v>
      </c>
      <c r="Z27" s="97">
        <v>1835</v>
      </c>
      <c r="AA27" s="94">
        <v>943</v>
      </c>
      <c r="AB27" s="94">
        <v>443906</v>
      </c>
      <c r="AC27" s="94">
        <v>187699</v>
      </c>
      <c r="AD27" s="94"/>
      <c r="AF27" s="94"/>
      <c r="AG27" s="94">
        <v>3539</v>
      </c>
      <c r="AH27" s="94">
        <v>62384</v>
      </c>
      <c r="AI27" s="94">
        <v>28877</v>
      </c>
      <c r="AJ27" s="94"/>
      <c r="AK27" s="94"/>
      <c r="AL27" s="95">
        <v>265590</v>
      </c>
      <c r="AM27" s="94"/>
      <c r="AN27" s="94"/>
      <c r="AP27" s="94">
        <v>2028</v>
      </c>
      <c r="AQ27" s="98">
        <v>73141</v>
      </c>
      <c r="AR27" s="94">
        <v>67645</v>
      </c>
      <c r="AS27" s="95"/>
      <c r="AT27" s="94"/>
      <c r="AU27" s="94">
        <v>11483</v>
      </c>
      <c r="AV27" s="94"/>
      <c r="AW27" s="94"/>
      <c r="AX27" s="94"/>
      <c r="AZ27" s="94">
        <v>2780</v>
      </c>
      <c r="BA27" s="94">
        <v>8880</v>
      </c>
      <c r="BB27" s="94">
        <v>170909</v>
      </c>
      <c r="BC27" s="94">
        <v>8244</v>
      </c>
      <c r="BD27" s="94">
        <v>7750</v>
      </c>
      <c r="BE27" s="95">
        <v>1374</v>
      </c>
      <c r="BF27" s="94">
        <v>3950</v>
      </c>
      <c r="BG27" s="94"/>
      <c r="BH27" s="94"/>
    </row>
    <row r="28" spans="1:60" x14ac:dyDescent="0.25">
      <c r="A28" s="100" t="s">
        <v>91</v>
      </c>
      <c r="B28" s="96"/>
      <c r="D28" s="93"/>
      <c r="F28" s="93"/>
      <c r="G28" s="93"/>
      <c r="I28" s="93"/>
      <c r="J28" s="97"/>
      <c r="L28" s="94"/>
      <c r="M28" s="95"/>
      <c r="N28" s="94"/>
      <c r="O28" s="94"/>
      <c r="P28" s="94"/>
      <c r="Q28" s="94"/>
      <c r="R28" s="94"/>
      <c r="S28" s="94"/>
      <c r="T28" s="94"/>
      <c r="V28" s="94"/>
      <c r="W28" s="94"/>
      <c r="X28" s="95"/>
      <c r="Y28" s="97"/>
      <c r="Z28" s="97"/>
      <c r="AA28" s="94"/>
      <c r="AB28" s="94"/>
      <c r="AC28" s="94"/>
      <c r="AD28" s="94"/>
      <c r="AF28" s="94"/>
      <c r="AG28" s="94"/>
      <c r="AH28" s="94"/>
      <c r="AI28" s="94"/>
      <c r="AJ28" s="94"/>
      <c r="AK28" s="94"/>
      <c r="AL28" s="95"/>
      <c r="AM28" s="94"/>
      <c r="AN28" s="94"/>
      <c r="AP28" s="94"/>
      <c r="AQ28" s="98"/>
      <c r="AR28" s="94"/>
      <c r="AS28" s="95"/>
      <c r="AT28" s="94"/>
      <c r="AU28" s="94"/>
      <c r="AV28" s="94"/>
      <c r="AW28" s="94"/>
      <c r="AX28" s="94"/>
      <c r="AZ28" s="94"/>
      <c r="BA28" s="94"/>
      <c r="BB28" s="94"/>
      <c r="BC28" s="94"/>
      <c r="BD28" s="94"/>
      <c r="BE28" s="95"/>
      <c r="BF28" s="94"/>
      <c r="BG28" s="94"/>
      <c r="BH28" s="94"/>
    </row>
    <row r="29" spans="1:60" x14ac:dyDescent="0.25">
      <c r="A29" s="99" t="s">
        <v>92</v>
      </c>
      <c r="B29" s="96"/>
      <c r="C29" s="93"/>
      <c r="D29" s="93"/>
      <c r="E29" s="93"/>
      <c r="F29" s="93"/>
      <c r="G29" s="93"/>
      <c r="H29" s="93"/>
      <c r="I29" s="93">
        <v>24908</v>
      </c>
      <c r="J29" s="97"/>
      <c r="L29" s="94"/>
      <c r="M29" s="95"/>
      <c r="N29" s="94"/>
      <c r="O29" s="94"/>
      <c r="P29" s="94"/>
      <c r="Q29" s="94"/>
      <c r="R29" s="94"/>
      <c r="S29" s="94"/>
      <c r="T29" s="94"/>
      <c r="V29" s="94"/>
      <c r="W29" s="94"/>
      <c r="X29" s="95"/>
      <c r="Y29" s="97"/>
      <c r="Z29" s="97"/>
      <c r="AA29" s="94"/>
      <c r="AB29" s="94"/>
      <c r="AC29" s="94"/>
      <c r="AD29" s="94"/>
      <c r="AF29" s="94"/>
      <c r="AG29" s="94"/>
      <c r="AH29" s="94"/>
      <c r="AI29" s="94"/>
      <c r="AJ29" s="94"/>
      <c r="AK29" s="94"/>
      <c r="AL29" s="95"/>
      <c r="AM29" s="94"/>
      <c r="AN29" s="94"/>
      <c r="AP29" s="94"/>
      <c r="AQ29" s="98"/>
      <c r="AR29" s="94"/>
      <c r="AS29" s="95"/>
      <c r="AT29" s="94"/>
      <c r="AU29" s="94"/>
      <c r="AV29" s="94"/>
      <c r="AW29" s="94"/>
      <c r="AX29" s="94"/>
      <c r="AZ29" s="94"/>
      <c r="BA29" s="94"/>
      <c r="BB29" s="94"/>
      <c r="BC29" s="94"/>
      <c r="BD29" s="94"/>
      <c r="BE29" s="95"/>
      <c r="BF29" s="94"/>
      <c r="BG29" s="94"/>
      <c r="BH29" s="94"/>
    </row>
    <row r="30" spans="1:60" x14ac:dyDescent="0.25">
      <c r="A30" s="99" t="s">
        <v>93</v>
      </c>
      <c r="B30" s="96">
        <v>223</v>
      </c>
      <c r="C30">
        <v>29829</v>
      </c>
      <c r="D30" s="93">
        <v>5049</v>
      </c>
      <c r="E30" s="93">
        <v>10782</v>
      </c>
      <c r="F30" s="93">
        <v>134367</v>
      </c>
      <c r="G30" s="93"/>
      <c r="H30" s="93">
        <v>1240</v>
      </c>
      <c r="I30" s="93"/>
      <c r="J30" s="97"/>
      <c r="L30" s="94"/>
      <c r="M30" s="95">
        <v>74242</v>
      </c>
      <c r="N30" s="94">
        <v>1612</v>
      </c>
      <c r="O30" s="94"/>
      <c r="P30" s="94">
        <v>345790</v>
      </c>
      <c r="Q30" s="94"/>
      <c r="R30" s="94">
        <v>6675</v>
      </c>
      <c r="S30" s="94">
        <v>34295</v>
      </c>
      <c r="T30" s="94"/>
      <c r="V30" s="94"/>
      <c r="W30" s="94"/>
      <c r="X30" s="95"/>
      <c r="Y30" s="97"/>
      <c r="Z30" s="97"/>
      <c r="AA30" s="94"/>
      <c r="AB30" s="94"/>
      <c r="AC30" s="94"/>
      <c r="AD30" s="94"/>
      <c r="AF30" s="94"/>
      <c r="AG30" s="94"/>
      <c r="AH30" s="94"/>
      <c r="AI30" s="94">
        <v>187</v>
      </c>
      <c r="AJ30" s="94"/>
      <c r="AK30" s="94"/>
      <c r="AL30" s="95"/>
      <c r="AM30" s="94"/>
      <c r="AN30" s="94"/>
      <c r="AP30" s="94">
        <v>2638</v>
      </c>
      <c r="AQ30" s="98"/>
      <c r="AR30" s="94">
        <v>5000</v>
      </c>
      <c r="AS30" s="95">
        <v>65344</v>
      </c>
      <c r="AT30" s="94"/>
      <c r="AU30" s="94"/>
      <c r="AV30" s="94"/>
      <c r="AW30" s="94"/>
      <c r="AX30" s="94"/>
      <c r="AZ30" s="94"/>
      <c r="BA30" s="94"/>
      <c r="BB30" s="94"/>
      <c r="BC30" s="94"/>
      <c r="BD30" s="94">
        <v>1400</v>
      </c>
      <c r="BE30" s="95">
        <v>208400</v>
      </c>
      <c r="BF30" s="94"/>
      <c r="BG30" s="94"/>
      <c r="BH30" s="94"/>
    </row>
    <row r="31" spans="1:60" x14ac:dyDescent="0.25">
      <c r="A31" s="99" t="s">
        <v>94</v>
      </c>
      <c r="B31" s="96"/>
      <c r="C31" s="93">
        <v>1692</v>
      </c>
      <c r="E31" s="93"/>
      <c r="F31" s="93"/>
      <c r="G31" s="93"/>
      <c r="H31" s="93"/>
      <c r="I31" s="93"/>
      <c r="J31" s="97"/>
      <c r="L31" s="94"/>
      <c r="M31" s="95">
        <v>535568</v>
      </c>
      <c r="N31" s="94"/>
      <c r="O31" s="94"/>
      <c r="P31" s="94"/>
      <c r="Q31" s="94"/>
      <c r="R31" s="94"/>
      <c r="S31" s="94"/>
      <c r="T31" s="94"/>
      <c r="V31" s="94"/>
      <c r="W31" s="94"/>
      <c r="X31" s="95">
        <v>14925</v>
      </c>
      <c r="Y31" s="97"/>
      <c r="Z31" s="97"/>
      <c r="AA31" s="94"/>
      <c r="AB31" s="94"/>
      <c r="AC31" s="94"/>
      <c r="AD31" s="94"/>
      <c r="AF31" s="94"/>
      <c r="AG31" s="94"/>
      <c r="AH31" s="94"/>
      <c r="AI31" s="94"/>
      <c r="AJ31" s="94"/>
      <c r="AK31" s="94"/>
      <c r="AL31" s="95"/>
      <c r="AM31" s="94"/>
      <c r="AN31" s="94"/>
      <c r="AP31" s="94"/>
      <c r="AQ31" s="98"/>
      <c r="AR31" s="94"/>
      <c r="AS31" s="95"/>
      <c r="AT31" s="94"/>
      <c r="AU31" s="94"/>
      <c r="AV31" s="94"/>
      <c r="AW31" s="94"/>
      <c r="AX31" s="94"/>
      <c r="AZ31" s="94"/>
      <c r="BA31" s="94"/>
      <c r="BB31" s="94"/>
      <c r="BC31" s="94"/>
      <c r="BD31" s="94"/>
      <c r="BE31" s="95"/>
      <c r="BF31" s="94"/>
      <c r="BG31" s="94"/>
      <c r="BH31" s="94"/>
    </row>
    <row r="32" spans="1:60" x14ac:dyDescent="0.25">
      <c r="A32" s="99" t="s">
        <v>95</v>
      </c>
      <c r="B32">
        <v>815937</v>
      </c>
      <c r="C32" s="93">
        <v>6998</v>
      </c>
      <c r="D32" s="93">
        <v>1056</v>
      </c>
      <c r="E32" s="93"/>
      <c r="F32" s="93"/>
      <c r="G32" s="93"/>
      <c r="H32" s="93"/>
      <c r="I32" s="93"/>
      <c r="J32" s="97"/>
      <c r="L32" s="94"/>
      <c r="M32" s="95">
        <v>1435867</v>
      </c>
      <c r="N32" s="94"/>
      <c r="O32" s="94"/>
      <c r="P32" s="94"/>
      <c r="Q32" s="94"/>
      <c r="R32" s="94"/>
      <c r="S32" s="94"/>
      <c r="T32" s="94"/>
      <c r="V32" s="94"/>
      <c r="W32" s="94"/>
      <c r="X32" s="95"/>
      <c r="Y32" s="97"/>
      <c r="Z32" s="97"/>
      <c r="AA32" s="94"/>
      <c r="AB32" s="94"/>
      <c r="AC32" s="94"/>
      <c r="AD32" s="94"/>
      <c r="AF32" s="94"/>
      <c r="AG32" s="94"/>
      <c r="AH32" s="94"/>
      <c r="AI32" s="94"/>
      <c r="AJ32" s="94"/>
      <c r="AK32" s="94"/>
      <c r="AL32" s="95"/>
      <c r="AM32" s="94"/>
      <c r="AN32" s="94"/>
      <c r="AP32" s="94">
        <v>2132</v>
      </c>
      <c r="AQ32" s="98"/>
      <c r="AR32" s="94"/>
      <c r="AS32" s="95"/>
      <c r="AT32" s="94"/>
      <c r="AU32" s="94"/>
      <c r="AV32" s="94"/>
      <c r="AW32" s="94"/>
      <c r="AX32" s="94"/>
      <c r="AZ32" s="94"/>
      <c r="BA32" s="94"/>
      <c r="BB32" s="94"/>
      <c r="BC32" s="94"/>
      <c r="BD32" s="94"/>
      <c r="BE32" s="95"/>
      <c r="BF32" s="94"/>
      <c r="BG32" s="94"/>
      <c r="BH32" s="94"/>
    </row>
    <row r="33" spans="1:60" x14ac:dyDescent="0.25">
      <c r="A33" s="99" t="s">
        <v>96</v>
      </c>
      <c r="B33" s="96">
        <v>15123119</v>
      </c>
      <c r="C33" s="93"/>
      <c r="D33" s="93"/>
      <c r="E33" s="93"/>
      <c r="F33" s="93"/>
      <c r="G33" s="93"/>
      <c r="H33" s="93"/>
      <c r="I33" s="93"/>
      <c r="J33" s="97"/>
      <c r="L33" s="94">
        <v>433078</v>
      </c>
      <c r="M33" s="95"/>
      <c r="N33" s="94"/>
      <c r="O33" s="94"/>
      <c r="P33" s="94">
        <v>1423667</v>
      </c>
      <c r="Q33" s="94"/>
      <c r="R33" s="94"/>
      <c r="S33" s="94"/>
      <c r="T33" s="94"/>
      <c r="V33" s="94"/>
      <c r="W33" s="94"/>
      <c r="X33" s="95"/>
      <c r="Y33" s="97"/>
      <c r="Z33" s="97"/>
      <c r="AA33" s="94"/>
      <c r="AB33" s="94"/>
      <c r="AC33" s="94"/>
      <c r="AD33" s="94"/>
      <c r="AF33" s="94">
        <v>140355</v>
      </c>
      <c r="AG33" s="94"/>
      <c r="AH33" s="94"/>
      <c r="AI33" s="94">
        <v>1284363</v>
      </c>
      <c r="AJ33" s="94"/>
      <c r="AK33" s="94"/>
      <c r="AL33" s="95">
        <v>53568</v>
      </c>
      <c r="AM33" s="94"/>
      <c r="AN33" s="94"/>
      <c r="AP33" s="94"/>
      <c r="AQ33" s="98"/>
      <c r="AR33" s="94"/>
      <c r="AS33" s="95"/>
      <c r="AT33" s="94"/>
      <c r="AU33" s="94"/>
      <c r="AV33" s="94"/>
      <c r="AW33" s="94"/>
      <c r="AX33" s="94"/>
      <c r="AZ33" s="94"/>
      <c r="BA33" s="94"/>
      <c r="BB33" s="94"/>
      <c r="BC33" s="94">
        <v>14924</v>
      </c>
      <c r="BD33" s="94"/>
      <c r="BE33" s="95"/>
      <c r="BF33" s="94"/>
      <c r="BG33" s="94"/>
      <c r="BH33" s="94"/>
    </row>
    <row r="34" spans="1:60" x14ac:dyDescent="0.25">
      <c r="A34" s="99" t="s">
        <v>97</v>
      </c>
      <c r="B34" s="96"/>
      <c r="C34" s="93"/>
      <c r="D34" s="93"/>
      <c r="E34" s="93"/>
      <c r="F34" s="93"/>
      <c r="G34" s="93"/>
      <c r="H34" s="93"/>
      <c r="I34" s="93"/>
      <c r="J34" s="97"/>
      <c r="L34" s="94"/>
      <c r="M34" s="95"/>
      <c r="N34" s="94"/>
      <c r="O34" s="94"/>
      <c r="P34" s="94"/>
      <c r="Q34" s="94"/>
      <c r="R34" s="94"/>
      <c r="S34" s="94"/>
      <c r="T34" s="94"/>
      <c r="V34" s="94"/>
      <c r="W34" s="94"/>
      <c r="X34" s="95">
        <v>11177</v>
      </c>
      <c r="Y34" s="97"/>
      <c r="Z34" s="97"/>
      <c r="AA34" s="94"/>
      <c r="AB34" s="94"/>
      <c r="AC34" s="94"/>
      <c r="AD34" s="94"/>
      <c r="AF34" s="94"/>
      <c r="AG34" s="94"/>
      <c r="AH34" s="94"/>
      <c r="AI34" s="94"/>
      <c r="AJ34" s="94"/>
      <c r="AK34" s="94"/>
      <c r="AL34" s="95">
        <v>555</v>
      </c>
      <c r="AM34" s="94"/>
      <c r="AN34" s="94"/>
      <c r="AP34" s="94">
        <v>195</v>
      </c>
      <c r="AQ34" s="98"/>
      <c r="AR34" s="94"/>
      <c r="AS34" s="95"/>
      <c r="AT34" s="94"/>
      <c r="AU34" s="94"/>
      <c r="AV34" s="94"/>
      <c r="AW34" s="94"/>
      <c r="AX34" s="94"/>
      <c r="AZ34" s="94"/>
      <c r="BA34" s="94"/>
      <c r="BB34" s="94"/>
      <c r="BC34" s="94"/>
      <c r="BD34" s="94"/>
      <c r="BE34" s="95"/>
      <c r="BF34" s="94"/>
      <c r="BG34" s="94"/>
      <c r="BH34" s="94"/>
    </row>
    <row r="35" spans="1:60" x14ac:dyDescent="0.25">
      <c r="A35" s="94" t="s">
        <v>98</v>
      </c>
      <c r="B35" s="96">
        <v>610303</v>
      </c>
      <c r="C35" s="93">
        <v>1382</v>
      </c>
      <c r="D35" s="93">
        <v>363</v>
      </c>
      <c r="E35" s="93"/>
      <c r="F35" s="93"/>
      <c r="G35" s="93"/>
      <c r="H35" s="93"/>
      <c r="I35" s="93"/>
      <c r="J35" s="97"/>
      <c r="L35" s="94">
        <v>66526</v>
      </c>
      <c r="M35" s="95">
        <v>2640938</v>
      </c>
      <c r="N35" s="94">
        <v>53917</v>
      </c>
      <c r="O35" s="94"/>
      <c r="P35" s="94">
        <v>58826</v>
      </c>
      <c r="Q35" s="94"/>
      <c r="R35" s="94"/>
      <c r="S35" s="94"/>
      <c r="T35" s="94"/>
      <c r="V35" s="94"/>
      <c r="W35" s="94"/>
      <c r="X35" s="95">
        <v>3883</v>
      </c>
      <c r="Y35" s="97"/>
      <c r="Z35" s="97"/>
      <c r="AA35" s="94"/>
      <c r="AB35" s="94"/>
      <c r="AC35" s="94"/>
      <c r="AD35" s="94"/>
      <c r="AF35" s="94"/>
      <c r="AG35" s="94"/>
      <c r="AH35" s="94">
        <v>1322</v>
      </c>
      <c r="AI35" s="94"/>
      <c r="AJ35" s="94"/>
      <c r="AK35" s="94"/>
      <c r="AL35" s="95">
        <v>103411</v>
      </c>
      <c r="AM35" s="94"/>
      <c r="AN35" s="94"/>
      <c r="AP35" s="94"/>
      <c r="AQ35" s="98"/>
      <c r="AR35" s="94">
        <v>22437</v>
      </c>
      <c r="AS35" s="95"/>
      <c r="AT35" s="94"/>
      <c r="AU35" s="94">
        <v>1320</v>
      </c>
      <c r="AV35" s="94"/>
      <c r="AW35" s="94"/>
      <c r="AX35" s="94"/>
      <c r="AZ35" s="94">
        <v>557</v>
      </c>
      <c r="BA35" s="94">
        <v>187</v>
      </c>
      <c r="BB35" s="94">
        <v>476</v>
      </c>
      <c r="BC35" s="94"/>
      <c r="BD35" s="94"/>
      <c r="BE35" s="95">
        <v>33007</v>
      </c>
      <c r="BF35" s="94">
        <v>863</v>
      </c>
      <c r="BG35" s="94"/>
      <c r="BH35" s="94"/>
    </row>
    <row r="36" spans="1:60" x14ac:dyDescent="0.25">
      <c r="A36" s="99" t="s">
        <v>99</v>
      </c>
      <c r="B36" s="96">
        <v>492351</v>
      </c>
      <c r="E36" s="93"/>
      <c r="F36" s="93"/>
      <c r="G36" s="93"/>
      <c r="H36" s="93">
        <v>5377</v>
      </c>
      <c r="J36" s="97"/>
      <c r="L36" s="94"/>
      <c r="M36" s="95">
        <v>339459</v>
      </c>
      <c r="N36" s="94"/>
      <c r="O36" s="94"/>
      <c r="P36" s="94"/>
      <c r="Q36" s="94"/>
      <c r="R36" s="94"/>
      <c r="S36" s="94"/>
      <c r="T36" s="94"/>
      <c r="V36" s="94"/>
      <c r="W36" s="94"/>
      <c r="X36" s="95">
        <v>270432</v>
      </c>
      <c r="Y36" s="97"/>
      <c r="Z36" s="97"/>
      <c r="AA36" s="94"/>
      <c r="AB36" s="94"/>
      <c r="AC36" s="94"/>
      <c r="AD36" s="94"/>
      <c r="AF36" s="94"/>
      <c r="AG36" s="94"/>
      <c r="AH36" s="94"/>
      <c r="AI36" s="94"/>
      <c r="AJ36" s="94"/>
      <c r="AK36" s="94"/>
      <c r="AL36" s="95"/>
      <c r="AM36" s="94"/>
      <c r="AN36" s="94"/>
      <c r="AP36" s="94"/>
      <c r="AQ36" s="98"/>
      <c r="AR36" s="94"/>
      <c r="AS36" s="95"/>
      <c r="AT36" s="94"/>
      <c r="AU36" s="94"/>
      <c r="AV36" s="94"/>
      <c r="AW36" s="94"/>
      <c r="AX36" s="94"/>
      <c r="AZ36" s="94"/>
      <c r="BA36" s="94"/>
      <c r="BB36" s="94">
        <v>5296</v>
      </c>
      <c r="BC36" s="94"/>
      <c r="BD36" s="94"/>
      <c r="BE36" s="95"/>
      <c r="BF36" s="94"/>
      <c r="BG36" s="94"/>
      <c r="BH36" s="94"/>
    </row>
    <row r="37" spans="1:60" x14ac:dyDescent="0.25">
      <c r="A37" s="99" t="s">
        <v>100</v>
      </c>
      <c r="B37" s="96">
        <v>6</v>
      </c>
      <c r="C37" s="93">
        <v>9966</v>
      </c>
      <c r="D37" s="93">
        <v>288464</v>
      </c>
      <c r="E37" s="93">
        <v>58790</v>
      </c>
      <c r="F37" s="93">
        <v>713084</v>
      </c>
      <c r="G37" s="93">
        <v>4375</v>
      </c>
      <c r="H37" s="93">
        <v>94821</v>
      </c>
      <c r="I37" s="93">
        <v>26190</v>
      </c>
      <c r="J37" s="97">
        <v>23985</v>
      </c>
      <c r="L37" s="94"/>
      <c r="M37" s="95">
        <v>192972</v>
      </c>
      <c r="N37" s="94">
        <v>1975098</v>
      </c>
      <c r="O37" s="94">
        <v>370065</v>
      </c>
      <c r="P37" s="94">
        <v>1166216</v>
      </c>
      <c r="Q37" s="94">
        <v>150040</v>
      </c>
      <c r="R37" s="94">
        <v>221273</v>
      </c>
      <c r="S37" s="94"/>
      <c r="T37" s="94"/>
      <c r="V37" s="94"/>
      <c r="W37" s="94"/>
      <c r="X37" s="95">
        <v>3731</v>
      </c>
      <c r="Y37" s="97"/>
      <c r="Z37" s="97"/>
      <c r="AA37" s="94"/>
      <c r="AB37" s="94"/>
      <c r="AC37" s="94"/>
      <c r="AD37" s="94"/>
      <c r="AF37" s="94"/>
      <c r="AG37" s="94"/>
      <c r="AH37" s="94"/>
      <c r="AI37" s="94"/>
      <c r="AJ37" s="94"/>
      <c r="AK37" s="94"/>
      <c r="AL37" s="95"/>
      <c r="AM37" s="94"/>
      <c r="AN37" s="94"/>
      <c r="AP37" s="94">
        <v>3463</v>
      </c>
      <c r="AQ37" s="98">
        <v>49678</v>
      </c>
      <c r="AR37" s="94">
        <v>92881</v>
      </c>
      <c r="AS37" s="95">
        <v>260229</v>
      </c>
      <c r="AT37" s="94"/>
      <c r="AU37" s="94">
        <v>24295</v>
      </c>
      <c r="AV37" s="94"/>
      <c r="AW37" s="94"/>
      <c r="AX37" s="94"/>
      <c r="AZ37" s="94"/>
      <c r="BA37" s="94">
        <v>36204</v>
      </c>
      <c r="BB37" s="94">
        <v>44209</v>
      </c>
      <c r="BC37" s="94"/>
      <c r="BD37" s="94">
        <v>261874</v>
      </c>
      <c r="BE37" s="95">
        <v>128305</v>
      </c>
      <c r="BF37" s="94">
        <v>43638</v>
      </c>
      <c r="BG37" s="94">
        <v>187</v>
      </c>
      <c r="BH37" s="94"/>
    </row>
    <row r="38" spans="1:60" x14ac:dyDescent="0.25">
      <c r="A38" s="99" t="s">
        <v>101</v>
      </c>
      <c r="B38" s="96"/>
      <c r="C38" s="93">
        <v>53631</v>
      </c>
      <c r="D38" s="93">
        <v>555540</v>
      </c>
      <c r="E38" s="93">
        <v>41479</v>
      </c>
      <c r="F38" s="93"/>
      <c r="G38" s="93">
        <v>3246</v>
      </c>
      <c r="H38" s="93">
        <v>133571</v>
      </c>
      <c r="I38" s="93">
        <v>204846</v>
      </c>
      <c r="J38" s="97"/>
      <c r="L38" s="94"/>
      <c r="M38" s="95">
        <v>4277</v>
      </c>
      <c r="N38" s="94"/>
      <c r="O38" s="94"/>
      <c r="P38" s="94"/>
      <c r="Q38" s="94">
        <v>31849</v>
      </c>
      <c r="R38" s="94">
        <v>246273</v>
      </c>
      <c r="S38" s="94">
        <v>208002</v>
      </c>
      <c r="T38" s="94">
        <v>312702</v>
      </c>
      <c r="V38" s="94"/>
      <c r="W38" s="94"/>
      <c r="X38" s="95">
        <v>100641</v>
      </c>
      <c r="Y38" s="97"/>
      <c r="Z38" s="97"/>
      <c r="AA38" s="94"/>
      <c r="AB38" s="94"/>
      <c r="AC38" s="94"/>
      <c r="AD38" s="94"/>
      <c r="AF38" s="94"/>
      <c r="AG38" s="94"/>
      <c r="AH38" s="94"/>
      <c r="AI38" s="94"/>
      <c r="AJ38" s="94"/>
      <c r="AK38" s="94"/>
      <c r="AL38" s="95"/>
      <c r="AM38" s="94"/>
      <c r="AN38" s="94"/>
      <c r="AP38" s="94">
        <v>51386</v>
      </c>
      <c r="AQ38" s="98"/>
      <c r="AR38" s="94">
        <v>81948</v>
      </c>
      <c r="AS38" s="95"/>
      <c r="AT38" s="94"/>
      <c r="AU38" s="94"/>
      <c r="AV38" s="94"/>
      <c r="AW38" s="94"/>
      <c r="AX38" s="94"/>
      <c r="AZ38" s="94"/>
      <c r="BA38" s="94"/>
      <c r="BB38" s="94"/>
      <c r="BC38" s="94">
        <v>9400</v>
      </c>
      <c r="BD38" s="94"/>
      <c r="BE38" s="95"/>
      <c r="BF38" s="94"/>
      <c r="BG38" s="94"/>
      <c r="BH38" s="94"/>
    </row>
    <row r="40" spans="1:60" x14ac:dyDescent="0.25">
      <c r="L40" t="s">
        <v>73</v>
      </c>
      <c r="R40" t="s">
        <v>74</v>
      </c>
      <c r="X40" t="s">
        <v>78</v>
      </c>
      <c r="AD40" t="s">
        <v>75</v>
      </c>
      <c r="AJ40" t="s">
        <v>77</v>
      </c>
    </row>
    <row r="41" spans="1:60" ht="60" x14ac:dyDescent="0.25">
      <c r="A41" s="39" t="s">
        <v>102</v>
      </c>
      <c r="B41" s="101" t="s">
        <v>103</v>
      </c>
      <c r="C41" s="102" t="s">
        <v>104</v>
      </c>
      <c r="D41" s="102" t="s">
        <v>105</v>
      </c>
      <c r="E41" s="103" t="s">
        <v>106</v>
      </c>
      <c r="F41" s="103" t="s">
        <v>107</v>
      </c>
      <c r="G41" s="104" t="s">
        <v>108</v>
      </c>
      <c r="H41" s="104" t="s">
        <v>109</v>
      </c>
      <c r="I41" s="103" t="s">
        <v>110</v>
      </c>
      <c r="J41" s="105" t="s">
        <v>111</v>
      </c>
      <c r="L41" s="102" t="s">
        <v>112</v>
      </c>
      <c r="M41" s="103" t="s">
        <v>113</v>
      </c>
      <c r="N41" s="105" t="s">
        <v>114</v>
      </c>
      <c r="O41" s="106" t="s">
        <v>145</v>
      </c>
      <c r="P41" s="107" t="s">
        <v>146</v>
      </c>
      <c r="R41" s="102" t="s">
        <v>112</v>
      </c>
      <c r="S41" s="103" t="s">
        <v>113</v>
      </c>
      <c r="T41" s="105" t="s">
        <v>114</v>
      </c>
      <c r="U41" s="106" t="s">
        <v>145</v>
      </c>
      <c r="V41" s="107" t="s">
        <v>146</v>
      </c>
      <c r="X41" s="102" t="s">
        <v>112</v>
      </c>
      <c r="Y41" s="103" t="s">
        <v>113</v>
      </c>
      <c r="Z41" s="105" t="s">
        <v>114</v>
      </c>
      <c r="AA41" s="106" t="s">
        <v>145</v>
      </c>
      <c r="AB41" s="107" t="s">
        <v>146</v>
      </c>
      <c r="AD41" s="102" t="s">
        <v>112</v>
      </c>
      <c r="AE41" s="103" t="s">
        <v>113</v>
      </c>
      <c r="AF41" s="105" t="s">
        <v>114</v>
      </c>
      <c r="AG41" s="106" t="s">
        <v>145</v>
      </c>
      <c r="AH41" s="107" t="s">
        <v>146</v>
      </c>
      <c r="AJ41" s="102" t="s">
        <v>112</v>
      </c>
      <c r="AK41" s="103" t="s">
        <v>113</v>
      </c>
      <c r="AL41" s="105" t="s">
        <v>114</v>
      </c>
      <c r="AM41" s="106" t="s">
        <v>145</v>
      </c>
      <c r="AN41" s="107" t="s">
        <v>146</v>
      </c>
    </row>
    <row r="42" spans="1:60" x14ac:dyDescent="0.25">
      <c r="A42" t="s">
        <v>83</v>
      </c>
      <c r="B42" s="108">
        <v>292596</v>
      </c>
      <c r="C42" s="109">
        <v>114.79469982339999</v>
      </c>
      <c r="D42" s="110">
        <v>380527336.77348107</v>
      </c>
      <c r="E42" s="111">
        <v>7.054792384E-3</v>
      </c>
      <c r="F42" s="112">
        <v>23385.586281450731</v>
      </c>
      <c r="G42" s="113">
        <v>1.3889122505999999E-3</v>
      </c>
      <c r="H42" s="114">
        <v>4604.0372991606127</v>
      </c>
      <c r="I42" s="115">
        <v>584639.65703626827</v>
      </c>
      <c r="J42" s="116">
        <v>1372003.1151498626</v>
      </c>
      <c r="K42" s="61"/>
      <c r="L42" s="117">
        <v>18605608.625432543</v>
      </c>
      <c r="M42" s="115">
        <v>1143.4213098018847</v>
      </c>
      <c r="N42" s="116">
        <v>225.11107036724604</v>
      </c>
      <c r="O42" s="118">
        <v>28585.53274504712</v>
      </c>
      <c r="P42" s="119">
        <v>67083.098969439321</v>
      </c>
      <c r="R42" s="117">
        <v>0</v>
      </c>
      <c r="S42" s="120">
        <v>0</v>
      </c>
      <c r="T42" s="121">
        <v>0</v>
      </c>
      <c r="U42" s="120">
        <v>0</v>
      </c>
      <c r="V42" s="121">
        <v>0</v>
      </c>
      <c r="X42" s="117">
        <v>17940691.638949856</v>
      </c>
      <c r="Y42" s="115">
        <v>1102.5583492344831</v>
      </c>
      <c r="Z42" s="116">
        <v>217.06617500553887</v>
      </c>
      <c r="AA42" s="115">
        <v>27563.958730862076</v>
      </c>
      <c r="AB42" s="116">
        <v>64685.720151650581</v>
      </c>
      <c r="AD42" s="117">
        <v>0</v>
      </c>
      <c r="AE42" s="115">
        <v>0</v>
      </c>
      <c r="AF42" s="116">
        <v>0</v>
      </c>
      <c r="AG42" s="115">
        <v>0</v>
      </c>
      <c r="AH42" s="116">
        <v>0</v>
      </c>
      <c r="AI42" s="61"/>
      <c r="AJ42" s="117">
        <v>0</v>
      </c>
      <c r="AK42" s="115">
        <v>0</v>
      </c>
      <c r="AL42" s="116">
        <v>0</v>
      </c>
      <c r="AM42" s="115">
        <v>0</v>
      </c>
      <c r="AN42" s="116">
        <v>0</v>
      </c>
      <c r="AO42" s="61"/>
    </row>
    <row r="43" spans="1:60" x14ac:dyDescent="0.25">
      <c r="A43" t="s">
        <v>84</v>
      </c>
      <c r="B43" s="108">
        <v>446823</v>
      </c>
      <c r="C43" s="109">
        <v>206.79360175599999</v>
      </c>
      <c r="D43" s="110">
        <v>1328019793.1567235</v>
      </c>
      <c r="E43" s="111">
        <v>1.5873282863999999E-2</v>
      </c>
      <c r="F43" s="112">
        <v>101937.55341927941</v>
      </c>
      <c r="G43" s="113">
        <v>7.9366414319999995E-3</v>
      </c>
      <c r="H43" s="114">
        <v>50968.776709639707</v>
      </c>
      <c r="I43" s="122">
        <v>2548438.8354819855</v>
      </c>
      <c r="J43" s="116">
        <v>15188695.459472632</v>
      </c>
      <c r="K43" s="61"/>
      <c r="L43" s="117">
        <v>29346932.063256666</v>
      </c>
      <c r="M43" s="115">
        <v>2252.6429728725798</v>
      </c>
      <c r="N43" s="116">
        <v>1126.3214864362899</v>
      </c>
      <c r="O43" s="118">
        <v>56316.074321814493</v>
      </c>
      <c r="P43" s="119">
        <v>335643.80295801436</v>
      </c>
      <c r="R43" s="117">
        <v>2140177129.9870026</v>
      </c>
      <c r="S43" s="120">
        <v>164277.98865571877</v>
      </c>
      <c r="T43" s="121">
        <v>82138.994327859386</v>
      </c>
      <c r="U43" s="120">
        <v>4106949.7163929692</v>
      </c>
      <c r="V43" s="121">
        <v>24477420.309702098</v>
      </c>
      <c r="X43" s="117">
        <v>535390.33074107626</v>
      </c>
      <c r="Y43" s="115">
        <v>41.09605950251332</v>
      </c>
      <c r="Z43" s="116">
        <v>20.54802975125666</v>
      </c>
      <c r="AA43" s="115">
        <v>1027.4014875628329</v>
      </c>
      <c r="AB43" s="116">
        <v>6123.3128658744845</v>
      </c>
      <c r="AD43" s="117">
        <v>1220317587.8507371</v>
      </c>
      <c r="AE43" s="115">
        <v>93670.433182572568</v>
      </c>
      <c r="AF43" s="116">
        <v>46835.216591286284</v>
      </c>
      <c r="AG43" s="115">
        <v>2341760.8295643143</v>
      </c>
      <c r="AH43" s="116">
        <v>13956894.544203313</v>
      </c>
      <c r="AI43" s="61"/>
      <c r="AJ43" s="117">
        <v>373079512.54688716</v>
      </c>
      <c r="AK43" s="115">
        <v>28637.233372468952</v>
      </c>
      <c r="AL43" s="116">
        <v>14318.616686234476</v>
      </c>
      <c r="AM43" s="115">
        <v>715930.83431172383</v>
      </c>
      <c r="AN43" s="116">
        <v>4266947.7724978738</v>
      </c>
      <c r="AO43" s="61"/>
    </row>
    <row r="44" spans="1:60" x14ac:dyDescent="0.25">
      <c r="A44" t="s">
        <v>85</v>
      </c>
      <c r="B44" s="108">
        <v>500</v>
      </c>
      <c r="C44" s="109">
        <v>205.69104599999997</v>
      </c>
      <c r="D44" s="110">
        <v>0</v>
      </c>
      <c r="E44" s="111">
        <v>2.4250848819999997E-2</v>
      </c>
      <c r="F44" s="112">
        <v>0</v>
      </c>
      <c r="G44" s="113">
        <v>3.527396192E-3</v>
      </c>
      <c r="H44" s="114">
        <v>0</v>
      </c>
      <c r="I44" s="115">
        <v>0</v>
      </c>
      <c r="J44" s="116">
        <v>0</v>
      </c>
      <c r="K44" s="61"/>
      <c r="L44" s="117">
        <v>0</v>
      </c>
      <c r="M44" s="115">
        <v>0</v>
      </c>
      <c r="N44" s="116">
        <v>0</v>
      </c>
      <c r="O44" s="118">
        <v>0</v>
      </c>
      <c r="P44" s="119">
        <v>0</v>
      </c>
      <c r="R44" s="117">
        <v>0</v>
      </c>
      <c r="S44" s="120">
        <v>0</v>
      </c>
      <c r="T44" s="121">
        <v>0</v>
      </c>
      <c r="U44" s="120">
        <v>0</v>
      </c>
      <c r="V44" s="121">
        <v>0</v>
      </c>
      <c r="X44" s="117">
        <v>0</v>
      </c>
      <c r="Y44" s="115">
        <v>0</v>
      </c>
      <c r="Z44" s="116">
        <v>0</v>
      </c>
      <c r="AA44" s="115">
        <v>0</v>
      </c>
      <c r="AB44" s="116">
        <v>0</v>
      </c>
      <c r="AD44" s="117">
        <v>0</v>
      </c>
      <c r="AE44" s="115">
        <v>0</v>
      </c>
      <c r="AF44" s="116">
        <v>0</v>
      </c>
      <c r="AG44" s="115">
        <v>0</v>
      </c>
      <c r="AH44" s="116">
        <v>0</v>
      </c>
      <c r="AI44" s="61"/>
      <c r="AJ44" s="117">
        <v>0</v>
      </c>
      <c r="AK44" s="115">
        <v>0</v>
      </c>
      <c r="AL44" s="116">
        <v>0</v>
      </c>
      <c r="AM44" s="115">
        <v>0</v>
      </c>
      <c r="AN44" s="116">
        <v>0</v>
      </c>
      <c r="AO44" s="61"/>
    </row>
    <row r="45" spans="1:60" x14ac:dyDescent="0.25">
      <c r="A45" t="s">
        <v>117</v>
      </c>
      <c r="B45" s="108">
        <v>4628</v>
      </c>
      <c r="C45" s="109">
        <v>161.28999919999998</v>
      </c>
      <c r="D45" s="110">
        <v>13980675.858940667</v>
      </c>
      <c r="E45" s="111">
        <v>6.6138678599999999E-3</v>
      </c>
      <c r="F45" s="112">
        <v>573.29247432053785</v>
      </c>
      <c r="G45" s="113">
        <v>1.3227735719999998E-3</v>
      </c>
      <c r="H45" s="114">
        <v>114.65849486410757</v>
      </c>
      <c r="I45" s="115">
        <v>14332.311858013447</v>
      </c>
      <c r="J45" s="116">
        <v>34168.231469504055</v>
      </c>
      <c r="K45" s="61"/>
      <c r="L45" s="117">
        <v>0</v>
      </c>
      <c r="M45" s="115">
        <v>0</v>
      </c>
      <c r="N45" s="116">
        <v>0</v>
      </c>
      <c r="O45" s="118">
        <v>0</v>
      </c>
      <c r="P45" s="119">
        <v>0</v>
      </c>
      <c r="R45" s="117">
        <v>0</v>
      </c>
      <c r="S45" s="120">
        <v>0</v>
      </c>
      <c r="T45" s="121">
        <v>0</v>
      </c>
      <c r="U45" s="120">
        <v>0</v>
      </c>
      <c r="V45" s="121">
        <v>0</v>
      </c>
      <c r="X45" s="117">
        <v>676679.21184155345</v>
      </c>
      <c r="Y45" s="115">
        <v>27.747950356050239</v>
      </c>
      <c r="Z45" s="116">
        <v>5.549590071210047</v>
      </c>
      <c r="AA45" s="115">
        <v>693.69875890125604</v>
      </c>
      <c r="AB45" s="116">
        <v>1653.7778412205939</v>
      </c>
      <c r="AD45" s="117">
        <v>0</v>
      </c>
      <c r="AE45" s="115">
        <v>0</v>
      </c>
      <c r="AF45" s="116">
        <v>0</v>
      </c>
      <c r="AG45" s="115">
        <v>0</v>
      </c>
      <c r="AH45" s="116">
        <v>0</v>
      </c>
      <c r="AI45" s="61"/>
      <c r="AJ45" s="117">
        <v>0</v>
      </c>
      <c r="AK45" s="115">
        <v>0</v>
      </c>
      <c r="AL45" s="116">
        <v>0</v>
      </c>
      <c r="AM45" s="115">
        <v>0</v>
      </c>
      <c r="AN45" s="116">
        <v>0</v>
      </c>
      <c r="AO45" s="61"/>
    </row>
    <row r="46" spans="1:60" x14ac:dyDescent="0.25">
      <c r="A46" t="s">
        <v>87</v>
      </c>
      <c r="B46" s="108">
        <v>4558</v>
      </c>
      <c r="C46" s="109">
        <v>114.79469982339999</v>
      </c>
      <c r="D46" s="110">
        <v>5927776.1863235543</v>
      </c>
      <c r="E46" s="111">
        <v>7.054792384E-3</v>
      </c>
      <c r="F46" s="112">
        <v>364.29582861984591</v>
      </c>
      <c r="G46" s="113">
        <v>1.3889122505999999E-3</v>
      </c>
      <c r="H46" s="114">
        <v>71.720741259532147</v>
      </c>
      <c r="I46" s="115">
        <v>9107.3957154961481</v>
      </c>
      <c r="J46" s="116">
        <v>21372.78089534058</v>
      </c>
      <c r="K46" s="61"/>
      <c r="L46" s="117">
        <v>117243093.33328871</v>
      </c>
      <c r="M46" s="115">
        <v>7205.2602010087176</v>
      </c>
      <c r="N46" s="116">
        <v>1418.5356020735912</v>
      </c>
      <c r="O46" s="118">
        <v>180131.50502521795</v>
      </c>
      <c r="P46" s="119">
        <v>422723.60941793019</v>
      </c>
      <c r="R46" s="117">
        <v>0</v>
      </c>
      <c r="S46" s="120">
        <v>0</v>
      </c>
      <c r="T46" s="121">
        <v>0</v>
      </c>
      <c r="U46" s="120">
        <v>0</v>
      </c>
      <c r="V46" s="121">
        <v>0</v>
      </c>
      <c r="X46" s="117">
        <v>8109844.2460206673</v>
      </c>
      <c r="Y46" s="115">
        <v>498.39641995901934</v>
      </c>
      <c r="Z46" s="116">
        <v>98.121795179431928</v>
      </c>
      <c r="AA46" s="115">
        <v>12459.910498975483</v>
      </c>
      <c r="AB46" s="116">
        <v>29240.294963470715</v>
      </c>
      <c r="AD46" s="117">
        <v>5966255.5070904894</v>
      </c>
      <c r="AE46" s="115">
        <v>366.66060347012802</v>
      </c>
      <c r="AF46" s="116">
        <v>72.186306308181457</v>
      </c>
      <c r="AG46" s="115">
        <v>9166.5150867532011</v>
      </c>
      <c r="AH46" s="116">
        <v>21511.519279838074</v>
      </c>
      <c r="AI46" s="61"/>
      <c r="AJ46" s="117">
        <v>0</v>
      </c>
      <c r="AK46" s="115">
        <v>0</v>
      </c>
      <c r="AL46" s="116">
        <v>0</v>
      </c>
      <c r="AM46" s="115">
        <v>0</v>
      </c>
      <c r="AN46" s="116">
        <v>0</v>
      </c>
      <c r="AO46" s="61"/>
    </row>
    <row r="47" spans="1:60" x14ac:dyDescent="0.25">
      <c r="A47" t="s">
        <v>88</v>
      </c>
      <c r="B47" s="108">
        <v>0</v>
      </c>
      <c r="C47" s="109">
        <v>0</v>
      </c>
      <c r="D47" s="110">
        <v>0</v>
      </c>
      <c r="E47" s="111">
        <v>0</v>
      </c>
      <c r="F47" s="112">
        <v>0</v>
      </c>
      <c r="G47" s="113">
        <v>0</v>
      </c>
      <c r="H47" s="114">
        <v>0</v>
      </c>
      <c r="I47" s="115">
        <v>0</v>
      </c>
      <c r="J47" s="116">
        <v>0</v>
      </c>
      <c r="K47" s="61"/>
      <c r="L47" s="117">
        <v>0</v>
      </c>
      <c r="M47" s="115">
        <v>0</v>
      </c>
      <c r="N47" s="116">
        <v>0</v>
      </c>
      <c r="O47" s="118">
        <v>0</v>
      </c>
      <c r="P47" s="119">
        <v>0</v>
      </c>
      <c r="R47" s="117">
        <v>0</v>
      </c>
      <c r="S47" s="120">
        <v>0</v>
      </c>
      <c r="T47" s="121">
        <v>0</v>
      </c>
      <c r="U47" s="120">
        <v>0</v>
      </c>
      <c r="V47" s="121">
        <v>0</v>
      </c>
      <c r="X47" s="117">
        <v>0</v>
      </c>
      <c r="Y47" s="115">
        <v>0</v>
      </c>
      <c r="Z47" s="116">
        <v>0</v>
      </c>
      <c r="AA47" s="115">
        <v>0</v>
      </c>
      <c r="AB47" s="116">
        <v>0</v>
      </c>
      <c r="AD47" s="117">
        <v>0</v>
      </c>
      <c r="AE47" s="115">
        <v>0</v>
      </c>
      <c r="AF47" s="116">
        <v>0</v>
      </c>
      <c r="AG47" s="115">
        <v>0</v>
      </c>
      <c r="AH47" s="116">
        <v>0</v>
      </c>
      <c r="AI47" s="61"/>
      <c r="AJ47" s="117">
        <v>0</v>
      </c>
      <c r="AK47" s="115">
        <v>0</v>
      </c>
      <c r="AL47" s="116">
        <v>0</v>
      </c>
      <c r="AM47" s="115">
        <v>0</v>
      </c>
      <c r="AN47" s="116">
        <v>0</v>
      </c>
      <c r="AO47" s="61"/>
    </row>
    <row r="48" spans="1:60" x14ac:dyDescent="0.25">
      <c r="A48" t="s">
        <v>89</v>
      </c>
      <c r="B48" s="108">
        <v>281649</v>
      </c>
      <c r="C48" s="109">
        <v>0</v>
      </c>
      <c r="D48" s="110">
        <v>0</v>
      </c>
      <c r="E48" s="111">
        <v>0</v>
      </c>
      <c r="F48" s="112">
        <v>0</v>
      </c>
      <c r="G48" s="113">
        <v>0</v>
      </c>
      <c r="H48" s="114">
        <v>0</v>
      </c>
      <c r="I48" s="115">
        <v>0</v>
      </c>
      <c r="J48" s="116">
        <v>0</v>
      </c>
      <c r="K48" s="61"/>
      <c r="L48" s="117">
        <v>0</v>
      </c>
      <c r="M48" s="115">
        <v>0</v>
      </c>
      <c r="N48" s="116">
        <v>0</v>
      </c>
      <c r="O48" s="118">
        <v>0</v>
      </c>
      <c r="P48" s="119">
        <v>0</v>
      </c>
      <c r="R48" s="117">
        <v>0</v>
      </c>
      <c r="S48" s="120">
        <v>0</v>
      </c>
      <c r="T48" s="121">
        <v>0</v>
      </c>
      <c r="U48" s="120">
        <v>0</v>
      </c>
      <c r="V48" s="121">
        <v>0</v>
      </c>
      <c r="X48" s="117">
        <v>0</v>
      </c>
      <c r="Y48" s="115">
        <v>0</v>
      </c>
      <c r="Z48" s="116">
        <v>0</v>
      </c>
      <c r="AA48" s="115">
        <v>0</v>
      </c>
      <c r="AB48" s="116">
        <v>0</v>
      </c>
      <c r="AD48" s="117">
        <v>0</v>
      </c>
      <c r="AE48" s="115">
        <v>0</v>
      </c>
      <c r="AF48" s="116">
        <v>0</v>
      </c>
      <c r="AG48" s="115">
        <v>0</v>
      </c>
      <c r="AH48" s="116">
        <v>0</v>
      </c>
      <c r="AI48" s="61"/>
      <c r="AJ48" s="117">
        <v>0</v>
      </c>
      <c r="AK48" s="115">
        <v>0</v>
      </c>
      <c r="AL48" s="116">
        <v>0</v>
      </c>
      <c r="AM48" s="115">
        <v>0</v>
      </c>
      <c r="AN48" s="116">
        <v>0</v>
      </c>
      <c r="AO48" s="61"/>
    </row>
    <row r="49" spans="1:41" x14ac:dyDescent="0.25">
      <c r="A49" t="s">
        <v>90</v>
      </c>
      <c r="B49" s="108">
        <v>1458800</v>
      </c>
      <c r="C49" s="109">
        <v>0</v>
      </c>
      <c r="D49" s="110">
        <v>0</v>
      </c>
      <c r="E49" s="111">
        <v>0</v>
      </c>
      <c r="F49" s="112">
        <v>0</v>
      </c>
      <c r="G49" s="113">
        <v>0</v>
      </c>
      <c r="H49" s="114">
        <v>0</v>
      </c>
      <c r="I49" s="115">
        <v>0</v>
      </c>
      <c r="J49" s="116">
        <v>0</v>
      </c>
      <c r="K49" s="61"/>
      <c r="L49" s="117">
        <v>0</v>
      </c>
      <c r="M49" s="115">
        <v>0</v>
      </c>
      <c r="N49" s="116">
        <v>0</v>
      </c>
      <c r="O49" s="118">
        <v>0</v>
      </c>
      <c r="P49" s="119">
        <v>0</v>
      </c>
      <c r="R49" s="117">
        <v>0</v>
      </c>
      <c r="S49" s="120">
        <v>0</v>
      </c>
      <c r="T49" s="121">
        <v>0</v>
      </c>
      <c r="U49" s="120">
        <v>0</v>
      </c>
      <c r="V49" s="121">
        <v>0</v>
      </c>
      <c r="X49" s="117">
        <v>0</v>
      </c>
      <c r="Y49" s="115">
        <v>0</v>
      </c>
      <c r="Z49" s="116">
        <v>0</v>
      </c>
      <c r="AA49" s="115">
        <v>0</v>
      </c>
      <c r="AB49" s="116">
        <v>0</v>
      </c>
      <c r="AD49" s="117">
        <v>0</v>
      </c>
      <c r="AE49" s="115">
        <v>0</v>
      </c>
      <c r="AF49" s="116">
        <v>0</v>
      </c>
      <c r="AG49" s="115">
        <v>0</v>
      </c>
      <c r="AH49" s="116">
        <v>0</v>
      </c>
      <c r="AI49" s="61"/>
      <c r="AJ49" s="117">
        <v>0</v>
      </c>
      <c r="AK49" s="115">
        <v>0</v>
      </c>
      <c r="AL49" s="116">
        <v>0</v>
      </c>
      <c r="AM49" s="115">
        <v>0</v>
      </c>
      <c r="AN49" s="116">
        <v>0</v>
      </c>
      <c r="AO49" s="61"/>
    </row>
    <row r="50" spans="1:41" x14ac:dyDescent="0.25">
      <c r="A50" t="s">
        <v>91</v>
      </c>
      <c r="B50" s="108">
        <v>0</v>
      </c>
      <c r="C50" s="109">
        <v>0</v>
      </c>
      <c r="D50" s="110">
        <v>0</v>
      </c>
      <c r="E50" s="111">
        <v>0</v>
      </c>
      <c r="F50" s="112">
        <v>0</v>
      </c>
      <c r="G50" s="113">
        <v>0</v>
      </c>
      <c r="H50" s="114">
        <v>0</v>
      </c>
      <c r="I50" s="115">
        <v>0</v>
      </c>
      <c r="J50" s="116">
        <v>0</v>
      </c>
      <c r="K50" s="61"/>
      <c r="L50" s="117">
        <v>0</v>
      </c>
      <c r="M50" s="115">
        <v>0</v>
      </c>
      <c r="N50" s="116">
        <v>0</v>
      </c>
      <c r="O50" s="118">
        <v>0</v>
      </c>
      <c r="P50" s="119">
        <v>0</v>
      </c>
      <c r="R50" s="117">
        <v>0</v>
      </c>
      <c r="S50" s="120">
        <v>0</v>
      </c>
      <c r="T50" s="121">
        <v>0</v>
      </c>
      <c r="U50" s="120">
        <v>0</v>
      </c>
      <c r="V50" s="121">
        <v>0</v>
      </c>
      <c r="X50" s="117">
        <v>0</v>
      </c>
      <c r="Y50" s="115">
        <v>0</v>
      </c>
      <c r="Z50" s="116">
        <v>0</v>
      </c>
      <c r="AA50" s="115">
        <v>0</v>
      </c>
      <c r="AB50" s="116">
        <v>0</v>
      </c>
      <c r="AD50" s="117">
        <v>0</v>
      </c>
      <c r="AE50" s="115">
        <v>0</v>
      </c>
      <c r="AF50" s="116">
        <v>0</v>
      </c>
      <c r="AG50" s="115">
        <v>0</v>
      </c>
      <c r="AH50" s="116">
        <v>0</v>
      </c>
      <c r="AI50" s="61"/>
      <c r="AJ50" s="117">
        <v>0</v>
      </c>
      <c r="AK50" s="115">
        <v>0</v>
      </c>
      <c r="AL50" s="116">
        <v>0</v>
      </c>
      <c r="AM50" s="115">
        <v>0</v>
      </c>
      <c r="AN50" s="116">
        <v>0</v>
      </c>
      <c r="AO50" s="61"/>
    </row>
    <row r="51" spans="1:41" x14ac:dyDescent="0.25">
      <c r="A51" t="s">
        <v>92</v>
      </c>
      <c r="B51" s="108">
        <v>24908</v>
      </c>
      <c r="C51" s="109">
        <v>156.307558</v>
      </c>
      <c r="D51" s="110">
        <v>0</v>
      </c>
      <c r="E51" s="111">
        <v>6.6138678599999999E-3</v>
      </c>
      <c r="F51" s="112">
        <v>0</v>
      </c>
      <c r="G51" s="113">
        <v>1.3227735719999998E-3</v>
      </c>
      <c r="H51" s="114">
        <v>0</v>
      </c>
      <c r="I51" s="115">
        <v>0</v>
      </c>
      <c r="J51" s="116">
        <v>0</v>
      </c>
      <c r="K51" s="61"/>
      <c r="L51" s="117">
        <v>0</v>
      </c>
      <c r="M51" s="115">
        <v>0</v>
      </c>
      <c r="N51" s="116">
        <v>0</v>
      </c>
      <c r="O51" s="118">
        <v>0</v>
      </c>
      <c r="P51" s="119">
        <v>0</v>
      </c>
      <c r="R51" s="117">
        <v>0</v>
      </c>
      <c r="S51" s="120">
        <v>0</v>
      </c>
      <c r="T51" s="121">
        <v>0</v>
      </c>
      <c r="U51" s="120">
        <v>0</v>
      </c>
      <c r="V51" s="121">
        <v>0</v>
      </c>
      <c r="X51" s="117">
        <v>0</v>
      </c>
      <c r="Y51" s="115">
        <v>0</v>
      </c>
      <c r="Z51" s="116">
        <v>0</v>
      </c>
      <c r="AA51" s="115">
        <v>0</v>
      </c>
      <c r="AB51" s="116">
        <v>0</v>
      </c>
      <c r="AD51" s="117">
        <v>0</v>
      </c>
      <c r="AE51" s="115">
        <v>0</v>
      </c>
      <c r="AF51" s="116">
        <v>0</v>
      </c>
      <c r="AG51" s="115">
        <v>0</v>
      </c>
      <c r="AH51" s="116">
        <v>0</v>
      </c>
      <c r="AI51" s="61"/>
      <c r="AJ51" s="117">
        <v>0</v>
      </c>
      <c r="AK51" s="115">
        <v>0</v>
      </c>
      <c r="AL51" s="116">
        <v>0</v>
      </c>
      <c r="AM51" s="115">
        <v>0</v>
      </c>
      <c r="AN51" s="116">
        <v>0</v>
      </c>
      <c r="AO51" s="61"/>
    </row>
    <row r="52" spans="1:41" x14ac:dyDescent="0.25">
      <c r="A52" t="s">
        <v>118</v>
      </c>
      <c r="B52" s="108">
        <v>181490</v>
      </c>
      <c r="C52" s="109">
        <v>114.79469982339999</v>
      </c>
      <c r="D52" s="110">
        <v>258794926.73432776</v>
      </c>
      <c r="E52" s="111">
        <v>7.054792384E-3</v>
      </c>
      <c r="F52" s="112">
        <v>15904.431833106373</v>
      </c>
      <c r="G52" s="113">
        <v>1.3889122505999999E-3</v>
      </c>
      <c r="H52" s="114">
        <v>3131.1850171428168</v>
      </c>
      <c r="I52" s="115">
        <v>397610.79582765931</v>
      </c>
      <c r="J52" s="116">
        <v>933093.13510855939</v>
      </c>
      <c r="K52" s="61"/>
      <c r="L52" s="117">
        <v>643419062.84747028</v>
      </c>
      <c r="M52" s="115">
        <v>39541.789919567986</v>
      </c>
      <c r="N52" s="116">
        <v>7784.789890414947</v>
      </c>
      <c r="O52" s="118">
        <v>988544.74798919959</v>
      </c>
      <c r="P52" s="119">
        <v>2319867.3873436544</v>
      </c>
      <c r="R52" s="117">
        <v>0</v>
      </c>
      <c r="S52" s="120">
        <v>0</v>
      </c>
      <c r="T52" s="121">
        <v>0</v>
      </c>
      <c r="U52" s="120">
        <v>0</v>
      </c>
      <c r="V52" s="121">
        <v>0</v>
      </c>
      <c r="X52" s="117">
        <v>364821.3005993141</v>
      </c>
      <c r="Y52" s="115">
        <v>22.420360321064052</v>
      </c>
      <c r="Z52" s="116">
        <v>4.4140084382094846</v>
      </c>
      <c r="AA52" s="115">
        <v>560.50900802660135</v>
      </c>
      <c r="AB52" s="116">
        <v>1315.3745145864264</v>
      </c>
      <c r="AD52" s="117">
        <v>137256367.1327472</v>
      </c>
      <c r="AE52" s="115">
        <v>8435.1906054309784</v>
      </c>
      <c r="AF52" s="116">
        <v>1660.6781504442238</v>
      </c>
      <c r="AG52" s="115">
        <v>210879.76513577445</v>
      </c>
      <c r="AH52" s="116">
        <v>494882.08883237868</v>
      </c>
      <c r="AI52" s="61"/>
      <c r="AJ52" s="117">
        <v>237083896.08722278</v>
      </c>
      <c r="AK52" s="115">
        <v>14570.164537720624</v>
      </c>
      <c r="AL52" s="116">
        <v>2868.5011433637478</v>
      </c>
      <c r="AM52" s="115">
        <v>364254.11344301561</v>
      </c>
      <c r="AN52" s="116">
        <v>854813.34072239685</v>
      </c>
      <c r="AO52" s="61"/>
    </row>
    <row r="53" spans="1:41" x14ac:dyDescent="0.25">
      <c r="A53" t="s">
        <v>94</v>
      </c>
      <c r="B53" s="108">
        <v>1692</v>
      </c>
      <c r="C53" s="109">
        <v>209.33999930459942</v>
      </c>
      <c r="D53" s="110">
        <v>6399668.0255778478</v>
      </c>
      <c r="E53" s="111">
        <v>6.280199979137982E-2</v>
      </c>
      <c r="F53" s="112">
        <v>1919.9004076733543</v>
      </c>
      <c r="G53" s="113">
        <v>8.3735999721839764E-3</v>
      </c>
      <c r="H53" s="114">
        <v>255.98672102311392</v>
      </c>
      <c r="I53" s="115">
        <v>47997.510191833855</v>
      </c>
      <c r="J53" s="116">
        <v>76284.042864887946</v>
      </c>
      <c r="K53" s="61"/>
      <c r="L53" s="117">
        <v>2025684045.5807784</v>
      </c>
      <c r="M53" s="115">
        <v>607705.21367423353</v>
      </c>
      <c r="N53" s="116">
        <v>81027.361823231127</v>
      </c>
      <c r="O53" s="118">
        <v>15192630.341855839</v>
      </c>
      <c r="P53" s="119">
        <v>24146153.823322877</v>
      </c>
      <c r="R53" s="117">
        <v>65519348.516713798</v>
      </c>
      <c r="S53" s="120">
        <v>19655.80455501414</v>
      </c>
      <c r="T53" s="121">
        <v>2620.7739406685519</v>
      </c>
      <c r="U53" s="120">
        <v>491395.11387535348</v>
      </c>
      <c r="V53" s="121">
        <v>780990.63431922847</v>
      </c>
      <c r="X53" s="117">
        <v>0</v>
      </c>
      <c r="Y53" s="115">
        <v>0</v>
      </c>
      <c r="Z53" s="116">
        <v>0</v>
      </c>
      <c r="AA53" s="115">
        <v>0</v>
      </c>
      <c r="AB53" s="116">
        <v>0</v>
      </c>
      <c r="AD53" s="117">
        <v>0</v>
      </c>
      <c r="AE53" s="115">
        <v>0</v>
      </c>
      <c r="AF53" s="116">
        <v>0</v>
      </c>
      <c r="AG53" s="115">
        <v>0</v>
      </c>
      <c r="AH53" s="116">
        <v>0</v>
      </c>
      <c r="AI53" s="61"/>
      <c r="AJ53" s="117">
        <v>0</v>
      </c>
      <c r="AK53" s="115">
        <v>0</v>
      </c>
      <c r="AL53" s="116">
        <v>0</v>
      </c>
      <c r="AM53" s="115">
        <v>0</v>
      </c>
      <c r="AN53" s="116">
        <v>0</v>
      </c>
      <c r="AO53" s="61"/>
    </row>
    <row r="54" spans="1:41" x14ac:dyDescent="0.25">
      <c r="A54" t="s">
        <v>119</v>
      </c>
      <c r="B54" s="108">
        <v>823991</v>
      </c>
      <c r="C54" s="123">
        <v>116.99918339999999</v>
      </c>
      <c r="D54" s="110">
        <v>691229888.73938668</v>
      </c>
      <c r="E54" s="124">
        <v>2.20462262E-3</v>
      </c>
      <c r="F54" s="112">
        <v>13024.886191940166</v>
      </c>
      <c r="G54" s="125">
        <v>2.20462262E-4</v>
      </c>
      <c r="H54" s="114">
        <v>1302.4886191940168</v>
      </c>
      <c r="I54" s="115">
        <v>325622.15479850414</v>
      </c>
      <c r="J54" s="116">
        <v>388141.608519817</v>
      </c>
      <c r="K54" s="61"/>
      <c r="L54" s="117">
        <v>1277784245.0275767</v>
      </c>
      <c r="M54" s="115">
        <v>24077.365056783961</v>
      </c>
      <c r="N54" s="116">
        <v>2407.736505678396</v>
      </c>
      <c r="O54" s="118">
        <v>601934.12641959905</v>
      </c>
      <c r="P54" s="119">
        <v>717505.47869216197</v>
      </c>
      <c r="R54" s="117">
        <v>0</v>
      </c>
      <c r="S54" s="120">
        <v>0</v>
      </c>
      <c r="T54" s="121">
        <v>0</v>
      </c>
      <c r="U54" s="120">
        <v>0</v>
      </c>
      <c r="V54" s="121">
        <v>0</v>
      </c>
      <c r="X54" s="117">
        <v>0</v>
      </c>
      <c r="Y54" s="115">
        <v>0</v>
      </c>
      <c r="Z54" s="116">
        <v>0</v>
      </c>
      <c r="AA54" s="115">
        <v>0</v>
      </c>
      <c r="AB54" s="116">
        <v>0</v>
      </c>
      <c r="AD54" s="117">
        <v>1787471.3707692695</v>
      </c>
      <c r="AE54" s="115">
        <v>33.681430092787629</v>
      </c>
      <c r="AF54" s="116">
        <v>3.368143009278763</v>
      </c>
      <c r="AG54" s="115">
        <v>842.03575231969069</v>
      </c>
      <c r="AH54" s="116">
        <v>1003.7066167650713</v>
      </c>
      <c r="AI54" s="61"/>
      <c r="AJ54" s="117">
        <v>0</v>
      </c>
      <c r="AK54" s="115">
        <v>0</v>
      </c>
      <c r="AL54" s="116">
        <v>0</v>
      </c>
      <c r="AM54" s="115">
        <v>0</v>
      </c>
      <c r="AN54" s="116">
        <v>0</v>
      </c>
      <c r="AO54" s="61"/>
    </row>
    <row r="55" spans="1:41" x14ac:dyDescent="0.25">
      <c r="A55" t="s">
        <v>96</v>
      </c>
      <c r="B55" s="108">
        <v>15123119</v>
      </c>
      <c r="C55" s="123">
        <v>0</v>
      </c>
      <c r="D55" s="110">
        <v>0</v>
      </c>
      <c r="E55" s="124">
        <v>0</v>
      </c>
      <c r="F55" s="112">
        <v>0</v>
      </c>
      <c r="G55" s="125">
        <v>0</v>
      </c>
      <c r="H55" s="114">
        <v>0</v>
      </c>
      <c r="I55" s="115">
        <v>0</v>
      </c>
      <c r="J55" s="116">
        <v>0</v>
      </c>
      <c r="K55" s="61"/>
      <c r="L55" s="117">
        <v>0</v>
      </c>
      <c r="M55" s="115">
        <v>0</v>
      </c>
      <c r="N55" s="116">
        <v>0</v>
      </c>
      <c r="O55" s="118">
        <v>0</v>
      </c>
      <c r="P55" s="119">
        <v>0</v>
      </c>
      <c r="R55" s="117">
        <v>0</v>
      </c>
      <c r="S55" s="120">
        <v>0</v>
      </c>
      <c r="T55" s="121">
        <v>0</v>
      </c>
      <c r="U55" s="120">
        <v>0</v>
      </c>
      <c r="V55" s="121">
        <v>0</v>
      </c>
      <c r="X55" s="117">
        <v>0</v>
      </c>
      <c r="Y55" s="115">
        <v>0</v>
      </c>
      <c r="Z55" s="116">
        <v>0</v>
      </c>
      <c r="AA55" s="115">
        <v>0</v>
      </c>
      <c r="AB55" s="116">
        <v>0</v>
      </c>
      <c r="AD55" s="117">
        <v>0</v>
      </c>
      <c r="AE55" s="115">
        <v>0</v>
      </c>
      <c r="AF55" s="116">
        <v>0</v>
      </c>
      <c r="AG55" s="115">
        <v>0</v>
      </c>
      <c r="AH55" s="116">
        <v>0</v>
      </c>
      <c r="AI55" s="61"/>
      <c r="AJ55" s="117">
        <v>0</v>
      </c>
      <c r="AK55" s="115">
        <v>0</v>
      </c>
      <c r="AL55" s="116">
        <v>0</v>
      </c>
      <c r="AM55" s="115">
        <v>0</v>
      </c>
      <c r="AN55" s="116">
        <v>0</v>
      </c>
      <c r="AO55" s="61"/>
    </row>
    <row r="56" spans="1:41" x14ac:dyDescent="0.25">
      <c r="A56" t="s">
        <v>97</v>
      </c>
      <c r="B56" s="108">
        <v>0</v>
      </c>
      <c r="C56" s="123">
        <v>0</v>
      </c>
      <c r="D56" s="110">
        <v>0</v>
      </c>
      <c r="E56" s="124">
        <v>0</v>
      </c>
      <c r="F56" s="112">
        <v>0</v>
      </c>
      <c r="G56" s="125">
        <v>0</v>
      </c>
      <c r="H56" s="114">
        <v>0</v>
      </c>
      <c r="I56" s="115">
        <v>0</v>
      </c>
      <c r="J56" s="116">
        <v>0</v>
      </c>
      <c r="K56" s="61"/>
      <c r="L56" s="117">
        <v>0</v>
      </c>
      <c r="M56" s="115">
        <v>0</v>
      </c>
      <c r="N56" s="116">
        <v>0</v>
      </c>
      <c r="O56" s="118">
        <v>0</v>
      </c>
      <c r="P56" s="119">
        <v>0</v>
      </c>
      <c r="R56" s="117">
        <v>0</v>
      </c>
      <c r="S56" s="120">
        <v>0</v>
      </c>
      <c r="T56" s="121">
        <v>0</v>
      </c>
      <c r="U56" s="120">
        <v>0</v>
      </c>
      <c r="V56" s="121">
        <v>0</v>
      </c>
      <c r="X56" s="117">
        <v>0</v>
      </c>
      <c r="Y56" s="115">
        <v>0</v>
      </c>
      <c r="Z56" s="116">
        <v>0</v>
      </c>
      <c r="AA56" s="115">
        <v>0</v>
      </c>
      <c r="AB56" s="116">
        <v>0</v>
      </c>
      <c r="AD56" s="117">
        <v>0</v>
      </c>
      <c r="AE56" s="115">
        <v>0</v>
      </c>
      <c r="AF56" s="116">
        <v>0</v>
      </c>
      <c r="AG56" s="115">
        <v>0</v>
      </c>
      <c r="AH56" s="116">
        <v>0</v>
      </c>
      <c r="AI56" s="61"/>
      <c r="AJ56" s="117">
        <v>0</v>
      </c>
      <c r="AK56" s="115">
        <v>0</v>
      </c>
      <c r="AL56" s="116">
        <v>0</v>
      </c>
      <c r="AM56" s="115">
        <v>0</v>
      </c>
      <c r="AN56" s="116">
        <v>0</v>
      </c>
      <c r="AO56" s="61"/>
    </row>
    <row r="57" spans="1:41" x14ac:dyDescent="0.25">
      <c r="A57" t="s">
        <v>98</v>
      </c>
      <c r="B57" s="108">
        <v>612048</v>
      </c>
      <c r="C57" s="123">
        <v>0</v>
      </c>
      <c r="D57" s="110">
        <v>0</v>
      </c>
      <c r="E57" s="124">
        <v>0</v>
      </c>
      <c r="F57" s="112">
        <v>0</v>
      </c>
      <c r="G57" s="125">
        <v>0</v>
      </c>
      <c r="H57" s="114">
        <v>0</v>
      </c>
      <c r="I57" s="115">
        <v>0</v>
      </c>
      <c r="J57" s="116">
        <v>0</v>
      </c>
      <c r="K57" s="61"/>
      <c r="L57" s="117">
        <v>0</v>
      </c>
      <c r="M57" s="115">
        <v>0</v>
      </c>
      <c r="N57" s="116">
        <v>0</v>
      </c>
      <c r="O57" s="118">
        <v>0</v>
      </c>
      <c r="P57" s="119">
        <v>0</v>
      </c>
      <c r="R57" s="117">
        <v>0</v>
      </c>
      <c r="S57" s="120">
        <v>0</v>
      </c>
      <c r="T57" s="121">
        <v>0</v>
      </c>
      <c r="U57" s="120">
        <v>0</v>
      </c>
      <c r="V57" s="121">
        <v>0</v>
      </c>
      <c r="X57" s="117">
        <v>0</v>
      </c>
      <c r="Y57" s="115">
        <v>0</v>
      </c>
      <c r="Z57" s="116">
        <v>0</v>
      </c>
      <c r="AA57" s="115">
        <v>0</v>
      </c>
      <c r="AB57" s="116">
        <v>0</v>
      </c>
      <c r="AD57" s="117">
        <v>0</v>
      </c>
      <c r="AE57" s="115">
        <v>0</v>
      </c>
      <c r="AF57" s="116">
        <v>0</v>
      </c>
      <c r="AG57" s="115">
        <v>0</v>
      </c>
      <c r="AH57" s="116">
        <v>0</v>
      </c>
      <c r="AI57" s="61"/>
      <c r="AJ57" s="117">
        <v>0</v>
      </c>
      <c r="AK57" s="115">
        <v>0</v>
      </c>
      <c r="AL57" s="116">
        <v>0</v>
      </c>
      <c r="AM57" s="115">
        <v>0</v>
      </c>
      <c r="AN57" s="116">
        <v>0</v>
      </c>
      <c r="AO57" s="61"/>
    </row>
    <row r="58" spans="1:41" x14ac:dyDescent="0.25">
      <c r="A58" t="s">
        <v>99</v>
      </c>
      <c r="B58" s="108">
        <v>497728</v>
      </c>
      <c r="C58" s="123">
        <v>209.33999930459942</v>
      </c>
      <c r="D58" s="110">
        <v>1949200747.9586751</v>
      </c>
      <c r="E58" s="124">
        <v>6.280199979137982E-2</v>
      </c>
      <c r="F58" s="112">
        <v>584760.22438760253</v>
      </c>
      <c r="G58" s="125">
        <v>8.3735999721839764E-3</v>
      </c>
      <c r="H58" s="114">
        <v>77968.029918347005</v>
      </c>
      <c r="I58" s="115">
        <v>14619005.609690063</v>
      </c>
      <c r="J58" s="116">
        <v>23234472.915667407</v>
      </c>
      <c r="K58" s="61"/>
      <c r="L58" s="117">
        <v>1283939071.0961175</v>
      </c>
      <c r="M58" s="115">
        <v>385181.72132883518</v>
      </c>
      <c r="N58" s="116">
        <v>51357.562843844695</v>
      </c>
      <c r="O58" s="118">
        <v>9629543.0332208797</v>
      </c>
      <c r="P58" s="119">
        <v>15304553.727465719</v>
      </c>
      <c r="R58" s="117">
        <v>1187171085.9679697</v>
      </c>
      <c r="S58" s="120">
        <v>356151.32579039084</v>
      </c>
      <c r="T58" s="121">
        <v>47486.843438718781</v>
      </c>
      <c r="U58" s="120">
        <v>8903783.1447597705</v>
      </c>
      <c r="V58" s="121">
        <v>14151079.344738197</v>
      </c>
      <c r="X58" s="117">
        <v>0</v>
      </c>
      <c r="Y58" s="115">
        <v>0</v>
      </c>
      <c r="Z58" s="116">
        <v>0</v>
      </c>
      <c r="AA58" s="115">
        <v>0</v>
      </c>
      <c r="AB58" s="116">
        <v>0</v>
      </c>
      <c r="AD58" s="117">
        <v>0</v>
      </c>
      <c r="AE58" s="115">
        <v>0</v>
      </c>
      <c r="AF58" s="116">
        <v>0</v>
      </c>
      <c r="AG58" s="115">
        <v>0</v>
      </c>
      <c r="AH58" s="116">
        <v>0</v>
      </c>
      <c r="AI58" s="61"/>
      <c r="AJ58" s="117">
        <v>23248942.696450002</v>
      </c>
      <c r="AK58" s="115">
        <v>6974.6828089350001</v>
      </c>
      <c r="AL58" s="116">
        <v>929.95770785800016</v>
      </c>
      <c r="AM58" s="115">
        <v>174367.07022337499</v>
      </c>
      <c r="AN58" s="116">
        <v>277127.39694168407</v>
      </c>
      <c r="AO58" s="61"/>
    </row>
    <row r="59" spans="1:41" x14ac:dyDescent="0.25">
      <c r="A59" t="s">
        <v>100</v>
      </c>
      <c r="B59" s="108">
        <v>1219681</v>
      </c>
      <c r="C59" s="123">
        <v>0</v>
      </c>
      <c r="D59" s="110">
        <v>0</v>
      </c>
      <c r="E59" s="124">
        <v>0</v>
      </c>
      <c r="F59" s="112">
        <v>0</v>
      </c>
      <c r="G59" s="125">
        <v>0</v>
      </c>
      <c r="H59" s="114">
        <v>0</v>
      </c>
      <c r="I59" s="115">
        <v>0</v>
      </c>
      <c r="J59" s="116">
        <v>0</v>
      </c>
      <c r="K59" s="61"/>
      <c r="L59" s="117">
        <v>0</v>
      </c>
      <c r="M59" s="115">
        <v>0</v>
      </c>
      <c r="N59" s="116">
        <v>0</v>
      </c>
      <c r="O59" s="118">
        <v>0</v>
      </c>
      <c r="P59" s="119">
        <v>0</v>
      </c>
      <c r="R59" s="117">
        <v>0</v>
      </c>
      <c r="S59" s="120">
        <v>0</v>
      </c>
      <c r="T59" s="121">
        <v>0</v>
      </c>
      <c r="U59" s="120">
        <v>0</v>
      </c>
      <c r="V59" s="121">
        <v>0</v>
      </c>
      <c r="X59" s="117">
        <v>0</v>
      </c>
      <c r="Y59" s="115">
        <v>0</v>
      </c>
      <c r="Z59" s="116">
        <v>0</v>
      </c>
      <c r="AA59" s="115">
        <v>0</v>
      </c>
      <c r="AB59" s="116">
        <v>0</v>
      </c>
      <c r="AD59" s="117">
        <v>0</v>
      </c>
      <c r="AE59" s="115">
        <v>0</v>
      </c>
      <c r="AF59" s="116">
        <v>0</v>
      </c>
      <c r="AG59" s="115">
        <v>0</v>
      </c>
      <c r="AH59" s="116">
        <v>0</v>
      </c>
      <c r="AI59" s="61"/>
      <c r="AJ59" s="117">
        <v>0</v>
      </c>
      <c r="AK59" s="115">
        <v>0</v>
      </c>
      <c r="AL59" s="116">
        <v>0</v>
      </c>
      <c r="AM59" s="115">
        <v>0</v>
      </c>
      <c r="AN59" s="116">
        <v>0</v>
      </c>
      <c r="AO59" s="61"/>
    </row>
    <row r="60" spans="1:41" x14ac:dyDescent="0.25">
      <c r="A60" t="s">
        <v>101</v>
      </c>
      <c r="B60" s="108">
        <v>992313</v>
      </c>
      <c r="C60" s="123">
        <v>206.79360175599999</v>
      </c>
      <c r="D60" s="110">
        <v>2329071331.7098722</v>
      </c>
      <c r="E60" s="124">
        <v>1.5873282863999999E-2</v>
      </c>
      <c r="F60" s="112">
        <v>178777.33036578976</v>
      </c>
      <c r="G60" s="125">
        <v>7.9366414319999995E-3</v>
      </c>
      <c r="H60" s="114">
        <v>89388.665182894882</v>
      </c>
      <c r="I60" s="115">
        <v>4469433.2591447439</v>
      </c>
      <c r="J60" s="116">
        <v>26637822.224502675</v>
      </c>
      <c r="K60" s="61"/>
      <c r="L60" s="117">
        <v>821747820.74591064</v>
      </c>
      <c r="M60" s="115">
        <v>63076.59178433429</v>
      </c>
      <c r="N60" s="116">
        <v>31538.295892167145</v>
      </c>
      <c r="O60" s="118">
        <v>1576914.7946083574</v>
      </c>
      <c r="P60" s="119">
        <v>9398412.1758658085</v>
      </c>
      <c r="R60" s="117">
        <v>287007567.81507885</v>
      </c>
      <c r="S60" s="120">
        <v>22030.43164465424</v>
      </c>
      <c r="T60" s="121">
        <v>11015.21582232712</v>
      </c>
      <c r="U60" s="120">
        <v>550760.79111635603</v>
      </c>
      <c r="V60" s="121">
        <v>3282534.3150534816</v>
      </c>
      <c r="X60" s="117">
        <v>0</v>
      </c>
      <c r="Y60" s="115">
        <v>0</v>
      </c>
      <c r="Z60" s="116">
        <v>0</v>
      </c>
      <c r="AA60" s="115">
        <v>0</v>
      </c>
      <c r="AB60" s="116">
        <v>0</v>
      </c>
      <c r="AD60" s="117">
        <v>360485942.36411744</v>
      </c>
      <c r="AE60" s="115">
        <v>27670.562740102832</v>
      </c>
      <c r="AF60" s="116">
        <v>13835.281370051416</v>
      </c>
      <c r="AG60" s="115">
        <v>691764.06850257085</v>
      </c>
      <c r="AH60" s="116">
        <v>4122913.848275322</v>
      </c>
      <c r="AI60" s="61"/>
      <c r="AJ60" s="117">
        <v>27637741.187260821</v>
      </c>
      <c r="AK60" s="115">
        <v>2121.4470847364382</v>
      </c>
      <c r="AL60" s="116">
        <v>1060.7235423682191</v>
      </c>
      <c r="AM60" s="115">
        <v>53036.177118410953</v>
      </c>
      <c r="AN60" s="116">
        <v>316095.61562572932</v>
      </c>
      <c r="AO60" s="61"/>
    </row>
    <row r="61" spans="1:41" x14ac:dyDescent="0.25">
      <c r="B61" s="61"/>
      <c r="C61" s="117"/>
      <c r="D61" s="117"/>
      <c r="E61" s="115"/>
      <c r="F61" s="115"/>
      <c r="G61" s="126"/>
      <c r="H61" s="126"/>
      <c r="I61" s="115"/>
      <c r="J61" s="116"/>
      <c r="K61" s="127" t="s">
        <v>120</v>
      </c>
      <c r="L61" s="117">
        <v>0</v>
      </c>
      <c r="M61" s="115">
        <v>0</v>
      </c>
      <c r="N61" s="116">
        <v>0</v>
      </c>
      <c r="O61" s="118">
        <v>0</v>
      </c>
      <c r="P61" s="119">
        <v>0</v>
      </c>
      <c r="Q61" s="39" t="s">
        <v>120</v>
      </c>
      <c r="R61" s="117">
        <v>0</v>
      </c>
      <c r="S61" s="120">
        <v>0</v>
      </c>
      <c r="T61" s="121">
        <v>0</v>
      </c>
      <c r="U61" s="120">
        <v>0</v>
      </c>
      <c r="V61" s="121">
        <v>0</v>
      </c>
      <c r="W61" s="39" t="s">
        <v>120</v>
      </c>
      <c r="X61" s="117">
        <v>0</v>
      </c>
      <c r="Y61" s="115">
        <v>0</v>
      </c>
      <c r="Z61" s="116">
        <v>0</v>
      </c>
      <c r="AA61" s="115">
        <v>0</v>
      </c>
      <c r="AB61" s="116">
        <v>0</v>
      </c>
      <c r="AC61" s="39" t="s">
        <v>120</v>
      </c>
      <c r="AD61" s="117">
        <v>0</v>
      </c>
      <c r="AE61" s="115">
        <v>0</v>
      </c>
      <c r="AF61" s="116">
        <v>0</v>
      </c>
      <c r="AG61" s="115">
        <v>0</v>
      </c>
      <c r="AH61" s="116">
        <v>0</v>
      </c>
      <c r="AI61" s="39" t="s">
        <v>120</v>
      </c>
      <c r="AJ61" s="117">
        <v>0</v>
      </c>
      <c r="AK61" s="115">
        <v>0</v>
      </c>
      <c r="AL61" s="116">
        <v>0</v>
      </c>
      <c r="AM61" s="115">
        <v>0</v>
      </c>
      <c r="AN61" s="116">
        <v>0</v>
      </c>
      <c r="AO61" s="39" t="s">
        <v>120</v>
      </c>
    </row>
    <row r="62" spans="1:41" x14ac:dyDescent="0.25">
      <c r="A62" t="s">
        <v>121</v>
      </c>
      <c r="B62" s="61">
        <v>21966524</v>
      </c>
      <c r="C62" s="61"/>
      <c r="D62" s="61">
        <v>6963152145.1433086</v>
      </c>
      <c r="E62" s="128"/>
      <c r="F62" s="108">
        <v>920647.50118978275</v>
      </c>
      <c r="G62" s="61"/>
      <c r="H62" s="108">
        <v>227805.5487035258</v>
      </c>
      <c r="I62" s="115">
        <v>23016187.529744565</v>
      </c>
      <c r="J62" s="61">
        <v>67886053.513650686</v>
      </c>
      <c r="K62" s="127">
        <v>7054054386.1867037</v>
      </c>
      <c r="L62" s="59">
        <v>6217769879.3198318</v>
      </c>
      <c r="O62" s="129">
        <v>28254600.156185955</v>
      </c>
      <c r="P62" s="129">
        <v>52711943.104035608</v>
      </c>
      <c r="Q62" s="130">
        <v>6298736422.5800533</v>
      </c>
      <c r="R62" s="59">
        <v>3679875132.2867651</v>
      </c>
      <c r="U62">
        <v>14052888.766144451</v>
      </c>
      <c r="V62">
        <v>42692024.603813007</v>
      </c>
      <c r="W62" s="130">
        <v>3736620045.6567225</v>
      </c>
      <c r="X62" s="59">
        <v>27627426.728152469</v>
      </c>
      <c r="AA62" s="59">
        <v>42305.478484328254</v>
      </c>
      <c r="AB62" s="59">
        <v>103018.48033680281</v>
      </c>
      <c r="AC62" s="130">
        <v>27772750.686973602</v>
      </c>
      <c r="AD62" s="61">
        <v>1725813624.2254615</v>
      </c>
      <c r="AE62" s="61"/>
      <c r="AF62" s="61"/>
      <c r="AG62" s="61">
        <v>3254413.2140417327</v>
      </c>
      <c r="AH62" s="61">
        <v>18597205.707207616</v>
      </c>
      <c r="AI62" s="127">
        <v>1747665243.1467109</v>
      </c>
      <c r="AJ62" s="61">
        <v>661050092.51782084</v>
      </c>
      <c r="AK62" s="61"/>
      <c r="AL62" s="61"/>
      <c r="AM62" s="61">
        <v>1307588.1950965254</v>
      </c>
      <c r="AN62" s="61">
        <v>5714984.1257876847</v>
      </c>
      <c r="AO62" s="127">
        <v>668072664.83870506</v>
      </c>
    </row>
    <row r="63" spans="1:41" x14ac:dyDescent="0.25">
      <c r="D63" s="129">
        <v>1756732503.7621195</v>
      </c>
      <c r="E63" s="129">
        <v>0.79684140748161569</v>
      </c>
    </row>
    <row r="65" spans="1:12" ht="120" x14ac:dyDescent="0.25">
      <c r="A65" s="131" t="s">
        <v>122</v>
      </c>
      <c r="B65" s="132" t="s">
        <v>123</v>
      </c>
      <c r="C65" s="131" t="s">
        <v>124</v>
      </c>
      <c r="D65" s="133" t="s">
        <v>125</v>
      </c>
      <c r="E65" s="131" t="s">
        <v>126</v>
      </c>
      <c r="F65" s="133"/>
      <c r="G65" s="133"/>
      <c r="H65" s="131"/>
      <c r="K65" s="59">
        <v>12478867126.909166</v>
      </c>
    </row>
    <row r="66" spans="1:12" x14ac:dyDescent="0.25">
      <c r="A66" s="61">
        <v>124232896</v>
      </c>
      <c r="B66" s="134">
        <v>78836904</v>
      </c>
      <c r="C66" s="61">
        <v>19532921513.095871</v>
      </c>
      <c r="D66" s="135">
        <v>54267796569.121872</v>
      </c>
      <c r="E66" s="61">
        <v>688.35524755160191</v>
      </c>
      <c r="F66" s="61"/>
      <c r="G66" s="61"/>
      <c r="H66" s="61"/>
    </row>
    <row r="67" spans="1:12" x14ac:dyDescent="0.25">
      <c r="A67" s="61"/>
      <c r="B67" s="136"/>
      <c r="C67" s="61"/>
      <c r="D67" s="135"/>
      <c r="E67" s="61"/>
      <c r="F67" s="61"/>
    </row>
    <row r="68" spans="1:12" ht="135" x14ac:dyDescent="0.25">
      <c r="A68" s="131" t="s">
        <v>122</v>
      </c>
      <c r="B68" s="132" t="s">
        <v>123</v>
      </c>
      <c r="C68" s="133" t="s">
        <v>127</v>
      </c>
      <c r="D68" s="133" t="s">
        <v>128</v>
      </c>
      <c r="E68" s="61" t="s">
        <v>129</v>
      </c>
      <c r="F68" s="61"/>
    </row>
    <row r="69" spans="1:12" x14ac:dyDescent="0.25">
      <c r="A69" s="61">
        <v>124232896</v>
      </c>
      <c r="B69" s="134">
        <v>78836904</v>
      </c>
      <c r="C69" s="59">
        <v>5499016272.933403</v>
      </c>
      <c r="D69" s="43">
        <v>47999275731.240402</v>
      </c>
      <c r="E69" s="129">
        <v>608.84272841612858</v>
      </c>
      <c r="I69" s="137" t="s">
        <v>147</v>
      </c>
    </row>
    <row r="70" spans="1:12" ht="24.75" x14ac:dyDescent="0.25">
      <c r="I70" s="138" t="s">
        <v>148</v>
      </c>
      <c r="J70" s="139" t="s">
        <v>149</v>
      </c>
      <c r="K70" t="s">
        <v>150</v>
      </c>
      <c r="L70" t="s">
        <v>151</v>
      </c>
    </row>
    <row r="71" spans="1:12" x14ac:dyDescent="0.25">
      <c r="A71" t="s">
        <v>130</v>
      </c>
      <c r="I71" s="140" t="s">
        <v>152</v>
      </c>
      <c r="J71" s="141">
        <v>205.69104599999997</v>
      </c>
      <c r="K71">
        <v>2.4250848819999997E-2</v>
      </c>
      <c r="L71" s="142">
        <v>3.527396192E-3</v>
      </c>
    </row>
    <row r="72" spans="1:12" x14ac:dyDescent="0.25">
      <c r="A72" t="s">
        <v>131</v>
      </c>
      <c r="I72" s="140" t="s">
        <v>153</v>
      </c>
      <c r="J72" s="141">
        <v>214.289064</v>
      </c>
      <c r="K72">
        <v>2.4250848819999997E-2</v>
      </c>
      <c r="L72" s="142">
        <v>3.527396192E-3</v>
      </c>
    </row>
    <row r="73" spans="1:12" x14ac:dyDescent="0.25">
      <c r="A73" t="s">
        <v>132</v>
      </c>
      <c r="I73" s="140" t="s">
        <v>154</v>
      </c>
      <c r="J73" s="141">
        <v>161.28999919999998</v>
      </c>
      <c r="K73">
        <v>6.6138678599999999E-3</v>
      </c>
      <c r="L73" s="142">
        <v>1.3227735719999998E-3</v>
      </c>
    </row>
    <row r="74" spans="1:12" x14ac:dyDescent="0.25">
      <c r="A74" s="194"/>
      <c r="B74" s="143" t="s">
        <v>133</v>
      </c>
      <c r="C74" s="144"/>
      <c r="I74" s="140" t="s">
        <v>155</v>
      </c>
      <c r="J74" s="141">
        <v>116.99918339999999</v>
      </c>
      <c r="K74">
        <v>2.20462262E-3</v>
      </c>
      <c r="L74" s="142">
        <v>2.20462262E-4</v>
      </c>
    </row>
    <row r="75" spans="1:12" ht="105" x14ac:dyDescent="0.25">
      <c r="A75" s="145" t="s">
        <v>134</v>
      </c>
      <c r="B75" s="62">
        <v>21966524</v>
      </c>
      <c r="C75" s="62"/>
      <c r="I75" s="140" t="s">
        <v>156</v>
      </c>
      <c r="J75" s="141">
        <v>202.62948932689085</v>
      </c>
      <c r="K75">
        <v>6.6290999779789792E-2</v>
      </c>
      <c r="L75" s="142">
        <v>8.838799970638642E-3</v>
      </c>
    </row>
    <row r="76" spans="1:12" ht="60" x14ac:dyDescent="0.25">
      <c r="A76" s="145" t="s">
        <v>135</v>
      </c>
      <c r="B76" s="62">
        <v>29509495.454836726</v>
      </c>
      <c r="C76" s="62"/>
      <c r="I76" s="140" t="s">
        <v>157</v>
      </c>
      <c r="J76" s="141">
        <v>179.14351195860297</v>
      </c>
      <c r="K76">
        <v>2.4473862989538703E-2</v>
      </c>
      <c r="L76" s="142">
        <v>4.0930358207813284E-3</v>
      </c>
    </row>
    <row r="77" spans="1:12" ht="75" x14ac:dyDescent="0.25">
      <c r="A77" s="145" t="s">
        <v>136</v>
      </c>
      <c r="B77" s="62">
        <v>7542971.4548367262</v>
      </c>
      <c r="C77" s="62"/>
      <c r="I77" s="140" t="s">
        <v>158</v>
      </c>
      <c r="J77" s="141">
        <v>189.53118139999998</v>
      </c>
      <c r="K77">
        <v>7.0547923839999999E-2</v>
      </c>
      <c r="L77" s="142">
        <v>9.2594150039999983E-3</v>
      </c>
    </row>
    <row r="78" spans="1:12" ht="60" x14ac:dyDescent="0.25">
      <c r="A78" s="145" t="s">
        <v>137</v>
      </c>
      <c r="B78" s="146">
        <v>688.35524755160191</v>
      </c>
      <c r="C78" s="146"/>
      <c r="I78" s="140" t="s">
        <v>159</v>
      </c>
      <c r="J78" s="141">
        <v>225.09170199999997</v>
      </c>
      <c r="K78">
        <v>6.6138678599999999E-3</v>
      </c>
      <c r="L78" s="142">
        <v>1.3227735719999998E-3</v>
      </c>
    </row>
    <row r="79" spans="1:12" ht="60" x14ac:dyDescent="0.25">
      <c r="A79" s="145" t="s">
        <v>138</v>
      </c>
      <c r="B79" s="62">
        <v>5192243983.0688019</v>
      </c>
      <c r="C79" s="62"/>
      <c r="I79" s="140" t="s">
        <v>160</v>
      </c>
      <c r="J79" s="141">
        <v>173.70200979999998</v>
      </c>
      <c r="K79">
        <v>6.6138678599999999E-3</v>
      </c>
      <c r="L79" s="142">
        <v>1.3227735719999998E-3</v>
      </c>
    </row>
    <row r="80" spans="1:12" ht="60" x14ac:dyDescent="0.25">
      <c r="A80" s="147" t="s">
        <v>139</v>
      </c>
      <c r="B80" s="148">
        <v>12246298369.255505</v>
      </c>
      <c r="C80" s="148"/>
      <c r="D80" s="129">
        <v>6.3516755146091501</v>
      </c>
      <c r="I80" s="140" t="s">
        <v>161</v>
      </c>
      <c r="J80" s="141">
        <v>156.307558</v>
      </c>
      <c r="K80">
        <v>6.6138678599999999E-3</v>
      </c>
      <c r="L80" s="142">
        <v>1.3227735719999998E-3</v>
      </c>
    </row>
    <row r="81" spans="1:12" ht="30" x14ac:dyDescent="0.25">
      <c r="A81" s="149" t="s">
        <v>140</v>
      </c>
      <c r="B81" s="150">
        <v>5.554834107127534</v>
      </c>
      <c r="C81" s="150"/>
      <c r="I81" s="140" t="s">
        <v>162</v>
      </c>
      <c r="J81" s="141">
        <v>159.39402599999997</v>
      </c>
      <c r="K81">
        <v>6.6138678599999999E-3</v>
      </c>
      <c r="L81" s="142">
        <v>1.3227735719999998E-3</v>
      </c>
    </row>
    <row r="82" spans="1:12" ht="60" x14ac:dyDescent="0.25">
      <c r="A82" s="149" t="s">
        <v>141</v>
      </c>
      <c r="B82" s="129">
        <v>0.79684140748161569</v>
      </c>
      <c r="I82" s="140" t="s">
        <v>163</v>
      </c>
      <c r="J82" s="141">
        <v>205.69104599999997</v>
      </c>
      <c r="K82">
        <v>6.6290999779789792E-2</v>
      </c>
      <c r="L82" s="142">
        <v>8.838799970638642E-3</v>
      </c>
    </row>
    <row r="83" spans="1:12" ht="30" x14ac:dyDescent="0.25">
      <c r="A83" s="151" t="s">
        <v>142</v>
      </c>
      <c r="B83" s="129">
        <v>3.1584364403585692</v>
      </c>
      <c r="I83" s="140" t="s">
        <v>164</v>
      </c>
      <c r="J83" s="141">
        <v>139.04538339999999</v>
      </c>
      <c r="K83">
        <v>2.20462262E-3</v>
      </c>
      <c r="L83" s="142">
        <v>2.20462262E-4</v>
      </c>
    </row>
    <row r="84" spans="1:12" ht="45" x14ac:dyDescent="0.25">
      <c r="A84" s="151" t="s">
        <v>143</v>
      </c>
      <c r="B84" s="152">
        <v>3.193239074250581</v>
      </c>
      <c r="G84" s="194"/>
      <c r="H84" s="194"/>
      <c r="I84" s="140"/>
      <c r="J84" s="141"/>
      <c r="L84" s="1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BA659-CD45-4DDD-9BCD-B9A332E2FE50}">
  <dimension ref="A1:BH66"/>
  <sheetViews>
    <sheetView topLeftCell="A62" workbookViewId="0">
      <selection activeCell="I71" sqref="I71"/>
    </sheetView>
  </sheetViews>
  <sheetFormatPr defaultRowHeight="15" x14ac:dyDescent="0.25"/>
  <sheetData>
    <row r="1" spans="1:60" x14ac:dyDescent="0.25">
      <c r="A1" s="92" t="s">
        <v>71</v>
      </c>
      <c r="B1" s="93" t="s">
        <v>72</v>
      </c>
      <c r="C1" s="93" t="s">
        <v>73</v>
      </c>
      <c r="D1" s="93" t="s">
        <v>74</v>
      </c>
      <c r="E1" s="93" t="s">
        <v>75</v>
      </c>
      <c r="F1" s="93" t="s">
        <v>76</v>
      </c>
      <c r="G1" s="93" t="s">
        <v>77</v>
      </c>
      <c r="H1" s="93" t="s">
        <v>78</v>
      </c>
      <c r="I1" s="93" t="s">
        <v>79</v>
      </c>
      <c r="J1" s="93" t="s">
        <v>80</v>
      </c>
      <c r="L1" s="94" t="s">
        <v>72</v>
      </c>
      <c r="M1" s="95" t="s">
        <v>73</v>
      </c>
      <c r="N1" s="94" t="s">
        <v>74</v>
      </c>
      <c r="O1" s="94" t="s">
        <v>75</v>
      </c>
      <c r="P1" s="94" t="s">
        <v>76</v>
      </c>
      <c r="Q1" s="94" t="s">
        <v>77</v>
      </c>
      <c r="R1" s="94" t="s">
        <v>78</v>
      </c>
      <c r="S1" s="94" t="s">
        <v>81</v>
      </c>
      <c r="T1" s="94" t="s">
        <v>144</v>
      </c>
      <c r="V1" s="94" t="s">
        <v>72</v>
      </c>
      <c r="W1" s="94" t="s">
        <v>73</v>
      </c>
      <c r="X1" s="95" t="s">
        <v>74</v>
      </c>
      <c r="Y1" s="94" t="s">
        <v>75</v>
      </c>
      <c r="Z1" s="94" t="s">
        <v>76</v>
      </c>
      <c r="AA1" s="94" t="s">
        <v>77</v>
      </c>
      <c r="AB1" s="94" t="s">
        <v>78</v>
      </c>
      <c r="AC1" s="94" t="s">
        <v>79</v>
      </c>
      <c r="AD1" s="94" t="s">
        <v>80</v>
      </c>
      <c r="AF1" s="94" t="s">
        <v>72</v>
      </c>
      <c r="AG1" s="94" t="s">
        <v>73</v>
      </c>
      <c r="AH1" s="94" t="s">
        <v>74</v>
      </c>
      <c r="AI1" s="94" t="s">
        <v>75</v>
      </c>
      <c r="AJ1" s="94" t="s">
        <v>76</v>
      </c>
      <c r="AK1" s="94" t="s">
        <v>77</v>
      </c>
      <c r="AL1" s="95" t="s">
        <v>78</v>
      </c>
      <c r="AM1" s="94" t="s">
        <v>79</v>
      </c>
      <c r="AN1" s="94" t="s">
        <v>80</v>
      </c>
      <c r="AP1" s="94" t="s">
        <v>73</v>
      </c>
      <c r="AQ1" s="94" t="s">
        <v>74</v>
      </c>
      <c r="AR1" s="94" t="s">
        <v>75</v>
      </c>
      <c r="AS1" s="95" t="s">
        <v>76</v>
      </c>
      <c r="AT1" s="94" t="s">
        <v>77</v>
      </c>
      <c r="AU1" s="94" t="s">
        <v>78</v>
      </c>
      <c r="AV1" s="94" t="s">
        <v>79</v>
      </c>
      <c r="AW1" s="94" t="s">
        <v>80</v>
      </c>
      <c r="AX1" s="94" t="s">
        <v>82</v>
      </c>
      <c r="AZ1" s="94" t="s">
        <v>72</v>
      </c>
      <c r="BA1" s="94" t="s">
        <v>73</v>
      </c>
      <c r="BB1" s="94" t="s">
        <v>74</v>
      </c>
      <c r="BC1" s="94" t="s">
        <v>75</v>
      </c>
      <c r="BD1" s="94" t="s">
        <v>76</v>
      </c>
      <c r="BE1" s="95" t="s">
        <v>77</v>
      </c>
      <c r="BF1" s="94" t="s">
        <v>78</v>
      </c>
      <c r="BG1" s="94" t="s">
        <v>81</v>
      </c>
      <c r="BH1" s="94" t="s">
        <v>82</v>
      </c>
    </row>
    <row r="2" spans="1:60" x14ac:dyDescent="0.25">
      <c r="A2" s="94" t="s">
        <v>83</v>
      </c>
      <c r="C2" s="93"/>
      <c r="D2" s="93"/>
      <c r="E2" s="93"/>
      <c r="F2" s="93"/>
      <c r="G2" s="93"/>
      <c r="H2" s="93"/>
      <c r="I2" s="93"/>
      <c r="J2" s="97"/>
      <c r="L2" s="94"/>
      <c r="M2" s="95">
        <v>9213</v>
      </c>
      <c r="N2" s="94"/>
      <c r="O2" s="94"/>
      <c r="P2" s="94"/>
      <c r="Q2" s="94"/>
      <c r="R2" s="94"/>
      <c r="S2" s="94"/>
      <c r="T2" s="94"/>
      <c r="V2" s="94"/>
      <c r="W2" s="94"/>
      <c r="X2" s="95"/>
      <c r="Y2" s="97"/>
      <c r="Z2" s="97"/>
      <c r="AA2" s="94"/>
      <c r="AB2" s="94"/>
      <c r="AC2" s="94"/>
      <c r="AD2" s="94"/>
      <c r="AF2" s="94">
        <v>13795</v>
      </c>
      <c r="AG2" s="94"/>
      <c r="AH2" s="94"/>
      <c r="AI2" s="94"/>
      <c r="AJ2" s="94"/>
      <c r="AK2" s="94"/>
      <c r="AL2" s="95"/>
      <c r="AM2" s="94"/>
      <c r="AN2" s="94"/>
      <c r="AP2" s="94"/>
      <c r="AQ2" s="98"/>
      <c r="AR2" s="94"/>
      <c r="AS2" s="95"/>
      <c r="AT2" s="94"/>
      <c r="AU2" s="94"/>
      <c r="AV2" s="94"/>
      <c r="AW2" s="94"/>
      <c r="AX2" s="94"/>
      <c r="AZ2" s="94"/>
      <c r="BA2" s="94"/>
      <c r="BB2" s="94"/>
      <c r="BC2" s="94"/>
      <c r="BD2" s="94"/>
      <c r="BE2" s="95"/>
      <c r="BF2" s="94"/>
      <c r="BG2" s="94"/>
      <c r="BH2" s="94"/>
    </row>
    <row r="3" spans="1:60" x14ac:dyDescent="0.25">
      <c r="A3" s="99" t="s">
        <v>84</v>
      </c>
      <c r="B3">
        <v>283361</v>
      </c>
      <c r="C3" s="93"/>
      <c r="D3" s="93"/>
      <c r="E3" s="93">
        <v>186908</v>
      </c>
      <c r="F3" s="93"/>
      <c r="G3" s="93"/>
      <c r="H3">
        <v>273082</v>
      </c>
      <c r="I3">
        <v>125641</v>
      </c>
      <c r="J3" s="97"/>
      <c r="L3" s="94"/>
      <c r="M3" s="95">
        <v>1845</v>
      </c>
      <c r="N3" s="94"/>
      <c r="O3" s="94"/>
      <c r="P3" s="94"/>
      <c r="Q3" s="94"/>
      <c r="R3" s="94"/>
      <c r="S3" s="94"/>
      <c r="T3" s="94"/>
      <c r="V3" s="94"/>
      <c r="W3" s="94"/>
      <c r="X3" s="95">
        <v>704394</v>
      </c>
      <c r="Y3" s="97"/>
      <c r="Z3" s="97"/>
      <c r="AA3" s="94"/>
      <c r="AB3" s="94"/>
      <c r="AC3" s="94">
        <v>43445</v>
      </c>
      <c r="AD3" s="94"/>
      <c r="AF3" s="94"/>
      <c r="AG3" s="94">
        <v>1</v>
      </c>
      <c r="AH3" s="94">
        <v>21</v>
      </c>
      <c r="AI3" s="94"/>
      <c r="AJ3" s="94"/>
      <c r="AK3" s="94"/>
      <c r="AL3" s="95">
        <v>157</v>
      </c>
      <c r="AM3" s="94"/>
      <c r="AN3" s="94"/>
      <c r="AP3" s="94"/>
      <c r="AQ3" s="98"/>
      <c r="AR3" s="94">
        <v>427912</v>
      </c>
      <c r="AS3" s="95"/>
      <c r="AT3" s="94"/>
      <c r="AU3" s="94"/>
      <c r="AV3" s="94"/>
      <c r="AW3" s="94"/>
      <c r="AX3" s="94"/>
      <c r="AZ3" s="94"/>
      <c r="BA3" s="94"/>
      <c r="BB3" s="94">
        <v>127657</v>
      </c>
      <c r="BC3" s="94">
        <v>2032</v>
      </c>
      <c r="BD3" s="94"/>
      <c r="BE3" s="95"/>
      <c r="BF3" s="94">
        <v>1017</v>
      </c>
      <c r="BG3" s="94"/>
      <c r="BH3" s="94"/>
    </row>
    <row r="4" spans="1:60" x14ac:dyDescent="0.25">
      <c r="A4" s="99" t="s">
        <v>85</v>
      </c>
      <c r="B4" s="96"/>
      <c r="C4" s="93"/>
      <c r="D4" s="93"/>
      <c r="E4" s="93"/>
      <c r="F4" s="93"/>
      <c r="G4" s="93"/>
      <c r="I4" s="93"/>
      <c r="J4" s="97"/>
      <c r="L4" s="94"/>
      <c r="M4" s="95">
        <v>3181</v>
      </c>
      <c r="N4" s="94"/>
      <c r="O4" s="94"/>
      <c r="P4" s="94"/>
      <c r="Q4" s="94"/>
      <c r="R4" s="94"/>
      <c r="S4" s="94"/>
      <c r="T4" s="94"/>
      <c r="V4" s="94"/>
      <c r="W4" s="94"/>
      <c r="X4" s="95">
        <v>62847</v>
      </c>
      <c r="Y4" s="97"/>
      <c r="Z4" s="97"/>
      <c r="AA4" s="94"/>
      <c r="AB4" s="94"/>
      <c r="AC4" s="94"/>
      <c r="AD4" s="94"/>
      <c r="AF4" s="94"/>
      <c r="AG4" s="94"/>
      <c r="AH4" s="94"/>
      <c r="AI4" s="94"/>
      <c r="AJ4" s="94"/>
      <c r="AK4" s="94"/>
      <c r="AL4" s="95"/>
      <c r="AM4" s="94"/>
      <c r="AN4" s="94"/>
      <c r="AP4" s="94"/>
      <c r="AQ4" s="98"/>
      <c r="AR4" s="94"/>
      <c r="AS4" s="95"/>
      <c r="AT4" s="94"/>
      <c r="AU4" s="94"/>
      <c r="AV4" s="94"/>
      <c r="AW4" s="94"/>
      <c r="AX4" s="94"/>
      <c r="AZ4" s="94"/>
      <c r="BA4" s="94"/>
      <c r="BB4" s="94"/>
      <c r="BC4" s="94"/>
      <c r="BD4" s="94"/>
      <c r="BE4" s="95"/>
      <c r="BF4" s="94"/>
      <c r="BG4" s="94"/>
      <c r="BH4" s="94"/>
    </row>
    <row r="5" spans="1:60" x14ac:dyDescent="0.25">
      <c r="A5" s="99" t="s">
        <v>86</v>
      </c>
      <c r="B5" s="96"/>
      <c r="C5" s="93"/>
      <c r="D5" s="93"/>
      <c r="E5" s="93"/>
      <c r="F5" s="93"/>
      <c r="G5" s="93"/>
      <c r="H5">
        <v>2603</v>
      </c>
      <c r="I5" s="93"/>
      <c r="J5" s="97"/>
      <c r="L5" s="94"/>
      <c r="M5" s="95"/>
      <c r="N5" s="94"/>
      <c r="O5" s="94"/>
      <c r="P5" s="94"/>
      <c r="Q5" s="94"/>
      <c r="R5" s="94"/>
      <c r="S5" s="94"/>
      <c r="T5" s="94"/>
      <c r="V5" s="94"/>
      <c r="W5" s="94"/>
      <c r="X5" s="95"/>
      <c r="Y5" s="97"/>
      <c r="Z5" s="97"/>
      <c r="AA5" s="94"/>
      <c r="AB5" s="94"/>
      <c r="AC5" s="94"/>
      <c r="AD5" s="94"/>
      <c r="AF5" s="94"/>
      <c r="AG5" s="94"/>
      <c r="AH5" s="94"/>
      <c r="AI5" s="94"/>
      <c r="AJ5" s="94"/>
      <c r="AK5" s="94"/>
      <c r="AL5" s="95">
        <v>224</v>
      </c>
      <c r="AM5" s="94"/>
      <c r="AN5" s="94"/>
      <c r="AP5" s="94"/>
      <c r="AQ5" s="98"/>
      <c r="AR5" s="94"/>
      <c r="AS5" s="95"/>
      <c r="AT5" s="94"/>
      <c r="AU5" s="94"/>
      <c r="AV5" s="94"/>
      <c r="AW5" s="94"/>
      <c r="AX5" s="94"/>
      <c r="AZ5" s="94"/>
      <c r="BA5" s="94"/>
      <c r="BB5" s="94"/>
      <c r="BC5" s="94"/>
      <c r="BD5" s="94"/>
      <c r="BE5" s="95"/>
      <c r="BF5" s="94"/>
      <c r="BG5" s="94"/>
      <c r="BH5" s="94"/>
    </row>
    <row r="6" spans="1:60" x14ac:dyDescent="0.25">
      <c r="A6" s="99" t="s">
        <v>87</v>
      </c>
      <c r="B6" s="96">
        <v>4416</v>
      </c>
      <c r="C6" s="93"/>
      <c r="D6" s="93"/>
      <c r="E6" s="93"/>
      <c r="F6" s="93"/>
      <c r="G6" s="93"/>
      <c r="I6" s="93"/>
      <c r="J6" s="97"/>
      <c r="L6" s="94"/>
      <c r="M6" s="95">
        <v>103560</v>
      </c>
      <c r="N6" s="94">
        <v>1696</v>
      </c>
      <c r="O6" s="94"/>
      <c r="P6" s="94"/>
      <c r="Q6" s="94"/>
      <c r="R6" s="94">
        <v>1877</v>
      </c>
      <c r="S6" s="94"/>
      <c r="T6" s="94"/>
      <c r="V6" s="94"/>
      <c r="W6" s="94"/>
      <c r="X6" s="95"/>
      <c r="Y6" s="97"/>
      <c r="Z6" s="97"/>
      <c r="AA6" s="94"/>
      <c r="AB6" s="94"/>
      <c r="AC6" s="94"/>
      <c r="AD6" s="94"/>
      <c r="AF6" s="94"/>
      <c r="AG6" s="94"/>
      <c r="AH6" s="94"/>
      <c r="AI6" s="94"/>
      <c r="AJ6" s="94"/>
      <c r="AK6" s="94"/>
      <c r="AL6" s="95">
        <v>6772</v>
      </c>
      <c r="AM6" s="94"/>
      <c r="AN6" s="94"/>
      <c r="AP6" s="94"/>
      <c r="AQ6" s="98"/>
      <c r="AR6" s="94"/>
      <c r="AS6" s="95"/>
      <c r="AT6" s="94"/>
      <c r="AU6" s="94">
        <v>5287</v>
      </c>
      <c r="AV6" s="94"/>
      <c r="AW6" s="94"/>
      <c r="AX6" s="94"/>
      <c r="AZ6" s="94"/>
      <c r="BA6" s="94"/>
      <c r="BB6" s="94"/>
      <c r="BC6" s="94"/>
      <c r="BD6" s="94"/>
      <c r="BE6" s="95"/>
      <c r="BF6" s="94"/>
      <c r="BG6" s="94"/>
      <c r="BH6" s="94"/>
    </row>
    <row r="7" spans="1:60" x14ac:dyDescent="0.25">
      <c r="A7" s="99" t="s">
        <v>88</v>
      </c>
      <c r="B7" s="96"/>
      <c r="C7" s="93"/>
      <c r="D7" s="93"/>
      <c r="E7" s="93"/>
      <c r="F7" s="93"/>
      <c r="G7" s="93"/>
      <c r="I7" s="93"/>
      <c r="J7" s="97"/>
      <c r="L7" s="94"/>
      <c r="M7" s="95"/>
      <c r="N7" s="94"/>
      <c r="O7" s="94"/>
      <c r="P7" s="94"/>
      <c r="Q7" s="94"/>
      <c r="R7" s="94"/>
      <c r="S7" s="94"/>
      <c r="T7" s="94"/>
      <c r="V7" s="94"/>
      <c r="W7" s="94"/>
      <c r="X7" s="95"/>
      <c r="Y7" s="97"/>
      <c r="Z7" s="97"/>
      <c r="AA7" s="94"/>
      <c r="AB7" s="94"/>
      <c r="AC7" s="94"/>
      <c r="AD7" s="94"/>
      <c r="AF7" s="94"/>
      <c r="AG7" s="94"/>
      <c r="AH7" s="94"/>
      <c r="AI7" s="94"/>
      <c r="AJ7" s="94"/>
      <c r="AK7" s="94"/>
      <c r="AL7" s="95"/>
      <c r="AM7" s="94"/>
      <c r="AN7" s="94"/>
      <c r="AP7" s="94"/>
      <c r="AQ7" s="98"/>
      <c r="AR7" s="94"/>
      <c r="AS7" s="95"/>
      <c r="AT7" s="94"/>
      <c r="AU7" s="94"/>
      <c r="AV7" s="94"/>
      <c r="AW7" s="94"/>
      <c r="AX7" s="94"/>
      <c r="AZ7" s="94"/>
      <c r="BA7" s="94"/>
      <c r="BB7" s="94"/>
      <c r="BC7" s="94"/>
      <c r="BD7" s="94"/>
      <c r="BE7" s="95"/>
      <c r="BF7" s="94"/>
      <c r="BG7" s="94"/>
      <c r="BH7" s="94"/>
    </row>
    <row r="8" spans="1:60" x14ac:dyDescent="0.25">
      <c r="A8" s="99" t="s">
        <v>89</v>
      </c>
      <c r="B8" s="96">
        <v>402597</v>
      </c>
      <c r="C8">
        <v>16531</v>
      </c>
      <c r="D8" s="93"/>
      <c r="E8" s="93"/>
      <c r="F8" s="93"/>
      <c r="G8" s="93"/>
      <c r="I8" s="93"/>
      <c r="J8" s="97"/>
      <c r="L8" s="94"/>
      <c r="M8" s="95">
        <v>65286</v>
      </c>
      <c r="N8" s="94"/>
      <c r="O8" s="94"/>
      <c r="P8" s="94"/>
      <c r="Q8" s="94"/>
      <c r="R8" s="94"/>
      <c r="S8" s="94"/>
      <c r="T8" s="94"/>
      <c r="V8" s="94"/>
      <c r="W8" s="94"/>
      <c r="X8" s="95"/>
      <c r="Y8" s="97"/>
      <c r="Z8" s="97"/>
      <c r="AA8" s="94"/>
      <c r="AB8" s="94"/>
      <c r="AC8" s="94"/>
      <c r="AD8" s="94"/>
      <c r="AF8" s="94"/>
      <c r="AG8" s="94"/>
      <c r="AH8" s="94"/>
      <c r="AI8" s="94"/>
      <c r="AJ8" s="94"/>
      <c r="AK8" s="94"/>
      <c r="AL8" s="95"/>
      <c r="AM8" s="94"/>
      <c r="AN8" s="94"/>
      <c r="AP8" s="94"/>
      <c r="AQ8" s="98"/>
      <c r="AR8" s="94"/>
      <c r="AS8" s="95"/>
      <c r="AT8" s="94"/>
      <c r="AU8" s="94"/>
      <c r="AV8" s="94"/>
      <c r="AW8" s="94"/>
      <c r="AX8" s="94"/>
      <c r="AZ8" s="94"/>
      <c r="BA8" s="94"/>
      <c r="BB8" s="94"/>
      <c r="BC8" s="94"/>
      <c r="BD8" s="94"/>
      <c r="BE8" s="95"/>
      <c r="BF8" s="94"/>
      <c r="BG8" s="94"/>
      <c r="BH8" s="94"/>
    </row>
    <row r="9" spans="1:60" x14ac:dyDescent="0.25">
      <c r="A9" s="100" t="s">
        <v>90</v>
      </c>
      <c r="B9" s="96">
        <v>182859</v>
      </c>
      <c r="C9">
        <v>114512</v>
      </c>
      <c r="D9" s="93">
        <v>131929</v>
      </c>
      <c r="E9">
        <v>270800</v>
      </c>
      <c r="F9">
        <v>16619</v>
      </c>
      <c r="G9">
        <v>2348</v>
      </c>
      <c r="H9">
        <v>42839</v>
      </c>
      <c r="I9">
        <v>8586</v>
      </c>
      <c r="J9" s="97"/>
      <c r="L9" s="94">
        <v>136382</v>
      </c>
      <c r="M9">
        <v>913855</v>
      </c>
      <c r="N9" s="94">
        <v>496440</v>
      </c>
      <c r="O9" s="94">
        <v>306170</v>
      </c>
      <c r="P9" s="94">
        <v>673266</v>
      </c>
      <c r="Q9" s="94">
        <v>6116</v>
      </c>
      <c r="R9" s="94">
        <v>431348</v>
      </c>
      <c r="S9" s="94">
        <v>587950</v>
      </c>
      <c r="T9" s="94"/>
      <c r="V9" s="94">
        <v>56148</v>
      </c>
      <c r="W9" s="94">
        <v>272912</v>
      </c>
      <c r="X9" s="95">
        <v>1531572</v>
      </c>
      <c r="Y9" s="97">
        <v>417628</v>
      </c>
      <c r="Z9" s="97">
        <v>1835</v>
      </c>
      <c r="AA9" s="94">
        <v>943</v>
      </c>
      <c r="AB9" s="94">
        <v>443906</v>
      </c>
      <c r="AC9" s="94">
        <v>187699</v>
      </c>
      <c r="AD9" s="94"/>
      <c r="AF9" s="94"/>
      <c r="AG9" s="94">
        <v>3539</v>
      </c>
      <c r="AH9" s="94">
        <v>62384</v>
      </c>
      <c r="AI9" s="94">
        <v>28877</v>
      </c>
      <c r="AJ9" s="94"/>
      <c r="AK9" s="94"/>
      <c r="AL9" s="95">
        <v>265590</v>
      </c>
      <c r="AM9" s="94"/>
      <c r="AN9" s="94"/>
      <c r="AP9" s="94">
        <v>2028</v>
      </c>
      <c r="AQ9" s="98">
        <v>73141</v>
      </c>
      <c r="AR9" s="94">
        <v>67645</v>
      </c>
      <c r="AS9" s="95"/>
      <c r="AT9" s="94"/>
      <c r="AU9" s="94">
        <v>11483</v>
      </c>
      <c r="AV9" s="94"/>
      <c r="AW9" s="94"/>
      <c r="AX9" s="94"/>
      <c r="AZ9" s="94">
        <v>2780</v>
      </c>
      <c r="BA9" s="94">
        <v>8880</v>
      </c>
      <c r="BB9" s="94">
        <v>170909</v>
      </c>
      <c r="BC9" s="94">
        <v>8244</v>
      </c>
      <c r="BD9" s="94">
        <v>7750</v>
      </c>
      <c r="BE9" s="95">
        <v>1374</v>
      </c>
      <c r="BF9" s="94">
        <v>3950</v>
      </c>
      <c r="BG9" s="94"/>
      <c r="BH9" s="94"/>
    </row>
    <row r="10" spans="1:60" x14ac:dyDescent="0.25">
      <c r="A10" s="100" t="s">
        <v>91</v>
      </c>
      <c r="B10" s="96"/>
      <c r="D10" s="93"/>
      <c r="F10" s="93"/>
      <c r="G10" s="93"/>
      <c r="I10" s="93"/>
      <c r="J10" s="97"/>
      <c r="L10" s="94"/>
      <c r="M10" s="95"/>
      <c r="N10" s="94"/>
      <c r="O10" s="94"/>
      <c r="P10" s="94"/>
      <c r="Q10" s="94"/>
      <c r="R10" s="94"/>
      <c r="S10" s="94"/>
      <c r="T10" s="94"/>
      <c r="V10" s="94"/>
      <c r="W10" s="94"/>
      <c r="X10" s="95"/>
      <c r="Y10" s="97"/>
      <c r="Z10" s="97"/>
      <c r="AA10" s="94"/>
      <c r="AB10" s="94"/>
      <c r="AC10" s="94"/>
      <c r="AD10" s="94"/>
      <c r="AF10" s="94"/>
      <c r="AG10" s="94"/>
      <c r="AH10" s="94"/>
      <c r="AI10" s="94"/>
      <c r="AJ10" s="94"/>
      <c r="AK10" s="94"/>
      <c r="AL10" s="95"/>
      <c r="AM10" s="94"/>
      <c r="AN10" s="94"/>
      <c r="AP10" s="94"/>
      <c r="AQ10" s="98"/>
      <c r="AR10" s="94"/>
      <c r="AS10" s="95"/>
      <c r="AT10" s="94"/>
      <c r="AU10" s="94"/>
      <c r="AV10" s="94"/>
      <c r="AW10" s="94"/>
      <c r="AX10" s="94"/>
      <c r="AZ10" s="94"/>
      <c r="BA10" s="94"/>
      <c r="BB10" s="94"/>
      <c r="BC10" s="94"/>
      <c r="BD10" s="94"/>
      <c r="BE10" s="95"/>
      <c r="BF10" s="94"/>
      <c r="BG10" s="94"/>
      <c r="BH10" s="94"/>
    </row>
    <row r="11" spans="1:60" x14ac:dyDescent="0.25">
      <c r="A11" s="99" t="s">
        <v>92</v>
      </c>
      <c r="B11" s="96"/>
      <c r="C11" s="93"/>
      <c r="D11" s="93"/>
      <c r="E11" s="93"/>
      <c r="F11" s="93"/>
      <c r="G11" s="93"/>
      <c r="H11" s="93"/>
      <c r="I11" s="93">
        <v>24908</v>
      </c>
      <c r="J11" s="97"/>
      <c r="L11" s="94"/>
      <c r="M11" s="95"/>
      <c r="N11" s="94"/>
      <c r="O11" s="94"/>
      <c r="P11" s="94"/>
      <c r="Q11" s="94"/>
      <c r="R11" s="94"/>
      <c r="S11" s="94"/>
      <c r="T11" s="94"/>
      <c r="V11" s="94"/>
      <c r="W11" s="94"/>
      <c r="X11" s="95"/>
      <c r="Y11" s="97"/>
      <c r="Z11" s="97"/>
      <c r="AA11" s="94"/>
      <c r="AB11" s="94"/>
      <c r="AC11" s="94"/>
      <c r="AD11" s="94"/>
      <c r="AF11" s="94"/>
      <c r="AG11" s="94"/>
      <c r="AH11" s="94"/>
      <c r="AI11" s="94"/>
      <c r="AJ11" s="94"/>
      <c r="AK11" s="94"/>
      <c r="AL11" s="95"/>
      <c r="AM11" s="94"/>
      <c r="AN11" s="94"/>
      <c r="AP11" s="94"/>
      <c r="AQ11" s="98"/>
      <c r="AR11" s="94"/>
      <c r="AS11" s="95"/>
      <c r="AT11" s="94"/>
      <c r="AU11" s="94"/>
      <c r="AV11" s="94"/>
      <c r="AW11" s="94"/>
      <c r="AX11" s="94"/>
      <c r="AZ11" s="94"/>
      <c r="BA11" s="94"/>
      <c r="BB11" s="94"/>
      <c r="BC11" s="94"/>
      <c r="BD11" s="94"/>
      <c r="BE11" s="95"/>
      <c r="BF11" s="94"/>
      <c r="BG11" s="94"/>
      <c r="BH11" s="94"/>
    </row>
    <row r="12" spans="1:60" x14ac:dyDescent="0.25">
      <c r="A12" s="99" t="s">
        <v>93</v>
      </c>
      <c r="B12" s="96">
        <v>5340</v>
      </c>
      <c r="C12">
        <v>67839</v>
      </c>
      <c r="D12" s="93">
        <v>14312</v>
      </c>
      <c r="E12">
        <v>82135</v>
      </c>
      <c r="F12">
        <v>293142</v>
      </c>
      <c r="G12">
        <v>9805</v>
      </c>
      <c r="H12">
        <v>1984</v>
      </c>
      <c r="I12">
        <v>35516</v>
      </c>
      <c r="J12" s="97"/>
      <c r="L12" s="94"/>
      <c r="M12" s="95">
        <v>67545</v>
      </c>
      <c r="N12" s="94">
        <v>5699</v>
      </c>
      <c r="O12" s="94">
        <v>43866</v>
      </c>
      <c r="P12" s="94">
        <v>11183</v>
      </c>
      <c r="Q12" s="94"/>
      <c r="R12" s="94">
        <v>6058</v>
      </c>
      <c r="S12" s="94">
        <v>30715</v>
      </c>
      <c r="T12" s="94"/>
      <c r="V12" s="94"/>
      <c r="W12" s="94"/>
      <c r="X12" s="95"/>
      <c r="Y12" s="97"/>
      <c r="Z12" s="97"/>
      <c r="AA12" s="94"/>
      <c r="AB12" s="94"/>
      <c r="AC12" s="94"/>
      <c r="AD12" s="94"/>
      <c r="AF12" s="94"/>
      <c r="AG12" s="94"/>
      <c r="AH12" s="94"/>
      <c r="AI12" s="94">
        <v>187</v>
      </c>
      <c r="AJ12" s="94"/>
      <c r="AK12" s="94"/>
      <c r="AL12" s="95"/>
      <c r="AM12" s="94"/>
      <c r="AN12" s="94"/>
      <c r="AP12" s="94">
        <v>2638</v>
      </c>
      <c r="AQ12" s="98"/>
      <c r="AR12" s="94">
        <v>5000</v>
      </c>
      <c r="AS12" s="95">
        <v>65344</v>
      </c>
      <c r="AT12" s="94"/>
      <c r="AU12" s="94"/>
      <c r="AV12" s="94"/>
      <c r="AW12" s="94"/>
      <c r="AX12" s="94"/>
      <c r="AZ12" s="94"/>
      <c r="BA12" s="94"/>
      <c r="BB12" s="94"/>
      <c r="BC12" s="94"/>
      <c r="BD12" s="94">
        <v>1400</v>
      </c>
      <c r="BE12" s="95">
        <v>208400</v>
      </c>
      <c r="BF12" s="94"/>
      <c r="BG12" s="94"/>
      <c r="BH12" s="94"/>
    </row>
    <row r="13" spans="1:60" x14ac:dyDescent="0.25">
      <c r="A13" s="99" t="s">
        <v>94</v>
      </c>
      <c r="B13" s="96"/>
      <c r="C13" s="93"/>
      <c r="E13" s="93"/>
      <c r="F13" s="93"/>
      <c r="G13" s="93"/>
      <c r="H13" s="93"/>
      <c r="I13" s="93"/>
      <c r="J13" s="97"/>
      <c r="L13" s="94"/>
      <c r="M13" s="95">
        <v>758210</v>
      </c>
      <c r="N13" s="94"/>
      <c r="O13" s="94"/>
      <c r="P13" s="94"/>
      <c r="Q13" s="94"/>
      <c r="R13" s="94"/>
      <c r="S13" s="94"/>
      <c r="T13" s="94"/>
      <c r="V13" s="94"/>
      <c r="W13" s="94"/>
      <c r="X13" s="95">
        <v>14925</v>
      </c>
      <c r="Y13" s="97"/>
      <c r="Z13" s="97"/>
      <c r="AA13" s="94"/>
      <c r="AB13" s="94"/>
      <c r="AC13" s="94"/>
      <c r="AD13" s="94"/>
      <c r="AF13" s="94"/>
      <c r="AG13" s="94"/>
      <c r="AH13" s="94"/>
      <c r="AI13" s="94"/>
      <c r="AJ13" s="94"/>
      <c r="AK13" s="94"/>
      <c r="AL13" s="95"/>
      <c r="AM13" s="94"/>
      <c r="AN13" s="94"/>
      <c r="AP13" s="94"/>
      <c r="AQ13" s="98"/>
      <c r="AR13" s="94"/>
      <c r="AS13" s="95"/>
      <c r="AT13" s="94"/>
      <c r="AU13" s="94"/>
      <c r="AV13" s="94"/>
      <c r="AW13" s="94"/>
      <c r="AX13" s="94"/>
      <c r="AZ13" s="94"/>
      <c r="BA13" s="94"/>
      <c r="BB13" s="94"/>
      <c r="BC13" s="94"/>
      <c r="BD13" s="94"/>
      <c r="BE13" s="95"/>
      <c r="BF13" s="94"/>
      <c r="BG13" s="94"/>
      <c r="BH13" s="94"/>
    </row>
    <row r="14" spans="1:60" x14ac:dyDescent="0.25">
      <c r="A14" s="99" t="s">
        <v>95</v>
      </c>
      <c r="B14">
        <v>1163639</v>
      </c>
      <c r="C14" s="93"/>
      <c r="D14" s="93"/>
      <c r="E14" s="93"/>
      <c r="F14" s="93"/>
      <c r="G14" s="93"/>
      <c r="H14" s="93"/>
      <c r="I14" s="93"/>
      <c r="J14" s="97"/>
      <c r="L14" s="94"/>
      <c r="M14" s="95">
        <v>1711965</v>
      </c>
      <c r="N14" s="94"/>
      <c r="O14" s="94"/>
      <c r="P14" s="94"/>
      <c r="Q14" s="94"/>
      <c r="R14" s="94"/>
      <c r="S14" s="94"/>
      <c r="T14" s="94"/>
      <c r="V14" s="94"/>
      <c r="W14" s="94"/>
      <c r="X14" s="95"/>
      <c r="Y14" s="97"/>
      <c r="Z14" s="97"/>
      <c r="AA14" s="94"/>
      <c r="AB14" s="94"/>
      <c r="AC14" s="94"/>
      <c r="AD14" s="94"/>
      <c r="AF14" s="94"/>
      <c r="AG14" s="94"/>
      <c r="AH14" s="94"/>
      <c r="AI14" s="94"/>
      <c r="AJ14" s="94"/>
      <c r="AK14" s="94"/>
      <c r="AL14" s="95"/>
      <c r="AM14" s="94"/>
      <c r="AN14" s="94"/>
      <c r="AP14" s="94">
        <v>2132</v>
      </c>
      <c r="AQ14" s="98"/>
      <c r="AR14" s="94"/>
      <c r="AS14" s="95"/>
      <c r="AT14" s="94"/>
      <c r="AU14" s="94"/>
      <c r="AV14" s="94"/>
      <c r="AW14" s="94"/>
      <c r="AX14" s="94"/>
      <c r="AZ14" s="94"/>
      <c r="BA14" s="94"/>
      <c r="BB14" s="94"/>
      <c r="BC14" s="94"/>
      <c r="BD14" s="94"/>
      <c r="BE14" s="95"/>
      <c r="BF14" s="94"/>
      <c r="BG14" s="94"/>
      <c r="BH14" s="94"/>
    </row>
    <row r="15" spans="1:60" x14ac:dyDescent="0.25">
      <c r="A15" s="99" t="s">
        <v>96</v>
      </c>
      <c r="B15" s="96">
        <v>15449589</v>
      </c>
      <c r="C15" s="93"/>
      <c r="D15" s="93"/>
      <c r="E15" s="93"/>
      <c r="F15" s="93"/>
      <c r="G15" s="93"/>
      <c r="H15" s="93"/>
      <c r="I15" s="93"/>
      <c r="J15" s="97"/>
      <c r="L15" s="94">
        <v>1431097</v>
      </c>
      <c r="M15" s="95"/>
      <c r="N15" s="94"/>
      <c r="O15" s="94">
        <v>2526527</v>
      </c>
      <c r="P15" s="94"/>
      <c r="Q15" s="94"/>
      <c r="R15" s="94"/>
      <c r="S15" s="94"/>
      <c r="T15" s="94"/>
      <c r="V15" s="94"/>
      <c r="W15" s="94"/>
      <c r="X15" s="95"/>
      <c r="Y15" s="97"/>
      <c r="Z15" s="97"/>
      <c r="AA15" s="94"/>
      <c r="AB15" s="94"/>
      <c r="AC15" s="94"/>
      <c r="AD15" s="94"/>
      <c r="AF15" s="94">
        <v>140355</v>
      </c>
      <c r="AG15" s="94"/>
      <c r="AH15" s="94"/>
      <c r="AI15" s="94">
        <v>1284363</v>
      </c>
      <c r="AJ15" s="94"/>
      <c r="AK15" s="94"/>
      <c r="AL15" s="95">
        <v>53568</v>
      </c>
      <c r="AM15" s="94"/>
      <c r="AN15" s="94"/>
      <c r="AP15" s="94"/>
      <c r="AQ15" s="98"/>
      <c r="AR15" s="94"/>
      <c r="AS15" s="95"/>
      <c r="AT15" s="94"/>
      <c r="AU15" s="94"/>
      <c r="AV15" s="94"/>
      <c r="AW15" s="94"/>
      <c r="AX15" s="94"/>
      <c r="AZ15" s="94"/>
      <c r="BA15" s="94"/>
      <c r="BB15" s="94"/>
      <c r="BC15" s="94">
        <v>14924</v>
      </c>
      <c r="BD15" s="94"/>
      <c r="BE15" s="95"/>
      <c r="BF15" s="94"/>
      <c r="BG15" s="94"/>
      <c r="BH15" s="94"/>
    </row>
    <row r="16" spans="1:60" x14ac:dyDescent="0.25">
      <c r="A16" s="99" t="s">
        <v>97</v>
      </c>
      <c r="B16" s="96"/>
      <c r="C16" s="93"/>
      <c r="D16" s="93"/>
      <c r="E16" s="93"/>
      <c r="F16" s="93"/>
      <c r="G16" s="93"/>
      <c r="H16" s="93"/>
      <c r="I16" s="93"/>
      <c r="J16" s="97"/>
      <c r="L16" s="94"/>
      <c r="M16" s="95"/>
      <c r="N16" s="94"/>
      <c r="O16" s="94"/>
      <c r="P16" s="94"/>
      <c r="Q16" s="94"/>
      <c r="R16" s="94"/>
      <c r="S16" s="94"/>
      <c r="T16" s="94"/>
      <c r="V16" s="94"/>
      <c r="W16" s="94"/>
      <c r="X16" s="95">
        <v>11177</v>
      </c>
      <c r="Y16" s="97"/>
      <c r="Z16" s="97"/>
      <c r="AA16" s="94"/>
      <c r="AB16" s="94"/>
      <c r="AC16" s="94"/>
      <c r="AD16" s="94"/>
      <c r="AF16" s="94"/>
      <c r="AG16" s="94"/>
      <c r="AH16" s="94"/>
      <c r="AI16" s="94"/>
      <c r="AJ16" s="94"/>
      <c r="AK16" s="94"/>
      <c r="AL16" s="95">
        <v>555</v>
      </c>
      <c r="AM16" s="94"/>
      <c r="AN16" s="94"/>
      <c r="AP16" s="94">
        <v>195</v>
      </c>
      <c r="AQ16" s="98"/>
      <c r="AR16" s="94"/>
      <c r="AS16" s="95"/>
      <c r="AT16" s="94"/>
      <c r="AU16" s="94"/>
      <c r="AV16" s="94"/>
      <c r="AW16" s="94"/>
      <c r="AX16" s="94"/>
      <c r="AZ16" s="94"/>
      <c r="BA16" s="94"/>
      <c r="BB16" s="94"/>
      <c r="BC16" s="94"/>
      <c r="BD16" s="94"/>
      <c r="BE16" s="95"/>
      <c r="BF16" s="94"/>
      <c r="BG16" s="94"/>
      <c r="BH16" s="94"/>
    </row>
    <row r="17" spans="1:60" x14ac:dyDescent="0.25">
      <c r="A17" s="94" t="s">
        <v>98</v>
      </c>
      <c r="B17" s="96">
        <v>594979</v>
      </c>
      <c r="C17" s="93">
        <v>2800</v>
      </c>
      <c r="D17" s="93">
        <v>20394</v>
      </c>
      <c r="E17">
        <v>13</v>
      </c>
      <c r="F17" s="93"/>
      <c r="G17">
        <v>7559</v>
      </c>
      <c r="H17" s="93"/>
      <c r="I17" s="93"/>
      <c r="J17" s="97"/>
      <c r="L17" s="94">
        <v>98431</v>
      </c>
      <c r="M17" s="95">
        <v>3390740</v>
      </c>
      <c r="N17" s="94">
        <v>142061</v>
      </c>
      <c r="O17" s="94">
        <v>54640</v>
      </c>
      <c r="P17" s="94"/>
      <c r="Q17" s="94">
        <v>140018</v>
      </c>
      <c r="R17" s="94"/>
      <c r="S17" s="94"/>
      <c r="T17" s="94"/>
      <c r="V17" s="94"/>
      <c r="W17" s="94"/>
      <c r="X17" s="95">
        <v>3883</v>
      </c>
      <c r="Y17" s="97"/>
      <c r="Z17" s="97"/>
      <c r="AA17" s="94"/>
      <c r="AB17" s="94"/>
      <c r="AC17" s="94"/>
      <c r="AD17" s="94"/>
      <c r="AF17" s="94"/>
      <c r="AG17" s="94"/>
      <c r="AH17" s="94">
        <v>1322</v>
      </c>
      <c r="AI17" s="94"/>
      <c r="AJ17" s="94"/>
      <c r="AK17" s="94"/>
      <c r="AL17" s="95">
        <v>103411</v>
      </c>
      <c r="AM17" s="94"/>
      <c r="AN17" s="94"/>
      <c r="AP17" s="94"/>
      <c r="AQ17" s="98"/>
      <c r="AR17" s="94">
        <v>22437</v>
      </c>
      <c r="AS17" s="95"/>
      <c r="AT17" s="94"/>
      <c r="AU17" s="94">
        <v>1320</v>
      </c>
      <c r="AV17" s="94"/>
      <c r="AW17" s="94"/>
      <c r="AX17" s="94"/>
      <c r="AZ17" s="94">
        <v>557</v>
      </c>
      <c r="BA17" s="94">
        <v>187</v>
      </c>
      <c r="BB17" s="94">
        <v>476</v>
      </c>
      <c r="BC17" s="94"/>
      <c r="BD17" s="94"/>
      <c r="BE17" s="95">
        <v>33007</v>
      </c>
      <c r="BF17" s="94">
        <v>863</v>
      </c>
      <c r="BG17" s="94"/>
      <c r="BH17" s="94"/>
    </row>
    <row r="18" spans="1:60" x14ac:dyDescent="0.25">
      <c r="A18" s="99" t="s">
        <v>99</v>
      </c>
      <c r="B18" s="96">
        <v>1011485</v>
      </c>
      <c r="E18" s="93"/>
      <c r="F18" s="93"/>
      <c r="G18" s="93"/>
      <c r="H18">
        <v>1893</v>
      </c>
      <c r="J18" s="97"/>
      <c r="L18" s="94">
        <v>100</v>
      </c>
      <c r="M18" s="95">
        <v>1272730</v>
      </c>
      <c r="N18" s="94"/>
      <c r="P18" s="94"/>
      <c r="Q18" s="94"/>
      <c r="R18" s="94"/>
      <c r="S18" s="94"/>
      <c r="T18" s="94"/>
      <c r="V18" s="94"/>
      <c r="W18" s="94"/>
      <c r="X18" s="95">
        <v>270432</v>
      </c>
      <c r="Y18" s="97"/>
      <c r="Z18" s="97"/>
      <c r="AA18" s="94"/>
      <c r="AB18" s="94"/>
      <c r="AC18" s="94"/>
      <c r="AD18" s="94"/>
      <c r="AF18" s="94"/>
      <c r="AG18" s="94"/>
      <c r="AH18" s="94"/>
      <c r="AI18" s="94"/>
      <c r="AJ18" s="94"/>
      <c r="AK18" s="94"/>
      <c r="AL18" s="95"/>
      <c r="AM18" s="94"/>
      <c r="AN18" s="94"/>
      <c r="AP18" s="94"/>
      <c r="AQ18" s="98"/>
      <c r="AR18" s="94"/>
      <c r="AS18" s="95"/>
      <c r="AT18" s="94"/>
      <c r="AU18" s="94"/>
      <c r="AV18" s="94"/>
      <c r="AW18" s="94"/>
      <c r="AX18" s="94"/>
      <c r="AZ18" s="94"/>
      <c r="BA18" s="94"/>
      <c r="BB18" s="94">
        <v>5296</v>
      </c>
      <c r="BC18" s="94"/>
      <c r="BD18" s="94"/>
      <c r="BE18" s="95"/>
      <c r="BF18" s="94"/>
      <c r="BG18" s="94"/>
      <c r="BH18" s="94"/>
    </row>
    <row r="19" spans="1:60" x14ac:dyDescent="0.25">
      <c r="A19" s="99" t="s">
        <v>100</v>
      </c>
      <c r="B19" s="96">
        <v>11179</v>
      </c>
      <c r="C19" s="93">
        <v>2885</v>
      </c>
      <c r="D19" s="93">
        <v>383058</v>
      </c>
      <c r="E19">
        <v>101175</v>
      </c>
      <c r="F19">
        <v>734045</v>
      </c>
      <c r="G19">
        <v>6651</v>
      </c>
      <c r="H19">
        <v>91950</v>
      </c>
      <c r="I19">
        <v>46251</v>
      </c>
      <c r="J19">
        <v>29583</v>
      </c>
      <c r="L19" s="94"/>
      <c r="M19" s="95">
        <v>276944</v>
      </c>
      <c r="N19" s="94">
        <v>1795717</v>
      </c>
      <c r="O19" s="94">
        <v>263381</v>
      </c>
      <c r="P19" s="94">
        <v>1222585</v>
      </c>
      <c r="Q19" s="94">
        <v>46071</v>
      </c>
      <c r="R19" s="94">
        <v>330583</v>
      </c>
      <c r="S19" s="94">
        <v>220633</v>
      </c>
      <c r="T19" s="94">
        <v>32388</v>
      </c>
      <c r="V19" s="94"/>
      <c r="W19" s="94"/>
      <c r="X19" s="95">
        <v>3731</v>
      </c>
      <c r="Y19" s="97"/>
      <c r="Z19" s="97"/>
      <c r="AA19" s="94"/>
      <c r="AB19" s="94"/>
      <c r="AC19" s="94"/>
      <c r="AD19" s="94"/>
      <c r="AF19" s="94"/>
      <c r="AG19" s="94"/>
      <c r="AH19" s="94"/>
      <c r="AI19" s="94"/>
      <c r="AJ19" s="94"/>
      <c r="AK19" s="94"/>
      <c r="AL19" s="95"/>
      <c r="AM19" s="94"/>
      <c r="AN19" s="94"/>
      <c r="AP19" s="94">
        <v>3463</v>
      </c>
      <c r="AQ19" s="98">
        <v>49678</v>
      </c>
      <c r="AR19" s="94">
        <v>92881</v>
      </c>
      <c r="AS19" s="95">
        <v>260229</v>
      </c>
      <c r="AT19" s="94"/>
      <c r="AU19" s="94">
        <v>24295</v>
      </c>
      <c r="AV19" s="94"/>
      <c r="AW19" s="94"/>
      <c r="AX19" s="94"/>
      <c r="AZ19" s="94"/>
      <c r="BA19" s="94">
        <v>36204</v>
      </c>
      <c r="BB19" s="94">
        <v>44209</v>
      </c>
      <c r="BC19" s="94"/>
      <c r="BD19" s="94">
        <v>261874</v>
      </c>
      <c r="BE19" s="95">
        <v>128305</v>
      </c>
      <c r="BF19" s="94">
        <v>43638</v>
      </c>
      <c r="BG19" s="94">
        <v>187</v>
      </c>
      <c r="BH19" s="94"/>
    </row>
    <row r="20" spans="1:60" x14ac:dyDescent="0.25">
      <c r="A20" s="99" t="s">
        <v>101</v>
      </c>
      <c r="B20" s="96"/>
      <c r="C20" s="93">
        <v>73862</v>
      </c>
      <c r="D20">
        <v>643388</v>
      </c>
      <c r="E20">
        <v>126791</v>
      </c>
      <c r="F20" s="93"/>
      <c r="G20" s="93"/>
      <c r="H20">
        <v>131948</v>
      </c>
      <c r="I20" s="93">
        <v>204846</v>
      </c>
      <c r="J20" s="97"/>
      <c r="L20" s="94"/>
      <c r="M20" s="95">
        <v>5105</v>
      </c>
      <c r="N20" s="94"/>
      <c r="O20" s="94"/>
      <c r="P20" s="94"/>
      <c r="Q20" s="94"/>
      <c r="R20" s="94"/>
      <c r="S20" s="94"/>
      <c r="T20" s="94"/>
      <c r="V20" s="94"/>
      <c r="W20" s="94"/>
      <c r="X20" s="95">
        <v>100641</v>
      </c>
      <c r="Y20" s="97"/>
      <c r="Z20" s="97"/>
      <c r="AA20" s="94"/>
      <c r="AB20" s="94"/>
      <c r="AC20" s="94"/>
      <c r="AD20" s="94"/>
      <c r="AF20" s="94"/>
      <c r="AG20" s="94"/>
      <c r="AH20" s="94"/>
      <c r="AI20" s="94"/>
      <c r="AJ20" s="94"/>
      <c r="AK20" s="94"/>
      <c r="AL20" s="95"/>
      <c r="AM20" s="94"/>
      <c r="AN20" s="94"/>
      <c r="AP20" s="94">
        <v>51386</v>
      </c>
      <c r="AQ20" s="98"/>
      <c r="AR20" s="94">
        <v>81948</v>
      </c>
      <c r="AS20" s="95"/>
      <c r="AT20" s="94"/>
      <c r="AU20" s="94"/>
      <c r="AV20" s="94"/>
      <c r="AW20" s="94"/>
      <c r="AX20" s="94"/>
      <c r="AZ20" s="94"/>
      <c r="BA20" s="94"/>
      <c r="BB20" s="94"/>
      <c r="BC20" s="94">
        <v>9400</v>
      </c>
      <c r="BD20" s="94"/>
      <c r="BE20" s="95"/>
      <c r="BF20" s="94"/>
      <c r="BG20" s="94"/>
      <c r="BH20" s="94"/>
    </row>
    <row r="22" spans="1:60" x14ac:dyDescent="0.25">
      <c r="L22" t="s">
        <v>73</v>
      </c>
      <c r="R22" t="s">
        <v>74</v>
      </c>
      <c r="X22" t="s">
        <v>78</v>
      </c>
      <c r="AD22" t="s">
        <v>75</v>
      </c>
      <c r="AJ22" t="s">
        <v>77</v>
      </c>
    </row>
    <row r="23" spans="1:60" ht="60" x14ac:dyDescent="0.25">
      <c r="A23" s="39" t="s">
        <v>102</v>
      </c>
      <c r="B23" s="101" t="s">
        <v>103</v>
      </c>
      <c r="C23" s="102" t="s">
        <v>104</v>
      </c>
      <c r="D23" s="102" t="s">
        <v>105</v>
      </c>
      <c r="E23" s="103" t="s">
        <v>106</v>
      </c>
      <c r="F23" s="103" t="s">
        <v>107</v>
      </c>
      <c r="G23" s="104" t="s">
        <v>108</v>
      </c>
      <c r="H23" s="104" t="s">
        <v>109</v>
      </c>
      <c r="I23" s="103" t="s">
        <v>110</v>
      </c>
      <c r="J23" s="105" t="s">
        <v>111</v>
      </c>
      <c r="L23" s="102" t="s">
        <v>112</v>
      </c>
      <c r="M23" s="103" t="s">
        <v>113</v>
      </c>
      <c r="N23" s="105" t="s">
        <v>114</v>
      </c>
      <c r="O23" s="106" t="s">
        <v>145</v>
      </c>
      <c r="P23" s="107" t="s">
        <v>146</v>
      </c>
      <c r="R23" s="102" t="s">
        <v>112</v>
      </c>
      <c r="S23" s="103" t="s">
        <v>113</v>
      </c>
      <c r="T23" s="105" t="s">
        <v>114</v>
      </c>
      <c r="U23" s="106" t="s">
        <v>145</v>
      </c>
      <c r="V23" s="107" t="s">
        <v>146</v>
      </c>
      <c r="X23" s="102" t="s">
        <v>112</v>
      </c>
      <c r="Y23" s="103" t="s">
        <v>113</v>
      </c>
      <c r="Z23" s="105" t="s">
        <v>114</v>
      </c>
      <c r="AA23" s="106" t="s">
        <v>145</v>
      </c>
      <c r="AB23" s="107" t="s">
        <v>146</v>
      </c>
      <c r="AD23" s="102" t="s">
        <v>112</v>
      </c>
      <c r="AE23" s="103" t="s">
        <v>113</v>
      </c>
      <c r="AF23" s="105" t="s">
        <v>114</v>
      </c>
      <c r="AG23" s="106" t="s">
        <v>145</v>
      </c>
      <c r="AH23" s="107" t="s">
        <v>146</v>
      </c>
      <c r="AJ23" s="102" t="s">
        <v>112</v>
      </c>
      <c r="AK23" s="103" t="s">
        <v>113</v>
      </c>
      <c r="AL23" s="105" t="s">
        <v>114</v>
      </c>
      <c r="AM23" s="106" t="s">
        <v>145</v>
      </c>
      <c r="AN23" s="107" t="s">
        <v>146</v>
      </c>
    </row>
    <row r="24" spans="1:60" x14ac:dyDescent="0.25">
      <c r="A24" t="s">
        <v>83</v>
      </c>
      <c r="B24" s="108">
        <v>0</v>
      </c>
      <c r="C24" s="109">
        <v>114.79469982339999</v>
      </c>
      <c r="D24" s="110">
        <v>0</v>
      </c>
      <c r="E24" s="111">
        <v>7.054792384E-3</v>
      </c>
      <c r="F24" s="112">
        <v>0</v>
      </c>
      <c r="G24" s="113">
        <v>1.3889122505999999E-3</v>
      </c>
      <c r="H24" s="114">
        <v>0</v>
      </c>
      <c r="I24" s="115">
        <v>0</v>
      </c>
      <c r="J24" s="116">
        <v>0</v>
      </c>
      <c r="K24" s="61"/>
      <c r="L24" s="117">
        <v>14307108.944671566</v>
      </c>
      <c r="M24" s="115">
        <v>879.25386254943362</v>
      </c>
      <c r="N24" s="116">
        <v>173.10310418941972</v>
      </c>
      <c r="O24" s="118">
        <v>21981.346563735842</v>
      </c>
      <c r="P24" s="119">
        <v>51584.725048447079</v>
      </c>
      <c r="R24" s="117">
        <v>0</v>
      </c>
      <c r="S24" s="120">
        <v>0</v>
      </c>
      <c r="T24" s="121">
        <v>0</v>
      </c>
      <c r="U24" s="120">
        <v>0</v>
      </c>
      <c r="V24" s="121">
        <v>0</v>
      </c>
      <c r="X24" s="117">
        <v>17940691.638949856</v>
      </c>
      <c r="Y24" s="115">
        <v>1102.5583492344831</v>
      </c>
      <c r="Z24" s="116">
        <v>217.06617500553887</v>
      </c>
      <c r="AA24" s="115">
        <v>27563.958730862076</v>
      </c>
      <c r="AB24" s="116">
        <v>64685.720151650581</v>
      </c>
      <c r="AD24" s="117">
        <v>0</v>
      </c>
      <c r="AE24" s="115">
        <v>0</v>
      </c>
      <c r="AF24" s="116">
        <v>0</v>
      </c>
      <c r="AG24" s="115">
        <v>0</v>
      </c>
      <c r="AH24" s="116">
        <v>0</v>
      </c>
      <c r="AI24" s="61"/>
      <c r="AJ24" s="117">
        <v>0</v>
      </c>
      <c r="AK24" s="115">
        <v>0</v>
      </c>
      <c r="AL24" s="116">
        <v>0</v>
      </c>
      <c r="AM24" s="115">
        <v>0</v>
      </c>
      <c r="AN24" s="116">
        <v>0</v>
      </c>
      <c r="AO24" s="61"/>
    </row>
    <row r="25" spans="1:60" x14ac:dyDescent="0.25">
      <c r="A25" t="s">
        <v>84</v>
      </c>
      <c r="B25" s="108">
        <v>868992</v>
      </c>
      <c r="C25" s="109">
        <v>206.79360175599999</v>
      </c>
      <c r="D25" s="110">
        <v>2448549841.1138997</v>
      </c>
      <c r="E25" s="111">
        <v>1.5873282863999999E-2</v>
      </c>
      <c r="F25" s="112">
        <v>187948.38865693047</v>
      </c>
      <c r="G25" s="113">
        <v>7.9366414319999995E-3</v>
      </c>
      <c r="H25" s="114">
        <v>93974.194328465237</v>
      </c>
      <c r="I25" s="122">
        <v>4698709.7164232619</v>
      </c>
      <c r="J25" s="116">
        <v>28004309.909882642</v>
      </c>
      <c r="K25" s="61"/>
      <c r="L25" s="117">
        <v>7630433.9705992201</v>
      </c>
      <c r="M25" s="115">
        <v>585.7049529671043</v>
      </c>
      <c r="N25" s="116">
        <v>292.85247648355215</v>
      </c>
      <c r="O25" s="118">
        <v>14642.623824177608</v>
      </c>
      <c r="P25" s="119">
        <v>87270.037992098543</v>
      </c>
      <c r="R25" s="117">
        <v>2140177129.9870026</v>
      </c>
      <c r="S25" s="120">
        <v>164277.98865571877</v>
      </c>
      <c r="T25" s="121">
        <v>82138.994327859386</v>
      </c>
      <c r="U25" s="120">
        <v>4106949.7163929692</v>
      </c>
      <c r="V25" s="121">
        <v>24477420.309702098</v>
      </c>
      <c r="X25" s="117">
        <v>535390.33074107626</v>
      </c>
      <c r="Y25" s="115">
        <v>41.09605950251332</v>
      </c>
      <c r="Z25" s="116">
        <v>20.54802975125666</v>
      </c>
      <c r="AA25" s="115">
        <v>1027.4014875628329</v>
      </c>
      <c r="AB25" s="116">
        <v>6123.3128658744845</v>
      </c>
      <c r="AD25" s="117">
        <v>1220317587.8507371</v>
      </c>
      <c r="AE25" s="115">
        <v>93670.433182572568</v>
      </c>
      <c r="AF25" s="116">
        <v>46835.216591286284</v>
      </c>
      <c r="AG25" s="115">
        <v>2341760.8295643143</v>
      </c>
      <c r="AH25" s="116">
        <v>13956894.544203313</v>
      </c>
      <c r="AI25" s="61"/>
      <c r="AJ25" s="117">
        <v>373079512.54688716</v>
      </c>
      <c r="AK25" s="115">
        <v>28637.233372468952</v>
      </c>
      <c r="AL25" s="116">
        <v>14318.616686234476</v>
      </c>
      <c r="AM25" s="115">
        <v>715930.83431172383</v>
      </c>
      <c r="AN25" s="116">
        <v>4266947.7724978738</v>
      </c>
      <c r="AO25" s="61"/>
    </row>
    <row r="26" spans="1:60" x14ac:dyDescent="0.25">
      <c r="A26" t="s">
        <v>85</v>
      </c>
      <c r="B26" s="108">
        <v>0</v>
      </c>
      <c r="C26" s="109">
        <v>205.69104599999997</v>
      </c>
      <c r="D26" s="110">
        <v>0</v>
      </c>
      <c r="E26" s="111">
        <v>2.4250848819999997E-2</v>
      </c>
      <c r="F26" s="112">
        <v>0</v>
      </c>
      <c r="G26" s="113">
        <v>3.527396192E-3</v>
      </c>
      <c r="H26" s="114">
        <v>0</v>
      </c>
      <c r="I26" s="115">
        <v>0</v>
      </c>
      <c r="J26" s="116">
        <v>0</v>
      </c>
      <c r="K26" s="61"/>
      <c r="L26" s="117">
        <v>0</v>
      </c>
      <c r="M26" s="115">
        <v>0</v>
      </c>
      <c r="N26" s="116">
        <v>0</v>
      </c>
      <c r="O26" s="118">
        <v>0</v>
      </c>
      <c r="P26" s="119">
        <v>0</v>
      </c>
      <c r="R26" s="117">
        <v>0</v>
      </c>
      <c r="S26" s="120">
        <v>0</v>
      </c>
      <c r="T26" s="121">
        <v>0</v>
      </c>
      <c r="U26" s="120">
        <v>0</v>
      </c>
      <c r="V26" s="121">
        <v>0</v>
      </c>
      <c r="X26" s="117">
        <v>0</v>
      </c>
      <c r="Y26" s="115">
        <v>0</v>
      </c>
      <c r="Z26" s="116">
        <v>0</v>
      </c>
      <c r="AA26" s="115">
        <v>0</v>
      </c>
      <c r="AB26" s="116">
        <v>0</v>
      </c>
      <c r="AD26" s="117">
        <v>0</v>
      </c>
      <c r="AE26" s="115">
        <v>0</v>
      </c>
      <c r="AF26" s="116">
        <v>0</v>
      </c>
      <c r="AG26" s="115">
        <v>0</v>
      </c>
      <c r="AH26" s="116">
        <v>0</v>
      </c>
      <c r="AI26" s="61"/>
      <c r="AJ26" s="117">
        <v>0</v>
      </c>
      <c r="AK26" s="115">
        <v>0</v>
      </c>
      <c r="AL26" s="116">
        <v>0</v>
      </c>
      <c r="AM26" s="115">
        <v>0</v>
      </c>
      <c r="AN26" s="116">
        <v>0</v>
      </c>
      <c r="AO26" s="61"/>
    </row>
    <row r="27" spans="1:60" x14ac:dyDescent="0.25">
      <c r="A27" t="s">
        <v>117</v>
      </c>
      <c r="B27" s="108">
        <v>2603</v>
      </c>
      <c r="C27" s="109">
        <v>161.28999919999998</v>
      </c>
      <c r="D27" s="110">
        <v>7863374.9483194798</v>
      </c>
      <c r="E27" s="111">
        <v>6.6138678599999999E-3</v>
      </c>
      <c r="F27" s="112">
        <v>322.44604811070877</v>
      </c>
      <c r="G27" s="113">
        <v>1.3227735719999998E-3</v>
      </c>
      <c r="H27" s="114">
        <v>64.489209622141743</v>
      </c>
      <c r="I27" s="115">
        <v>8061.151202767719</v>
      </c>
      <c r="J27" s="116">
        <v>19217.78446739824</v>
      </c>
      <c r="K27" s="61"/>
      <c r="L27" s="117">
        <v>0</v>
      </c>
      <c r="M27" s="115">
        <v>0</v>
      </c>
      <c r="N27" s="116">
        <v>0</v>
      </c>
      <c r="O27" s="118">
        <v>0</v>
      </c>
      <c r="P27" s="119">
        <v>0</v>
      </c>
      <c r="R27" s="117">
        <v>0</v>
      </c>
      <c r="S27" s="120">
        <v>0</v>
      </c>
      <c r="T27" s="121">
        <v>0</v>
      </c>
      <c r="U27" s="120">
        <v>0</v>
      </c>
      <c r="V27" s="121">
        <v>0</v>
      </c>
      <c r="X27" s="117">
        <v>676679.21184155345</v>
      </c>
      <c r="Y27" s="115">
        <v>27.747950356050239</v>
      </c>
      <c r="Z27" s="116">
        <v>5.549590071210047</v>
      </c>
      <c r="AA27" s="115">
        <v>693.69875890125604</v>
      </c>
      <c r="AB27" s="116">
        <v>1653.7778412205939</v>
      </c>
      <c r="AD27" s="117">
        <v>0</v>
      </c>
      <c r="AE27" s="115">
        <v>0</v>
      </c>
      <c r="AF27" s="116">
        <v>0</v>
      </c>
      <c r="AG27" s="115">
        <v>0</v>
      </c>
      <c r="AH27" s="116">
        <v>0</v>
      </c>
      <c r="AI27" s="61"/>
      <c r="AJ27" s="117">
        <v>0</v>
      </c>
      <c r="AK27" s="115">
        <v>0</v>
      </c>
      <c r="AL27" s="116">
        <v>0</v>
      </c>
      <c r="AM27" s="115">
        <v>0</v>
      </c>
      <c r="AN27" s="116">
        <v>0</v>
      </c>
      <c r="AO27" s="61"/>
    </row>
    <row r="28" spans="1:60" x14ac:dyDescent="0.25">
      <c r="A28" t="s">
        <v>87</v>
      </c>
      <c r="B28" s="108">
        <v>4416</v>
      </c>
      <c r="C28" s="109">
        <v>114.79469982339999</v>
      </c>
      <c r="D28" s="110">
        <v>5743102.1585793803</v>
      </c>
      <c r="E28" s="111">
        <v>7.054792384E-3</v>
      </c>
      <c r="F28" s="112">
        <v>352.94655094015781</v>
      </c>
      <c r="G28" s="113">
        <v>1.3889122505999999E-3</v>
      </c>
      <c r="H28" s="114">
        <v>69.486352216343562</v>
      </c>
      <c r="I28" s="115">
        <v>8823.6637735039458</v>
      </c>
      <c r="J28" s="116">
        <v>20706.932960470382</v>
      </c>
      <c r="K28" s="61"/>
      <c r="L28" s="117">
        <v>165221048.51094672</v>
      </c>
      <c r="M28" s="115">
        <v>10153.780588343183</v>
      </c>
      <c r="N28" s="116">
        <v>1999.025553330064</v>
      </c>
      <c r="O28" s="118">
        <v>253844.51470857958</v>
      </c>
      <c r="P28" s="119">
        <v>595709.61489235912</v>
      </c>
      <c r="R28" s="117">
        <v>0</v>
      </c>
      <c r="S28" s="120">
        <v>0</v>
      </c>
      <c r="T28" s="121">
        <v>0</v>
      </c>
      <c r="U28" s="120">
        <v>0</v>
      </c>
      <c r="V28" s="121">
        <v>0</v>
      </c>
      <c r="X28" s="117">
        <v>8109844.2460206673</v>
      </c>
      <c r="Y28" s="115">
        <v>498.39641995901934</v>
      </c>
      <c r="Z28" s="116">
        <v>98.121795179431928</v>
      </c>
      <c r="AA28" s="115">
        <v>12459.910498975483</v>
      </c>
      <c r="AB28" s="116">
        <v>29240.294963470715</v>
      </c>
      <c r="AD28" s="117">
        <v>5966255.5070904894</v>
      </c>
      <c r="AE28" s="115">
        <v>366.66060347012802</v>
      </c>
      <c r="AF28" s="116">
        <v>72.186306308181457</v>
      </c>
      <c r="AG28" s="115">
        <v>9166.5150867532011</v>
      </c>
      <c r="AH28" s="116">
        <v>21511.519279838074</v>
      </c>
      <c r="AI28" s="61"/>
      <c r="AJ28" s="117">
        <v>0</v>
      </c>
      <c r="AK28" s="115">
        <v>0</v>
      </c>
      <c r="AL28" s="116">
        <v>0</v>
      </c>
      <c r="AM28" s="115">
        <v>0</v>
      </c>
      <c r="AN28" s="116">
        <v>0</v>
      </c>
      <c r="AO28" s="61"/>
    </row>
    <row r="29" spans="1:60" x14ac:dyDescent="0.25">
      <c r="A29" t="s">
        <v>88</v>
      </c>
      <c r="B29" s="108">
        <v>0</v>
      </c>
      <c r="C29" s="109">
        <v>0</v>
      </c>
      <c r="D29" s="110">
        <v>0</v>
      </c>
      <c r="E29" s="111">
        <v>0</v>
      </c>
      <c r="F29" s="112">
        <v>0</v>
      </c>
      <c r="G29" s="113">
        <v>0</v>
      </c>
      <c r="H29" s="114">
        <v>0</v>
      </c>
      <c r="I29" s="115">
        <v>0</v>
      </c>
      <c r="J29" s="116">
        <v>0</v>
      </c>
      <c r="K29" s="61"/>
      <c r="L29" s="117">
        <v>0</v>
      </c>
      <c r="M29" s="115">
        <v>0</v>
      </c>
      <c r="N29" s="116">
        <v>0</v>
      </c>
      <c r="O29" s="118">
        <v>0</v>
      </c>
      <c r="P29" s="119">
        <v>0</v>
      </c>
      <c r="R29" s="117">
        <v>0</v>
      </c>
      <c r="S29" s="120">
        <v>0</v>
      </c>
      <c r="T29" s="121">
        <v>0</v>
      </c>
      <c r="U29" s="120">
        <v>0</v>
      </c>
      <c r="V29" s="121">
        <v>0</v>
      </c>
      <c r="X29" s="117">
        <v>0</v>
      </c>
      <c r="Y29" s="115">
        <v>0</v>
      </c>
      <c r="Z29" s="116">
        <v>0</v>
      </c>
      <c r="AA29" s="115">
        <v>0</v>
      </c>
      <c r="AB29" s="116">
        <v>0</v>
      </c>
      <c r="AD29" s="117">
        <v>0</v>
      </c>
      <c r="AE29" s="115">
        <v>0</v>
      </c>
      <c r="AF29" s="116">
        <v>0</v>
      </c>
      <c r="AG29" s="115">
        <v>0</v>
      </c>
      <c r="AH29" s="116">
        <v>0</v>
      </c>
      <c r="AI29" s="61"/>
      <c r="AJ29" s="117">
        <v>0</v>
      </c>
      <c r="AK29" s="115">
        <v>0</v>
      </c>
      <c r="AL29" s="116">
        <v>0</v>
      </c>
      <c r="AM29" s="115">
        <v>0</v>
      </c>
      <c r="AN29" s="116">
        <v>0</v>
      </c>
      <c r="AO29" s="61"/>
    </row>
    <row r="30" spans="1:60" x14ac:dyDescent="0.25">
      <c r="A30" t="s">
        <v>89</v>
      </c>
      <c r="B30" s="108">
        <v>419128</v>
      </c>
      <c r="C30" s="109">
        <v>0</v>
      </c>
      <c r="D30" s="110">
        <v>0</v>
      </c>
      <c r="E30" s="111">
        <v>0</v>
      </c>
      <c r="F30" s="112">
        <v>0</v>
      </c>
      <c r="G30" s="113">
        <v>0</v>
      </c>
      <c r="H30" s="114">
        <v>0</v>
      </c>
      <c r="I30" s="115">
        <v>0</v>
      </c>
      <c r="J30" s="116">
        <v>0</v>
      </c>
      <c r="K30" s="61"/>
      <c r="L30" s="117">
        <v>0</v>
      </c>
      <c r="M30" s="115">
        <v>0</v>
      </c>
      <c r="N30" s="116">
        <v>0</v>
      </c>
      <c r="O30" s="118">
        <v>0</v>
      </c>
      <c r="P30" s="119">
        <v>0</v>
      </c>
      <c r="R30" s="117">
        <v>0</v>
      </c>
      <c r="S30" s="120">
        <v>0</v>
      </c>
      <c r="T30" s="121">
        <v>0</v>
      </c>
      <c r="U30" s="120">
        <v>0</v>
      </c>
      <c r="V30" s="121">
        <v>0</v>
      </c>
      <c r="X30" s="117">
        <v>0</v>
      </c>
      <c r="Y30" s="115">
        <v>0</v>
      </c>
      <c r="Z30" s="116">
        <v>0</v>
      </c>
      <c r="AA30" s="115">
        <v>0</v>
      </c>
      <c r="AB30" s="116">
        <v>0</v>
      </c>
      <c r="AD30" s="117">
        <v>0</v>
      </c>
      <c r="AE30" s="115">
        <v>0</v>
      </c>
      <c r="AF30" s="116">
        <v>0</v>
      </c>
      <c r="AG30" s="115">
        <v>0</v>
      </c>
      <c r="AH30" s="116">
        <v>0</v>
      </c>
      <c r="AI30" s="61"/>
      <c r="AJ30" s="117">
        <v>0</v>
      </c>
      <c r="AK30" s="115">
        <v>0</v>
      </c>
      <c r="AL30" s="116">
        <v>0</v>
      </c>
      <c r="AM30" s="115">
        <v>0</v>
      </c>
      <c r="AN30" s="116">
        <v>0</v>
      </c>
      <c r="AO30" s="61"/>
    </row>
    <row r="31" spans="1:60" x14ac:dyDescent="0.25">
      <c r="A31" t="s">
        <v>90</v>
      </c>
      <c r="B31" s="108">
        <v>770492</v>
      </c>
      <c r="C31" s="109">
        <v>0</v>
      </c>
      <c r="D31" s="110">
        <v>0</v>
      </c>
      <c r="E31" s="111">
        <v>0</v>
      </c>
      <c r="F31" s="112">
        <v>0</v>
      </c>
      <c r="G31" s="113">
        <v>0</v>
      </c>
      <c r="H31" s="114">
        <v>0</v>
      </c>
      <c r="I31" s="115">
        <v>0</v>
      </c>
      <c r="J31" s="116">
        <v>0</v>
      </c>
      <c r="K31" s="61"/>
      <c r="L31" s="117">
        <v>0</v>
      </c>
      <c r="M31" s="115">
        <v>0</v>
      </c>
      <c r="N31" s="116">
        <v>0</v>
      </c>
      <c r="O31" s="118">
        <v>0</v>
      </c>
      <c r="P31" s="119">
        <v>0</v>
      </c>
      <c r="R31" s="117">
        <v>0</v>
      </c>
      <c r="S31" s="120">
        <v>0</v>
      </c>
      <c r="T31" s="121">
        <v>0</v>
      </c>
      <c r="U31" s="120">
        <v>0</v>
      </c>
      <c r="V31" s="121">
        <v>0</v>
      </c>
      <c r="X31" s="117">
        <v>0</v>
      </c>
      <c r="Y31" s="115">
        <v>0</v>
      </c>
      <c r="Z31" s="116">
        <v>0</v>
      </c>
      <c r="AA31" s="115">
        <v>0</v>
      </c>
      <c r="AB31" s="116">
        <v>0</v>
      </c>
      <c r="AD31" s="117">
        <v>0</v>
      </c>
      <c r="AE31" s="115">
        <v>0</v>
      </c>
      <c r="AF31" s="116">
        <v>0</v>
      </c>
      <c r="AG31" s="115">
        <v>0</v>
      </c>
      <c r="AH31" s="116">
        <v>0</v>
      </c>
      <c r="AI31" s="61"/>
      <c r="AJ31" s="117">
        <v>0</v>
      </c>
      <c r="AK31" s="115">
        <v>0</v>
      </c>
      <c r="AL31" s="116">
        <v>0</v>
      </c>
      <c r="AM31" s="115">
        <v>0</v>
      </c>
      <c r="AN31" s="116">
        <v>0</v>
      </c>
      <c r="AO31" s="61"/>
    </row>
    <row r="32" spans="1:60" x14ac:dyDescent="0.25">
      <c r="A32" t="s">
        <v>91</v>
      </c>
      <c r="B32" s="108">
        <v>0</v>
      </c>
      <c r="C32" s="109">
        <v>0</v>
      </c>
      <c r="D32" s="110">
        <v>0</v>
      </c>
      <c r="E32" s="111">
        <v>0</v>
      </c>
      <c r="F32" s="112">
        <v>0</v>
      </c>
      <c r="G32" s="113">
        <v>0</v>
      </c>
      <c r="H32" s="114">
        <v>0</v>
      </c>
      <c r="I32" s="115">
        <v>0</v>
      </c>
      <c r="J32" s="116">
        <v>0</v>
      </c>
      <c r="K32" s="61"/>
      <c r="L32" s="117">
        <v>0</v>
      </c>
      <c r="M32" s="115">
        <v>0</v>
      </c>
      <c r="N32" s="116">
        <v>0</v>
      </c>
      <c r="O32" s="118">
        <v>0</v>
      </c>
      <c r="P32" s="119">
        <v>0</v>
      </c>
      <c r="R32" s="117">
        <v>0</v>
      </c>
      <c r="S32" s="120">
        <v>0</v>
      </c>
      <c r="T32" s="121">
        <v>0</v>
      </c>
      <c r="U32" s="120">
        <v>0</v>
      </c>
      <c r="V32" s="121">
        <v>0</v>
      </c>
      <c r="X32" s="117">
        <v>0</v>
      </c>
      <c r="Y32" s="115">
        <v>0</v>
      </c>
      <c r="Z32" s="116">
        <v>0</v>
      </c>
      <c r="AA32" s="115">
        <v>0</v>
      </c>
      <c r="AB32" s="116">
        <v>0</v>
      </c>
      <c r="AD32" s="117">
        <v>0</v>
      </c>
      <c r="AE32" s="115">
        <v>0</v>
      </c>
      <c r="AF32" s="116">
        <v>0</v>
      </c>
      <c r="AG32" s="115">
        <v>0</v>
      </c>
      <c r="AH32" s="116">
        <v>0</v>
      </c>
      <c r="AI32" s="61"/>
      <c r="AJ32" s="117">
        <v>0</v>
      </c>
      <c r="AK32" s="115">
        <v>0</v>
      </c>
      <c r="AL32" s="116">
        <v>0</v>
      </c>
      <c r="AM32" s="115">
        <v>0</v>
      </c>
      <c r="AN32" s="116">
        <v>0</v>
      </c>
      <c r="AO32" s="61"/>
    </row>
    <row r="33" spans="1:41" x14ac:dyDescent="0.25">
      <c r="A33" t="s">
        <v>92</v>
      </c>
      <c r="B33" s="108">
        <v>24908</v>
      </c>
      <c r="C33" s="109">
        <v>156.307558</v>
      </c>
      <c r="D33" s="110">
        <v>0</v>
      </c>
      <c r="E33" s="111">
        <v>6.6138678599999999E-3</v>
      </c>
      <c r="F33" s="112">
        <v>0</v>
      </c>
      <c r="G33" s="113">
        <v>1.3227735719999998E-3</v>
      </c>
      <c r="H33" s="114">
        <v>0</v>
      </c>
      <c r="I33" s="115">
        <v>0</v>
      </c>
      <c r="J33" s="116">
        <v>0</v>
      </c>
      <c r="K33" s="61"/>
      <c r="L33" s="117">
        <v>0</v>
      </c>
      <c r="M33" s="115">
        <v>0</v>
      </c>
      <c r="N33" s="116">
        <v>0</v>
      </c>
      <c r="O33" s="118">
        <v>0</v>
      </c>
      <c r="P33" s="119">
        <v>0</v>
      </c>
      <c r="R33" s="117">
        <v>0</v>
      </c>
      <c r="S33" s="120">
        <v>0</v>
      </c>
      <c r="T33" s="121">
        <v>0</v>
      </c>
      <c r="U33" s="120">
        <v>0</v>
      </c>
      <c r="V33" s="121">
        <v>0</v>
      </c>
      <c r="X33" s="117">
        <v>0</v>
      </c>
      <c r="Y33" s="115">
        <v>0</v>
      </c>
      <c r="Z33" s="116">
        <v>0</v>
      </c>
      <c r="AA33" s="115">
        <v>0</v>
      </c>
      <c r="AB33" s="116">
        <v>0</v>
      </c>
      <c r="AD33" s="117">
        <v>0</v>
      </c>
      <c r="AE33" s="115">
        <v>0</v>
      </c>
      <c r="AF33" s="116">
        <v>0</v>
      </c>
      <c r="AG33" s="115">
        <v>0</v>
      </c>
      <c r="AH33" s="116">
        <v>0</v>
      </c>
      <c r="AI33" s="61"/>
      <c r="AJ33" s="117">
        <v>0</v>
      </c>
      <c r="AK33" s="115">
        <v>0</v>
      </c>
      <c r="AL33" s="116">
        <v>0</v>
      </c>
      <c r="AM33" s="115">
        <v>0</v>
      </c>
      <c r="AN33" s="116">
        <v>0</v>
      </c>
      <c r="AO33" s="61"/>
    </row>
    <row r="34" spans="1:41" x14ac:dyDescent="0.25">
      <c r="A34" t="s">
        <v>118</v>
      </c>
      <c r="B34" s="108">
        <v>510073</v>
      </c>
      <c r="C34" s="109">
        <v>114.79469982339999</v>
      </c>
      <c r="D34" s="110">
        <v>752073268.5968864</v>
      </c>
      <c r="E34" s="111">
        <v>7.054792384E-3</v>
      </c>
      <c r="F34" s="112">
        <v>46219.213741310472</v>
      </c>
      <c r="G34" s="113">
        <v>1.3889122505999999E-3</v>
      </c>
      <c r="H34" s="114">
        <v>9099.4077053205001</v>
      </c>
      <c r="I34" s="115">
        <v>1155480.3435327618</v>
      </c>
      <c r="J34" s="116">
        <v>2711623.496185509</v>
      </c>
      <c r="K34" s="61"/>
      <c r="L34" s="117">
        <v>261840916.79669616</v>
      </c>
      <c r="M34" s="115">
        <v>16091.62538408734</v>
      </c>
      <c r="N34" s="116">
        <v>3168.0387474921945</v>
      </c>
      <c r="O34" s="118">
        <v>402290.63460218348</v>
      </c>
      <c r="P34" s="119">
        <v>944075.54675267392</v>
      </c>
      <c r="R34" s="117">
        <v>0</v>
      </c>
      <c r="S34" s="120">
        <v>0</v>
      </c>
      <c r="T34" s="121">
        <v>0</v>
      </c>
      <c r="U34" s="120">
        <v>0</v>
      </c>
      <c r="V34" s="121">
        <v>0</v>
      </c>
      <c r="X34" s="117">
        <v>364821.3005993141</v>
      </c>
      <c r="Y34" s="115">
        <v>22.420360321064052</v>
      </c>
      <c r="Z34" s="116">
        <v>4.4140084382094846</v>
      </c>
      <c r="AA34" s="115">
        <v>560.50900802660135</v>
      </c>
      <c r="AB34" s="116">
        <v>1315.3745145864264</v>
      </c>
      <c r="AD34" s="117">
        <v>137256367.1327472</v>
      </c>
      <c r="AE34" s="115">
        <v>8435.1906054309784</v>
      </c>
      <c r="AF34" s="116">
        <v>1660.6781504442238</v>
      </c>
      <c r="AG34" s="115">
        <v>210879.76513577445</v>
      </c>
      <c r="AH34" s="116">
        <v>494882.08883237868</v>
      </c>
      <c r="AI34" s="61"/>
      <c r="AJ34" s="117">
        <v>237083896.08722278</v>
      </c>
      <c r="AK34" s="115">
        <v>14570.164537720624</v>
      </c>
      <c r="AL34" s="116">
        <v>2868.5011433637478</v>
      </c>
      <c r="AM34" s="115">
        <v>364254.11344301561</v>
      </c>
      <c r="AN34" s="116">
        <v>854813.34072239685</v>
      </c>
      <c r="AO34" s="61"/>
    </row>
    <row r="35" spans="1:41" x14ac:dyDescent="0.25">
      <c r="A35" t="s">
        <v>94</v>
      </c>
      <c r="B35" s="108">
        <v>0</v>
      </c>
      <c r="C35" s="109">
        <v>209.33999930459942</v>
      </c>
      <c r="D35" s="110">
        <v>0</v>
      </c>
      <c r="E35" s="111">
        <v>6.280199979137982E-2</v>
      </c>
      <c r="F35" s="112">
        <v>0</v>
      </c>
      <c r="G35" s="113">
        <v>8.3735999721839764E-3</v>
      </c>
      <c r="H35" s="114">
        <v>0</v>
      </c>
      <c r="I35" s="115">
        <v>0</v>
      </c>
      <c r="J35" s="116">
        <v>0</v>
      </c>
      <c r="K35" s="61"/>
      <c r="L35" s="117">
        <v>2867785043.5421872</v>
      </c>
      <c r="M35" s="115">
        <v>860335.51306265604</v>
      </c>
      <c r="N35" s="116">
        <v>114711.40174168748</v>
      </c>
      <c r="O35" s="118">
        <v>21508387.826566402</v>
      </c>
      <c r="P35" s="119">
        <v>34183997.71902287</v>
      </c>
      <c r="R35" s="117">
        <v>65519348.516713798</v>
      </c>
      <c r="S35" s="120">
        <v>19655.80455501414</v>
      </c>
      <c r="T35" s="121">
        <v>2620.7739406685519</v>
      </c>
      <c r="U35" s="120">
        <v>491395.11387535348</v>
      </c>
      <c r="V35" s="121">
        <v>780990.63431922847</v>
      </c>
      <c r="X35" s="117">
        <v>0</v>
      </c>
      <c r="Y35" s="115">
        <v>0</v>
      </c>
      <c r="Z35" s="116">
        <v>0</v>
      </c>
      <c r="AA35" s="115">
        <v>0</v>
      </c>
      <c r="AB35" s="116">
        <v>0</v>
      </c>
      <c r="AD35" s="117">
        <v>0</v>
      </c>
      <c r="AE35" s="115">
        <v>0</v>
      </c>
      <c r="AF35" s="116">
        <v>0</v>
      </c>
      <c r="AG35" s="115">
        <v>0</v>
      </c>
      <c r="AH35" s="116">
        <v>0</v>
      </c>
      <c r="AI35" s="61"/>
      <c r="AJ35" s="117">
        <v>0</v>
      </c>
      <c r="AK35" s="115">
        <v>0</v>
      </c>
      <c r="AL35" s="116">
        <v>0</v>
      </c>
      <c r="AM35" s="115">
        <v>0</v>
      </c>
      <c r="AN35" s="116">
        <v>0</v>
      </c>
      <c r="AO35" s="61"/>
    </row>
    <row r="36" spans="1:41" x14ac:dyDescent="0.25">
      <c r="A36" t="s">
        <v>119</v>
      </c>
      <c r="B36" s="108">
        <v>1163639</v>
      </c>
      <c r="C36" s="123">
        <v>116.99918339999999</v>
      </c>
      <c r="D36" s="110">
        <v>975596340.71790898</v>
      </c>
      <c r="E36" s="124">
        <v>2.20462262E-3</v>
      </c>
      <c r="F36" s="112">
        <v>18383.220277552206</v>
      </c>
      <c r="G36" s="125">
        <v>2.20462262E-4</v>
      </c>
      <c r="H36" s="114">
        <v>1838.3220277552205</v>
      </c>
      <c r="I36" s="115">
        <v>459580.50693880516</v>
      </c>
      <c r="J36" s="116">
        <v>547819.96427105565</v>
      </c>
      <c r="K36" s="61"/>
      <c r="L36" s="117">
        <v>1523485047.7367578</v>
      </c>
      <c r="M36" s="115">
        <v>28707.119997490823</v>
      </c>
      <c r="N36" s="116">
        <v>2870.7119997490822</v>
      </c>
      <c r="O36" s="118">
        <v>717677.99993727054</v>
      </c>
      <c r="P36" s="119">
        <v>855472.17592522653</v>
      </c>
      <c r="R36" s="117">
        <v>0</v>
      </c>
      <c r="S36" s="120">
        <v>0</v>
      </c>
      <c r="T36" s="121">
        <v>0</v>
      </c>
      <c r="U36" s="120">
        <v>0</v>
      </c>
      <c r="V36" s="121">
        <v>0</v>
      </c>
      <c r="X36" s="117">
        <v>0</v>
      </c>
      <c r="Y36" s="115">
        <v>0</v>
      </c>
      <c r="Z36" s="116">
        <v>0</v>
      </c>
      <c r="AA36" s="115">
        <v>0</v>
      </c>
      <c r="AB36" s="116">
        <v>0</v>
      </c>
      <c r="AD36" s="117">
        <v>1787471.3707692695</v>
      </c>
      <c r="AE36" s="115">
        <v>33.681430092787629</v>
      </c>
      <c r="AF36" s="116">
        <v>3.368143009278763</v>
      </c>
      <c r="AG36" s="115">
        <v>842.03575231969069</v>
      </c>
      <c r="AH36" s="116">
        <v>1003.7066167650713</v>
      </c>
      <c r="AI36" s="61"/>
      <c r="AJ36" s="117">
        <v>0</v>
      </c>
      <c r="AK36" s="115">
        <v>0</v>
      </c>
      <c r="AL36" s="116">
        <v>0</v>
      </c>
      <c r="AM36" s="115">
        <v>0</v>
      </c>
      <c r="AN36" s="116">
        <v>0</v>
      </c>
      <c r="AO36" s="61"/>
    </row>
    <row r="37" spans="1:41" x14ac:dyDescent="0.25">
      <c r="A37" t="s">
        <v>96</v>
      </c>
      <c r="B37" s="108">
        <v>15449589</v>
      </c>
      <c r="C37" s="123">
        <v>0</v>
      </c>
      <c r="D37" s="110">
        <v>0</v>
      </c>
      <c r="E37" s="124">
        <v>0</v>
      </c>
      <c r="F37" s="112">
        <v>0</v>
      </c>
      <c r="G37" s="125">
        <v>0</v>
      </c>
      <c r="H37" s="114">
        <v>0</v>
      </c>
      <c r="I37" s="115">
        <v>0</v>
      </c>
      <c r="J37" s="116">
        <v>0</v>
      </c>
      <c r="K37" s="61"/>
      <c r="L37" s="117">
        <v>0</v>
      </c>
      <c r="M37" s="115">
        <v>0</v>
      </c>
      <c r="N37" s="116">
        <v>0</v>
      </c>
      <c r="O37" s="118">
        <v>0</v>
      </c>
      <c r="P37" s="119">
        <v>0</v>
      </c>
      <c r="R37" s="117">
        <v>0</v>
      </c>
      <c r="S37" s="120">
        <v>0</v>
      </c>
      <c r="T37" s="121">
        <v>0</v>
      </c>
      <c r="U37" s="120">
        <v>0</v>
      </c>
      <c r="V37" s="121">
        <v>0</v>
      </c>
      <c r="X37" s="117">
        <v>0</v>
      </c>
      <c r="Y37" s="115">
        <v>0</v>
      </c>
      <c r="Z37" s="116">
        <v>0</v>
      </c>
      <c r="AA37" s="115">
        <v>0</v>
      </c>
      <c r="AB37" s="116">
        <v>0</v>
      </c>
      <c r="AD37" s="117">
        <v>0</v>
      </c>
      <c r="AE37" s="115">
        <v>0</v>
      </c>
      <c r="AF37" s="116">
        <v>0</v>
      </c>
      <c r="AG37" s="115">
        <v>0</v>
      </c>
      <c r="AH37" s="116">
        <v>0</v>
      </c>
      <c r="AI37" s="61"/>
      <c r="AJ37" s="117">
        <v>0</v>
      </c>
      <c r="AK37" s="115">
        <v>0</v>
      </c>
      <c r="AL37" s="116">
        <v>0</v>
      </c>
      <c r="AM37" s="115">
        <v>0</v>
      </c>
      <c r="AN37" s="116">
        <v>0</v>
      </c>
      <c r="AO37" s="61"/>
    </row>
    <row r="38" spans="1:41" x14ac:dyDescent="0.25">
      <c r="A38" t="s">
        <v>97</v>
      </c>
      <c r="B38" s="108">
        <v>0</v>
      </c>
      <c r="C38" s="123">
        <v>0</v>
      </c>
      <c r="D38" s="110">
        <v>0</v>
      </c>
      <c r="E38" s="124">
        <v>0</v>
      </c>
      <c r="F38" s="112">
        <v>0</v>
      </c>
      <c r="G38" s="125">
        <v>0</v>
      </c>
      <c r="H38" s="114">
        <v>0</v>
      </c>
      <c r="I38" s="115">
        <v>0</v>
      </c>
      <c r="J38" s="116">
        <v>0</v>
      </c>
      <c r="K38" s="61"/>
      <c r="L38" s="117">
        <v>0</v>
      </c>
      <c r="M38" s="115">
        <v>0</v>
      </c>
      <c r="N38" s="116">
        <v>0</v>
      </c>
      <c r="O38" s="118">
        <v>0</v>
      </c>
      <c r="P38" s="119">
        <v>0</v>
      </c>
      <c r="R38" s="117">
        <v>0</v>
      </c>
      <c r="S38" s="120">
        <v>0</v>
      </c>
      <c r="T38" s="121">
        <v>0</v>
      </c>
      <c r="U38" s="120">
        <v>0</v>
      </c>
      <c r="V38" s="121">
        <v>0</v>
      </c>
      <c r="X38" s="117">
        <v>0</v>
      </c>
      <c r="Y38" s="115">
        <v>0</v>
      </c>
      <c r="Z38" s="116">
        <v>0</v>
      </c>
      <c r="AA38" s="115">
        <v>0</v>
      </c>
      <c r="AB38" s="116">
        <v>0</v>
      </c>
      <c r="AD38" s="117">
        <v>0</v>
      </c>
      <c r="AE38" s="115">
        <v>0</v>
      </c>
      <c r="AF38" s="116">
        <v>0</v>
      </c>
      <c r="AG38" s="115">
        <v>0</v>
      </c>
      <c r="AH38" s="116">
        <v>0</v>
      </c>
      <c r="AI38" s="61"/>
      <c r="AJ38" s="117">
        <v>0</v>
      </c>
      <c r="AK38" s="115">
        <v>0</v>
      </c>
      <c r="AL38" s="116">
        <v>0</v>
      </c>
      <c r="AM38" s="115">
        <v>0</v>
      </c>
      <c r="AN38" s="116">
        <v>0</v>
      </c>
      <c r="AO38" s="61"/>
    </row>
    <row r="39" spans="1:41" x14ac:dyDescent="0.25">
      <c r="A39" t="s">
        <v>98</v>
      </c>
      <c r="B39" s="108">
        <v>625745</v>
      </c>
      <c r="C39" s="123">
        <v>0</v>
      </c>
      <c r="D39" s="110">
        <v>0</v>
      </c>
      <c r="E39" s="124">
        <v>0</v>
      </c>
      <c r="F39" s="112">
        <v>0</v>
      </c>
      <c r="G39" s="125">
        <v>0</v>
      </c>
      <c r="H39" s="114">
        <v>0</v>
      </c>
      <c r="I39" s="115">
        <v>0</v>
      </c>
      <c r="J39" s="116">
        <v>0</v>
      </c>
      <c r="K39" s="61"/>
      <c r="L39" s="117">
        <v>0</v>
      </c>
      <c r="M39" s="115">
        <v>0</v>
      </c>
      <c r="N39" s="116">
        <v>0</v>
      </c>
      <c r="O39" s="118">
        <v>0</v>
      </c>
      <c r="P39" s="119">
        <v>0</v>
      </c>
      <c r="R39" s="117">
        <v>0</v>
      </c>
      <c r="S39" s="120">
        <v>0</v>
      </c>
      <c r="T39" s="121">
        <v>0</v>
      </c>
      <c r="U39" s="120">
        <v>0</v>
      </c>
      <c r="V39" s="121">
        <v>0</v>
      </c>
      <c r="X39" s="117">
        <v>0</v>
      </c>
      <c r="Y39" s="115">
        <v>0</v>
      </c>
      <c r="Z39" s="116">
        <v>0</v>
      </c>
      <c r="AA39" s="115">
        <v>0</v>
      </c>
      <c r="AB39" s="116">
        <v>0</v>
      </c>
      <c r="AD39" s="117">
        <v>0</v>
      </c>
      <c r="AE39" s="115">
        <v>0</v>
      </c>
      <c r="AF39" s="116">
        <v>0</v>
      </c>
      <c r="AG39" s="115">
        <v>0</v>
      </c>
      <c r="AH39" s="116">
        <v>0</v>
      </c>
      <c r="AI39" s="61"/>
      <c r="AJ39" s="117">
        <v>0</v>
      </c>
      <c r="AK39" s="115">
        <v>0</v>
      </c>
      <c r="AL39" s="116">
        <v>0</v>
      </c>
      <c r="AM39" s="115">
        <v>0</v>
      </c>
      <c r="AN39" s="116">
        <v>0</v>
      </c>
      <c r="AO39" s="61"/>
    </row>
    <row r="40" spans="1:41" x14ac:dyDescent="0.25">
      <c r="A40" t="s">
        <v>99</v>
      </c>
      <c r="B40" s="108">
        <v>1013378</v>
      </c>
      <c r="C40" s="123">
        <v>209.33999930459942</v>
      </c>
      <c r="D40" s="110">
        <v>4004434475.7073317</v>
      </c>
      <c r="E40" s="124">
        <v>6.280199979137982E-2</v>
      </c>
      <c r="F40" s="112">
        <v>1201330.3427121995</v>
      </c>
      <c r="G40" s="125">
        <v>8.3735999721839764E-3</v>
      </c>
      <c r="H40" s="114">
        <v>160177.37902829328</v>
      </c>
      <c r="I40" s="115">
        <v>30033258.567804988</v>
      </c>
      <c r="J40" s="116">
        <v>47732858.950431399</v>
      </c>
      <c r="K40" s="61"/>
      <c r="L40" s="117">
        <v>5867173874.4696426</v>
      </c>
      <c r="M40" s="115">
        <v>1760152.1623408927</v>
      </c>
      <c r="N40" s="116">
        <v>234686.95497878568</v>
      </c>
      <c r="O40" s="118">
        <v>44003804.058522321</v>
      </c>
      <c r="P40" s="119">
        <v>69936712.583678126</v>
      </c>
      <c r="R40" s="117">
        <v>1187171085.9679697</v>
      </c>
      <c r="S40" s="120">
        <v>356151.32579039084</v>
      </c>
      <c r="T40" s="121">
        <v>47486.843438718781</v>
      </c>
      <c r="U40" s="120">
        <v>8903783.1447597705</v>
      </c>
      <c r="V40" s="121">
        <v>14151079.344738197</v>
      </c>
      <c r="X40" s="117">
        <v>0</v>
      </c>
      <c r="Y40" s="115">
        <v>0</v>
      </c>
      <c r="Z40" s="116">
        <v>0</v>
      </c>
      <c r="AA40" s="115">
        <v>0</v>
      </c>
      <c r="AB40" s="116">
        <v>0</v>
      </c>
      <c r="AD40" s="117">
        <v>0</v>
      </c>
      <c r="AE40" s="115">
        <v>0</v>
      </c>
      <c r="AF40" s="116">
        <v>0</v>
      </c>
      <c r="AG40" s="115">
        <v>0</v>
      </c>
      <c r="AH40" s="116">
        <v>0</v>
      </c>
      <c r="AI40" s="61"/>
      <c r="AJ40" s="117">
        <v>23248942.696450002</v>
      </c>
      <c r="AK40" s="115">
        <v>6974.6828089350001</v>
      </c>
      <c r="AL40" s="116">
        <v>929.95770785800016</v>
      </c>
      <c r="AM40" s="115">
        <v>174367.07022337499</v>
      </c>
      <c r="AN40" s="116">
        <v>277127.39694168407</v>
      </c>
      <c r="AO40" s="61"/>
    </row>
    <row r="41" spans="1:41" x14ac:dyDescent="0.25">
      <c r="A41" t="s">
        <v>100</v>
      </c>
      <c r="B41" s="108">
        <v>1406777</v>
      </c>
      <c r="C41" s="123">
        <v>0</v>
      </c>
      <c r="D41" s="110">
        <v>0</v>
      </c>
      <c r="E41" s="124">
        <v>0</v>
      </c>
      <c r="F41" s="112">
        <v>0</v>
      </c>
      <c r="G41" s="125">
        <v>0</v>
      </c>
      <c r="H41" s="114">
        <v>0</v>
      </c>
      <c r="I41" s="115">
        <v>0</v>
      </c>
      <c r="J41" s="116">
        <v>0</v>
      </c>
      <c r="K41" s="61"/>
      <c r="L41" s="117">
        <v>0</v>
      </c>
      <c r="M41" s="115">
        <v>0</v>
      </c>
      <c r="N41" s="116"/>
      <c r="O41" s="118">
        <v>0</v>
      </c>
      <c r="P41" s="119">
        <v>0</v>
      </c>
      <c r="R41" s="117">
        <v>0</v>
      </c>
      <c r="S41" s="120">
        <v>0</v>
      </c>
      <c r="T41" s="121">
        <v>0</v>
      </c>
      <c r="U41" s="120">
        <v>0</v>
      </c>
      <c r="V41" s="121">
        <v>0</v>
      </c>
      <c r="X41" s="117">
        <v>0</v>
      </c>
      <c r="Y41" s="115">
        <v>0</v>
      </c>
      <c r="Z41" s="116">
        <v>0</v>
      </c>
      <c r="AA41" s="115">
        <v>0</v>
      </c>
      <c r="AB41" s="116">
        <v>0</v>
      </c>
      <c r="AD41" s="117">
        <v>0</v>
      </c>
      <c r="AE41" s="115">
        <v>0</v>
      </c>
      <c r="AF41" s="116">
        <v>0</v>
      </c>
      <c r="AG41" s="115">
        <v>0</v>
      </c>
      <c r="AH41" s="116">
        <v>0</v>
      </c>
      <c r="AI41" s="61"/>
      <c r="AJ41" s="117">
        <v>0</v>
      </c>
      <c r="AK41" s="115">
        <v>0</v>
      </c>
      <c r="AL41" s="116">
        <v>0</v>
      </c>
      <c r="AM41" s="115">
        <v>0</v>
      </c>
      <c r="AN41" s="116">
        <v>0</v>
      </c>
      <c r="AO41" s="61"/>
    </row>
    <row r="42" spans="1:41" x14ac:dyDescent="0.25">
      <c r="A42" t="s">
        <v>101</v>
      </c>
      <c r="B42" s="108">
        <v>1180835</v>
      </c>
      <c r="C42" s="123">
        <v>206.79360175599999</v>
      </c>
      <c r="D42" s="110">
        <v>2909226253.9480271</v>
      </c>
      <c r="E42" s="124">
        <v>1.5873282863999999E-2</v>
      </c>
      <c r="F42" s="112">
        <v>223309.47791498713</v>
      </c>
      <c r="G42" s="125">
        <v>7.9366414319999995E-3</v>
      </c>
      <c r="H42" s="114">
        <v>111654.73895749357</v>
      </c>
      <c r="I42" s="115">
        <v>5582736.9478746783</v>
      </c>
      <c r="J42" s="116">
        <v>33273112.209333085</v>
      </c>
      <c r="K42" s="61"/>
      <c r="L42" s="117">
        <v>21112935.186942555</v>
      </c>
      <c r="M42" s="115">
        <v>1620.6090975051857</v>
      </c>
      <c r="N42" s="116">
        <v>810.30454875259284</v>
      </c>
      <c r="O42" s="118">
        <v>40515.227437629641</v>
      </c>
      <c r="P42" s="119">
        <v>241470.75552827265</v>
      </c>
      <c r="R42" s="117">
        <v>287007567.81507885</v>
      </c>
      <c r="S42" s="120">
        <v>22030.43164465424</v>
      </c>
      <c r="T42" s="121">
        <v>11015.21582232712</v>
      </c>
      <c r="U42" s="120">
        <v>550760.79111635603</v>
      </c>
      <c r="V42" s="121">
        <v>3282534.3150534816</v>
      </c>
      <c r="X42" s="117">
        <v>0</v>
      </c>
      <c r="Y42" s="115">
        <v>0</v>
      </c>
      <c r="Z42" s="116">
        <v>0</v>
      </c>
      <c r="AA42" s="115">
        <v>0</v>
      </c>
      <c r="AB42" s="116">
        <v>0</v>
      </c>
      <c r="AD42" s="117">
        <v>360485942.36411744</v>
      </c>
      <c r="AE42" s="115">
        <v>27670.562740102832</v>
      </c>
      <c r="AF42" s="116">
        <v>13835.281370051416</v>
      </c>
      <c r="AG42" s="115">
        <v>691764.06850257085</v>
      </c>
      <c r="AH42" s="116">
        <v>4122913.848275322</v>
      </c>
      <c r="AI42" s="61"/>
      <c r="AJ42" s="117">
        <v>27637741.187260821</v>
      </c>
      <c r="AK42" s="115">
        <v>2121.4470847364382</v>
      </c>
      <c r="AL42" s="116">
        <v>1060.7235423682191</v>
      </c>
      <c r="AM42" s="115">
        <v>53036.177118410953</v>
      </c>
      <c r="AN42" s="116">
        <v>316095.61562572932</v>
      </c>
      <c r="AO42" s="61"/>
    </row>
    <row r="43" spans="1:41" x14ac:dyDescent="0.25">
      <c r="B43" s="61"/>
      <c r="C43" s="117"/>
      <c r="D43" s="117"/>
      <c r="E43" s="115"/>
      <c r="F43" s="115"/>
      <c r="G43" s="126"/>
      <c r="H43" s="126"/>
      <c r="I43" s="115"/>
      <c r="J43" s="116"/>
      <c r="K43" s="127" t="s">
        <v>120</v>
      </c>
      <c r="L43" s="117">
        <v>0</v>
      </c>
      <c r="M43" s="115">
        <v>0</v>
      </c>
      <c r="N43" s="116">
        <v>0</v>
      </c>
      <c r="O43" s="118">
        <v>0</v>
      </c>
      <c r="P43" s="119">
        <v>0</v>
      </c>
      <c r="Q43" s="39" t="s">
        <v>120</v>
      </c>
      <c r="R43" s="117">
        <v>0</v>
      </c>
      <c r="S43" s="120">
        <v>0</v>
      </c>
      <c r="T43" s="121">
        <v>0</v>
      </c>
      <c r="U43" s="120">
        <v>0</v>
      </c>
      <c r="V43" s="121">
        <v>0</v>
      </c>
      <c r="W43" s="39" t="s">
        <v>120</v>
      </c>
      <c r="X43" s="117">
        <v>0</v>
      </c>
      <c r="Y43" s="115">
        <v>0</v>
      </c>
      <c r="Z43" s="116">
        <v>0</v>
      </c>
      <c r="AA43" s="115">
        <v>0</v>
      </c>
      <c r="AB43" s="116">
        <v>0</v>
      </c>
      <c r="AC43" s="39" t="s">
        <v>120</v>
      </c>
      <c r="AD43" s="117">
        <v>0</v>
      </c>
      <c r="AE43" s="115">
        <v>0</v>
      </c>
      <c r="AF43" s="116">
        <v>0</v>
      </c>
      <c r="AG43" s="115">
        <v>0</v>
      </c>
      <c r="AH43" s="116">
        <v>0</v>
      </c>
      <c r="AI43" s="39" t="s">
        <v>120</v>
      </c>
      <c r="AJ43" s="117">
        <v>0</v>
      </c>
      <c r="AK43" s="115">
        <v>0</v>
      </c>
      <c r="AL43" s="116">
        <v>0</v>
      </c>
      <c r="AM43" s="115">
        <v>0</v>
      </c>
      <c r="AN43" s="116">
        <v>0</v>
      </c>
      <c r="AO43" s="39" t="s">
        <v>120</v>
      </c>
    </row>
    <row r="44" spans="1:41" x14ac:dyDescent="0.25">
      <c r="A44" t="s">
        <v>121</v>
      </c>
      <c r="B44" s="61">
        <v>23440575</v>
      </c>
      <c r="C44" s="61"/>
      <c r="D44" s="61">
        <v>11103486657.190952</v>
      </c>
      <c r="E44" s="128"/>
      <c r="F44" s="108">
        <v>1677866.0359020308</v>
      </c>
      <c r="G44" s="61"/>
      <c r="H44" s="108">
        <v>376878.01760916627</v>
      </c>
      <c r="I44" s="115">
        <v>41946650.897550769</v>
      </c>
      <c r="J44" s="61">
        <v>112309649.24753156</v>
      </c>
      <c r="K44" s="127">
        <v>11257742957.336035</v>
      </c>
      <c r="L44" s="59">
        <v>10728556409.158443</v>
      </c>
      <c r="O44" s="129">
        <v>66963144.232162297</v>
      </c>
      <c r="P44" s="129">
        <v>106896293.15884008</v>
      </c>
      <c r="Q44" s="130">
        <v>10902415846.549446</v>
      </c>
      <c r="R44" s="59">
        <v>3679875132.2867651</v>
      </c>
      <c r="U44">
        <v>14052888.766144451</v>
      </c>
      <c r="V44">
        <v>42692024.603813007</v>
      </c>
      <c r="W44" s="130">
        <v>3736620045.6567225</v>
      </c>
      <c r="X44" s="59">
        <v>27627426.728152469</v>
      </c>
      <c r="AA44" s="59">
        <v>42305.478484328254</v>
      </c>
      <c r="AB44" s="59">
        <v>103018.48033680281</v>
      </c>
      <c r="AC44" s="130">
        <v>27772750.686973602</v>
      </c>
      <c r="AD44" s="61">
        <v>1725813624.2254615</v>
      </c>
      <c r="AE44" s="61"/>
      <c r="AF44" s="61"/>
      <c r="AG44" s="61">
        <v>3254413.2140417327</v>
      </c>
      <c r="AH44" s="61">
        <v>18597205.707207616</v>
      </c>
      <c r="AI44" s="127">
        <v>1747665243.1467109</v>
      </c>
      <c r="AJ44" s="61">
        <v>661050092.51782084</v>
      </c>
      <c r="AK44" s="61"/>
      <c r="AL44" s="61"/>
      <c r="AM44" s="61">
        <v>1307588.1950965254</v>
      </c>
      <c r="AN44" s="61">
        <v>5714984.1257876847</v>
      </c>
      <c r="AO44" s="127">
        <v>668072664.83870506</v>
      </c>
    </row>
    <row r="45" spans="1:41" x14ac:dyDescent="0.25">
      <c r="D45" s="129">
        <v>3132069878.7166567</v>
      </c>
      <c r="E45" s="129">
        <v>1.4206846888428195</v>
      </c>
    </row>
    <row r="46" spans="1:41" x14ac:dyDescent="0.25">
      <c r="A46" t="s">
        <v>165</v>
      </c>
      <c r="B46">
        <v>69086000000</v>
      </c>
    </row>
    <row r="47" spans="1:41" ht="120" x14ac:dyDescent="0.25">
      <c r="A47" s="131" t="s">
        <v>122</v>
      </c>
      <c r="B47" s="132" t="s">
        <v>123</v>
      </c>
      <c r="C47" s="131" t="s">
        <v>124</v>
      </c>
      <c r="D47" s="133" t="s">
        <v>125</v>
      </c>
      <c r="E47" s="131" t="s">
        <v>126</v>
      </c>
      <c r="F47" s="133"/>
      <c r="G47" s="133"/>
      <c r="H47" s="131"/>
      <c r="K47" s="59">
        <v>17082546550.878559</v>
      </c>
    </row>
    <row r="48" spans="1:41" x14ac:dyDescent="0.25">
      <c r="A48" s="61">
        <v>123789000</v>
      </c>
      <c r="B48" s="134">
        <v>72258047</v>
      </c>
      <c r="C48" s="61">
        <v>28340289508.214592</v>
      </c>
      <c r="D48" s="135">
        <v>40745710491.785408</v>
      </c>
      <c r="E48" s="61">
        <v>563.89166582076882</v>
      </c>
      <c r="F48" s="61"/>
      <c r="G48" s="61"/>
      <c r="H48" s="61"/>
    </row>
    <row r="49" spans="1:12" x14ac:dyDescent="0.25">
      <c r="A49" s="61"/>
      <c r="B49" s="136"/>
      <c r="C49" s="61"/>
      <c r="D49" s="135"/>
      <c r="E49" s="61"/>
      <c r="F49" s="61"/>
    </row>
    <row r="50" spans="1:12" ht="135" x14ac:dyDescent="0.25">
      <c r="A50" s="131" t="s">
        <v>122</v>
      </c>
      <c r="B50" s="132" t="s">
        <v>123</v>
      </c>
      <c r="C50" s="133" t="s">
        <v>127</v>
      </c>
      <c r="D50" s="133" t="s">
        <v>128</v>
      </c>
      <c r="E50" s="61" t="s">
        <v>129</v>
      </c>
      <c r="F50" s="61"/>
    </row>
    <row r="51" spans="1:12" x14ac:dyDescent="0.25">
      <c r="A51" s="61">
        <v>123789000</v>
      </c>
      <c r="B51" s="134">
        <v>72258047</v>
      </c>
      <c r="C51" s="59">
        <v>9922415411.3825798</v>
      </c>
      <c r="D51" s="43">
        <v>42666618206.003723</v>
      </c>
      <c r="E51" s="129">
        <v>590.47566295285731</v>
      </c>
      <c r="I51" s="137" t="s">
        <v>147</v>
      </c>
    </row>
    <row r="52" spans="1:12" ht="24.75" x14ac:dyDescent="0.25">
      <c r="I52" s="138" t="s">
        <v>148</v>
      </c>
      <c r="J52" s="139" t="s">
        <v>149</v>
      </c>
      <c r="K52" t="s">
        <v>150</v>
      </c>
      <c r="L52" t="s">
        <v>151</v>
      </c>
    </row>
    <row r="53" spans="1:12" x14ac:dyDescent="0.25">
      <c r="A53" t="s">
        <v>130</v>
      </c>
      <c r="I53" s="140" t="s">
        <v>152</v>
      </c>
      <c r="J53" s="141">
        <v>205.69104599999997</v>
      </c>
      <c r="K53">
        <v>2.4250848819999997E-2</v>
      </c>
      <c r="L53" s="142">
        <v>3.527396192E-3</v>
      </c>
    </row>
    <row r="54" spans="1:12" x14ac:dyDescent="0.25">
      <c r="A54" t="s">
        <v>131</v>
      </c>
      <c r="I54" s="140" t="s">
        <v>153</v>
      </c>
      <c r="J54" s="141">
        <v>214.289064</v>
      </c>
      <c r="K54">
        <v>2.4250848819999997E-2</v>
      </c>
      <c r="L54" s="142">
        <v>3.527396192E-3</v>
      </c>
    </row>
    <row r="55" spans="1:12" x14ac:dyDescent="0.25">
      <c r="A55" t="s">
        <v>132</v>
      </c>
      <c r="I55" s="140" t="s">
        <v>154</v>
      </c>
      <c r="J55" s="141">
        <v>161.28999919999998</v>
      </c>
      <c r="K55">
        <v>6.6138678599999999E-3</v>
      </c>
      <c r="L55" s="142">
        <v>1.3227735719999998E-3</v>
      </c>
    </row>
    <row r="56" spans="1:12" x14ac:dyDescent="0.25">
      <c r="A56" s="194"/>
      <c r="B56" s="143" t="s">
        <v>133</v>
      </c>
      <c r="C56" s="144"/>
      <c r="I56" s="140" t="s">
        <v>155</v>
      </c>
      <c r="J56" s="141">
        <v>116.99918339999999</v>
      </c>
      <c r="K56">
        <v>2.20462262E-3</v>
      </c>
      <c r="L56" s="142">
        <v>2.20462262E-4</v>
      </c>
    </row>
    <row r="57" spans="1:12" ht="105" x14ac:dyDescent="0.25">
      <c r="A57" s="145" t="s">
        <v>134</v>
      </c>
      <c r="B57" s="62">
        <v>23440575</v>
      </c>
      <c r="C57" s="62"/>
      <c r="I57" s="140" t="s">
        <v>156</v>
      </c>
      <c r="J57" s="141">
        <v>202.62948932689085</v>
      </c>
      <c r="K57">
        <v>6.6290999779789792E-2</v>
      </c>
      <c r="L57" s="142">
        <v>8.838799970638642E-3</v>
      </c>
    </row>
    <row r="58" spans="1:12" ht="60" x14ac:dyDescent="0.25">
      <c r="A58" s="145" t="s">
        <v>135</v>
      </c>
      <c r="B58" s="62">
        <v>29514183.542491399</v>
      </c>
      <c r="C58" s="62"/>
      <c r="I58" s="140" t="s">
        <v>157</v>
      </c>
      <c r="J58" s="141">
        <v>179.14351195860297</v>
      </c>
      <c r="K58">
        <v>2.4473862989538703E-2</v>
      </c>
      <c r="L58" s="142">
        <v>4.0930358207813284E-3</v>
      </c>
    </row>
    <row r="59" spans="1:12" ht="75" x14ac:dyDescent="0.25">
      <c r="A59" s="145" t="s">
        <v>136</v>
      </c>
      <c r="B59" s="62">
        <v>6073608.5424913988</v>
      </c>
      <c r="C59" s="62"/>
      <c r="I59" s="140" t="s">
        <v>158</v>
      </c>
      <c r="J59" s="141">
        <v>189.53118139999998</v>
      </c>
      <c r="K59">
        <v>7.0547923839999999E-2</v>
      </c>
      <c r="L59" s="142">
        <v>9.2594150039999983E-3</v>
      </c>
    </row>
    <row r="60" spans="1:12" ht="60" x14ac:dyDescent="0.25">
      <c r="A60" s="145" t="s">
        <v>137</v>
      </c>
      <c r="B60" s="146">
        <v>563.89166582076882</v>
      </c>
      <c r="C60" s="146"/>
      <c r="I60" s="140" t="s">
        <v>159</v>
      </c>
      <c r="J60" s="141">
        <v>225.09170199999997</v>
      </c>
      <c r="K60">
        <v>6.6138678599999999E-3</v>
      </c>
      <c r="L60" s="142">
        <v>1.3227735719999998E-3</v>
      </c>
    </row>
    <row r="61" spans="1:12" ht="60" x14ac:dyDescent="0.25">
      <c r="A61" s="145" t="s">
        <v>138</v>
      </c>
      <c r="B61" s="62">
        <v>3424857238.5687265</v>
      </c>
      <c r="C61" s="62"/>
      <c r="I61" s="140" t="s">
        <v>160</v>
      </c>
      <c r="J61" s="141">
        <v>173.70200979999998</v>
      </c>
      <c r="K61">
        <v>6.6138678599999999E-3</v>
      </c>
      <c r="L61" s="142">
        <v>1.3227735719999998E-3</v>
      </c>
    </row>
    <row r="62" spans="1:12" ht="60" x14ac:dyDescent="0.25">
      <c r="A62" s="147" t="s">
        <v>139</v>
      </c>
      <c r="B62" s="148">
        <v>14682600195.904762</v>
      </c>
      <c r="C62" s="148"/>
      <c r="D62" s="129">
        <v>8.0806080297835532</v>
      </c>
      <c r="I62" s="140" t="s">
        <v>161</v>
      </c>
      <c r="J62" s="141">
        <v>156.307558</v>
      </c>
      <c r="K62">
        <v>6.6138678599999999E-3</v>
      </c>
      <c r="L62" s="142">
        <v>1.3227735719999998E-3</v>
      </c>
    </row>
    <row r="63" spans="1:12" ht="30" x14ac:dyDescent="0.25">
      <c r="A63" s="149" t="s">
        <v>140</v>
      </c>
      <c r="B63" s="150">
        <v>6.6599233409407343</v>
      </c>
      <c r="C63" s="150"/>
      <c r="I63" s="140" t="s">
        <v>162</v>
      </c>
      <c r="J63" s="141">
        <v>159.39402599999997</v>
      </c>
      <c r="K63">
        <v>6.6138678599999999E-3</v>
      </c>
      <c r="L63" s="142">
        <v>1.3227735719999998E-3</v>
      </c>
    </row>
    <row r="64" spans="1:12" ht="60" x14ac:dyDescent="0.25">
      <c r="A64" s="149" t="s">
        <v>141</v>
      </c>
      <c r="B64" s="129">
        <v>1.4206846888428195</v>
      </c>
      <c r="I64" s="140" t="s">
        <v>163</v>
      </c>
      <c r="J64" s="141">
        <v>205.69104599999997</v>
      </c>
      <c r="K64">
        <v>6.6290999779789792E-2</v>
      </c>
      <c r="L64" s="142">
        <v>8.838799970638642E-3</v>
      </c>
    </row>
    <row r="65" spans="1:12" ht="30" x14ac:dyDescent="0.25">
      <c r="A65" s="151" t="s">
        <v>142</v>
      </c>
      <c r="B65" s="129">
        <v>5.0364628177150497</v>
      </c>
      <c r="I65" s="140" t="s">
        <v>164</v>
      </c>
      <c r="J65" s="141">
        <v>139.04538339999999</v>
      </c>
      <c r="K65">
        <v>2.20462262E-3</v>
      </c>
      <c r="L65" s="142">
        <v>2.20462262E-4</v>
      </c>
    </row>
    <row r="66" spans="1:12" ht="45" x14ac:dyDescent="0.25">
      <c r="A66" s="151" t="s">
        <v>143</v>
      </c>
      <c r="B66" s="152">
        <v>3.0441452120685035</v>
      </c>
      <c r="G66" s="194"/>
      <c r="H66" s="194"/>
      <c r="I66" s="140"/>
      <c r="J66" s="141"/>
      <c r="L66" s="1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0DED3-0E32-4DC0-BB45-71ADB1C9CA83}">
  <dimension ref="A1:GH88"/>
  <sheetViews>
    <sheetView topLeftCell="L11" workbookViewId="0"/>
  </sheetViews>
  <sheetFormatPr defaultColWidth="8.85546875" defaultRowHeight="15" x14ac:dyDescent="0.3"/>
  <cols>
    <col min="1" max="1" width="6.140625" style="154" customWidth="1"/>
    <col min="2" max="2" width="23.85546875" style="154" customWidth="1"/>
    <col min="3" max="13" width="8.5703125" style="154" customWidth="1"/>
    <col min="14" max="33" width="8.85546875" style="154"/>
    <col min="34" max="53" width="5" style="154" hidden="1" customWidth="1"/>
    <col min="54" max="54" width="5.5703125" style="154" hidden="1" customWidth="1"/>
    <col min="55" max="55" width="8.85546875" style="154" hidden="1" customWidth="1"/>
    <col min="56" max="56" width="17" style="154" hidden="1" customWidth="1"/>
    <col min="57" max="67" width="5.5703125" style="154" hidden="1" customWidth="1"/>
    <col min="68" max="87" width="5" style="154" hidden="1" customWidth="1"/>
    <col min="88" max="88" width="4.5703125" style="154" hidden="1" customWidth="1"/>
    <col min="89" max="89" width="5.42578125" style="154" hidden="1" customWidth="1"/>
    <col min="90" max="90" width="8.85546875" style="154" hidden="1" customWidth="1"/>
    <col min="91" max="101" width="7.5703125" style="154" hidden="1" customWidth="1"/>
    <col min="102" max="120" width="5" style="154" hidden="1" customWidth="1"/>
    <col min="121" max="121" width="6.42578125" style="154" hidden="1" customWidth="1"/>
    <col min="122" max="122" width="6.140625" style="154" hidden="1" customWidth="1"/>
    <col min="123" max="123" width="4.42578125" style="154" hidden="1" customWidth="1"/>
    <col min="124" max="124" width="8.85546875" style="154" hidden="1" customWidth="1"/>
    <col min="125" max="135" width="7.5703125" style="154" hidden="1" customWidth="1"/>
    <col min="136" max="155" width="5" style="154" hidden="1" customWidth="1"/>
    <col min="156" max="156" width="4.42578125" style="154" hidden="1" customWidth="1"/>
    <col min="157" max="158" width="8.85546875" style="154" hidden="1" customWidth="1"/>
    <col min="159" max="169" width="7.5703125" style="154" hidden="1" customWidth="1"/>
    <col min="170" max="188" width="5" style="154" hidden="1" customWidth="1"/>
    <col min="189" max="189" width="0.7109375" style="154" hidden="1" customWidth="1"/>
    <col min="190" max="190" width="0.5703125" style="154" customWidth="1"/>
    <col min="191" max="16384" width="8.85546875" style="154"/>
  </cols>
  <sheetData>
    <row r="1" spans="1:190" ht="36" customHeight="1" x14ac:dyDescent="0.3">
      <c r="A1" s="153" t="s">
        <v>166</v>
      </c>
    </row>
    <row r="2" spans="1:190" ht="17.25" customHeight="1" x14ac:dyDescent="0.35">
      <c r="A2" s="155" t="s">
        <v>167</v>
      </c>
      <c r="B2" s="156"/>
      <c r="C2" s="156"/>
      <c r="D2" s="156"/>
      <c r="E2" s="156"/>
      <c r="F2" s="156"/>
      <c r="G2" s="156"/>
      <c r="H2" s="156"/>
      <c r="I2" s="156"/>
      <c r="J2" s="156"/>
      <c r="K2" s="156"/>
      <c r="L2" s="156"/>
    </row>
    <row r="3" spans="1:190" ht="46.35" customHeight="1" x14ac:dyDescent="0.45">
      <c r="A3" s="157"/>
      <c r="B3" s="414" t="s">
        <v>168</v>
      </c>
      <c r="C3" s="415"/>
      <c r="D3" s="415"/>
      <c r="E3" s="415"/>
      <c r="F3" s="415"/>
      <c r="G3" s="415"/>
      <c r="H3" s="415"/>
      <c r="I3" s="415"/>
      <c r="J3" s="415"/>
      <c r="K3" s="415"/>
      <c r="L3" s="415"/>
      <c r="M3" s="416"/>
      <c r="N3" s="158"/>
      <c r="O3" s="158"/>
      <c r="P3" s="158"/>
      <c r="Q3" s="158"/>
      <c r="R3" s="159"/>
      <c r="S3" s="159"/>
      <c r="T3" s="159"/>
      <c r="U3" s="159"/>
      <c r="V3" s="159"/>
      <c r="W3" s="159"/>
      <c r="X3" s="159"/>
      <c r="Y3" s="159"/>
      <c r="Z3" s="159"/>
      <c r="AA3" s="159"/>
      <c r="AB3" s="159"/>
      <c r="AC3" s="159"/>
      <c r="AD3" s="159"/>
      <c r="AE3" s="159"/>
      <c r="AF3" s="159"/>
      <c r="AG3" s="159"/>
      <c r="BD3" s="160" t="s">
        <v>169</v>
      </c>
      <c r="CL3" s="160" t="s">
        <v>170</v>
      </c>
      <c r="DT3" s="160" t="s">
        <v>171</v>
      </c>
      <c r="FB3" s="160" t="s">
        <v>172</v>
      </c>
    </row>
    <row r="4" spans="1:190" ht="41.25" customHeight="1" thickBot="1" x14ac:dyDescent="0.35">
      <c r="A4" s="161">
        <v>2020</v>
      </c>
      <c r="B4" s="162" t="s">
        <v>173</v>
      </c>
      <c r="C4" s="410" t="s">
        <v>174</v>
      </c>
      <c r="D4" s="410"/>
      <c r="E4" s="410"/>
      <c r="F4" s="410"/>
      <c r="G4" s="410"/>
      <c r="H4" s="410"/>
      <c r="I4" s="410"/>
      <c r="J4" s="410"/>
      <c r="K4" s="410"/>
      <c r="L4" s="410"/>
      <c r="M4" s="411"/>
      <c r="N4" s="163"/>
      <c r="O4" s="163"/>
      <c r="P4" s="163"/>
      <c r="Q4" s="163"/>
      <c r="R4" s="164"/>
      <c r="S4" s="164"/>
      <c r="T4" s="164"/>
      <c r="U4" s="164"/>
      <c r="V4" s="164"/>
      <c r="W4" s="164"/>
      <c r="X4" s="164"/>
      <c r="Y4" s="164"/>
      <c r="Z4" s="164"/>
      <c r="AA4" s="164"/>
      <c r="AB4" s="164"/>
      <c r="AC4" s="164"/>
      <c r="AD4" s="164"/>
      <c r="AE4" s="164"/>
      <c r="AF4" s="164"/>
      <c r="AG4" s="164"/>
      <c r="AH4" s="163"/>
      <c r="AI4" s="163"/>
      <c r="AJ4" s="163"/>
      <c r="AK4" s="163"/>
      <c r="AL4" s="163"/>
      <c r="AM4" s="163"/>
      <c r="AN4" s="163"/>
      <c r="AO4" s="163"/>
      <c r="AP4" s="163"/>
      <c r="AQ4" s="163"/>
      <c r="AR4" s="163"/>
      <c r="AS4" s="163"/>
      <c r="AT4" s="163"/>
      <c r="AU4" s="163"/>
      <c r="AV4" s="163"/>
      <c r="AW4" s="163"/>
      <c r="AX4" s="163"/>
      <c r="AY4" s="163"/>
      <c r="AZ4" s="163"/>
      <c r="BA4" s="163"/>
      <c r="BB4" s="165"/>
      <c r="BD4" s="417" t="s">
        <v>175</v>
      </c>
      <c r="BE4" s="417"/>
      <c r="BF4" s="417"/>
      <c r="BG4" s="417"/>
      <c r="BH4" s="417"/>
      <c r="BI4" s="417"/>
      <c r="BJ4" s="417"/>
      <c r="BK4" s="417"/>
      <c r="BL4" s="417"/>
      <c r="BM4" s="417"/>
      <c r="BN4" s="417"/>
      <c r="BO4" s="417"/>
      <c r="BP4" s="163"/>
      <c r="BQ4" s="163"/>
      <c r="BR4" s="163"/>
      <c r="BS4" s="163"/>
      <c r="BT4" s="163"/>
      <c r="BU4" s="163"/>
      <c r="BV4" s="163"/>
      <c r="BW4" s="163"/>
      <c r="BX4" s="163"/>
      <c r="BY4" s="163"/>
      <c r="BZ4" s="163"/>
      <c r="CA4" s="163"/>
      <c r="CB4" s="163"/>
      <c r="CC4" s="163"/>
      <c r="CD4" s="163"/>
      <c r="CE4" s="163"/>
      <c r="CF4" s="163"/>
      <c r="CG4" s="163"/>
      <c r="CH4" s="163"/>
      <c r="CI4" s="163"/>
      <c r="CL4" s="417" t="s">
        <v>174</v>
      </c>
      <c r="CM4" s="417"/>
      <c r="CN4" s="417"/>
      <c r="CO4" s="417"/>
      <c r="CP4" s="417"/>
      <c r="CQ4" s="417"/>
      <c r="CR4" s="417"/>
      <c r="CS4" s="417"/>
      <c r="CT4" s="417"/>
      <c r="CU4" s="417"/>
      <c r="CV4" s="417"/>
      <c r="CW4" s="417"/>
      <c r="CX4" s="163"/>
      <c r="CY4" s="163"/>
      <c r="CZ4" s="163"/>
      <c r="DA4" s="163"/>
      <c r="DB4" s="163"/>
      <c r="DC4" s="163"/>
      <c r="DD4" s="163"/>
      <c r="DE4" s="163"/>
      <c r="DF4" s="163"/>
      <c r="DG4" s="163"/>
      <c r="DH4" s="163"/>
      <c r="DI4" s="163"/>
      <c r="DJ4" s="163"/>
      <c r="DK4" s="163"/>
      <c r="DL4" s="163"/>
      <c r="DM4" s="163"/>
      <c r="DN4" s="163"/>
      <c r="DO4" s="163"/>
      <c r="DP4" s="163"/>
      <c r="DQ4" s="163"/>
      <c r="DT4" s="418" t="s">
        <v>174</v>
      </c>
      <c r="DU4" s="418"/>
      <c r="DV4" s="418"/>
      <c r="DW4" s="418"/>
      <c r="DX4" s="418"/>
      <c r="DY4" s="418"/>
      <c r="DZ4" s="418"/>
      <c r="EA4" s="418"/>
      <c r="EB4" s="418"/>
      <c r="EC4" s="418"/>
      <c r="ED4" s="418"/>
      <c r="EE4" s="418"/>
      <c r="EF4" s="163"/>
      <c r="EG4" s="163"/>
      <c r="EH4" s="163"/>
      <c r="EI4" s="163"/>
      <c r="EJ4" s="163"/>
      <c r="EK4" s="163"/>
      <c r="EL4" s="163"/>
      <c r="EM4" s="163"/>
      <c r="EN4" s="163"/>
      <c r="EO4" s="163"/>
      <c r="EP4" s="163"/>
      <c r="EQ4" s="163"/>
      <c r="ER4" s="163"/>
      <c r="ES4" s="163"/>
      <c r="ET4" s="163"/>
      <c r="EU4" s="163"/>
      <c r="EV4" s="163"/>
      <c r="EW4" s="163"/>
      <c r="EX4" s="163"/>
      <c r="EY4" s="163"/>
      <c r="FB4" s="418" t="s">
        <v>176</v>
      </c>
      <c r="FC4" s="418"/>
      <c r="FD4" s="418"/>
      <c r="FE4" s="418"/>
      <c r="FF4" s="418"/>
      <c r="FG4" s="418"/>
      <c r="FH4" s="418"/>
      <c r="FI4" s="418"/>
      <c r="FJ4" s="418"/>
      <c r="FK4" s="418"/>
      <c r="FL4" s="418"/>
      <c r="FM4" s="418"/>
      <c r="FN4" s="163"/>
      <c r="FO4" s="163"/>
      <c r="FP4" s="163"/>
      <c r="FQ4" s="163"/>
      <c r="FR4" s="163"/>
      <c r="FS4" s="163"/>
      <c r="FT4" s="163"/>
      <c r="FU4" s="163"/>
      <c r="FV4" s="163"/>
      <c r="FW4" s="163"/>
      <c r="FX4" s="163"/>
      <c r="FY4" s="163"/>
      <c r="FZ4" s="163"/>
      <c r="GA4" s="163"/>
      <c r="GB4" s="163"/>
      <c r="GC4" s="163"/>
      <c r="GD4" s="163"/>
      <c r="GE4" s="163"/>
      <c r="GF4" s="163"/>
      <c r="GG4" s="163"/>
    </row>
    <row r="5" spans="1:190" ht="54" customHeight="1" thickBot="1" x14ac:dyDescent="0.5">
      <c r="A5" s="157"/>
      <c r="B5" s="166" t="s">
        <v>177</v>
      </c>
      <c r="C5" s="410" t="s">
        <v>174</v>
      </c>
      <c r="D5" s="410"/>
      <c r="E5" s="410"/>
      <c r="F5" s="410"/>
      <c r="G5" s="410"/>
      <c r="H5" s="410"/>
      <c r="I5" s="410"/>
      <c r="J5" s="410"/>
      <c r="K5" s="410"/>
      <c r="L5" s="410"/>
      <c r="M5" s="411"/>
      <c r="N5" s="163"/>
      <c r="O5" s="163"/>
      <c r="P5" s="163"/>
      <c r="Q5" s="163"/>
      <c r="R5" s="159"/>
      <c r="S5" s="159"/>
      <c r="T5" s="159"/>
      <c r="U5" s="159"/>
      <c r="V5" s="159"/>
      <c r="W5" s="159"/>
      <c r="X5" s="159"/>
      <c r="Y5" s="159"/>
      <c r="Z5" s="159"/>
      <c r="AA5" s="159"/>
      <c r="AB5" s="159"/>
      <c r="AC5" s="159"/>
      <c r="AD5" s="159"/>
      <c r="AE5" s="159"/>
      <c r="AF5" s="159"/>
      <c r="AG5" s="159"/>
      <c r="AH5" s="167">
        <v>2001</v>
      </c>
      <c r="AI5" s="167">
        <v>2002</v>
      </c>
      <c r="AJ5" s="167">
        <v>2003</v>
      </c>
      <c r="AK5" s="167">
        <v>2004</v>
      </c>
      <c r="AL5" s="167">
        <v>2005</v>
      </c>
      <c r="AM5" s="167">
        <v>2006</v>
      </c>
      <c r="AN5" s="167">
        <v>2007</v>
      </c>
      <c r="AO5" s="167">
        <v>2008</v>
      </c>
      <c r="AP5" s="167">
        <v>2009</v>
      </c>
      <c r="AQ5" s="167">
        <v>2010</v>
      </c>
      <c r="AR5" s="167">
        <v>2011</v>
      </c>
      <c r="AS5" s="167">
        <v>2012</v>
      </c>
      <c r="AT5" s="167">
        <v>2013</v>
      </c>
      <c r="AU5" s="167">
        <v>2014</v>
      </c>
      <c r="AV5" s="167">
        <v>2015</v>
      </c>
      <c r="AW5" s="167">
        <v>2016</v>
      </c>
      <c r="AX5" s="167">
        <v>2017</v>
      </c>
      <c r="AY5" s="167">
        <v>2018</v>
      </c>
      <c r="AZ5" s="167">
        <v>2019</v>
      </c>
      <c r="BA5" s="167">
        <v>2020</v>
      </c>
      <c r="BB5" s="168"/>
      <c r="BD5" s="169"/>
      <c r="BE5" s="167">
        <v>1990</v>
      </c>
      <c r="BF5" s="167">
        <v>1991</v>
      </c>
      <c r="BG5" s="167">
        <v>1992</v>
      </c>
      <c r="BH5" s="167">
        <v>1993</v>
      </c>
      <c r="BI5" s="167">
        <v>1994</v>
      </c>
      <c r="BJ5" s="167">
        <v>1995</v>
      </c>
      <c r="BK5" s="167">
        <v>1996</v>
      </c>
      <c r="BL5" s="167">
        <v>1997</v>
      </c>
      <c r="BM5" s="167">
        <v>1998</v>
      </c>
      <c r="BN5" s="167">
        <v>1999</v>
      </c>
      <c r="BO5" s="167">
        <v>2000</v>
      </c>
      <c r="BP5" s="167">
        <v>2001</v>
      </c>
      <c r="BQ5" s="167">
        <v>2002</v>
      </c>
      <c r="BR5" s="167">
        <v>2003</v>
      </c>
      <c r="BS5" s="167">
        <v>2004</v>
      </c>
      <c r="BT5" s="167">
        <v>2005</v>
      </c>
      <c r="BU5" s="167">
        <v>2006</v>
      </c>
      <c r="BV5" s="167">
        <v>2007</v>
      </c>
      <c r="BW5" s="167">
        <v>2008</v>
      </c>
      <c r="BX5" s="167">
        <v>2009</v>
      </c>
      <c r="BY5" s="167">
        <v>2010</v>
      </c>
      <c r="BZ5" s="167">
        <v>2011</v>
      </c>
      <c r="CA5" s="167">
        <v>2012</v>
      </c>
      <c r="CB5" s="167">
        <v>2013</v>
      </c>
      <c r="CC5" s="167">
        <v>2014</v>
      </c>
      <c r="CD5" s="167">
        <v>2015</v>
      </c>
      <c r="CE5" s="167">
        <v>2016</v>
      </c>
      <c r="CF5" s="167">
        <v>2017</v>
      </c>
      <c r="CG5" s="167">
        <v>2018</v>
      </c>
      <c r="CH5" s="167">
        <v>2019</v>
      </c>
      <c r="CI5" s="167">
        <v>2020</v>
      </c>
      <c r="CL5" s="169"/>
      <c r="CM5" s="167">
        <v>1990</v>
      </c>
      <c r="CN5" s="167">
        <v>1991</v>
      </c>
      <c r="CO5" s="167">
        <v>1992</v>
      </c>
      <c r="CP5" s="167">
        <v>1993</v>
      </c>
      <c r="CQ5" s="167">
        <v>1994</v>
      </c>
      <c r="CR5" s="167">
        <v>1995</v>
      </c>
      <c r="CS5" s="167">
        <v>1996</v>
      </c>
      <c r="CT5" s="167">
        <v>1997</v>
      </c>
      <c r="CU5" s="167">
        <v>1998</v>
      </c>
      <c r="CV5" s="167">
        <v>1999</v>
      </c>
      <c r="CW5" s="167">
        <v>2000</v>
      </c>
      <c r="CX5" s="167">
        <v>2001</v>
      </c>
      <c r="CY5" s="167">
        <v>2002</v>
      </c>
      <c r="CZ5" s="167">
        <v>2003</v>
      </c>
      <c r="DA5" s="167">
        <v>2004</v>
      </c>
      <c r="DB5" s="167">
        <v>2005</v>
      </c>
      <c r="DC5" s="167">
        <v>2006</v>
      </c>
      <c r="DD5" s="167">
        <v>2007</v>
      </c>
      <c r="DE5" s="167">
        <v>2008</v>
      </c>
      <c r="DF5" s="167">
        <v>2009</v>
      </c>
      <c r="DG5" s="167">
        <v>2010</v>
      </c>
      <c r="DH5" s="167">
        <v>2011</v>
      </c>
      <c r="DI5" s="167">
        <v>2012</v>
      </c>
      <c r="DJ5" s="167">
        <v>2013</v>
      </c>
      <c r="DK5" s="167">
        <v>2014</v>
      </c>
      <c r="DL5" s="167">
        <v>2015</v>
      </c>
      <c r="DM5" s="167">
        <v>2016</v>
      </c>
      <c r="DN5" s="167">
        <v>2017</v>
      </c>
      <c r="DO5" s="167">
        <v>2018</v>
      </c>
      <c r="DP5" s="167">
        <v>2019</v>
      </c>
      <c r="DQ5" s="167">
        <v>2020</v>
      </c>
      <c r="DT5" s="169"/>
      <c r="DU5" s="167">
        <v>1990</v>
      </c>
      <c r="DV5" s="167">
        <v>1991</v>
      </c>
      <c r="DW5" s="167">
        <v>1992</v>
      </c>
      <c r="DX5" s="167">
        <v>1993</v>
      </c>
      <c r="DY5" s="167">
        <v>1994</v>
      </c>
      <c r="DZ5" s="167">
        <v>1995</v>
      </c>
      <c r="EA5" s="167">
        <v>1996</v>
      </c>
      <c r="EB5" s="167">
        <v>1997</v>
      </c>
      <c r="EC5" s="167">
        <v>1998</v>
      </c>
      <c r="ED5" s="167">
        <v>1999</v>
      </c>
      <c r="EE5" s="167">
        <v>2000</v>
      </c>
      <c r="EF5" s="167">
        <v>2001</v>
      </c>
      <c r="EG5" s="167">
        <v>2002</v>
      </c>
      <c r="EH5" s="167">
        <v>2003</v>
      </c>
      <c r="EI5" s="167">
        <v>2004</v>
      </c>
      <c r="EJ5" s="167">
        <v>2005</v>
      </c>
      <c r="EK5" s="167">
        <v>2006</v>
      </c>
      <c r="EL5" s="167">
        <v>2007</v>
      </c>
      <c r="EM5" s="167">
        <v>2008</v>
      </c>
      <c r="EN5" s="167">
        <v>2009</v>
      </c>
      <c r="EO5" s="167">
        <v>2010</v>
      </c>
      <c r="EP5" s="167">
        <v>2011</v>
      </c>
      <c r="EQ5" s="167">
        <v>2012</v>
      </c>
      <c r="ER5" s="167">
        <v>2013</v>
      </c>
      <c r="ES5" s="167">
        <v>2014</v>
      </c>
      <c r="ET5" s="167">
        <v>2015</v>
      </c>
      <c r="EU5" s="167">
        <v>2016</v>
      </c>
      <c r="EV5" s="167">
        <v>2017</v>
      </c>
      <c r="EW5" s="167">
        <v>2018</v>
      </c>
      <c r="EX5" s="167">
        <v>2019</v>
      </c>
      <c r="EY5" s="167">
        <v>2020</v>
      </c>
      <c r="FB5" s="169"/>
      <c r="FC5" s="167">
        <v>1990</v>
      </c>
      <c r="FD5" s="167">
        <v>1991</v>
      </c>
      <c r="FE5" s="167">
        <v>1992</v>
      </c>
      <c r="FF5" s="167">
        <v>1993</v>
      </c>
      <c r="FG5" s="167">
        <v>1994</v>
      </c>
      <c r="FH5" s="167">
        <v>1995</v>
      </c>
      <c r="FI5" s="167">
        <v>1996</v>
      </c>
      <c r="FJ5" s="167">
        <v>1997</v>
      </c>
      <c r="FK5" s="167">
        <v>1998</v>
      </c>
      <c r="FL5" s="167">
        <v>1999</v>
      </c>
      <c r="FM5" s="167">
        <v>2000</v>
      </c>
      <c r="FN5" s="167">
        <v>2001</v>
      </c>
      <c r="FO5" s="167">
        <v>2002</v>
      </c>
      <c r="FP5" s="167">
        <v>2003</v>
      </c>
      <c r="FQ5" s="167">
        <v>2004</v>
      </c>
      <c r="FR5" s="167">
        <v>2005</v>
      </c>
      <c r="FS5" s="167">
        <v>2006</v>
      </c>
      <c r="FT5" s="167">
        <v>2007</v>
      </c>
      <c r="FU5" s="167">
        <v>2008</v>
      </c>
      <c r="FV5" s="167">
        <v>2009</v>
      </c>
      <c r="FW5" s="167">
        <v>2010</v>
      </c>
      <c r="FX5" s="167">
        <v>2011</v>
      </c>
      <c r="FY5" s="167">
        <v>2012</v>
      </c>
      <c r="FZ5" s="167">
        <v>2013</v>
      </c>
      <c r="GA5" s="167">
        <v>2014</v>
      </c>
      <c r="GB5" s="167">
        <v>2015</v>
      </c>
      <c r="GC5" s="167">
        <v>2016</v>
      </c>
      <c r="GD5" s="167">
        <v>2017</v>
      </c>
      <c r="GE5" s="167">
        <v>2018</v>
      </c>
      <c r="GF5" s="167">
        <v>2019</v>
      </c>
      <c r="GG5" s="167">
        <v>2020</v>
      </c>
    </row>
    <row r="6" spans="1:190" ht="40.5" customHeight="1" x14ac:dyDescent="0.45">
      <c r="A6" s="157"/>
      <c r="B6" s="166" t="s">
        <v>178</v>
      </c>
      <c r="C6" s="410" t="s">
        <v>179</v>
      </c>
      <c r="D6" s="410"/>
      <c r="E6" s="410"/>
      <c r="F6" s="410"/>
      <c r="G6" s="410"/>
      <c r="H6" s="410"/>
      <c r="I6" s="410"/>
      <c r="J6" s="410"/>
      <c r="K6" s="410"/>
      <c r="L6" s="410"/>
      <c r="M6" s="411"/>
      <c r="N6" s="163"/>
      <c r="O6" s="163"/>
      <c r="P6" s="163"/>
      <c r="Q6" s="163"/>
      <c r="R6" s="170"/>
      <c r="S6" s="170"/>
      <c r="T6" s="170"/>
      <c r="U6" s="170"/>
      <c r="V6" s="170"/>
      <c r="W6" s="170"/>
      <c r="X6" s="170"/>
      <c r="Y6" s="170"/>
      <c r="Z6" s="170"/>
      <c r="AA6" s="170"/>
      <c r="AB6" s="170"/>
      <c r="AC6" s="170"/>
      <c r="AD6" s="170"/>
      <c r="AE6" s="170"/>
      <c r="AF6" s="170"/>
      <c r="AG6" s="170"/>
      <c r="AH6" s="171" t="s">
        <v>174</v>
      </c>
      <c r="AI6" s="171" t="s">
        <v>174</v>
      </c>
      <c r="AJ6" s="171" t="s">
        <v>174</v>
      </c>
      <c r="AK6" s="171" t="s">
        <v>174</v>
      </c>
      <c r="AL6" s="171" t="s">
        <v>174</v>
      </c>
      <c r="AM6" s="171" t="s">
        <v>174</v>
      </c>
      <c r="AN6" s="171" t="s">
        <v>174</v>
      </c>
      <c r="AO6" s="171" t="s">
        <v>174</v>
      </c>
      <c r="AP6" s="171" t="s">
        <v>174</v>
      </c>
      <c r="AQ6" s="171" t="s">
        <v>174</v>
      </c>
      <c r="AR6" s="171" t="s">
        <v>174</v>
      </c>
      <c r="AS6" s="171" t="s">
        <v>174</v>
      </c>
      <c r="AT6" s="171" t="s">
        <v>174</v>
      </c>
      <c r="AU6" s="171" t="s">
        <v>174</v>
      </c>
      <c r="AV6" s="171" t="s">
        <v>174</v>
      </c>
      <c r="AW6" s="171" t="s">
        <v>174</v>
      </c>
      <c r="AX6" s="171" t="s">
        <v>174</v>
      </c>
      <c r="AY6" s="171" t="s">
        <v>174</v>
      </c>
      <c r="AZ6" s="171" t="s">
        <v>174</v>
      </c>
      <c r="BA6" s="171" t="s">
        <v>174</v>
      </c>
      <c r="BB6" s="171">
        <v>0</v>
      </c>
      <c r="BD6" s="172" t="s">
        <v>180</v>
      </c>
      <c r="BE6" s="171" t="s">
        <v>174</v>
      </c>
      <c r="BF6" s="171" t="s">
        <v>174</v>
      </c>
      <c r="BG6" s="171" t="s">
        <v>174</v>
      </c>
      <c r="BH6" s="171" t="s">
        <v>174</v>
      </c>
      <c r="BI6" s="171" t="s">
        <v>174</v>
      </c>
      <c r="BJ6" s="171" t="s">
        <v>174</v>
      </c>
      <c r="BK6" s="171" t="s">
        <v>174</v>
      </c>
      <c r="BL6" s="171" t="s">
        <v>174</v>
      </c>
      <c r="BM6" s="171" t="s">
        <v>174</v>
      </c>
      <c r="BN6" s="171" t="s">
        <v>174</v>
      </c>
      <c r="BO6" s="171" t="s">
        <v>174</v>
      </c>
      <c r="BP6" s="173" t="s">
        <v>174</v>
      </c>
      <c r="BQ6" s="173" t="s">
        <v>174</v>
      </c>
      <c r="BR6" s="173" t="s">
        <v>174</v>
      </c>
      <c r="BS6" s="173" t="s">
        <v>174</v>
      </c>
      <c r="BT6" s="173" t="s">
        <v>174</v>
      </c>
      <c r="BU6" s="173" t="s">
        <v>174</v>
      </c>
      <c r="BV6" s="173" t="s">
        <v>174</v>
      </c>
      <c r="BW6" s="173" t="s">
        <v>174</v>
      </c>
      <c r="BX6" s="173" t="s">
        <v>174</v>
      </c>
      <c r="BY6" s="173" t="s">
        <v>174</v>
      </c>
      <c r="BZ6" s="173" t="s">
        <v>174</v>
      </c>
      <c r="CA6" s="173" t="s">
        <v>174</v>
      </c>
      <c r="CB6" s="173" t="s">
        <v>174</v>
      </c>
      <c r="CC6" s="173" t="s">
        <v>174</v>
      </c>
      <c r="CD6" s="173" t="s">
        <v>174</v>
      </c>
      <c r="CE6" s="173" t="s">
        <v>174</v>
      </c>
      <c r="CF6" s="173" t="s">
        <v>174</v>
      </c>
      <c r="CG6" s="173" t="s">
        <v>174</v>
      </c>
      <c r="CH6" s="173" t="s">
        <v>174</v>
      </c>
      <c r="CI6" s="173" t="s">
        <v>174</v>
      </c>
      <c r="CJ6" s="171">
        <v>0</v>
      </c>
      <c r="CL6" s="174" t="s">
        <v>181</v>
      </c>
      <c r="CM6" s="171" t="s">
        <v>174</v>
      </c>
      <c r="CN6" s="171" t="s">
        <v>174</v>
      </c>
      <c r="CO6" s="171" t="s">
        <v>174</v>
      </c>
      <c r="CP6" s="171" t="s">
        <v>174</v>
      </c>
      <c r="CQ6" s="171" t="s">
        <v>174</v>
      </c>
      <c r="CR6" s="171" t="s">
        <v>174</v>
      </c>
      <c r="CS6" s="171" t="s">
        <v>174</v>
      </c>
      <c r="CT6" s="171" t="s">
        <v>174</v>
      </c>
      <c r="CU6" s="171" t="s">
        <v>174</v>
      </c>
      <c r="CV6" s="171" t="s">
        <v>174</v>
      </c>
      <c r="CW6" s="171" t="s">
        <v>174</v>
      </c>
      <c r="CX6" s="173" t="s">
        <v>174</v>
      </c>
      <c r="CY6" s="173" t="s">
        <v>174</v>
      </c>
      <c r="CZ6" s="173" t="s">
        <v>174</v>
      </c>
      <c r="DA6" s="173" t="s">
        <v>174</v>
      </c>
      <c r="DB6" s="173" t="s">
        <v>174</v>
      </c>
      <c r="DC6" s="173" t="s">
        <v>174</v>
      </c>
      <c r="DD6" s="173" t="s">
        <v>174</v>
      </c>
      <c r="DE6" s="173" t="s">
        <v>174</v>
      </c>
      <c r="DF6" s="173" t="s">
        <v>174</v>
      </c>
      <c r="DG6" s="173" t="s">
        <v>174</v>
      </c>
      <c r="DH6" s="173" t="s">
        <v>174</v>
      </c>
      <c r="DI6" s="173" t="s">
        <v>174</v>
      </c>
      <c r="DJ6" s="173" t="s">
        <v>174</v>
      </c>
      <c r="DK6" s="173" t="s">
        <v>174</v>
      </c>
      <c r="DL6" s="173" t="s">
        <v>174</v>
      </c>
      <c r="DM6" s="173" t="s">
        <v>174</v>
      </c>
      <c r="DN6" s="173" t="s">
        <v>174</v>
      </c>
      <c r="DO6" s="173" t="s">
        <v>174</v>
      </c>
      <c r="DP6" s="173" t="s">
        <v>174</v>
      </c>
      <c r="DQ6" s="173" t="s">
        <v>174</v>
      </c>
      <c r="DR6" s="171">
        <v>0</v>
      </c>
      <c r="DT6" s="174" t="s">
        <v>182</v>
      </c>
      <c r="DU6" s="173" t="s">
        <v>174</v>
      </c>
      <c r="DV6" s="173" t="s">
        <v>174</v>
      </c>
      <c r="DW6" s="173" t="s">
        <v>174</v>
      </c>
      <c r="DX6" s="173" t="s">
        <v>174</v>
      </c>
      <c r="DY6" s="173" t="s">
        <v>174</v>
      </c>
      <c r="DZ6" s="173" t="s">
        <v>174</v>
      </c>
      <c r="EA6" s="173" t="s">
        <v>174</v>
      </c>
      <c r="EB6" s="173" t="s">
        <v>174</v>
      </c>
      <c r="EC6" s="173" t="s">
        <v>174</v>
      </c>
      <c r="ED6" s="173" t="s">
        <v>174</v>
      </c>
      <c r="EE6" s="173" t="s">
        <v>174</v>
      </c>
      <c r="EF6" s="173" t="s">
        <v>174</v>
      </c>
      <c r="EG6" s="173" t="s">
        <v>174</v>
      </c>
      <c r="EH6" s="173" t="s">
        <v>174</v>
      </c>
      <c r="EI6" s="173" t="s">
        <v>174</v>
      </c>
      <c r="EJ6" s="173" t="s">
        <v>174</v>
      </c>
      <c r="EK6" s="173" t="s">
        <v>174</v>
      </c>
      <c r="EL6" s="173" t="s">
        <v>174</v>
      </c>
      <c r="EM6" s="173" t="s">
        <v>174</v>
      </c>
      <c r="EN6" s="173" t="s">
        <v>174</v>
      </c>
      <c r="EO6" s="173" t="s">
        <v>174</v>
      </c>
      <c r="EP6" s="173" t="s">
        <v>174</v>
      </c>
      <c r="EQ6" s="173" t="s">
        <v>174</v>
      </c>
      <c r="ER6" s="173" t="s">
        <v>174</v>
      </c>
      <c r="ES6" s="173" t="s">
        <v>174</v>
      </c>
      <c r="ET6" s="173" t="s">
        <v>174</v>
      </c>
      <c r="EU6" s="173" t="s">
        <v>174</v>
      </c>
      <c r="EV6" s="173" t="s">
        <v>174</v>
      </c>
      <c r="EW6" s="173" t="s">
        <v>174</v>
      </c>
      <c r="EX6" s="173" t="s">
        <v>174</v>
      </c>
      <c r="EY6" s="173" t="s">
        <v>174</v>
      </c>
      <c r="EZ6" s="173">
        <v>0</v>
      </c>
      <c r="FB6" s="174" t="s">
        <v>183</v>
      </c>
      <c r="FC6" s="173" t="s">
        <v>174</v>
      </c>
      <c r="FD6" s="173" t="s">
        <v>174</v>
      </c>
      <c r="FE6" s="173" t="s">
        <v>174</v>
      </c>
      <c r="FF6" s="173" t="s">
        <v>174</v>
      </c>
      <c r="FG6" s="173" t="s">
        <v>174</v>
      </c>
      <c r="FH6" s="173" t="s">
        <v>174</v>
      </c>
      <c r="FI6" s="173" t="s">
        <v>174</v>
      </c>
      <c r="FJ6" s="173" t="s">
        <v>174</v>
      </c>
      <c r="FK6" s="173" t="s">
        <v>174</v>
      </c>
      <c r="FL6" s="173" t="s">
        <v>174</v>
      </c>
      <c r="FM6" s="173" t="s">
        <v>174</v>
      </c>
      <c r="FN6" s="173" t="s">
        <v>174</v>
      </c>
      <c r="FO6" s="173" t="s">
        <v>174</v>
      </c>
      <c r="FP6" s="173" t="s">
        <v>174</v>
      </c>
      <c r="FQ6" s="173" t="s">
        <v>174</v>
      </c>
      <c r="FR6" s="173" t="s">
        <v>174</v>
      </c>
      <c r="FS6" s="173" t="s">
        <v>174</v>
      </c>
      <c r="FT6" s="173" t="s">
        <v>174</v>
      </c>
      <c r="FU6" s="173" t="s">
        <v>174</v>
      </c>
      <c r="FV6" s="173" t="s">
        <v>174</v>
      </c>
      <c r="FW6" s="173" t="s">
        <v>174</v>
      </c>
      <c r="FX6" s="173" t="s">
        <v>174</v>
      </c>
      <c r="FY6" s="173" t="s">
        <v>174</v>
      </c>
      <c r="FZ6" s="173" t="s">
        <v>174</v>
      </c>
      <c r="GA6" s="173" t="s">
        <v>174</v>
      </c>
      <c r="GB6" s="173" t="s">
        <v>174</v>
      </c>
      <c r="GC6" s="173" t="s">
        <v>174</v>
      </c>
      <c r="GD6" s="173" t="s">
        <v>174</v>
      </c>
      <c r="GE6" s="173" t="s">
        <v>174</v>
      </c>
      <c r="GF6" s="173" t="s">
        <v>174</v>
      </c>
      <c r="GG6" s="173" t="s">
        <v>174</v>
      </c>
      <c r="GH6" s="173">
        <v>0</v>
      </c>
    </row>
    <row r="7" spans="1:190" ht="17.25" customHeight="1" x14ac:dyDescent="0.45">
      <c r="A7" s="157"/>
      <c r="B7" s="166" t="s">
        <v>184</v>
      </c>
      <c r="C7" s="410" t="s">
        <v>175</v>
      </c>
      <c r="D7" s="410"/>
      <c r="E7" s="410"/>
      <c r="F7" s="410"/>
      <c r="G7" s="410"/>
      <c r="H7" s="410"/>
      <c r="I7" s="410"/>
      <c r="J7" s="410"/>
      <c r="K7" s="410"/>
      <c r="L7" s="410"/>
      <c r="M7" s="411"/>
      <c r="N7" s="163"/>
      <c r="O7" s="163"/>
      <c r="P7" s="163"/>
      <c r="Q7" s="163"/>
      <c r="R7" s="175"/>
      <c r="S7" s="175"/>
      <c r="T7" s="175"/>
      <c r="U7" s="175"/>
      <c r="V7" s="175"/>
      <c r="W7" s="175"/>
      <c r="X7" s="175"/>
      <c r="Y7" s="175"/>
      <c r="Z7" s="175"/>
      <c r="AA7" s="175"/>
      <c r="AB7" s="175"/>
      <c r="AC7" s="175"/>
      <c r="AD7" s="175"/>
      <c r="AE7" s="175"/>
      <c r="AF7" s="175"/>
      <c r="AG7" s="175"/>
      <c r="AH7" s="171" t="s">
        <v>174</v>
      </c>
      <c r="AI7" s="171" t="s">
        <v>174</v>
      </c>
      <c r="AJ7" s="171" t="s">
        <v>174</v>
      </c>
      <c r="AK7" s="171" t="s">
        <v>174</v>
      </c>
      <c r="AL7" s="171" t="s">
        <v>174</v>
      </c>
      <c r="AM7" s="171" t="s">
        <v>174</v>
      </c>
      <c r="AN7" s="171" t="s">
        <v>174</v>
      </c>
      <c r="AO7" s="171" t="s">
        <v>174</v>
      </c>
      <c r="AP7" s="171" t="s">
        <v>174</v>
      </c>
      <c r="AQ7" s="171" t="s">
        <v>174</v>
      </c>
      <c r="AR7" s="171" t="s">
        <v>174</v>
      </c>
      <c r="AS7" s="171" t="s">
        <v>174</v>
      </c>
      <c r="AT7" s="171" t="s">
        <v>174</v>
      </c>
      <c r="AU7" s="171" t="s">
        <v>174</v>
      </c>
      <c r="AV7" s="171" t="s">
        <v>174</v>
      </c>
      <c r="AW7" s="171" t="s">
        <v>174</v>
      </c>
      <c r="AX7" s="171" t="s">
        <v>174</v>
      </c>
      <c r="AY7" s="171" t="s">
        <v>174</v>
      </c>
      <c r="AZ7" s="171" t="s">
        <v>174</v>
      </c>
      <c r="BA7" s="171" t="s">
        <v>174</v>
      </c>
      <c r="BB7" s="171">
        <v>0</v>
      </c>
      <c r="BD7" s="176" t="s">
        <v>185</v>
      </c>
      <c r="BE7" s="171">
        <v>4</v>
      </c>
      <c r="BF7" s="171">
        <v>4</v>
      </c>
      <c r="BG7" s="171">
        <v>4</v>
      </c>
      <c r="BH7" s="171">
        <v>4</v>
      </c>
      <c r="BI7" s="171">
        <v>4</v>
      </c>
      <c r="BJ7" s="171">
        <v>4</v>
      </c>
      <c r="BK7" s="171">
        <v>4</v>
      </c>
      <c r="BL7" s="171">
        <v>4</v>
      </c>
      <c r="BM7" s="171">
        <v>4</v>
      </c>
      <c r="BN7" s="171">
        <v>4</v>
      </c>
      <c r="BO7" s="171">
        <v>4</v>
      </c>
      <c r="BP7" s="171">
        <v>4</v>
      </c>
      <c r="BQ7" s="171">
        <v>4</v>
      </c>
      <c r="BR7" s="171">
        <v>4</v>
      </c>
      <c r="BS7" s="171">
        <v>4</v>
      </c>
      <c r="BT7" s="171">
        <v>4</v>
      </c>
      <c r="BU7" s="171">
        <v>4</v>
      </c>
      <c r="BV7" s="171">
        <v>4</v>
      </c>
      <c r="BW7" s="171">
        <v>4</v>
      </c>
      <c r="BX7" s="171">
        <v>4</v>
      </c>
      <c r="BY7" s="171">
        <v>4</v>
      </c>
      <c r="BZ7" s="171">
        <v>4</v>
      </c>
      <c r="CA7" s="171">
        <v>4</v>
      </c>
      <c r="CB7" s="171">
        <v>4</v>
      </c>
      <c r="CC7" s="171">
        <v>4</v>
      </c>
      <c r="CD7" s="171">
        <v>4</v>
      </c>
      <c r="CE7" s="171">
        <v>4</v>
      </c>
      <c r="CF7" s="171">
        <v>4</v>
      </c>
      <c r="CG7" s="171">
        <v>4</v>
      </c>
      <c r="CH7" s="171">
        <v>4</v>
      </c>
      <c r="CI7" s="171">
        <v>4</v>
      </c>
      <c r="CJ7" s="171">
        <v>124</v>
      </c>
      <c r="CL7" s="174" t="s">
        <v>186</v>
      </c>
      <c r="CM7" s="171" t="s">
        <v>174</v>
      </c>
      <c r="CN7" s="171" t="s">
        <v>174</v>
      </c>
      <c r="CO7" s="171" t="s">
        <v>174</v>
      </c>
      <c r="CP7" s="171" t="s">
        <v>174</v>
      </c>
      <c r="CQ7" s="171" t="s">
        <v>174</v>
      </c>
      <c r="CR7" s="171" t="s">
        <v>174</v>
      </c>
      <c r="CS7" s="171" t="s">
        <v>174</v>
      </c>
      <c r="CT7" s="171" t="s">
        <v>174</v>
      </c>
      <c r="CU7" s="171" t="s">
        <v>174</v>
      </c>
      <c r="CV7" s="171" t="s">
        <v>174</v>
      </c>
      <c r="CW7" s="171" t="s">
        <v>174</v>
      </c>
      <c r="CX7" s="173" t="s">
        <v>174</v>
      </c>
      <c r="CY7" s="173" t="s">
        <v>174</v>
      </c>
      <c r="CZ7" s="173" t="s">
        <v>174</v>
      </c>
      <c r="DA7" s="173" t="s">
        <v>174</v>
      </c>
      <c r="DB7" s="173" t="s">
        <v>174</v>
      </c>
      <c r="DC7" s="173" t="s">
        <v>174</v>
      </c>
      <c r="DD7" s="173" t="s">
        <v>174</v>
      </c>
      <c r="DE7" s="173" t="s">
        <v>174</v>
      </c>
      <c r="DF7" s="173" t="s">
        <v>174</v>
      </c>
      <c r="DG7" s="173" t="s">
        <v>174</v>
      </c>
      <c r="DH7" s="173" t="s">
        <v>174</v>
      </c>
      <c r="DI7" s="173" t="s">
        <v>174</v>
      </c>
      <c r="DJ7" s="173" t="s">
        <v>174</v>
      </c>
      <c r="DK7" s="173" t="s">
        <v>174</v>
      </c>
      <c r="DL7" s="173" t="s">
        <v>174</v>
      </c>
      <c r="DM7" s="173" t="s">
        <v>174</v>
      </c>
      <c r="DN7" s="173" t="s">
        <v>174</v>
      </c>
      <c r="DO7" s="173" t="s">
        <v>174</v>
      </c>
      <c r="DP7" s="173" t="s">
        <v>174</v>
      </c>
      <c r="DQ7" s="173" t="s">
        <v>174</v>
      </c>
      <c r="DR7" s="171">
        <v>0</v>
      </c>
      <c r="DT7" s="174" t="s">
        <v>187</v>
      </c>
      <c r="DU7" s="173" t="s">
        <v>174</v>
      </c>
      <c r="DV7" s="173" t="s">
        <v>174</v>
      </c>
      <c r="DW7" s="173" t="s">
        <v>174</v>
      </c>
      <c r="DX7" s="173" t="s">
        <v>174</v>
      </c>
      <c r="DY7" s="173" t="s">
        <v>174</v>
      </c>
      <c r="DZ7" s="173" t="s">
        <v>174</v>
      </c>
      <c r="EA7" s="173" t="s">
        <v>174</v>
      </c>
      <c r="EB7" s="173" t="s">
        <v>174</v>
      </c>
      <c r="EC7" s="173" t="s">
        <v>174</v>
      </c>
      <c r="ED7" s="173" t="s">
        <v>174</v>
      </c>
      <c r="EE7" s="173" t="s">
        <v>174</v>
      </c>
      <c r="EF7" s="173" t="s">
        <v>174</v>
      </c>
      <c r="EG7" s="173" t="s">
        <v>174</v>
      </c>
      <c r="EH7" s="173" t="s">
        <v>174</v>
      </c>
      <c r="EI7" s="173" t="s">
        <v>174</v>
      </c>
      <c r="EJ7" s="173" t="s">
        <v>174</v>
      </c>
      <c r="EK7" s="173" t="s">
        <v>174</v>
      </c>
      <c r="EL7" s="173" t="s">
        <v>174</v>
      </c>
      <c r="EM7" s="173" t="s">
        <v>174</v>
      </c>
      <c r="EN7" s="173" t="s">
        <v>174</v>
      </c>
      <c r="EO7" s="173" t="s">
        <v>174</v>
      </c>
      <c r="EP7" s="173" t="s">
        <v>174</v>
      </c>
      <c r="EQ7" s="173" t="s">
        <v>174</v>
      </c>
      <c r="ER7" s="173" t="s">
        <v>174</v>
      </c>
      <c r="ES7" s="173" t="s">
        <v>174</v>
      </c>
      <c r="ET7" s="173" t="s">
        <v>174</v>
      </c>
      <c r="EU7" s="173" t="s">
        <v>174</v>
      </c>
      <c r="EV7" s="173" t="s">
        <v>174</v>
      </c>
      <c r="EW7" s="173" t="s">
        <v>174</v>
      </c>
      <c r="EX7" s="173" t="s">
        <v>174</v>
      </c>
      <c r="EY7" s="173" t="s">
        <v>174</v>
      </c>
      <c r="EZ7" s="173">
        <v>0</v>
      </c>
      <c r="FB7" s="174" t="s">
        <v>188</v>
      </c>
      <c r="FC7" s="173" t="s">
        <v>174</v>
      </c>
      <c r="FD7" s="173" t="s">
        <v>174</v>
      </c>
      <c r="FE7" s="173" t="s">
        <v>174</v>
      </c>
      <c r="FF7" s="173" t="s">
        <v>174</v>
      </c>
      <c r="FG7" s="173" t="s">
        <v>174</v>
      </c>
      <c r="FH7" s="173" t="s">
        <v>174</v>
      </c>
      <c r="FI7" s="173" t="s">
        <v>174</v>
      </c>
      <c r="FJ7" s="173" t="s">
        <v>174</v>
      </c>
      <c r="FK7" s="173" t="s">
        <v>174</v>
      </c>
      <c r="FL7" s="173" t="s">
        <v>174</v>
      </c>
      <c r="FM7" s="173" t="s">
        <v>174</v>
      </c>
      <c r="FN7" s="173" t="s">
        <v>174</v>
      </c>
      <c r="FO7" s="173" t="s">
        <v>174</v>
      </c>
      <c r="FP7" s="173" t="s">
        <v>174</v>
      </c>
      <c r="FQ7" s="173" t="s">
        <v>174</v>
      </c>
      <c r="FR7" s="173" t="s">
        <v>174</v>
      </c>
      <c r="FS7" s="173" t="s">
        <v>174</v>
      </c>
      <c r="FT7" s="173" t="s">
        <v>174</v>
      </c>
      <c r="FU7" s="173" t="s">
        <v>174</v>
      </c>
      <c r="FV7" s="173" t="s">
        <v>174</v>
      </c>
      <c r="FW7" s="173" t="s">
        <v>174</v>
      </c>
      <c r="FX7" s="173" t="s">
        <v>174</v>
      </c>
      <c r="FY7" s="173" t="s">
        <v>174</v>
      </c>
      <c r="FZ7" s="173" t="s">
        <v>174</v>
      </c>
      <c r="GA7" s="173" t="s">
        <v>174</v>
      </c>
      <c r="GB7" s="173" t="s">
        <v>174</v>
      </c>
      <c r="GC7" s="173" t="s">
        <v>174</v>
      </c>
      <c r="GD7" s="173" t="s">
        <v>174</v>
      </c>
      <c r="GE7" s="173" t="s">
        <v>174</v>
      </c>
      <c r="GF7" s="173" t="s">
        <v>174</v>
      </c>
      <c r="GG7" s="173" t="s">
        <v>174</v>
      </c>
      <c r="GH7" s="173">
        <v>0</v>
      </c>
    </row>
    <row r="8" spans="1:190" ht="15" customHeight="1" x14ac:dyDescent="0.45">
      <c r="A8" s="157"/>
      <c r="B8" s="166" t="s">
        <v>189</v>
      </c>
      <c r="C8" s="412" t="s">
        <v>174</v>
      </c>
      <c r="D8" s="412"/>
      <c r="E8" s="412"/>
      <c r="F8" s="412"/>
      <c r="G8" s="412"/>
      <c r="H8" s="412"/>
      <c r="I8" s="412"/>
      <c r="J8" s="412"/>
      <c r="K8" s="412"/>
      <c r="L8" s="412"/>
      <c r="M8" s="413"/>
      <c r="N8" s="177"/>
      <c r="O8" s="177"/>
      <c r="P8" s="177"/>
      <c r="Q8" s="177"/>
      <c r="R8" s="175"/>
      <c r="S8" s="175"/>
      <c r="T8" s="175"/>
      <c r="U8" s="175"/>
      <c r="V8" s="175"/>
      <c r="W8" s="175"/>
      <c r="X8" s="175"/>
      <c r="Y8" s="175"/>
      <c r="Z8" s="175"/>
      <c r="AA8" s="175"/>
      <c r="AB8" s="175"/>
      <c r="AC8" s="175"/>
      <c r="AD8" s="175"/>
      <c r="AE8" s="175"/>
      <c r="AF8" s="175"/>
      <c r="AG8" s="175"/>
      <c r="AH8" s="171" t="s">
        <v>174</v>
      </c>
      <c r="AI8" s="171" t="s">
        <v>174</v>
      </c>
      <c r="AJ8" s="171" t="s">
        <v>174</v>
      </c>
      <c r="AK8" s="171" t="s">
        <v>174</v>
      </c>
      <c r="AL8" s="171" t="s">
        <v>174</v>
      </c>
      <c r="AM8" s="171" t="s">
        <v>174</v>
      </c>
      <c r="AN8" s="171" t="s">
        <v>174</v>
      </c>
      <c r="AO8" s="171" t="s">
        <v>174</v>
      </c>
      <c r="AP8" s="171" t="s">
        <v>174</v>
      </c>
      <c r="AQ8" s="171" t="s">
        <v>174</v>
      </c>
      <c r="AR8" s="171" t="s">
        <v>174</v>
      </c>
      <c r="AS8" s="171" t="s">
        <v>174</v>
      </c>
      <c r="AT8" s="171" t="s">
        <v>174</v>
      </c>
      <c r="AU8" s="171" t="s">
        <v>174</v>
      </c>
      <c r="AV8" s="171" t="s">
        <v>174</v>
      </c>
      <c r="AW8" s="171" t="s">
        <v>174</v>
      </c>
      <c r="AX8" s="171" t="s">
        <v>174</v>
      </c>
      <c r="AY8" s="171" t="s">
        <v>174</v>
      </c>
      <c r="AZ8" s="171" t="s">
        <v>174</v>
      </c>
      <c r="BA8" s="171" t="s">
        <v>174</v>
      </c>
      <c r="BB8" s="171">
        <v>0</v>
      </c>
      <c r="BD8" s="174" t="s">
        <v>190</v>
      </c>
      <c r="BE8" s="171">
        <v>1</v>
      </c>
      <c r="BF8" s="171">
        <v>1</v>
      </c>
      <c r="BG8" s="171">
        <v>1</v>
      </c>
      <c r="BH8" s="171">
        <v>1</v>
      </c>
      <c r="BI8" s="171">
        <v>1</v>
      </c>
      <c r="BJ8" s="171">
        <v>1</v>
      </c>
      <c r="BK8" s="171">
        <v>1</v>
      </c>
      <c r="BL8" s="171">
        <v>1</v>
      </c>
      <c r="BM8" s="171">
        <v>1</v>
      </c>
      <c r="BN8" s="171">
        <v>1</v>
      </c>
      <c r="BO8" s="171">
        <v>1</v>
      </c>
      <c r="BP8" s="173">
        <v>1</v>
      </c>
      <c r="BQ8" s="173">
        <v>1</v>
      </c>
      <c r="BR8" s="173">
        <v>1</v>
      </c>
      <c r="BS8" s="173">
        <v>1</v>
      </c>
      <c r="BT8" s="173">
        <v>1</v>
      </c>
      <c r="BU8" s="173">
        <v>1</v>
      </c>
      <c r="BV8" s="173">
        <v>1</v>
      </c>
      <c r="BW8" s="173">
        <v>1</v>
      </c>
      <c r="BX8" s="173">
        <v>1</v>
      </c>
      <c r="BY8" s="173">
        <v>1</v>
      </c>
      <c r="BZ8" s="173">
        <v>1</v>
      </c>
      <c r="CA8" s="173">
        <v>1</v>
      </c>
      <c r="CB8" s="173">
        <v>1</v>
      </c>
      <c r="CC8" s="173">
        <v>1</v>
      </c>
      <c r="CD8" s="173">
        <v>1</v>
      </c>
      <c r="CE8" s="173">
        <v>1</v>
      </c>
      <c r="CF8" s="173">
        <v>1</v>
      </c>
      <c r="CG8" s="173">
        <v>1</v>
      </c>
      <c r="CH8" s="173">
        <v>1</v>
      </c>
      <c r="CI8" s="173">
        <v>1</v>
      </c>
      <c r="CJ8" s="171">
        <v>31</v>
      </c>
      <c r="CX8" s="173"/>
      <c r="CY8" s="173"/>
      <c r="CZ8" s="173"/>
      <c r="DA8" s="173"/>
      <c r="DB8" s="173"/>
      <c r="DC8" s="173"/>
      <c r="DD8" s="173"/>
      <c r="DE8" s="173"/>
      <c r="DF8" s="173"/>
      <c r="DG8" s="173"/>
      <c r="DH8" s="173"/>
      <c r="DI8" s="173"/>
      <c r="DJ8" s="173"/>
      <c r="DK8" s="173"/>
      <c r="DL8" s="173"/>
      <c r="DM8" s="173"/>
      <c r="DN8" s="173"/>
      <c r="DO8" s="173"/>
      <c r="DP8" s="173"/>
      <c r="DQ8" s="173"/>
      <c r="DT8" s="174" t="s">
        <v>191</v>
      </c>
      <c r="DU8" s="173" t="s">
        <v>174</v>
      </c>
      <c r="DV8" s="173" t="s">
        <v>174</v>
      </c>
      <c r="DW8" s="173" t="s">
        <v>174</v>
      </c>
      <c r="DX8" s="173" t="s">
        <v>174</v>
      </c>
      <c r="DY8" s="173" t="s">
        <v>174</v>
      </c>
      <c r="DZ8" s="173" t="s">
        <v>174</v>
      </c>
      <c r="EA8" s="173" t="s">
        <v>174</v>
      </c>
      <c r="EB8" s="173" t="s">
        <v>174</v>
      </c>
      <c r="EC8" s="173" t="s">
        <v>174</v>
      </c>
      <c r="ED8" s="173" t="s">
        <v>174</v>
      </c>
      <c r="EE8" s="173" t="s">
        <v>174</v>
      </c>
      <c r="EF8" s="173" t="s">
        <v>174</v>
      </c>
      <c r="EG8" s="173" t="s">
        <v>174</v>
      </c>
      <c r="EH8" s="173" t="s">
        <v>174</v>
      </c>
      <c r="EI8" s="173" t="s">
        <v>174</v>
      </c>
      <c r="EJ8" s="173" t="s">
        <v>174</v>
      </c>
      <c r="EK8" s="173" t="s">
        <v>174</v>
      </c>
      <c r="EL8" s="173" t="s">
        <v>174</v>
      </c>
      <c r="EM8" s="173" t="s">
        <v>174</v>
      </c>
      <c r="EN8" s="173" t="s">
        <v>174</v>
      </c>
      <c r="EO8" s="173" t="s">
        <v>174</v>
      </c>
      <c r="EP8" s="173" t="s">
        <v>174</v>
      </c>
      <c r="EQ8" s="173" t="s">
        <v>174</v>
      </c>
      <c r="ER8" s="173" t="s">
        <v>174</v>
      </c>
      <c r="ES8" s="173" t="s">
        <v>174</v>
      </c>
      <c r="ET8" s="173" t="s">
        <v>174</v>
      </c>
      <c r="EU8" s="173" t="s">
        <v>174</v>
      </c>
      <c r="EV8" s="173" t="s">
        <v>174</v>
      </c>
      <c r="EW8" s="173" t="s">
        <v>174</v>
      </c>
      <c r="EX8" s="173" t="s">
        <v>174</v>
      </c>
      <c r="EY8" s="173" t="s">
        <v>174</v>
      </c>
      <c r="EZ8" s="173">
        <v>0</v>
      </c>
      <c r="FB8" s="174" t="s">
        <v>176</v>
      </c>
      <c r="FC8" s="173">
        <v>1</v>
      </c>
      <c r="FD8" s="173">
        <v>1</v>
      </c>
      <c r="FE8" s="173">
        <v>1</v>
      </c>
      <c r="FF8" s="173">
        <v>1</v>
      </c>
      <c r="FG8" s="173">
        <v>1</v>
      </c>
      <c r="FH8" s="173">
        <v>1</v>
      </c>
      <c r="FI8" s="173">
        <v>1</v>
      </c>
      <c r="FJ8" s="173">
        <v>1</v>
      </c>
      <c r="FK8" s="173">
        <v>1</v>
      </c>
      <c r="FL8" s="173">
        <v>1</v>
      </c>
      <c r="FM8" s="173">
        <v>1</v>
      </c>
      <c r="FN8" s="173">
        <v>1</v>
      </c>
      <c r="FO8" s="173">
        <v>1</v>
      </c>
      <c r="FP8" s="173">
        <v>1</v>
      </c>
      <c r="FQ8" s="173">
        <v>1</v>
      </c>
      <c r="FR8" s="173">
        <v>1</v>
      </c>
      <c r="FS8" s="173">
        <v>1</v>
      </c>
      <c r="FT8" s="173">
        <v>1</v>
      </c>
      <c r="FU8" s="173">
        <v>1</v>
      </c>
      <c r="FV8" s="173">
        <v>1</v>
      </c>
      <c r="FW8" s="173">
        <v>1</v>
      </c>
      <c r="FX8" s="173">
        <v>1</v>
      </c>
      <c r="FY8" s="173">
        <v>1</v>
      </c>
      <c r="FZ8" s="173">
        <v>1</v>
      </c>
      <c r="GA8" s="173">
        <v>1</v>
      </c>
      <c r="GB8" s="173">
        <v>1</v>
      </c>
      <c r="GC8" s="173">
        <v>1</v>
      </c>
      <c r="GD8" s="173">
        <v>1</v>
      </c>
      <c r="GE8" s="173">
        <v>1</v>
      </c>
      <c r="GF8" s="173">
        <v>1</v>
      </c>
      <c r="GG8" s="173">
        <v>1</v>
      </c>
      <c r="GH8" s="173">
        <v>31</v>
      </c>
    </row>
    <row r="9" spans="1:190" ht="13.5" customHeight="1" x14ac:dyDescent="0.3">
      <c r="B9" s="166" t="s">
        <v>192</v>
      </c>
      <c r="C9" s="410" t="s">
        <v>174</v>
      </c>
      <c r="D9" s="410"/>
      <c r="E9" s="410"/>
      <c r="F9" s="410"/>
      <c r="G9" s="410"/>
      <c r="H9" s="410"/>
      <c r="I9" s="410"/>
      <c r="J9" s="410"/>
      <c r="K9" s="410"/>
      <c r="L9" s="410"/>
      <c r="M9" s="411"/>
      <c r="N9" s="178"/>
      <c r="O9" s="178"/>
      <c r="P9" s="178"/>
      <c r="Q9" s="178"/>
      <c r="R9" s="175"/>
      <c r="S9" s="175"/>
      <c r="T9" s="175"/>
      <c r="U9" s="175"/>
      <c r="V9" s="175"/>
      <c r="W9" s="175"/>
      <c r="X9" s="175"/>
      <c r="Y9" s="175"/>
      <c r="Z9" s="175"/>
      <c r="AA9" s="175"/>
      <c r="AB9" s="175"/>
      <c r="AC9" s="175"/>
      <c r="AD9" s="175"/>
      <c r="AE9" s="175"/>
      <c r="AF9" s="175"/>
      <c r="AG9" s="175"/>
      <c r="AH9" s="171" t="s">
        <v>174</v>
      </c>
      <c r="AI9" s="171" t="s">
        <v>174</v>
      </c>
      <c r="AJ9" s="171" t="s">
        <v>174</v>
      </c>
      <c r="AK9" s="171" t="s">
        <v>174</v>
      </c>
      <c r="AL9" s="171" t="s">
        <v>174</v>
      </c>
      <c r="AM9" s="171" t="s">
        <v>174</v>
      </c>
      <c r="AN9" s="171" t="s">
        <v>174</v>
      </c>
      <c r="AO9" s="171" t="s">
        <v>174</v>
      </c>
      <c r="AP9" s="171" t="s">
        <v>174</v>
      </c>
      <c r="AQ9" s="171" t="s">
        <v>174</v>
      </c>
      <c r="AR9" s="171" t="s">
        <v>174</v>
      </c>
      <c r="AS9" s="171" t="s">
        <v>174</v>
      </c>
      <c r="AT9" s="171" t="s">
        <v>174</v>
      </c>
      <c r="AU9" s="171" t="s">
        <v>174</v>
      </c>
      <c r="AV9" s="171" t="s">
        <v>174</v>
      </c>
      <c r="AW9" s="171" t="s">
        <v>174</v>
      </c>
      <c r="AX9" s="171" t="s">
        <v>174</v>
      </c>
      <c r="AY9" s="171" t="s">
        <v>174</v>
      </c>
      <c r="AZ9" s="171" t="s">
        <v>174</v>
      </c>
      <c r="BA9" s="171" t="s">
        <v>174</v>
      </c>
      <c r="BB9" s="171">
        <v>0</v>
      </c>
      <c r="BD9" s="174" t="s">
        <v>193</v>
      </c>
      <c r="BE9" s="171">
        <v>1</v>
      </c>
      <c r="BF9" s="171">
        <v>1</v>
      </c>
      <c r="BG9" s="171">
        <v>1</v>
      </c>
      <c r="BH9" s="171">
        <v>1</v>
      </c>
      <c r="BI9" s="171">
        <v>1</v>
      </c>
      <c r="BJ9" s="171">
        <v>1</v>
      </c>
      <c r="BK9" s="171">
        <v>1</v>
      </c>
      <c r="BL9" s="171">
        <v>1</v>
      </c>
      <c r="BM9" s="171">
        <v>1</v>
      </c>
      <c r="BN9" s="171">
        <v>1</v>
      </c>
      <c r="BO9" s="171">
        <v>1</v>
      </c>
      <c r="BP9" s="173">
        <v>1</v>
      </c>
      <c r="BQ9" s="173">
        <v>1</v>
      </c>
      <c r="BR9" s="173">
        <v>1</v>
      </c>
      <c r="BS9" s="173">
        <v>1</v>
      </c>
      <c r="BT9" s="173">
        <v>1</v>
      </c>
      <c r="BU9" s="173">
        <v>1</v>
      </c>
      <c r="BV9" s="173">
        <v>1</v>
      </c>
      <c r="BW9" s="173">
        <v>1</v>
      </c>
      <c r="BX9" s="173">
        <v>1</v>
      </c>
      <c r="BY9" s="173">
        <v>1</v>
      </c>
      <c r="BZ9" s="173">
        <v>1</v>
      </c>
      <c r="CA9" s="173">
        <v>1</v>
      </c>
      <c r="CB9" s="173">
        <v>1</v>
      </c>
      <c r="CC9" s="173">
        <v>1</v>
      </c>
      <c r="CD9" s="173">
        <v>1</v>
      </c>
      <c r="CE9" s="173">
        <v>1</v>
      </c>
      <c r="CF9" s="173">
        <v>1</v>
      </c>
      <c r="CG9" s="173">
        <v>1</v>
      </c>
      <c r="CH9" s="173">
        <v>1</v>
      </c>
      <c r="CI9" s="173">
        <v>1</v>
      </c>
      <c r="CJ9" s="171">
        <v>31</v>
      </c>
      <c r="CX9" s="173"/>
      <c r="CY9" s="173"/>
      <c r="CZ9" s="173"/>
      <c r="DA9" s="173"/>
      <c r="DB9" s="173"/>
      <c r="DC9" s="173"/>
      <c r="DD9" s="173"/>
      <c r="DE9" s="173"/>
      <c r="DF9" s="173"/>
      <c r="DG9" s="173"/>
      <c r="DH9" s="173"/>
      <c r="DI9" s="173"/>
      <c r="DJ9" s="173"/>
      <c r="DK9" s="173"/>
      <c r="DL9" s="173"/>
      <c r="DM9" s="173"/>
      <c r="DN9" s="173"/>
      <c r="DO9" s="173"/>
      <c r="DP9" s="173"/>
      <c r="DQ9" s="173"/>
      <c r="DT9" s="174" t="s">
        <v>194</v>
      </c>
      <c r="DU9" s="173" t="s">
        <v>174</v>
      </c>
      <c r="DV9" s="173" t="s">
        <v>174</v>
      </c>
      <c r="DW9" s="173" t="s">
        <v>174</v>
      </c>
      <c r="DX9" s="173" t="s">
        <v>174</v>
      </c>
      <c r="DY9" s="173" t="s">
        <v>174</v>
      </c>
      <c r="DZ9" s="173" t="s">
        <v>174</v>
      </c>
      <c r="EA9" s="173" t="s">
        <v>174</v>
      </c>
      <c r="EB9" s="173" t="s">
        <v>174</v>
      </c>
      <c r="EC9" s="173" t="s">
        <v>174</v>
      </c>
      <c r="ED9" s="173" t="s">
        <v>174</v>
      </c>
      <c r="EE9" s="173" t="s">
        <v>174</v>
      </c>
      <c r="EF9" s="173" t="s">
        <v>174</v>
      </c>
      <c r="EG9" s="173" t="s">
        <v>174</v>
      </c>
      <c r="EH9" s="173" t="s">
        <v>174</v>
      </c>
      <c r="EI9" s="173" t="s">
        <v>174</v>
      </c>
      <c r="EJ9" s="173" t="s">
        <v>174</v>
      </c>
      <c r="EK9" s="173" t="s">
        <v>174</v>
      </c>
      <c r="EL9" s="173" t="s">
        <v>174</v>
      </c>
      <c r="EM9" s="173" t="s">
        <v>174</v>
      </c>
      <c r="EN9" s="173" t="s">
        <v>174</v>
      </c>
      <c r="EO9" s="173" t="s">
        <v>174</v>
      </c>
      <c r="EP9" s="173" t="s">
        <v>174</v>
      </c>
      <c r="EQ9" s="173" t="s">
        <v>174</v>
      </c>
      <c r="ER9" s="173" t="s">
        <v>174</v>
      </c>
      <c r="ES9" s="173" t="s">
        <v>174</v>
      </c>
      <c r="ET9" s="173" t="s">
        <v>174</v>
      </c>
      <c r="EU9" s="173" t="s">
        <v>174</v>
      </c>
      <c r="EV9" s="173" t="s">
        <v>174</v>
      </c>
      <c r="EW9" s="173" t="s">
        <v>174</v>
      </c>
      <c r="EX9" s="173" t="s">
        <v>174</v>
      </c>
      <c r="EY9" s="173" t="s">
        <v>174</v>
      </c>
      <c r="EZ9" s="173">
        <v>0</v>
      </c>
      <c r="FB9" s="174"/>
      <c r="FC9" s="173"/>
      <c r="FD9" s="173"/>
      <c r="FE9" s="173"/>
      <c r="FF9" s="173"/>
      <c r="FG9" s="173"/>
      <c r="FH9" s="173"/>
      <c r="FI9" s="173"/>
      <c r="FJ9" s="173"/>
      <c r="FK9" s="173"/>
      <c r="FL9" s="173"/>
      <c r="FM9" s="173"/>
      <c r="FN9" s="173"/>
      <c r="FO9" s="173"/>
      <c r="FP9" s="173"/>
      <c r="FQ9" s="173"/>
      <c r="FR9" s="173"/>
      <c r="FS9" s="173"/>
      <c r="FT9" s="173"/>
      <c r="FU9" s="173"/>
      <c r="FV9" s="173"/>
      <c r="FW9" s="173"/>
      <c r="FX9" s="173"/>
      <c r="FY9" s="173"/>
      <c r="FZ9" s="173"/>
      <c r="GA9" s="173"/>
      <c r="GB9" s="173"/>
      <c r="GC9" s="173"/>
      <c r="GD9" s="173"/>
      <c r="GE9" s="173"/>
      <c r="GF9" s="173"/>
      <c r="GG9" s="173"/>
      <c r="GH9" s="173"/>
    </row>
    <row r="10" spans="1:190" ht="18" customHeight="1" thickBot="1" x14ac:dyDescent="0.35">
      <c r="B10" s="166" t="s">
        <v>195</v>
      </c>
      <c r="C10" s="410" t="s">
        <v>176</v>
      </c>
      <c r="D10" s="410"/>
      <c r="E10" s="410"/>
      <c r="F10" s="410"/>
      <c r="G10" s="410"/>
      <c r="H10" s="410"/>
      <c r="I10" s="410"/>
      <c r="J10" s="410"/>
      <c r="K10" s="410"/>
      <c r="L10" s="410"/>
      <c r="M10" s="411"/>
      <c r="N10" s="178"/>
      <c r="O10" s="178"/>
      <c r="P10" s="178"/>
      <c r="Q10" s="178"/>
      <c r="R10" s="175"/>
      <c r="S10" s="175"/>
      <c r="T10" s="175"/>
      <c r="U10" s="175"/>
      <c r="V10" s="175"/>
      <c r="W10" s="175"/>
      <c r="X10" s="175"/>
      <c r="Y10" s="175"/>
      <c r="Z10" s="175"/>
      <c r="AA10" s="175"/>
      <c r="AB10" s="175"/>
      <c r="AC10" s="175"/>
      <c r="AD10" s="175"/>
      <c r="AE10" s="175"/>
      <c r="AF10" s="175"/>
      <c r="AG10" s="175"/>
      <c r="AH10" s="171"/>
      <c r="AI10" s="171"/>
      <c r="AJ10" s="171"/>
      <c r="AK10" s="171"/>
      <c r="AL10" s="171"/>
      <c r="AM10" s="171"/>
      <c r="AN10" s="171"/>
      <c r="AO10" s="171"/>
      <c r="AP10" s="171"/>
      <c r="AQ10" s="171"/>
      <c r="AR10" s="171"/>
      <c r="AS10" s="171"/>
      <c r="AT10" s="171"/>
      <c r="AU10" s="171"/>
      <c r="AV10" s="171"/>
      <c r="AW10" s="171"/>
      <c r="AX10" s="171"/>
      <c r="AY10" s="171"/>
      <c r="AZ10" s="171"/>
      <c r="BA10" s="171"/>
      <c r="BB10" s="171"/>
      <c r="BD10" s="174"/>
      <c r="BE10" s="171"/>
      <c r="BF10" s="171"/>
      <c r="BG10" s="171"/>
      <c r="BH10" s="171"/>
      <c r="BI10" s="171"/>
      <c r="BJ10" s="171"/>
      <c r="BK10" s="171"/>
      <c r="BL10" s="171"/>
      <c r="BM10" s="171"/>
      <c r="BN10" s="171"/>
      <c r="BO10" s="171"/>
      <c r="BP10" s="173"/>
      <c r="BQ10" s="173"/>
      <c r="BR10" s="173"/>
      <c r="BS10" s="173"/>
      <c r="BT10" s="173"/>
      <c r="BU10" s="173"/>
      <c r="BV10" s="173"/>
      <c r="BW10" s="173"/>
      <c r="BX10" s="173"/>
      <c r="BY10" s="173"/>
      <c r="BZ10" s="173"/>
      <c r="CA10" s="173"/>
      <c r="CB10" s="173"/>
      <c r="CC10" s="173"/>
      <c r="CD10" s="173"/>
      <c r="CE10" s="173"/>
      <c r="CF10" s="173"/>
      <c r="CG10" s="173"/>
      <c r="CH10" s="173"/>
      <c r="CI10" s="173"/>
      <c r="CJ10" s="171"/>
      <c r="CX10" s="173"/>
      <c r="CY10" s="173"/>
      <c r="CZ10" s="173"/>
      <c r="DA10" s="173"/>
      <c r="DB10" s="173"/>
      <c r="DC10" s="173"/>
      <c r="DD10" s="173"/>
      <c r="DE10" s="173"/>
      <c r="DF10" s="173"/>
      <c r="DG10" s="173"/>
      <c r="DH10" s="173"/>
      <c r="DI10" s="173"/>
      <c r="DJ10" s="173"/>
      <c r="DK10" s="173"/>
      <c r="DL10" s="173"/>
      <c r="DM10" s="173"/>
      <c r="DN10" s="173"/>
      <c r="DO10" s="173"/>
      <c r="DP10" s="173"/>
      <c r="DQ10" s="173"/>
      <c r="DT10" s="174"/>
      <c r="DU10" s="173"/>
      <c r="DV10" s="173"/>
      <c r="DW10" s="173"/>
      <c r="DX10" s="173"/>
      <c r="DY10" s="173"/>
      <c r="DZ10" s="173"/>
      <c r="EA10" s="173"/>
      <c r="EB10" s="173"/>
      <c r="EC10" s="173"/>
      <c r="ED10" s="173"/>
      <c r="EE10" s="173"/>
      <c r="EF10" s="173"/>
      <c r="EG10" s="173"/>
      <c r="EH10" s="173"/>
      <c r="EI10" s="173"/>
      <c r="EJ10" s="173"/>
      <c r="EK10" s="173"/>
      <c r="EL10" s="173"/>
      <c r="EM10" s="173"/>
      <c r="EN10" s="173"/>
      <c r="EO10" s="173"/>
      <c r="EP10" s="173"/>
      <c r="EQ10" s="173"/>
      <c r="ER10" s="173"/>
      <c r="ES10" s="173"/>
      <c r="ET10" s="173"/>
      <c r="EU10" s="173"/>
      <c r="EV10" s="173"/>
      <c r="EW10" s="173"/>
      <c r="EX10" s="173"/>
      <c r="EY10" s="173"/>
      <c r="EZ10" s="173"/>
      <c r="FB10" s="174"/>
      <c r="FC10" s="173"/>
      <c r="FD10" s="173"/>
      <c r="FE10" s="173"/>
      <c r="FF10" s="173"/>
      <c r="FG10" s="173"/>
      <c r="FH10" s="173"/>
      <c r="FI10" s="173"/>
      <c r="FJ10" s="173"/>
      <c r="FK10" s="173"/>
      <c r="FL10" s="173"/>
      <c r="FM10" s="173"/>
      <c r="FN10" s="173"/>
      <c r="FO10" s="173"/>
      <c r="FP10" s="173"/>
      <c r="FQ10" s="173"/>
      <c r="FR10" s="173"/>
      <c r="FS10" s="173"/>
      <c r="FT10" s="173"/>
      <c r="FU10" s="173"/>
      <c r="FV10" s="173"/>
      <c r="FW10" s="173"/>
      <c r="FX10" s="173"/>
      <c r="FY10" s="173"/>
      <c r="FZ10" s="173"/>
      <c r="GA10" s="173"/>
      <c r="GB10" s="173"/>
      <c r="GC10" s="173"/>
      <c r="GD10" s="173"/>
      <c r="GE10" s="173"/>
      <c r="GF10" s="173"/>
      <c r="GG10" s="173"/>
      <c r="GH10" s="173"/>
    </row>
    <row r="11" spans="1:190" ht="75" customHeight="1" x14ac:dyDescent="0.3">
      <c r="B11" s="409" t="s">
        <v>196</v>
      </c>
      <c r="C11" s="409"/>
      <c r="D11" s="409"/>
      <c r="E11" s="409"/>
      <c r="F11" s="409"/>
      <c r="G11" s="409"/>
      <c r="H11" s="409"/>
      <c r="I11" s="409"/>
      <c r="J11" s="409"/>
      <c r="K11" s="409"/>
      <c r="L11" s="409"/>
      <c r="M11" s="409"/>
      <c r="R11" s="175"/>
      <c r="S11" s="175"/>
      <c r="T11" s="175"/>
      <c r="U11" s="175"/>
      <c r="V11" s="175"/>
      <c r="W11" s="175"/>
      <c r="X11" s="175"/>
      <c r="Y11" s="175"/>
      <c r="Z11" s="175"/>
      <c r="AA11" s="175"/>
      <c r="AB11" s="175"/>
      <c r="AC11" s="175"/>
      <c r="AD11" s="175"/>
      <c r="AE11" s="175"/>
      <c r="AF11" s="175"/>
      <c r="AG11" s="175"/>
      <c r="AH11" s="171" t="s">
        <v>174</v>
      </c>
      <c r="AI11" s="171" t="s">
        <v>174</v>
      </c>
      <c r="AJ11" s="171" t="s">
        <v>174</v>
      </c>
      <c r="AK11" s="171" t="s">
        <v>174</v>
      </c>
      <c r="AL11" s="171" t="s">
        <v>174</v>
      </c>
      <c r="AM11" s="171" t="s">
        <v>174</v>
      </c>
      <c r="AN11" s="171" t="s">
        <v>174</v>
      </c>
      <c r="AO11" s="171" t="s">
        <v>174</v>
      </c>
      <c r="AP11" s="171" t="s">
        <v>174</v>
      </c>
      <c r="AQ11" s="171" t="s">
        <v>174</v>
      </c>
      <c r="AR11" s="171" t="s">
        <v>174</v>
      </c>
      <c r="AS11" s="171" t="s">
        <v>174</v>
      </c>
      <c r="AT11" s="171" t="s">
        <v>174</v>
      </c>
      <c r="AU11" s="171" t="s">
        <v>174</v>
      </c>
      <c r="AV11" s="171" t="s">
        <v>174</v>
      </c>
      <c r="AW11" s="171" t="s">
        <v>174</v>
      </c>
      <c r="AX11" s="171" t="s">
        <v>174</v>
      </c>
      <c r="AY11" s="171" t="s">
        <v>174</v>
      </c>
      <c r="AZ11" s="171" t="s">
        <v>174</v>
      </c>
      <c r="BA11" s="171" t="s">
        <v>174</v>
      </c>
      <c r="BB11" s="171">
        <v>0</v>
      </c>
      <c r="BD11" s="174" t="s">
        <v>197</v>
      </c>
      <c r="BE11" s="171" t="s">
        <v>174</v>
      </c>
      <c r="BF11" s="171" t="s">
        <v>174</v>
      </c>
      <c r="BG11" s="171" t="s">
        <v>174</v>
      </c>
      <c r="BH11" s="171" t="s">
        <v>174</v>
      </c>
      <c r="BI11" s="171" t="s">
        <v>174</v>
      </c>
      <c r="BJ11" s="171" t="s">
        <v>174</v>
      </c>
      <c r="BK11" s="171" t="s">
        <v>174</v>
      </c>
      <c r="BL11" s="171" t="s">
        <v>174</v>
      </c>
      <c r="BM11" s="171" t="s">
        <v>174</v>
      </c>
      <c r="BN11" s="171" t="s">
        <v>174</v>
      </c>
      <c r="BO11" s="171" t="s">
        <v>174</v>
      </c>
      <c r="BP11" s="173" t="s">
        <v>174</v>
      </c>
      <c r="BQ11" s="173" t="s">
        <v>174</v>
      </c>
      <c r="BR11" s="173" t="s">
        <v>174</v>
      </c>
      <c r="BS11" s="173" t="s">
        <v>174</v>
      </c>
      <c r="BT11" s="173" t="s">
        <v>174</v>
      </c>
      <c r="BU11" s="173" t="s">
        <v>174</v>
      </c>
      <c r="BV11" s="173" t="s">
        <v>174</v>
      </c>
      <c r="BW11" s="173" t="s">
        <v>174</v>
      </c>
      <c r="BX11" s="173" t="s">
        <v>174</v>
      </c>
      <c r="BY11" s="173" t="s">
        <v>174</v>
      </c>
      <c r="BZ11" s="173" t="s">
        <v>174</v>
      </c>
      <c r="CA11" s="173" t="s">
        <v>174</v>
      </c>
      <c r="CB11" s="173" t="s">
        <v>174</v>
      </c>
      <c r="CC11" s="173" t="s">
        <v>174</v>
      </c>
      <c r="CD11" s="173" t="s">
        <v>174</v>
      </c>
      <c r="CE11" s="173" t="s">
        <v>174</v>
      </c>
      <c r="CF11" s="173" t="s">
        <v>174</v>
      </c>
      <c r="CG11" s="173" t="s">
        <v>174</v>
      </c>
      <c r="CH11" s="173" t="s">
        <v>174</v>
      </c>
      <c r="CI11" s="173" t="s">
        <v>174</v>
      </c>
      <c r="CJ11" s="171">
        <v>0</v>
      </c>
      <c r="CX11" s="173"/>
      <c r="CY11" s="173"/>
      <c r="CZ11" s="173"/>
      <c r="DA11" s="173"/>
      <c r="DB11" s="173"/>
      <c r="DC11" s="173"/>
      <c r="DD11" s="173"/>
      <c r="DE11" s="173"/>
      <c r="DF11" s="173"/>
      <c r="DG11" s="173"/>
      <c r="DH11" s="173"/>
      <c r="DI11" s="173"/>
      <c r="DJ11" s="173"/>
      <c r="DK11" s="173"/>
      <c r="DL11" s="173"/>
      <c r="DM11" s="173"/>
      <c r="DN11" s="173"/>
      <c r="DO11" s="173"/>
      <c r="DP11" s="173"/>
      <c r="DQ11" s="173"/>
      <c r="DT11" s="174" t="s">
        <v>198</v>
      </c>
      <c r="DU11" s="173" t="s">
        <v>174</v>
      </c>
      <c r="DV11" s="173" t="s">
        <v>174</v>
      </c>
      <c r="DW11" s="173" t="s">
        <v>174</v>
      </c>
      <c r="DX11" s="173" t="s">
        <v>174</v>
      </c>
      <c r="DY11" s="173" t="s">
        <v>174</v>
      </c>
      <c r="DZ11" s="173" t="s">
        <v>174</v>
      </c>
      <c r="EA11" s="173" t="s">
        <v>174</v>
      </c>
      <c r="EB11" s="173" t="s">
        <v>174</v>
      </c>
      <c r="EC11" s="173" t="s">
        <v>174</v>
      </c>
      <c r="ED11" s="173" t="s">
        <v>174</v>
      </c>
      <c r="EE11" s="173" t="s">
        <v>174</v>
      </c>
      <c r="EF11" s="173" t="s">
        <v>174</v>
      </c>
      <c r="EG11" s="173" t="s">
        <v>174</v>
      </c>
      <c r="EH11" s="173" t="s">
        <v>174</v>
      </c>
      <c r="EI11" s="173" t="s">
        <v>174</v>
      </c>
      <c r="EJ11" s="173" t="s">
        <v>174</v>
      </c>
      <c r="EK11" s="173" t="s">
        <v>174</v>
      </c>
      <c r="EL11" s="173" t="s">
        <v>174</v>
      </c>
      <c r="EM11" s="173" t="s">
        <v>174</v>
      </c>
      <c r="EN11" s="173" t="s">
        <v>174</v>
      </c>
      <c r="EO11" s="173" t="s">
        <v>174</v>
      </c>
      <c r="EP11" s="173" t="s">
        <v>174</v>
      </c>
      <c r="EQ11" s="173" t="s">
        <v>174</v>
      </c>
      <c r="ER11" s="173" t="s">
        <v>174</v>
      </c>
      <c r="ES11" s="173" t="s">
        <v>174</v>
      </c>
      <c r="ET11" s="173" t="s">
        <v>174</v>
      </c>
      <c r="EU11" s="173" t="s">
        <v>174</v>
      </c>
      <c r="EV11" s="173" t="s">
        <v>174</v>
      </c>
      <c r="EW11" s="173" t="s">
        <v>174</v>
      </c>
      <c r="EX11" s="173" t="s">
        <v>174</v>
      </c>
      <c r="EY11" s="173" t="s">
        <v>174</v>
      </c>
      <c r="EZ11" s="173">
        <v>0</v>
      </c>
      <c r="FB11" s="174"/>
      <c r="FC11" s="173"/>
      <c r="FD11" s="173"/>
      <c r="FE11" s="173"/>
      <c r="FF11" s="173"/>
      <c r="FG11" s="173"/>
      <c r="FH11" s="173"/>
      <c r="FI11" s="173"/>
      <c r="FJ11" s="173"/>
      <c r="FK11" s="173"/>
      <c r="FL11" s="173"/>
      <c r="FM11" s="173"/>
      <c r="FN11" s="173"/>
      <c r="FO11" s="173"/>
      <c r="FP11" s="173"/>
      <c r="FQ11" s="173"/>
      <c r="FR11" s="173"/>
      <c r="FS11" s="173"/>
      <c r="FT11" s="173"/>
      <c r="FU11" s="173"/>
      <c r="FV11" s="173"/>
      <c r="FW11" s="173"/>
      <c r="FX11" s="173"/>
      <c r="FY11" s="173"/>
      <c r="FZ11" s="173"/>
      <c r="GA11" s="173"/>
      <c r="GB11" s="173"/>
      <c r="GC11" s="173"/>
      <c r="GD11" s="173"/>
      <c r="GE11" s="173"/>
      <c r="GF11" s="173"/>
      <c r="GG11" s="173"/>
      <c r="GH11" s="173"/>
    </row>
    <row r="12" spans="1:190" ht="15.75" hidden="1" thickBot="1" x14ac:dyDescent="0.35">
      <c r="B12" s="179" t="s">
        <v>199</v>
      </c>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71" t="s">
        <v>174</v>
      </c>
      <c r="AI12" s="171" t="s">
        <v>174</v>
      </c>
      <c r="AJ12" s="171" t="s">
        <v>174</v>
      </c>
      <c r="AK12" s="171" t="s">
        <v>174</v>
      </c>
      <c r="AL12" s="171" t="s">
        <v>174</v>
      </c>
      <c r="AM12" s="171" t="s">
        <v>174</v>
      </c>
      <c r="AN12" s="171" t="s">
        <v>174</v>
      </c>
      <c r="AO12" s="171" t="s">
        <v>174</v>
      </c>
      <c r="AP12" s="171" t="s">
        <v>174</v>
      </c>
      <c r="AQ12" s="171" t="s">
        <v>174</v>
      </c>
      <c r="AR12" s="171" t="s">
        <v>174</v>
      </c>
      <c r="AS12" s="171" t="s">
        <v>174</v>
      </c>
      <c r="AT12" s="171" t="s">
        <v>174</v>
      </c>
      <c r="AU12" s="171" t="s">
        <v>174</v>
      </c>
      <c r="AV12" s="171" t="s">
        <v>174</v>
      </c>
      <c r="AW12" s="171" t="s">
        <v>174</v>
      </c>
      <c r="AX12" s="171" t="s">
        <v>174</v>
      </c>
      <c r="AY12" s="171" t="s">
        <v>174</v>
      </c>
      <c r="AZ12" s="171" t="s">
        <v>174</v>
      </c>
      <c r="BA12" s="171" t="s">
        <v>174</v>
      </c>
      <c r="BB12" s="171">
        <v>0</v>
      </c>
      <c r="BD12" s="174" t="s">
        <v>200</v>
      </c>
      <c r="BE12" s="171" t="s">
        <v>174</v>
      </c>
      <c r="BF12" s="171" t="s">
        <v>174</v>
      </c>
      <c r="BG12" s="171" t="s">
        <v>174</v>
      </c>
      <c r="BH12" s="171" t="s">
        <v>174</v>
      </c>
      <c r="BI12" s="171" t="s">
        <v>174</v>
      </c>
      <c r="BJ12" s="171" t="s">
        <v>174</v>
      </c>
      <c r="BK12" s="171" t="s">
        <v>174</v>
      </c>
      <c r="BL12" s="171" t="s">
        <v>174</v>
      </c>
      <c r="BM12" s="171" t="s">
        <v>174</v>
      </c>
      <c r="BN12" s="171" t="s">
        <v>174</v>
      </c>
      <c r="BO12" s="171" t="s">
        <v>174</v>
      </c>
      <c r="BP12" s="173" t="s">
        <v>174</v>
      </c>
      <c r="BQ12" s="173" t="s">
        <v>174</v>
      </c>
      <c r="BR12" s="173" t="s">
        <v>174</v>
      </c>
      <c r="BS12" s="173" t="s">
        <v>174</v>
      </c>
      <c r="BT12" s="173" t="s">
        <v>174</v>
      </c>
      <c r="BU12" s="173" t="s">
        <v>174</v>
      </c>
      <c r="BV12" s="173" t="s">
        <v>174</v>
      </c>
      <c r="BW12" s="173" t="s">
        <v>174</v>
      </c>
      <c r="BX12" s="173" t="s">
        <v>174</v>
      </c>
      <c r="BY12" s="173" t="s">
        <v>174</v>
      </c>
      <c r="BZ12" s="173" t="s">
        <v>174</v>
      </c>
      <c r="CA12" s="173" t="s">
        <v>174</v>
      </c>
      <c r="CB12" s="173" t="s">
        <v>174</v>
      </c>
      <c r="CC12" s="173" t="s">
        <v>174</v>
      </c>
      <c r="CD12" s="173" t="s">
        <v>174</v>
      </c>
      <c r="CE12" s="173" t="s">
        <v>174</v>
      </c>
      <c r="CF12" s="173" t="s">
        <v>174</v>
      </c>
      <c r="CG12" s="173" t="s">
        <v>174</v>
      </c>
      <c r="CH12" s="173" t="s">
        <v>174</v>
      </c>
      <c r="CI12" s="173" t="s">
        <v>174</v>
      </c>
      <c r="CJ12" s="171">
        <v>0</v>
      </c>
      <c r="CX12" s="173"/>
      <c r="CY12" s="173"/>
      <c r="CZ12" s="173"/>
      <c r="DA12" s="173"/>
      <c r="DB12" s="173"/>
      <c r="DC12" s="173"/>
      <c r="DD12" s="173"/>
      <c r="DE12" s="173"/>
      <c r="DF12" s="173"/>
      <c r="DG12" s="173"/>
      <c r="DH12" s="173"/>
      <c r="DI12" s="173"/>
      <c r="DJ12" s="173"/>
      <c r="DK12" s="173"/>
      <c r="DL12" s="173"/>
      <c r="DM12" s="173"/>
      <c r="DN12" s="173"/>
      <c r="DO12" s="173"/>
      <c r="DP12" s="173"/>
      <c r="DQ12" s="173"/>
      <c r="DT12" s="174" t="s">
        <v>201</v>
      </c>
      <c r="DU12" s="173" t="s">
        <v>174</v>
      </c>
      <c r="DV12" s="173" t="s">
        <v>174</v>
      </c>
      <c r="DW12" s="173" t="s">
        <v>174</v>
      </c>
      <c r="DX12" s="173" t="s">
        <v>174</v>
      </c>
      <c r="DY12" s="173" t="s">
        <v>174</v>
      </c>
      <c r="DZ12" s="173" t="s">
        <v>174</v>
      </c>
      <c r="EA12" s="173" t="s">
        <v>174</v>
      </c>
      <c r="EB12" s="173" t="s">
        <v>174</v>
      </c>
      <c r="EC12" s="173" t="s">
        <v>174</v>
      </c>
      <c r="ED12" s="173" t="s">
        <v>174</v>
      </c>
      <c r="EE12" s="173" t="s">
        <v>174</v>
      </c>
      <c r="EF12" s="173" t="s">
        <v>174</v>
      </c>
      <c r="EG12" s="173" t="s">
        <v>174</v>
      </c>
      <c r="EH12" s="173" t="s">
        <v>174</v>
      </c>
      <c r="EI12" s="173" t="s">
        <v>174</v>
      </c>
      <c r="EJ12" s="173" t="s">
        <v>174</v>
      </c>
      <c r="EK12" s="173" t="s">
        <v>174</v>
      </c>
      <c r="EL12" s="173" t="s">
        <v>174</v>
      </c>
      <c r="EM12" s="173" t="s">
        <v>174</v>
      </c>
      <c r="EN12" s="173" t="s">
        <v>174</v>
      </c>
      <c r="EO12" s="173" t="s">
        <v>174</v>
      </c>
      <c r="EP12" s="173" t="s">
        <v>174</v>
      </c>
      <c r="EQ12" s="173" t="s">
        <v>174</v>
      </c>
      <c r="ER12" s="173" t="s">
        <v>174</v>
      </c>
      <c r="ES12" s="173" t="s">
        <v>174</v>
      </c>
      <c r="ET12" s="173" t="s">
        <v>174</v>
      </c>
      <c r="EU12" s="173" t="s">
        <v>174</v>
      </c>
      <c r="EV12" s="173" t="s">
        <v>174</v>
      </c>
      <c r="EW12" s="173" t="s">
        <v>174</v>
      </c>
      <c r="EX12" s="173" t="s">
        <v>174</v>
      </c>
      <c r="EY12" s="173" t="s">
        <v>174</v>
      </c>
      <c r="EZ12" s="173">
        <v>0</v>
      </c>
      <c r="FB12" s="174"/>
      <c r="FC12" s="173"/>
      <c r="FD12" s="173"/>
      <c r="FE12" s="173"/>
      <c r="FF12" s="173"/>
      <c r="FG12" s="173"/>
      <c r="FH12" s="173"/>
      <c r="FI12" s="173"/>
      <c r="FJ12" s="173"/>
      <c r="FK12" s="173"/>
      <c r="FL12" s="173"/>
      <c r="FM12" s="173"/>
      <c r="FN12" s="173"/>
      <c r="FO12" s="173"/>
      <c r="FP12" s="173"/>
      <c r="FQ12" s="173"/>
      <c r="FR12" s="173"/>
      <c r="FS12" s="173"/>
      <c r="FT12" s="173"/>
      <c r="FU12" s="173"/>
      <c r="FV12" s="173"/>
      <c r="FW12" s="173"/>
      <c r="FX12" s="173"/>
      <c r="FY12" s="173"/>
      <c r="FZ12" s="173"/>
      <c r="GA12" s="173"/>
      <c r="GB12" s="173"/>
      <c r="GC12" s="173"/>
      <c r="GD12" s="173"/>
      <c r="GE12" s="173"/>
      <c r="GF12" s="173"/>
      <c r="GG12" s="173"/>
      <c r="GH12" s="173"/>
    </row>
    <row r="13" spans="1:190" ht="15.75" hidden="1" thickBot="1" x14ac:dyDescent="0.35">
      <c r="B13" s="167"/>
      <c r="C13" s="179">
        <v>1990</v>
      </c>
      <c r="D13" s="179">
        <v>1991</v>
      </c>
      <c r="E13" s="179">
        <v>1992</v>
      </c>
      <c r="F13" s="179">
        <v>1993</v>
      </c>
      <c r="G13" s="179">
        <v>1994</v>
      </c>
      <c r="H13" s="179">
        <v>1995</v>
      </c>
      <c r="I13" s="179">
        <v>1996</v>
      </c>
      <c r="J13" s="179">
        <v>1997</v>
      </c>
      <c r="K13" s="179">
        <v>1998</v>
      </c>
      <c r="L13" s="179">
        <v>1999</v>
      </c>
      <c r="M13" s="179">
        <v>2000</v>
      </c>
      <c r="N13" s="179">
        <v>2001</v>
      </c>
      <c r="O13" s="179">
        <v>2002</v>
      </c>
      <c r="P13" s="179">
        <v>2003</v>
      </c>
      <c r="Q13" s="179">
        <v>2004</v>
      </c>
      <c r="R13" s="179">
        <v>2005</v>
      </c>
      <c r="S13" s="179">
        <v>2006</v>
      </c>
      <c r="T13" s="179">
        <v>2007</v>
      </c>
      <c r="U13" s="179">
        <v>2008</v>
      </c>
      <c r="V13" s="179">
        <v>2009</v>
      </c>
      <c r="W13" s="179">
        <v>2010</v>
      </c>
      <c r="X13" s="179">
        <v>2011</v>
      </c>
      <c r="Y13" s="179">
        <v>2012</v>
      </c>
      <c r="Z13" s="179">
        <v>2013</v>
      </c>
      <c r="AA13" s="179">
        <v>2014</v>
      </c>
      <c r="AB13" s="179">
        <v>2015</v>
      </c>
      <c r="AC13" s="179">
        <v>2016</v>
      </c>
      <c r="AD13" s="179">
        <v>2017</v>
      </c>
      <c r="AE13" s="179">
        <v>2018</v>
      </c>
      <c r="AF13" s="179">
        <v>2019</v>
      </c>
      <c r="AG13" s="179">
        <v>2020</v>
      </c>
      <c r="AH13" s="171" t="s">
        <v>174</v>
      </c>
      <c r="AI13" s="171" t="s">
        <v>174</v>
      </c>
      <c r="AJ13" s="171" t="s">
        <v>174</v>
      </c>
      <c r="AK13" s="171" t="s">
        <v>174</v>
      </c>
      <c r="AL13" s="171" t="s">
        <v>174</v>
      </c>
      <c r="AM13" s="171" t="s">
        <v>174</v>
      </c>
      <c r="AN13" s="171" t="s">
        <v>174</v>
      </c>
      <c r="AO13" s="171" t="s">
        <v>174</v>
      </c>
      <c r="AP13" s="171" t="s">
        <v>174</v>
      </c>
      <c r="AQ13" s="171" t="s">
        <v>174</v>
      </c>
      <c r="AR13" s="171" t="s">
        <v>174</v>
      </c>
      <c r="AS13" s="171" t="s">
        <v>174</v>
      </c>
      <c r="AT13" s="171" t="s">
        <v>174</v>
      </c>
      <c r="AU13" s="171" t="s">
        <v>174</v>
      </c>
      <c r="AV13" s="171" t="s">
        <v>174</v>
      </c>
      <c r="AW13" s="171" t="s">
        <v>174</v>
      </c>
      <c r="AX13" s="171" t="s">
        <v>174</v>
      </c>
      <c r="AY13" s="171" t="s">
        <v>174</v>
      </c>
      <c r="AZ13" s="171" t="s">
        <v>174</v>
      </c>
      <c r="BA13" s="171" t="s">
        <v>174</v>
      </c>
      <c r="BB13" s="171">
        <v>0</v>
      </c>
      <c r="BD13" s="174" t="s">
        <v>202</v>
      </c>
      <c r="BE13" s="171">
        <v>1</v>
      </c>
      <c r="BF13" s="171">
        <v>1</v>
      </c>
      <c r="BG13" s="171">
        <v>1</v>
      </c>
      <c r="BH13" s="171">
        <v>1</v>
      </c>
      <c r="BI13" s="171">
        <v>1</v>
      </c>
      <c r="BJ13" s="171">
        <v>1</v>
      </c>
      <c r="BK13" s="171">
        <v>1</v>
      </c>
      <c r="BL13" s="171">
        <v>1</v>
      </c>
      <c r="BM13" s="171">
        <v>1</v>
      </c>
      <c r="BN13" s="171">
        <v>1</v>
      </c>
      <c r="BO13" s="171">
        <v>1</v>
      </c>
      <c r="BP13" s="173">
        <v>1</v>
      </c>
      <c r="BQ13" s="173">
        <v>1</v>
      </c>
      <c r="BR13" s="173">
        <v>1</v>
      </c>
      <c r="BS13" s="173">
        <v>1</v>
      </c>
      <c r="BT13" s="173">
        <v>1</v>
      </c>
      <c r="BU13" s="173">
        <v>1</v>
      </c>
      <c r="BV13" s="173">
        <v>1</v>
      </c>
      <c r="BW13" s="173">
        <v>1</v>
      </c>
      <c r="BX13" s="173">
        <v>1</v>
      </c>
      <c r="BY13" s="173">
        <v>1</v>
      </c>
      <c r="BZ13" s="173">
        <v>1</v>
      </c>
      <c r="CA13" s="173">
        <v>1</v>
      </c>
      <c r="CB13" s="173">
        <v>1</v>
      </c>
      <c r="CC13" s="173">
        <v>1</v>
      </c>
      <c r="CD13" s="173">
        <v>1</v>
      </c>
      <c r="CE13" s="173">
        <v>1</v>
      </c>
      <c r="CF13" s="173">
        <v>1</v>
      </c>
      <c r="CG13" s="173">
        <v>1</v>
      </c>
      <c r="CH13" s="173">
        <v>1</v>
      </c>
      <c r="CI13" s="173">
        <v>1</v>
      </c>
      <c r="CJ13" s="171">
        <v>31</v>
      </c>
      <c r="CX13" s="173"/>
      <c r="CY13" s="173"/>
      <c r="CZ13" s="173"/>
      <c r="DA13" s="173"/>
      <c r="DB13" s="173"/>
      <c r="DC13" s="173"/>
      <c r="DD13" s="173"/>
      <c r="DE13" s="173"/>
      <c r="DF13" s="173"/>
      <c r="DG13" s="173"/>
      <c r="DH13" s="173"/>
      <c r="DI13" s="173"/>
      <c r="DJ13" s="173"/>
      <c r="DK13" s="173"/>
      <c r="DL13" s="173"/>
      <c r="DM13" s="173"/>
      <c r="DN13" s="173"/>
      <c r="DO13" s="173"/>
      <c r="DP13" s="173"/>
      <c r="DQ13" s="173"/>
      <c r="DT13" s="174" t="s">
        <v>203</v>
      </c>
      <c r="DU13" s="173" t="s">
        <v>174</v>
      </c>
      <c r="DV13" s="173" t="s">
        <v>174</v>
      </c>
      <c r="DW13" s="173" t="s">
        <v>174</v>
      </c>
      <c r="DX13" s="173" t="s">
        <v>174</v>
      </c>
      <c r="DY13" s="173" t="s">
        <v>174</v>
      </c>
      <c r="DZ13" s="173" t="s">
        <v>174</v>
      </c>
      <c r="EA13" s="173" t="s">
        <v>174</v>
      </c>
      <c r="EB13" s="173" t="s">
        <v>174</v>
      </c>
      <c r="EC13" s="173" t="s">
        <v>174</v>
      </c>
      <c r="ED13" s="173" t="s">
        <v>174</v>
      </c>
      <c r="EE13" s="173" t="s">
        <v>174</v>
      </c>
      <c r="EF13" s="173" t="s">
        <v>174</v>
      </c>
      <c r="EG13" s="173" t="s">
        <v>174</v>
      </c>
      <c r="EH13" s="173" t="s">
        <v>174</v>
      </c>
      <c r="EI13" s="173" t="s">
        <v>174</v>
      </c>
      <c r="EJ13" s="173" t="s">
        <v>174</v>
      </c>
      <c r="EK13" s="173" t="s">
        <v>174</v>
      </c>
      <c r="EL13" s="173" t="s">
        <v>174</v>
      </c>
      <c r="EM13" s="173" t="s">
        <v>174</v>
      </c>
      <c r="EN13" s="173" t="s">
        <v>174</v>
      </c>
      <c r="EO13" s="173" t="s">
        <v>174</v>
      </c>
      <c r="EP13" s="173" t="s">
        <v>174</v>
      </c>
      <c r="EQ13" s="173" t="s">
        <v>174</v>
      </c>
      <c r="ER13" s="173" t="s">
        <v>174</v>
      </c>
      <c r="ES13" s="173" t="s">
        <v>174</v>
      </c>
      <c r="ET13" s="173" t="s">
        <v>174</v>
      </c>
      <c r="EU13" s="173" t="s">
        <v>174</v>
      </c>
      <c r="EV13" s="173" t="s">
        <v>174</v>
      </c>
      <c r="EW13" s="173" t="s">
        <v>174</v>
      </c>
      <c r="EX13" s="173" t="s">
        <v>174</v>
      </c>
      <c r="EY13" s="173" t="s">
        <v>174</v>
      </c>
      <c r="EZ13" s="173">
        <v>0</v>
      </c>
      <c r="FB13" s="174"/>
      <c r="FC13" s="173"/>
      <c r="FD13" s="173"/>
      <c r="FE13" s="173"/>
      <c r="FF13" s="173"/>
      <c r="FG13" s="173"/>
      <c r="FH13" s="173"/>
      <c r="FI13" s="173"/>
      <c r="FJ13" s="173"/>
      <c r="FK13" s="173"/>
      <c r="FL13" s="173"/>
      <c r="FM13" s="173"/>
      <c r="FN13" s="173"/>
      <c r="FO13" s="173"/>
      <c r="FP13" s="173"/>
      <c r="FQ13" s="173"/>
      <c r="FR13" s="173"/>
      <c r="FS13" s="173"/>
      <c r="FT13" s="173"/>
      <c r="FU13" s="173"/>
      <c r="FV13" s="173"/>
      <c r="FW13" s="173"/>
      <c r="FX13" s="173"/>
      <c r="FY13" s="173"/>
      <c r="FZ13" s="173"/>
      <c r="GA13" s="173"/>
      <c r="GB13" s="173"/>
      <c r="GC13" s="173"/>
      <c r="GD13" s="173"/>
      <c r="GE13" s="173"/>
      <c r="GF13" s="173"/>
      <c r="GG13" s="173"/>
      <c r="GH13" s="173"/>
    </row>
    <row r="14" spans="1:190" hidden="1" x14ac:dyDescent="0.3">
      <c r="B14" s="181" t="s">
        <v>204</v>
      </c>
      <c r="C14" s="182">
        <v>4.4679309600655234E-2</v>
      </c>
      <c r="D14" s="182">
        <v>4.3144012306418934E-2</v>
      </c>
      <c r="E14" s="182">
        <v>4.2878689633193634E-2</v>
      </c>
      <c r="F14" s="182">
        <v>4.3269367965464781E-2</v>
      </c>
      <c r="G14" s="182">
        <v>4.290262399994807E-2</v>
      </c>
      <c r="H14" s="182">
        <v>4.2785707598566286E-2</v>
      </c>
      <c r="I14" s="182">
        <v>4.0446946629055916E-2</v>
      </c>
      <c r="J14" s="182">
        <v>3.9080667870179754E-2</v>
      </c>
      <c r="K14" s="182">
        <v>4.0243040783898107E-2</v>
      </c>
      <c r="L14" s="182">
        <v>3.9875554211968048E-2</v>
      </c>
      <c r="M14" s="182">
        <v>4.008291043618907E-2</v>
      </c>
      <c r="N14" s="182">
        <v>3.801119938573131E-2</v>
      </c>
      <c r="O14" s="182">
        <v>3.6577995127311837E-2</v>
      </c>
      <c r="P14" s="182">
        <v>3.4142222381097535E-2</v>
      </c>
      <c r="Q14" s="182">
        <v>3.1997917223925386E-2</v>
      </c>
      <c r="R14" s="182">
        <v>3.2134120814319378E-2</v>
      </c>
      <c r="S14" s="182">
        <v>3.0414898404843443E-2</v>
      </c>
      <c r="T14" s="182">
        <v>3.153287153268676E-2</v>
      </c>
      <c r="U14" s="182">
        <v>3.0587492491126092E-2</v>
      </c>
      <c r="V14" s="182">
        <v>3.0802128624844355E-2</v>
      </c>
      <c r="W14" s="182">
        <v>2.938902220169173E-2</v>
      </c>
      <c r="X14" s="182">
        <v>3.0066064305419114E-2</v>
      </c>
      <c r="Y14" s="182">
        <v>3.1301760584792275E-2</v>
      </c>
      <c r="Z14" s="182">
        <v>3.1401393112280865E-2</v>
      </c>
      <c r="AA14" s="182">
        <v>2.9147220255414327E-2</v>
      </c>
      <c r="AB14" s="182">
        <v>3.0013145974575658E-2</v>
      </c>
      <c r="AC14" s="182">
        <v>3.1355217434731013E-2</v>
      </c>
      <c r="AD14" s="182">
        <v>3.1150659048383624E-2</v>
      </c>
      <c r="AE14" s="182">
        <v>3.253770682639847E-2</v>
      </c>
      <c r="AF14" s="182">
        <v>3.0541779367798755E-2</v>
      </c>
      <c r="AG14" s="182">
        <v>3.1247008053793001E-2</v>
      </c>
      <c r="AH14" s="171" t="s">
        <v>174</v>
      </c>
      <c r="AI14" s="171" t="s">
        <v>174</v>
      </c>
      <c r="AJ14" s="171" t="s">
        <v>174</v>
      </c>
      <c r="AK14" s="171" t="s">
        <v>174</v>
      </c>
      <c r="AL14" s="171" t="s">
        <v>174</v>
      </c>
      <c r="AM14" s="171" t="s">
        <v>174</v>
      </c>
      <c r="AN14" s="171" t="s">
        <v>174</v>
      </c>
      <c r="AO14" s="171" t="s">
        <v>174</v>
      </c>
      <c r="AP14" s="171" t="s">
        <v>174</v>
      </c>
      <c r="AQ14" s="171" t="s">
        <v>174</v>
      </c>
      <c r="AR14" s="171" t="s">
        <v>174</v>
      </c>
      <c r="AS14" s="171" t="s">
        <v>174</v>
      </c>
      <c r="AT14" s="171" t="s">
        <v>174</v>
      </c>
      <c r="AU14" s="171" t="s">
        <v>174</v>
      </c>
      <c r="AV14" s="171" t="s">
        <v>174</v>
      </c>
      <c r="AW14" s="171" t="s">
        <v>174</v>
      </c>
      <c r="AX14" s="171" t="s">
        <v>174</v>
      </c>
      <c r="AY14" s="171" t="s">
        <v>174</v>
      </c>
      <c r="AZ14" s="171" t="s">
        <v>174</v>
      </c>
      <c r="BA14" s="171" t="s">
        <v>174</v>
      </c>
      <c r="BB14" s="171">
        <v>0</v>
      </c>
      <c r="BD14" s="174" t="s">
        <v>205</v>
      </c>
      <c r="BE14" s="171">
        <v>1</v>
      </c>
      <c r="BF14" s="171">
        <v>1</v>
      </c>
      <c r="BG14" s="171">
        <v>1</v>
      </c>
      <c r="BH14" s="171">
        <v>1</v>
      </c>
      <c r="BI14" s="171">
        <v>1</v>
      </c>
      <c r="BJ14" s="171">
        <v>1</v>
      </c>
      <c r="BK14" s="171">
        <v>1</v>
      </c>
      <c r="BL14" s="171">
        <v>1</v>
      </c>
      <c r="BM14" s="171">
        <v>1</v>
      </c>
      <c r="BN14" s="171">
        <v>1</v>
      </c>
      <c r="BO14" s="171">
        <v>1</v>
      </c>
      <c r="BP14" s="171">
        <v>1</v>
      </c>
      <c r="BQ14" s="171">
        <v>1</v>
      </c>
      <c r="BR14" s="171">
        <v>1</v>
      </c>
      <c r="BS14" s="171">
        <v>1</v>
      </c>
      <c r="BT14" s="171">
        <v>1</v>
      </c>
      <c r="BU14" s="171">
        <v>1</v>
      </c>
      <c r="BV14" s="171">
        <v>1</v>
      </c>
      <c r="BW14" s="171">
        <v>1</v>
      </c>
      <c r="BX14" s="171">
        <v>1</v>
      </c>
      <c r="BY14" s="171">
        <v>1</v>
      </c>
      <c r="BZ14" s="171">
        <v>1</v>
      </c>
      <c r="CA14" s="171">
        <v>1</v>
      </c>
      <c r="CB14" s="171">
        <v>1</v>
      </c>
      <c r="CC14" s="171">
        <v>1</v>
      </c>
      <c r="CD14" s="171">
        <v>1</v>
      </c>
      <c r="CE14" s="171">
        <v>1</v>
      </c>
      <c r="CF14" s="171">
        <v>1</v>
      </c>
      <c r="CG14" s="171">
        <v>1</v>
      </c>
      <c r="CH14" s="171">
        <v>1</v>
      </c>
      <c r="CI14" s="171">
        <v>1</v>
      </c>
      <c r="CJ14" s="171">
        <v>31</v>
      </c>
      <c r="CX14" s="171"/>
      <c r="CY14" s="171"/>
      <c r="CZ14" s="171"/>
      <c r="DA14" s="171"/>
      <c r="DB14" s="171"/>
      <c r="DC14" s="171"/>
      <c r="DD14" s="171"/>
      <c r="DE14" s="171"/>
      <c r="DF14" s="171"/>
      <c r="DG14" s="171"/>
      <c r="DH14" s="171"/>
      <c r="DI14" s="171"/>
      <c r="DJ14" s="171"/>
      <c r="DK14" s="171"/>
      <c r="DL14" s="171"/>
      <c r="DM14" s="171"/>
      <c r="DN14" s="171"/>
      <c r="DO14" s="171"/>
      <c r="DP14" s="171"/>
      <c r="DQ14" s="171"/>
      <c r="DU14" s="171"/>
      <c r="DV14" s="171"/>
      <c r="DW14" s="171"/>
      <c r="DX14" s="171"/>
      <c r="DY14" s="171"/>
      <c r="DZ14" s="171"/>
      <c r="EA14" s="171"/>
      <c r="EB14" s="171"/>
      <c r="EC14" s="171"/>
      <c r="ED14" s="171"/>
      <c r="EE14" s="171"/>
      <c r="EF14" s="171"/>
      <c r="EG14" s="171"/>
      <c r="EH14" s="171"/>
      <c r="EI14" s="171"/>
      <c r="EJ14" s="171"/>
      <c r="EK14" s="171"/>
      <c r="EL14" s="171"/>
      <c r="EM14" s="171"/>
      <c r="EN14" s="171"/>
      <c r="EO14" s="171"/>
      <c r="EP14" s="171"/>
      <c r="EQ14" s="171"/>
      <c r="ER14" s="171"/>
      <c r="ES14" s="171"/>
      <c r="ET14" s="171"/>
      <c r="EU14" s="171"/>
      <c r="EV14" s="171"/>
      <c r="EW14" s="171"/>
      <c r="EX14" s="171"/>
      <c r="EY14" s="171"/>
      <c r="EZ14" s="171"/>
      <c r="FC14" s="171"/>
      <c r="FD14" s="171"/>
      <c r="FE14" s="171"/>
      <c r="FF14" s="171"/>
      <c r="FG14" s="171"/>
      <c r="FH14" s="171"/>
      <c r="FI14" s="171"/>
      <c r="FJ14" s="171"/>
      <c r="FK14" s="171"/>
      <c r="FL14" s="171"/>
      <c r="FM14" s="171"/>
      <c r="FN14" s="171"/>
      <c r="FO14" s="171"/>
      <c r="FP14" s="171"/>
      <c r="FQ14" s="171"/>
      <c r="FR14" s="171"/>
      <c r="FS14" s="171"/>
      <c r="FT14" s="171"/>
      <c r="FU14" s="171"/>
      <c r="FV14" s="171"/>
      <c r="FW14" s="171"/>
      <c r="FX14" s="171"/>
      <c r="FY14" s="171"/>
      <c r="FZ14" s="171"/>
      <c r="GA14" s="171"/>
      <c r="GB14" s="171"/>
      <c r="GC14" s="171"/>
      <c r="GD14" s="171"/>
      <c r="GE14" s="171"/>
      <c r="GF14" s="171"/>
      <c r="GG14" s="171"/>
      <c r="GH14" s="171"/>
    </row>
    <row r="15" spans="1:190" hidden="1" x14ac:dyDescent="0.3">
      <c r="B15" s="181" t="s">
        <v>206</v>
      </c>
      <c r="C15" s="182">
        <v>1.6297348699300638E-2</v>
      </c>
      <c r="D15" s="182">
        <v>1.6246246588415832E-2</v>
      </c>
      <c r="E15" s="182">
        <v>2.2319944043408514E-2</v>
      </c>
      <c r="F15" s="182">
        <v>2.3187506548669086E-2</v>
      </c>
      <c r="G15" s="182">
        <v>2.2998771714625298E-2</v>
      </c>
      <c r="H15" s="182">
        <v>2.2553109028703291E-2</v>
      </c>
      <c r="I15" s="182">
        <v>1.6172864888456422E-2</v>
      </c>
      <c r="J15" s="182">
        <v>1.5599081365366925E-2</v>
      </c>
      <c r="K15" s="182">
        <v>1.734844841326862E-2</v>
      </c>
      <c r="L15" s="182">
        <v>1.838151499806006E-2</v>
      </c>
      <c r="M15" s="182">
        <v>1.7848218282944354E-2</v>
      </c>
      <c r="N15" s="182">
        <v>1.8135549029599334E-2</v>
      </c>
      <c r="O15" s="182">
        <v>1.8002129084085237E-2</v>
      </c>
      <c r="P15" s="182">
        <v>1.7875265888417938E-2</v>
      </c>
      <c r="Q15" s="182">
        <v>1.6864424494343614E-2</v>
      </c>
      <c r="R15" s="182">
        <v>3.2594405428523571E-2</v>
      </c>
      <c r="S15" s="182">
        <v>1.7839100074634722E-2</v>
      </c>
      <c r="T15" s="182">
        <v>3.2815925800430149E-2</v>
      </c>
      <c r="U15" s="182">
        <v>3.3318557536243722E-2</v>
      </c>
      <c r="V15" s="182">
        <v>1.9578052685877537E-2</v>
      </c>
      <c r="W15" s="182">
        <v>2.0555119760365635E-2</v>
      </c>
      <c r="X15" s="182">
        <v>2.1477839668279361E-2</v>
      </c>
      <c r="Y15" s="182">
        <v>2.2009359634632551E-2</v>
      </c>
      <c r="Z15" s="182">
        <v>2.1842376498502122E-2</v>
      </c>
      <c r="AA15" s="182">
        <v>2.1286038888532824E-2</v>
      </c>
      <c r="AB15" s="182">
        <v>2.3030967311828306E-2</v>
      </c>
      <c r="AC15" s="182">
        <v>2.4405200569535102E-2</v>
      </c>
      <c r="AD15" s="182">
        <v>2.4692793225156117E-2</v>
      </c>
      <c r="AE15" s="182">
        <v>2.6776582072455639E-2</v>
      </c>
      <c r="AF15" s="182">
        <v>2.500111505824576E-2</v>
      </c>
      <c r="AG15" s="182">
        <v>2.5803844343323713E-2</v>
      </c>
      <c r="AH15" s="171" t="s">
        <v>174</v>
      </c>
      <c r="AI15" s="171" t="s">
        <v>174</v>
      </c>
      <c r="AJ15" s="171" t="s">
        <v>174</v>
      </c>
      <c r="AK15" s="171" t="s">
        <v>174</v>
      </c>
      <c r="AL15" s="171" t="s">
        <v>174</v>
      </c>
      <c r="AM15" s="171" t="s">
        <v>174</v>
      </c>
      <c r="AN15" s="171" t="s">
        <v>174</v>
      </c>
      <c r="AO15" s="171" t="s">
        <v>174</v>
      </c>
      <c r="AP15" s="171" t="s">
        <v>174</v>
      </c>
      <c r="AQ15" s="171" t="s">
        <v>174</v>
      </c>
      <c r="AR15" s="171" t="s">
        <v>174</v>
      </c>
      <c r="AS15" s="171" t="s">
        <v>174</v>
      </c>
      <c r="AT15" s="171" t="s">
        <v>174</v>
      </c>
      <c r="AU15" s="171" t="s">
        <v>174</v>
      </c>
      <c r="AV15" s="171" t="s">
        <v>174</v>
      </c>
      <c r="AW15" s="171" t="s">
        <v>174</v>
      </c>
      <c r="AX15" s="171" t="s">
        <v>174</v>
      </c>
      <c r="AY15" s="171" t="s">
        <v>174</v>
      </c>
      <c r="AZ15" s="171" t="s">
        <v>174</v>
      </c>
      <c r="BA15" s="171" t="s">
        <v>174</v>
      </c>
      <c r="BB15" s="171">
        <v>0</v>
      </c>
      <c r="BD15" s="174"/>
      <c r="BE15" s="171"/>
      <c r="BF15" s="171"/>
      <c r="BG15" s="171"/>
      <c r="BH15" s="171"/>
      <c r="BI15" s="171"/>
      <c r="BJ15" s="171"/>
      <c r="BK15" s="171"/>
      <c r="BL15" s="171"/>
      <c r="BM15" s="171"/>
      <c r="BN15" s="171"/>
      <c r="BO15" s="171"/>
      <c r="BP15" s="171"/>
      <c r="BQ15" s="171"/>
      <c r="BR15" s="171"/>
      <c r="BS15" s="171"/>
      <c r="BT15" s="171"/>
      <c r="BU15" s="171"/>
      <c r="BV15" s="171"/>
      <c r="BW15" s="171"/>
      <c r="BX15" s="171"/>
      <c r="BY15" s="171"/>
      <c r="BZ15" s="171"/>
      <c r="CA15" s="171"/>
      <c r="CB15" s="171"/>
      <c r="CC15" s="171"/>
      <c r="CD15" s="171"/>
      <c r="CE15" s="171"/>
      <c r="CF15" s="171"/>
      <c r="CG15" s="171"/>
      <c r="CH15" s="171"/>
      <c r="CI15" s="171"/>
      <c r="CX15" s="171"/>
      <c r="CY15" s="171"/>
      <c r="CZ15" s="171"/>
      <c r="DA15" s="171"/>
      <c r="DB15" s="171"/>
      <c r="DC15" s="171"/>
      <c r="DD15" s="171"/>
      <c r="DE15" s="171"/>
      <c r="DF15" s="171"/>
      <c r="DG15" s="171"/>
      <c r="DH15" s="171"/>
      <c r="DI15" s="171"/>
      <c r="DJ15" s="171"/>
      <c r="DK15" s="171"/>
      <c r="DL15" s="171"/>
      <c r="DM15" s="171"/>
      <c r="DN15" s="171"/>
      <c r="DO15" s="171"/>
      <c r="DP15" s="171"/>
      <c r="DQ15" s="171"/>
      <c r="DU15" s="171"/>
      <c r="DV15" s="171"/>
      <c r="DW15" s="171"/>
      <c r="DX15" s="171"/>
      <c r="DY15" s="171"/>
      <c r="DZ15" s="171"/>
      <c r="EA15" s="171"/>
      <c r="EB15" s="171"/>
      <c r="EC15" s="171"/>
      <c r="ED15" s="171"/>
      <c r="EE15" s="171"/>
      <c r="EF15" s="171"/>
      <c r="EG15" s="171"/>
      <c r="EH15" s="171"/>
      <c r="EI15" s="171"/>
      <c r="EJ15" s="171"/>
      <c r="EK15" s="171"/>
      <c r="EL15" s="171"/>
      <c r="EM15" s="171"/>
      <c r="EN15" s="171"/>
      <c r="EO15" s="171"/>
      <c r="EP15" s="171"/>
      <c r="EQ15" s="171"/>
      <c r="ER15" s="171"/>
      <c r="ES15" s="171"/>
      <c r="ET15" s="171"/>
      <c r="EU15" s="171"/>
      <c r="EV15" s="171"/>
      <c r="EW15" s="171"/>
      <c r="EX15" s="171"/>
      <c r="EY15" s="171"/>
      <c r="EZ15" s="171"/>
      <c r="FC15" s="171"/>
      <c r="FD15" s="171"/>
      <c r="FE15" s="171"/>
      <c r="FF15" s="171"/>
      <c r="FG15" s="171"/>
      <c r="FH15" s="171"/>
      <c r="FI15" s="171"/>
      <c r="FJ15" s="171"/>
      <c r="FK15" s="171"/>
      <c r="FL15" s="171"/>
      <c r="FM15" s="171"/>
      <c r="FN15" s="171"/>
      <c r="FO15" s="171"/>
      <c r="FP15" s="171"/>
      <c r="FQ15" s="171"/>
      <c r="FR15" s="171"/>
      <c r="FS15" s="171"/>
      <c r="FT15" s="171"/>
      <c r="FU15" s="171"/>
      <c r="FV15" s="171"/>
      <c r="FW15" s="171"/>
      <c r="FX15" s="171"/>
      <c r="FY15" s="171"/>
      <c r="FZ15" s="171"/>
      <c r="GA15" s="171"/>
      <c r="GB15" s="171"/>
      <c r="GC15" s="171"/>
      <c r="GD15" s="171"/>
      <c r="GE15" s="171"/>
      <c r="GF15" s="171"/>
      <c r="GG15" s="171"/>
      <c r="GH15" s="171"/>
    </row>
    <row r="16" spans="1:190" hidden="1" x14ac:dyDescent="0.3">
      <c r="B16" s="181" t="s">
        <v>207</v>
      </c>
      <c r="C16" s="182">
        <v>4.1367295023651746E-2</v>
      </c>
      <c r="D16" s="182">
        <v>3.5655780870779342E-2</v>
      </c>
      <c r="E16" s="182">
        <v>4.0916220918116704E-2</v>
      </c>
      <c r="F16" s="182">
        <v>4.6724845093699209E-2</v>
      </c>
      <c r="G16" s="182">
        <v>4.3398330205912085E-2</v>
      </c>
      <c r="H16" s="182">
        <v>4.3956158237575295E-2</v>
      </c>
      <c r="I16" s="182">
        <v>3.7454203398879948E-2</v>
      </c>
      <c r="J16" s="182">
        <v>3.5774436328640281E-2</v>
      </c>
      <c r="K16" s="182">
        <v>4.0883071474709862E-2</v>
      </c>
      <c r="L16" s="182">
        <v>4.3961002446318849E-2</v>
      </c>
      <c r="M16" s="182">
        <v>3.8575843793368293E-2</v>
      </c>
      <c r="N16" s="182">
        <v>4.56935593368899E-2</v>
      </c>
      <c r="O16" s="182">
        <v>5.158309407309547E-2</v>
      </c>
      <c r="P16" s="182">
        <v>4.8106613325586065E-2</v>
      </c>
      <c r="Q16" s="182">
        <v>4.462700772267425E-2</v>
      </c>
      <c r="R16" s="182">
        <v>4.8122500754056753E-2</v>
      </c>
      <c r="S16" s="182">
        <v>4.4535062613971027E-2</v>
      </c>
      <c r="T16" s="182">
        <v>5.5676376598771816E-2</v>
      </c>
      <c r="U16" s="182">
        <v>5.3649115821998328E-2</v>
      </c>
      <c r="V16" s="182">
        <v>4.0493852858837734E-2</v>
      </c>
      <c r="W16" s="182">
        <v>3.6744435133474966E-2</v>
      </c>
      <c r="X16" s="182">
        <v>3.9986171834278619E-2</v>
      </c>
      <c r="Y16" s="182">
        <v>3.7233451387319219E-2</v>
      </c>
      <c r="Z16" s="182">
        <v>3.893295672582528E-2</v>
      </c>
      <c r="AA16" s="182">
        <v>2.7750945099939257E-2</v>
      </c>
      <c r="AB16" s="182">
        <v>3.2009596180251822E-2</v>
      </c>
      <c r="AC16" s="182">
        <v>3.5880890151127463E-2</v>
      </c>
      <c r="AD16" s="182">
        <v>3.4518715727277695E-2</v>
      </c>
      <c r="AE16" s="182">
        <v>3.6233985266222707E-2</v>
      </c>
      <c r="AF16" s="182">
        <v>3.8445071332922451E-2</v>
      </c>
      <c r="AG16" s="182">
        <v>3.0404878900049798E-2</v>
      </c>
      <c r="AH16" s="171" t="s">
        <v>174</v>
      </c>
      <c r="AI16" s="171" t="s">
        <v>174</v>
      </c>
      <c r="AJ16" s="171" t="s">
        <v>174</v>
      </c>
      <c r="AK16" s="171" t="s">
        <v>174</v>
      </c>
      <c r="AL16" s="171" t="s">
        <v>174</v>
      </c>
      <c r="AM16" s="171" t="s">
        <v>174</v>
      </c>
      <c r="AN16" s="171" t="s">
        <v>174</v>
      </c>
      <c r="AO16" s="171" t="s">
        <v>174</v>
      </c>
      <c r="AP16" s="171" t="s">
        <v>174</v>
      </c>
      <c r="AQ16" s="171" t="s">
        <v>174</v>
      </c>
      <c r="AR16" s="171" t="s">
        <v>174</v>
      </c>
      <c r="AS16" s="171" t="s">
        <v>174</v>
      </c>
      <c r="AT16" s="171" t="s">
        <v>174</v>
      </c>
      <c r="AU16" s="171" t="s">
        <v>174</v>
      </c>
      <c r="AV16" s="171" t="s">
        <v>174</v>
      </c>
      <c r="AW16" s="171" t="s">
        <v>174</v>
      </c>
      <c r="AX16" s="171" t="s">
        <v>174</v>
      </c>
      <c r="AY16" s="171" t="s">
        <v>174</v>
      </c>
      <c r="AZ16" s="171" t="s">
        <v>174</v>
      </c>
      <c r="BA16" s="171" t="s">
        <v>174</v>
      </c>
      <c r="BB16" s="171">
        <v>0</v>
      </c>
    </row>
    <row r="17" spans="2:54" hidden="1" x14ac:dyDescent="0.3">
      <c r="B17" s="181" t="s">
        <v>208</v>
      </c>
      <c r="C17" s="182">
        <v>0</v>
      </c>
      <c r="D17" s="182">
        <v>0</v>
      </c>
      <c r="E17" s="182">
        <v>0</v>
      </c>
      <c r="F17" s="182">
        <v>0</v>
      </c>
      <c r="G17" s="182">
        <v>0</v>
      </c>
      <c r="H17" s="182">
        <v>0</v>
      </c>
      <c r="I17" s="182">
        <v>0</v>
      </c>
      <c r="J17" s="182">
        <v>0</v>
      </c>
      <c r="K17" s="182">
        <v>0</v>
      </c>
      <c r="L17" s="182">
        <v>0</v>
      </c>
      <c r="M17" s="182">
        <v>0</v>
      </c>
      <c r="N17" s="182">
        <v>0</v>
      </c>
      <c r="O17" s="182">
        <v>0</v>
      </c>
      <c r="P17" s="182">
        <v>0</v>
      </c>
      <c r="Q17" s="182">
        <v>0</v>
      </c>
      <c r="R17" s="182">
        <v>0</v>
      </c>
      <c r="S17" s="182">
        <v>0</v>
      </c>
      <c r="T17" s="182">
        <v>0</v>
      </c>
      <c r="U17" s="182">
        <v>0</v>
      </c>
      <c r="V17" s="182">
        <v>0</v>
      </c>
      <c r="W17" s="182">
        <v>0</v>
      </c>
      <c r="X17" s="182">
        <v>0</v>
      </c>
      <c r="Y17" s="182">
        <v>0</v>
      </c>
      <c r="Z17" s="182">
        <v>0</v>
      </c>
      <c r="AA17" s="182">
        <v>0</v>
      </c>
      <c r="AB17" s="182">
        <v>0</v>
      </c>
      <c r="AC17" s="182">
        <v>0</v>
      </c>
      <c r="AD17" s="182">
        <v>0</v>
      </c>
      <c r="AE17" s="182">
        <v>0</v>
      </c>
      <c r="AF17" s="182">
        <v>0</v>
      </c>
      <c r="AG17" s="182">
        <v>0</v>
      </c>
      <c r="AH17" s="171" t="s">
        <v>174</v>
      </c>
      <c r="AI17" s="171" t="s">
        <v>174</v>
      </c>
      <c r="AJ17" s="171" t="s">
        <v>174</v>
      </c>
      <c r="AK17" s="171" t="s">
        <v>174</v>
      </c>
      <c r="AL17" s="171" t="s">
        <v>174</v>
      </c>
      <c r="AM17" s="171" t="s">
        <v>174</v>
      </c>
      <c r="AN17" s="171" t="s">
        <v>174</v>
      </c>
      <c r="AO17" s="171" t="s">
        <v>174</v>
      </c>
      <c r="AP17" s="171" t="s">
        <v>174</v>
      </c>
      <c r="AQ17" s="171" t="s">
        <v>174</v>
      </c>
      <c r="AR17" s="171" t="s">
        <v>174</v>
      </c>
      <c r="AS17" s="171" t="s">
        <v>174</v>
      </c>
      <c r="AT17" s="171" t="s">
        <v>174</v>
      </c>
      <c r="AU17" s="171" t="s">
        <v>174</v>
      </c>
      <c r="AV17" s="171" t="s">
        <v>174</v>
      </c>
      <c r="AW17" s="171" t="s">
        <v>174</v>
      </c>
      <c r="AX17" s="171" t="s">
        <v>174</v>
      </c>
      <c r="AY17" s="171" t="s">
        <v>174</v>
      </c>
      <c r="AZ17" s="171" t="s">
        <v>174</v>
      </c>
      <c r="BA17" s="171" t="s">
        <v>174</v>
      </c>
      <c r="BB17" s="171">
        <v>0</v>
      </c>
    </row>
    <row r="18" spans="2:54" hidden="1" x14ac:dyDescent="0.3">
      <c r="B18" s="181" t="s">
        <v>209</v>
      </c>
      <c r="C18" s="182">
        <v>0</v>
      </c>
      <c r="D18" s="182">
        <v>0</v>
      </c>
      <c r="E18" s="182">
        <v>0</v>
      </c>
      <c r="F18" s="182">
        <v>0</v>
      </c>
      <c r="G18" s="182">
        <v>2.0063041679956655E-3</v>
      </c>
      <c r="H18" s="182">
        <v>0</v>
      </c>
      <c r="I18" s="182">
        <v>0</v>
      </c>
      <c r="J18" s="182">
        <v>4.4703311854433448E-3</v>
      </c>
      <c r="K18" s="182">
        <v>3.9016748387063959E-3</v>
      </c>
      <c r="L18" s="182">
        <v>0</v>
      </c>
      <c r="M18" s="182">
        <v>0</v>
      </c>
      <c r="N18" s="182">
        <v>0</v>
      </c>
      <c r="O18" s="182">
        <v>3.5719151164364266E-3</v>
      </c>
      <c r="P18" s="182">
        <v>0</v>
      </c>
      <c r="Q18" s="182">
        <v>0</v>
      </c>
      <c r="R18" s="182">
        <v>0</v>
      </c>
      <c r="S18" s="182">
        <v>7.9249078964607235E-4</v>
      </c>
      <c r="T18" s="182">
        <v>2.8432103596819008E-2</v>
      </c>
      <c r="U18" s="182">
        <v>6.0178696633388356E-4</v>
      </c>
      <c r="V18" s="182">
        <v>7.8870972880552902E-4</v>
      </c>
      <c r="W18" s="182">
        <v>9.4784261180216552E-4</v>
      </c>
      <c r="X18" s="182">
        <v>0</v>
      </c>
      <c r="Y18" s="182">
        <v>0</v>
      </c>
      <c r="Z18" s="182">
        <v>0</v>
      </c>
      <c r="AA18" s="182">
        <v>0</v>
      </c>
      <c r="AB18" s="182">
        <v>0</v>
      </c>
      <c r="AC18" s="182">
        <v>1.0541698615696689E-3</v>
      </c>
      <c r="AD18" s="182">
        <v>2.7170952694507032E-3</v>
      </c>
      <c r="AE18" s="182">
        <v>0</v>
      </c>
      <c r="AF18" s="182">
        <v>6.9154535961740522E-3</v>
      </c>
      <c r="AG18" s="182">
        <v>6.9154535961740522E-3</v>
      </c>
      <c r="AH18" s="171"/>
      <c r="AI18" s="171"/>
      <c r="AJ18" s="171"/>
      <c r="AK18" s="171"/>
      <c r="AL18" s="171"/>
      <c r="AM18" s="171"/>
      <c r="AN18" s="171"/>
      <c r="AO18" s="171"/>
      <c r="AP18" s="171"/>
      <c r="AQ18" s="171"/>
      <c r="AR18" s="171"/>
      <c r="AS18" s="171"/>
      <c r="AT18" s="171"/>
      <c r="AU18" s="171"/>
      <c r="AV18" s="171"/>
      <c r="AW18" s="171"/>
      <c r="AX18" s="171"/>
      <c r="AY18" s="171"/>
      <c r="AZ18" s="171"/>
      <c r="BA18" s="171"/>
      <c r="BB18" s="171"/>
    </row>
    <row r="19" spans="2:54" hidden="1" x14ac:dyDescent="0.3">
      <c r="B19" s="181" t="s">
        <v>176</v>
      </c>
      <c r="C19" s="182">
        <v>0</v>
      </c>
      <c r="D19" s="182">
        <v>0</v>
      </c>
      <c r="E19" s="182">
        <v>0</v>
      </c>
      <c r="F19" s="182">
        <v>0</v>
      </c>
      <c r="G19" s="182">
        <v>0</v>
      </c>
      <c r="H19" s="182">
        <v>0</v>
      </c>
      <c r="I19" s="182">
        <v>0</v>
      </c>
      <c r="J19" s="182">
        <v>0</v>
      </c>
      <c r="K19" s="182">
        <v>0</v>
      </c>
      <c r="L19" s="182">
        <v>0</v>
      </c>
      <c r="M19" s="182">
        <v>0</v>
      </c>
      <c r="N19" s="182">
        <v>0</v>
      </c>
      <c r="O19" s="182">
        <v>0</v>
      </c>
      <c r="P19" s="182">
        <v>0</v>
      </c>
      <c r="Q19" s="182">
        <v>0</v>
      </c>
      <c r="R19" s="182">
        <v>0</v>
      </c>
      <c r="S19" s="182">
        <v>0</v>
      </c>
      <c r="T19" s="182">
        <v>0</v>
      </c>
      <c r="U19" s="182">
        <v>0</v>
      </c>
      <c r="V19" s="182">
        <v>0</v>
      </c>
      <c r="W19" s="182">
        <v>0</v>
      </c>
      <c r="X19" s="182">
        <v>0</v>
      </c>
      <c r="Y19" s="182">
        <v>0</v>
      </c>
      <c r="Z19" s="182">
        <v>0</v>
      </c>
      <c r="AA19" s="182">
        <v>0</v>
      </c>
      <c r="AB19" s="182">
        <v>0</v>
      </c>
      <c r="AC19" s="182">
        <v>0</v>
      </c>
      <c r="AD19" s="182">
        <v>0</v>
      </c>
      <c r="AE19" s="182">
        <v>0</v>
      </c>
      <c r="AF19" s="182">
        <v>0</v>
      </c>
      <c r="AG19" s="182">
        <v>0</v>
      </c>
      <c r="AH19" s="171"/>
      <c r="AI19" s="171"/>
      <c r="AJ19" s="171"/>
      <c r="AK19" s="171"/>
      <c r="AL19" s="171"/>
      <c r="AM19" s="171"/>
      <c r="AN19" s="171"/>
      <c r="AO19" s="171"/>
      <c r="AP19" s="171"/>
      <c r="AQ19" s="171"/>
      <c r="AR19" s="171"/>
      <c r="AS19" s="171"/>
      <c r="AT19" s="171"/>
      <c r="AU19" s="171"/>
      <c r="AV19" s="171"/>
      <c r="AW19" s="171"/>
      <c r="AX19" s="171"/>
      <c r="AY19" s="171"/>
      <c r="AZ19" s="171"/>
      <c r="BA19" s="171"/>
      <c r="BB19" s="171"/>
    </row>
    <row r="20" spans="2:54" hidden="1" x14ac:dyDescent="0.3">
      <c r="B20" s="181" t="s">
        <v>210</v>
      </c>
      <c r="C20" s="182">
        <v>0</v>
      </c>
      <c r="D20" s="182">
        <v>0</v>
      </c>
      <c r="E20" s="182">
        <v>0</v>
      </c>
      <c r="F20" s="182">
        <v>0</v>
      </c>
      <c r="G20" s="182">
        <v>0</v>
      </c>
      <c r="H20" s="182">
        <v>0</v>
      </c>
      <c r="I20" s="182">
        <v>0</v>
      </c>
      <c r="J20" s="182">
        <v>0</v>
      </c>
      <c r="K20" s="182">
        <v>0</v>
      </c>
      <c r="L20" s="182">
        <v>0</v>
      </c>
      <c r="M20" s="182">
        <v>0</v>
      </c>
      <c r="N20" s="182">
        <v>0</v>
      </c>
      <c r="O20" s="182">
        <v>0</v>
      </c>
      <c r="P20" s="182">
        <v>0</v>
      </c>
      <c r="Q20" s="182">
        <v>0</v>
      </c>
      <c r="R20" s="182">
        <v>0</v>
      </c>
      <c r="S20" s="182">
        <v>0</v>
      </c>
      <c r="T20" s="182">
        <v>0</v>
      </c>
      <c r="U20" s="182">
        <v>0</v>
      </c>
      <c r="V20" s="182">
        <v>0</v>
      </c>
      <c r="W20" s="182">
        <v>0</v>
      </c>
      <c r="X20" s="182">
        <v>0</v>
      </c>
      <c r="Y20" s="182">
        <v>0</v>
      </c>
      <c r="Z20" s="182">
        <v>0</v>
      </c>
      <c r="AA20" s="182">
        <v>0</v>
      </c>
      <c r="AB20" s="182">
        <v>0</v>
      </c>
      <c r="AC20" s="182">
        <v>0</v>
      </c>
      <c r="AD20" s="182">
        <v>0</v>
      </c>
      <c r="AE20" s="182">
        <v>0</v>
      </c>
      <c r="AF20" s="182">
        <v>0</v>
      </c>
      <c r="AG20" s="182">
        <v>0</v>
      </c>
      <c r="AH20" s="171" t="s">
        <v>174</v>
      </c>
      <c r="AI20" s="171" t="s">
        <v>174</v>
      </c>
      <c r="AJ20" s="171" t="s">
        <v>174</v>
      </c>
      <c r="AK20" s="171" t="s">
        <v>174</v>
      </c>
      <c r="AL20" s="171" t="s">
        <v>174</v>
      </c>
      <c r="AM20" s="171" t="s">
        <v>174</v>
      </c>
      <c r="AN20" s="171" t="s">
        <v>174</v>
      </c>
      <c r="AO20" s="171" t="s">
        <v>174</v>
      </c>
      <c r="AP20" s="171" t="s">
        <v>174</v>
      </c>
      <c r="AQ20" s="171" t="s">
        <v>174</v>
      </c>
      <c r="AR20" s="171" t="s">
        <v>174</v>
      </c>
      <c r="AS20" s="171" t="s">
        <v>174</v>
      </c>
      <c r="AT20" s="171" t="s">
        <v>174</v>
      </c>
      <c r="AU20" s="171" t="s">
        <v>174</v>
      </c>
      <c r="AV20" s="171" t="s">
        <v>174</v>
      </c>
      <c r="AW20" s="171" t="s">
        <v>174</v>
      </c>
      <c r="AX20" s="171" t="s">
        <v>174</v>
      </c>
      <c r="AY20" s="171" t="s">
        <v>174</v>
      </c>
      <c r="AZ20" s="171" t="s">
        <v>174</v>
      </c>
      <c r="BA20" s="171" t="s">
        <v>174</v>
      </c>
      <c r="BB20" s="171">
        <v>0</v>
      </c>
    </row>
    <row r="21" spans="2:54" ht="15.75" hidden="1" thickBot="1" x14ac:dyDescent="0.35">
      <c r="B21" s="179" t="s">
        <v>211</v>
      </c>
      <c r="C21" s="183">
        <v>0.10234395332360761</v>
      </c>
      <c r="D21" s="183">
        <v>9.5046039765614099E-2</v>
      </c>
      <c r="E21" s="183">
        <v>0.10611485459471884</v>
      </c>
      <c r="F21" s="183">
        <v>0.11318171960783308</v>
      </c>
      <c r="G21" s="183">
        <v>0.11130603008848111</v>
      </c>
      <c r="H21" s="183">
        <v>0.10929497486484488</v>
      </c>
      <c r="I21" s="183">
        <v>9.4074014916392279E-2</v>
      </c>
      <c r="J21" s="183">
        <v>9.4924516749630317E-2</v>
      </c>
      <c r="K21" s="183">
        <v>0.10237623551058297</v>
      </c>
      <c r="L21" s="183">
        <v>0.10221807165634696</v>
      </c>
      <c r="M21" s="183">
        <v>9.6506972512501718E-2</v>
      </c>
      <c r="N21" s="183">
        <v>0.10184030775222054</v>
      </c>
      <c r="O21" s="183">
        <v>0.10973513340092897</v>
      </c>
      <c r="P21" s="183">
        <v>0.10012410159510154</v>
      </c>
      <c r="Q21" s="183">
        <v>9.3489349440943253E-2</v>
      </c>
      <c r="R21" s="183">
        <v>0.11285102699689969</v>
      </c>
      <c r="S21" s="183">
        <v>9.3581551883095276E-2</v>
      </c>
      <c r="T21" s="183">
        <v>0.14845727752870772</v>
      </c>
      <c r="U21" s="183">
        <v>0.11815695281570203</v>
      </c>
      <c r="V21" s="183">
        <v>9.1662743898365151E-2</v>
      </c>
      <c r="W21" s="183">
        <v>8.763641970733449E-2</v>
      </c>
      <c r="X21" s="183">
        <v>9.153007580797709E-2</v>
      </c>
      <c r="Y21" s="183">
        <v>9.0544571606744048E-2</v>
      </c>
      <c r="Z21" s="183">
        <v>9.217672633660827E-2</v>
      </c>
      <c r="AA21" s="183">
        <v>7.8184204243886418E-2</v>
      </c>
      <c r="AB21" s="183">
        <v>8.5053709466655775E-2</v>
      </c>
      <c r="AC21" s="183">
        <v>9.2695478016963248E-2</v>
      </c>
      <c r="AD21" s="183">
        <v>9.3079263270268137E-2</v>
      </c>
      <c r="AE21" s="183">
        <v>9.5548274165076816E-2</v>
      </c>
      <c r="AF21" s="183">
        <v>0.10090341935514102</v>
      </c>
      <c r="AG21" s="183">
        <v>9.4371184893340565E-2</v>
      </c>
      <c r="AH21" s="171" t="s">
        <v>174</v>
      </c>
      <c r="AI21" s="171" t="s">
        <v>174</v>
      </c>
      <c r="AJ21" s="171" t="s">
        <v>174</v>
      </c>
      <c r="AK21" s="171" t="s">
        <v>174</v>
      </c>
      <c r="AL21" s="171" t="s">
        <v>174</v>
      </c>
      <c r="AM21" s="171" t="s">
        <v>174</v>
      </c>
      <c r="AN21" s="171" t="s">
        <v>174</v>
      </c>
      <c r="AO21" s="171" t="s">
        <v>174</v>
      </c>
      <c r="AP21" s="171" t="s">
        <v>174</v>
      </c>
      <c r="AQ21" s="171" t="s">
        <v>174</v>
      </c>
      <c r="AR21" s="171" t="s">
        <v>174</v>
      </c>
      <c r="AS21" s="171" t="s">
        <v>174</v>
      </c>
      <c r="AT21" s="171" t="s">
        <v>174</v>
      </c>
      <c r="AU21" s="171" t="s">
        <v>174</v>
      </c>
      <c r="AV21" s="171" t="s">
        <v>174</v>
      </c>
      <c r="AW21" s="171" t="s">
        <v>174</v>
      </c>
      <c r="AX21" s="171" t="s">
        <v>174</v>
      </c>
      <c r="AY21" s="171" t="s">
        <v>174</v>
      </c>
      <c r="AZ21" s="171" t="s">
        <v>174</v>
      </c>
      <c r="BA21" s="171" t="s">
        <v>174</v>
      </c>
      <c r="BB21" s="171">
        <v>0</v>
      </c>
    </row>
    <row r="22" spans="2:54" hidden="1" x14ac:dyDescent="0.3">
      <c r="B22" s="181"/>
      <c r="C22" s="184"/>
      <c r="D22" s="184"/>
      <c r="E22" s="184"/>
      <c r="F22" s="184"/>
      <c r="G22" s="184"/>
      <c r="H22" s="184"/>
      <c r="I22" s="184"/>
      <c r="J22" s="184"/>
      <c r="K22" s="184"/>
      <c r="L22" s="184"/>
      <c r="M22" s="184"/>
      <c r="N22" s="184"/>
      <c r="O22" s="184"/>
      <c r="P22" s="184"/>
      <c r="Q22" s="184"/>
      <c r="R22" s="184"/>
      <c r="S22" s="184"/>
      <c r="T22" s="184"/>
      <c r="U22" s="184"/>
      <c r="V22" s="184"/>
      <c r="W22" s="184"/>
      <c r="X22" s="184"/>
      <c r="Y22" s="184"/>
      <c r="Z22" s="184"/>
      <c r="AA22" s="184"/>
      <c r="AB22" s="184"/>
      <c r="AC22" s="181"/>
      <c r="AD22" s="181"/>
      <c r="AE22" s="181"/>
      <c r="AF22" s="181"/>
      <c r="AG22" s="181"/>
      <c r="AH22" s="171" t="s">
        <v>174</v>
      </c>
      <c r="AI22" s="171" t="s">
        <v>174</v>
      </c>
      <c r="AJ22" s="171" t="s">
        <v>174</v>
      </c>
      <c r="AK22" s="171" t="s">
        <v>174</v>
      </c>
      <c r="AL22" s="171" t="s">
        <v>174</v>
      </c>
      <c r="AM22" s="171" t="s">
        <v>174</v>
      </c>
      <c r="AN22" s="171" t="s">
        <v>174</v>
      </c>
      <c r="AO22" s="171" t="s">
        <v>174</v>
      </c>
      <c r="AP22" s="171" t="s">
        <v>174</v>
      </c>
      <c r="AQ22" s="171" t="s">
        <v>174</v>
      </c>
      <c r="AR22" s="171" t="s">
        <v>174</v>
      </c>
      <c r="AS22" s="171" t="s">
        <v>174</v>
      </c>
      <c r="AT22" s="171" t="s">
        <v>174</v>
      </c>
      <c r="AU22" s="171" t="s">
        <v>174</v>
      </c>
      <c r="AV22" s="171" t="s">
        <v>174</v>
      </c>
      <c r="AW22" s="171" t="s">
        <v>174</v>
      </c>
      <c r="AX22" s="171" t="s">
        <v>174</v>
      </c>
      <c r="AY22" s="171" t="s">
        <v>174</v>
      </c>
      <c r="AZ22" s="171" t="s">
        <v>174</v>
      </c>
      <c r="BA22" s="171" t="s">
        <v>174</v>
      </c>
      <c r="BB22" s="171">
        <v>0</v>
      </c>
    </row>
    <row r="23" spans="2:54" ht="13.5" customHeight="1" thickBot="1" x14ac:dyDescent="0.35">
      <c r="B23" s="179" t="s">
        <v>212</v>
      </c>
      <c r="C23" s="185"/>
      <c r="D23" s="185"/>
      <c r="E23" s="185"/>
      <c r="F23" s="185"/>
      <c r="G23" s="185"/>
      <c r="H23" s="185"/>
      <c r="I23" s="185"/>
      <c r="J23" s="185"/>
      <c r="K23" s="185"/>
      <c r="L23" s="185"/>
      <c r="M23" s="185"/>
      <c r="N23" s="185"/>
      <c r="O23" s="185"/>
      <c r="P23" s="185"/>
      <c r="Q23" s="185"/>
      <c r="R23" s="185"/>
      <c r="S23" s="185"/>
      <c r="T23" s="185"/>
      <c r="U23" s="185"/>
      <c r="V23" s="185"/>
      <c r="W23" s="185"/>
      <c r="X23" s="185"/>
      <c r="Y23" s="185"/>
      <c r="Z23" s="185"/>
      <c r="AA23" s="185"/>
      <c r="AB23" s="185"/>
      <c r="AC23" s="185"/>
      <c r="AD23" s="185"/>
      <c r="AE23" s="185"/>
      <c r="AF23" s="185"/>
      <c r="AG23" s="185"/>
      <c r="AH23" s="171" t="s">
        <v>174</v>
      </c>
      <c r="AI23" s="171" t="s">
        <v>174</v>
      </c>
      <c r="AJ23" s="171" t="s">
        <v>174</v>
      </c>
      <c r="AK23" s="171" t="s">
        <v>174</v>
      </c>
      <c r="AL23" s="171" t="s">
        <v>174</v>
      </c>
      <c r="AM23" s="171" t="s">
        <v>174</v>
      </c>
      <c r="AN23" s="171" t="s">
        <v>174</v>
      </c>
      <c r="AO23" s="171" t="s">
        <v>174</v>
      </c>
      <c r="AP23" s="171" t="s">
        <v>174</v>
      </c>
      <c r="AQ23" s="171" t="s">
        <v>174</v>
      </c>
      <c r="AR23" s="171" t="s">
        <v>174</v>
      </c>
      <c r="AS23" s="171" t="s">
        <v>174</v>
      </c>
      <c r="AT23" s="171" t="s">
        <v>174</v>
      </c>
      <c r="AU23" s="171" t="s">
        <v>174</v>
      </c>
      <c r="AV23" s="171" t="s">
        <v>174</v>
      </c>
      <c r="AW23" s="171" t="s">
        <v>174</v>
      </c>
      <c r="AX23" s="171" t="s">
        <v>174</v>
      </c>
      <c r="AY23" s="171" t="s">
        <v>174</v>
      </c>
      <c r="AZ23" s="171" t="s">
        <v>174</v>
      </c>
      <c r="BA23" s="171" t="s">
        <v>174</v>
      </c>
      <c r="BB23" s="171">
        <v>0</v>
      </c>
    </row>
    <row r="24" spans="2:54" ht="13.5" customHeight="1" thickBot="1" x14ac:dyDescent="0.35">
      <c r="B24" s="167"/>
      <c r="C24" s="179">
        <v>1990</v>
      </c>
      <c r="D24" s="179">
        <v>1991</v>
      </c>
      <c r="E24" s="179">
        <v>1992</v>
      </c>
      <c r="F24" s="179">
        <v>1993</v>
      </c>
      <c r="G24" s="179">
        <v>1994</v>
      </c>
      <c r="H24" s="179">
        <v>1995</v>
      </c>
      <c r="I24" s="179">
        <v>1996</v>
      </c>
      <c r="J24" s="179">
        <v>1997</v>
      </c>
      <c r="K24" s="179">
        <v>1998</v>
      </c>
      <c r="L24" s="179">
        <v>1999</v>
      </c>
      <c r="M24" s="179">
        <v>2000</v>
      </c>
      <c r="N24" s="179">
        <v>2001</v>
      </c>
      <c r="O24" s="179">
        <v>2002</v>
      </c>
      <c r="P24" s="179">
        <v>2003</v>
      </c>
      <c r="Q24" s="179">
        <v>2004</v>
      </c>
      <c r="R24" s="179">
        <v>2005</v>
      </c>
      <c r="S24" s="179">
        <v>2006</v>
      </c>
      <c r="T24" s="179">
        <v>2007</v>
      </c>
      <c r="U24" s="179">
        <v>2008</v>
      </c>
      <c r="V24" s="179">
        <v>2009</v>
      </c>
      <c r="W24" s="179">
        <v>2010</v>
      </c>
      <c r="X24" s="179">
        <v>2011</v>
      </c>
      <c r="Y24" s="179">
        <v>2012</v>
      </c>
      <c r="Z24" s="179">
        <v>2013</v>
      </c>
      <c r="AA24" s="179">
        <v>2014</v>
      </c>
      <c r="AB24" s="179">
        <v>2015</v>
      </c>
      <c r="AC24" s="179">
        <v>2016</v>
      </c>
      <c r="AD24" s="179">
        <v>2017</v>
      </c>
      <c r="AE24" s="179">
        <v>2018</v>
      </c>
      <c r="AF24" s="179">
        <v>2019</v>
      </c>
      <c r="AG24" s="179">
        <v>2020</v>
      </c>
      <c r="AH24" s="171" t="s">
        <v>174</v>
      </c>
      <c r="AI24" s="171" t="s">
        <v>174</v>
      </c>
      <c r="AJ24" s="171" t="s">
        <v>174</v>
      </c>
      <c r="AK24" s="171" t="s">
        <v>174</v>
      </c>
      <c r="AL24" s="171" t="s">
        <v>174</v>
      </c>
      <c r="AM24" s="171" t="s">
        <v>174</v>
      </c>
      <c r="AN24" s="171" t="s">
        <v>174</v>
      </c>
      <c r="AO24" s="171" t="s">
        <v>174</v>
      </c>
      <c r="AP24" s="171" t="s">
        <v>174</v>
      </c>
      <c r="AQ24" s="171" t="s">
        <v>174</v>
      </c>
      <c r="AR24" s="171" t="s">
        <v>174</v>
      </c>
      <c r="AS24" s="171" t="s">
        <v>174</v>
      </c>
      <c r="AT24" s="171" t="s">
        <v>174</v>
      </c>
      <c r="AU24" s="171" t="s">
        <v>174</v>
      </c>
      <c r="AV24" s="171" t="s">
        <v>174</v>
      </c>
      <c r="AW24" s="171" t="s">
        <v>174</v>
      </c>
      <c r="AX24" s="171" t="s">
        <v>174</v>
      </c>
      <c r="AY24" s="171" t="s">
        <v>174</v>
      </c>
      <c r="AZ24" s="171" t="s">
        <v>174</v>
      </c>
      <c r="BA24" s="171" t="s">
        <v>174</v>
      </c>
      <c r="BB24" s="171">
        <v>0</v>
      </c>
    </row>
    <row r="25" spans="2:54" ht="13.5" customHeight="1" x14ac:dyDescent="0.3">
      <c r="B25" s="181" t="s">
        <v>204</v>
      </c>
      <c r="C25" s="182">
        <v>0.16382413520240255</v>
      </c>
      <c r="D25" s="182">
        <v>0.15819471179020278</v>
      </c>
      <c r="E25" s="182">
        <v>0.15722186198837668</v>
      </c>
      <c r="F25" s="182">
        <v>0.15865434920670421</v>
      </c>
      <c r="G25" s="182">
        <v>0.15730962133314294</v>
      </c>
      <c r="H25" s="182">
        <v>0.15688092786140972</v>
      </c>
      <c r="I25" s="182">
        <v>0.14830547097320504</v>
      </c>
      <c r="J25" s="182">
        <v>0.14329578219065911</v>
      </c>
      <c r="K25" s="182">
        <v>0.1475578162076264</v>
      </c>
      <c r="L25" s="182">
        <v>0.14621036544388286</v>
      </c>
      <c r="M25" s="182">
        <v>0.14697067159935995</v>
      </c>
      <c r="N25" s="182">
        <v>0.13937439774768148</v>
      </c>
      <c r="O25" s="182">
        <v>0.13411931546681008</v>
      </c>
      <c r="P25" s="182">
        <v>0.12518814873069098</v>
      </c>
      <c r="Q25" s="182">
        <v>0.11732569648772642</v>
      </c>
      <c r="R25" s="182">
        <v>0.1178251096525044</v>
      </c>
      <c r="S25" s="182">
        <v>0.11152129415109263</v>
      </c>
      <c r="T25" s="182">
        <v>0.1156205289531848</v>
      </c>
      <c r="U25" s="182">
        <v>0.11215413913412901</v>
      </c>
      <c r="V25" s="182">
        <v>0.11294113829109598</v>
      </c>
      <c r="W25" s="182">
        <v>0.10775974807286968</v>
      </c>
      <c r="X25" s="182">
        <v>0.11024223578653676</v>
      </c>
      <c r="Y25" s="182">
        <v>0.11477312214423835</v>
      </c>
      <c r="Z25" s="182">
        <v>0.11513844141169652</v>
      </c>
      <c r="AA25" s="182">
        <v>0.1068731409365192</v>
      </c>
      <c r="AB25" s="182">
        <v>0.11004820190677742</v>
      </c>
      <c r="AC25" s="182">
        <v>0.11496913059401372</v>
      </c>
      <c r="AD25" s="182">
        <v>0.11421908317740663</v>
      </c>
      <c r="AE25" s="182">
        <v>0.11930492503012774</v>
      </c>
      <c r="AF25" s="182">
        <v>0.11198652434859545</v>
      </c>
      <c r="AG25" s="182">
        <v>0.11457236286390768</v>
      </c>
      <c r="AH25" s="171">
        <v>1</v>
      </c>
      <c r="AI25" s="171">
        <v>1</v>
      </c>
      <c r="AJ25" s="171">
        <v>1</v>
      </c>
      <c r="AK25" s="171">
        <v>1</v>
      </c>
      <c r="AL25" s="171">
        <v>1</v>
      </c>
      <c r="AM25" s="171">
        <v>1</v>
      </c>
      <c r="AN25" s="171">
        <v>1</v>
      </c>
      <c r="AO25" s="171">
        <v>1</v>
      </c>
      <c r="AP25" s="171">
        <v>1</v>
      </c>
      <c r="AQ25" s="171">
        <v>1</v>
      </c>
      <c r="AR25" s="171">
        <v>1</v>
      </c>
      <c r="AS25" s="171">
        <v>1</v>
      </c>
      <c r="AT25" s="171">
        <v>1</v>
      </c>
      <c r="AU25" s="171">
        <v>1</v>
      </c>
      <c r="AV25" s="171">
        <v>1</v>
      </c>
      <c r="AW25" s="171">
        <v>1</v>
      </c>
      <c r="AX25" s="171">
        <v>1</v>
      </c>
      <c r="AY25" s="171">
        <v>1</v>
      </c>
      <c r="AZ25" s="171">
        <v>1</v>
      </c>
      <c r="BA25" s="171">
        <v>1</v>
      </c>
      <c r="BB25" s="171">
        <v>31</v>
      </c>
    </row>
    <row r="26" spans="2:54" ht="13.5" customHeight="1" x14ac:dyDescent="0.3">
      <c r="B26" s="181" t="s">
        <v>206</v>
      </c>
      <c r="C26" s="182">
        <v>5.9756945230769014E-2</v>
      </c>
      <c r="D26" s="182">
        <v>5.9569570824191384E-2</v>
      </c>
      <c r="E26" s="182">
        <v>8.183979482583123E-2</v>
      </c>
      <c r="F26" s="182">
        <v>8.5020857345119993E-2</v>
      </c>
      <c r="G26" s="182">
        <v>8.432882962029277E-2</v>
      </c>
      <c r="H26" s="182">
        <v>8.2694733105245402E-2</v>
      </c>
      <c r="I26" s="182">
        <v>5.9300504591006886E-2</v>
      </c>
      <c r="J26" s="182">
        <v>5.7196631673012061E-2</v>
      </c>
      <c r="K26" s="182">
        <v>6.3610977515318273E-2</v>
      </c>
      <c r="L26" s="182">
        <v>6.7398888326220222E-2</v>
      </c>
      <c r="M26" s="182">
        <v>6.5443467037462635E-2</v>
      </c>
      <c r="N26" s="182">
        <v>6.64970131085309E-2</v>
      </c>
      <c r="O26" s="182">
        <v>6.6007806641645878E-2</v>
      </c>
      <c r="P26" s="182">
        <v>6.5542641590865772E-2</v>
      </c>
      <c r="Q26" s="182">
        <v>6.1836223145926586E-2</v>
      </c>
      <c r="R26" s="182">
        <v>0.11951281990458643</v>
      </c>
      <c r="S26" s="182">
        <v>6.5410033606993989E-2</v>
      </c>
      <c r="T26" s="182">
        <v>0.1203250612682439</v>
      </c>
      <c r="U26" s="182">
        <v>0.12216804429956031</v>
      </c>
      <c r="V26" s="182">
        <v>7.1786193181550981E-2</v>
      </c>
      <c r="W26" s="182">
        <v>7.5368772454674007E-2</v>
      </c>
      <c r="X26" s="182">
        <v>7.875207878369099E-2</v>
      </c>
      <c r="Y26" s="182">
        <v>8.0700985326986024E-2</v>
      </c>
      <c r="Z26" s="182">
        <v>8.0088713827841121E-2</v>
      </c>
      <c r="AA26" s="182">
        <v>7.8048809257953697E-2</v>
      </c>
      <c r="AB26" s="182">
        <v>8.4446880143370456E-2</v>
      </c>
      <c r="AC26" s="182">
        <v>8.9485735421628715E-2</v>
      </c>
      <c r="AD26" s="182">
        <v>9.0540241825572437E-2</v>
      </c>
      <c r="AE26" s="182">
        <v>9.8180800932337345E-2</v>
      </c>
      <c r="AF26" s="182">
        <v>9.1670755213567795E-2</v>
      </c>
      <c r="AG26" s="182">
        <v>9.4614095925520281E-2</v>
      </c>
      <c r="AH26" s="171">
        <v>1</v>
      </c>
      <c r="AI26" s="171">
        <v>1</v>
      </c>
      <c r="AJ26" s="171">
        <v>1</v>
      </c>
      <c r="AK26" s="171">
        <v>1</v>
      </c>
      <c r="AL26" s="171">
        <v>1</v>
      </c>
      <c r="AM26" s="171">
        <v>1</v>
      </c>
      <c r="AN26" s="171">
        <v>1</v>
      </c>
      <c r="AO26" s="171">
        <v>1</v>
      </c>
      <c r="AP26" s="171">
        <v>1</v>
      </c>
      <c r="AQ26" s="171">
        <v>1</v>
      </c>
      <c r="AR26" s="171">
        <v>1</v>
      </c>
      <c r="AS26" s="171">
        <v>1</v>
      </c>
      <c r="AT26" s="171">
        <v>1</v>
      </c>
      <c r="AU26" s="171">
        <v>1</v>
      </c>
      <c r="AV26" s="171">
        <v>1</v>
      </c>
      <c r="AW26" s="171">
        <v>1</v>
      </c>
      <c r="AX26" s="171">
        <v>1</v>
      </c>
      <c r="AY26" s="171">
        <v>1</v>
      </c>
      <c r="AZ26" s="171">
        <v>1</v>
      </c>
      <c r="BA26" s="171">
        <v>1</v>
      </c>
      <c r="BB26" s="171">
        <v>31</v>
      </c>
    </row>
    <row r="27" spans="2:54" x14ac:dyDescent="0.3">
      <c r="B27" s="181" t="s">
        <v>207</v>
      </c>
      <c r="C27" s="182">
        <v>0.15168008175338973</v>
      </c>
      <c r="D27" s="182">
        <v>0.1307378631928576</v>
      </c>
      <c r="E27" s="182">
        <v>0.15002614336642792</v>
      </c>
      <c r="F27" s="182">
        <v>0.17132443201023045</v>
      </c>
      <c r="G27" s="182">
        <v>0.15912721075501099</v>
      </c>
      <c r="H27" s="182">
        <v>0.16117258020444275</v>
      </c>
      <c r="I27" s="182">
        <v>0.13733207912922649</v>
      </c>
      <c r="J27" s="182">
        <v>0.13117293320501439</v>
      </c>
      <c r="K27" s="182">
        <v>0.1499045954072695</v>
      </c>
      <c r="L27" s="182">
        <v>0.16119034230316912</v>
      </c>
      <c r="M27" s="182">
        <v>0.14144476057568375</v>
      </c>
      <c r="N27" s="182">
        <v>0.16754305090192964</v>
      </c>
      <c r="O27" s="182">
        <v>0.18913801160135008</v>
      </c>
      <c r="P27" s="182">
        <v>0.17639091552714892</v>
      </c>
      <c r="Q27" s="182">
        <v>0.1636323616498056</v>
      </c>
      <c r="R27" s="182">
        <v>0.17644916943154143</v>
      </c>
      <c r="S27" s="182">
        <v>0.16329522958456044</v>
      </c>
      <c r="T27" s="182">
        <v>0.20414671419549668</v>
      </c>
      <c r="U27" s="182">
        <v>0.19671342468066055</v>
      </c>
      <c r="V27" s="182">
        <v>0.14847746048240504</v>
      </c>
      <c r="W27" s="182">
        <v>0.13472959548940822</v>
      </c>
      <c r="X27" s="182">
        <v>0.14661596339235494</v>
      </c>
      <c r="Y27" s="182">
        <v>0.13652265508683714</v>
      </c>
      <c r="Z27" s="182">
        <v>0.14275417466135937</v>
      </c>
      <c r="AA27" s="182">
        <v>0.10175346536644395</v>
      </c>
      <c r="AB27" s="182">
        <v>0.11736851932759002</v>
      </c>
      <c r="AC27" s="182">
        <v>0.13156326388746736</v>
      </c>
      <c r="AD27" s="182">
        <v>0.12656862433335156</v>
      </c>
      <c r="AE27" s="182">
        <v>0.13285794597614994</v>
      </c>
      <c r="AF27" s="182">
        <v>0.14096526155404901</v>
      </c>
      <c r="AG27" s="182">
        <v>0.11148455596684927</v>
      </c>
      <c r="AH27" s="171">
        <v>1</v>
      </c>
      <c r="AI27" s="171">
        <v>1</v>
      </c>
      <c r="AJ27" s="171">
        <v>1</v>
      </c>
      <c r="AK27" s="171">
        <v>1</v>
      </c>
      <c r="AL27" s="171">
        <v>1</v>
      </c>
      <c r="AM27" s="171">
        <v>1</v>
      </c>
      <c r="AN27" s="171">
        <v>1</v>
      </c>
      <c r="AO27" s="171">
        <v>1</v>
      </c>
      <c r="AP27" s="171">
        <v>1</v>
      </c>
      <c r="AQ27" s="171">
        <v>1</v>
      </c>
      <c r="AR27" s="171">
        <v>1</v>
      </c>
      <c r="AS27" s="171">
        <v>1</v>
      </c>
      <c r="AT27" s="171">
        <v>1</v>
      </c>
      <c r="AU27" s="171">
        <v>1</v>
      </c>
      <c r="AV27" s="171">
        <v>1</v>
      </c>
      <c r="AW27" s="171">
        <v>1</v>
      </c>
      <c r="AX27" s="171">
        <v>1</v>
      </c>
      <c r="AY27" s="171">
        <v>1</v>
      </c>
      <c r="AZ27" s="171">
        <v>1</v>
      </c>
      <c r="BA27" s="171">
        <v>1</v>
      </c>
      <c r="BB27" s="171">
        <v>31</v>
      </c>
    </row>
    <row r="28" spans="2:54" x14ac:dyDescent="0.3">
      <c r="B28" s="181" t="s">
        <v>208</v>
      </c>
      <c r="C28" s="182">
        <v>0</v>
      </c>
      <c r="D28" s="182">
        <v>0</v>
      </c>
      <c r="E28" s="182">
        <v>0</v>
      </c>
      <c r="F28" s="182">
        <v>0</v>
      </c>
      <c r="G28" s="182">
        <v>0</v>
      </c>
      <c r="H28" s="182">
        <v>0</v>
      </c>
      <c r="I28" s="182">
        <v>0</v>
      </c>
      <c r="J28" s="182">
        <v>0</v>
      </c>
      <c r="K28" s="182">
        <v>0</v>
      </c>
      <c r="L28" s="182">
        <v>0</v>
      </c>
      <c r="M28" s="182">
        <v>0</v>
      </c>
      <c r="N28" s="182">
        <v>0</v>
      </c>
      <c r="O28" s="182">
        <v>0</v>
      </c>
      <c r="P28" s="182">
        <v>0</v>
      </c>
      <c r="Q28" s="182">
        <v>0</v>
      </c>
      <c r="R28" s="182">
        <v>0</v>
      </c>
      <c r="S28" s="182">
        <v>0</v>
      </c>
      <c r="T28" s="182">
        <v>0</v>
      </c>
      <c r="U28" s="182">
        <v>0</v>
      </c>
      <c r="V28" s="182">
        <v>0</v>
      </c>
      <c r="W28" s="182">
        <v>0</v>
      </c>
      <c r="X28" s="182">
        <v>0</v>
      </c>
      <c r="Y28" s="182">
        <v>0</v>
      </c>
      <c r="Z28" s="182">
        <v>0</v>
      </c>
      <c r="AA28" s="182">
        <v>0</v>
      </c>
      <c r="AB28" s="182">
        <v>0</v>
      </c>
      <c r="AC28" s="182">
        <v>0</v>
      </c>
      <c r="AD28" s="182">
        <v>0</v>
      </c>
      <c r="AE28" s="182">
        <v>0</v>
      </c>
      <c r="AF28" s="182">
        <v>0</v>
      </c>
      <c r="AG28" s="182">
        <v>0</v>
      </c>
      <c r="AH28" s="171">
        <v>1</v>
      </c>
      <c r="AI28" s="171">
        <v>1</v>
      </c>
      <c r="AJ28" s="171">
        <v>1</v>
      </c>
      <c r="AK28" s="171">
        <v>1</v>
      </c>
      <c r="AL28" s="171">
        <v>1</v>
      </c>
      <c r="AM28" s="171">
        <v>1</v>
      </c>
      <c r="AN28" s="171">
        <v>1</v>
      </c>
      <c r="AO28" s="171">
        <v>1</v>
      </c>
      <c r="AP28" s="171">
        <v>1</v>
      </c>
      <c r="AQ28" s="171">
        <v>1</v>
      </c>
      <c r="AR28" s="171">
        <v>1</v>
      </c>
      <c r="AS28" s="171">
        <v>1</v>
      </c>
      <c r="AT28" s="171">
        <v>1</v>
      </c>
      <c r="AU28" s="171">
        <v>1</v>
      </c>
      <c r="AV28" s="171">
        <v>1</v>
      </c>
      <c r="AW28" s="171">
        <v>1</v>
      </c>
      <c r="AX28" s="171">
        <v>1</v>
      </c>
      <c r="AY28" s="171">
        <v>1</v>
      </c>
      <c r="AZ28" s="171">
        <v>1</v>
      </c>
      <c r="BA28" s="171">
        <v>1</v>
      </c>
      <c r="BB28" s="171">
        <v>31</v>
      </c>
    </row>
    <row r="29" spans="2:54" x14ac:dyDescent="0.3">
      <c r="B29" s="181" t="s">
        <v>209</v>
      </c>
      <c r="C29" s="182">
        <v>0</v>
      </c>
      <c r="D29" s="182">
        <v>0</v>
      </c>
      <c r="E29" s="182">
        <v>0</v>
      </c>
      <c r="F29" s="182">
        <v>0</v>
      </c>
      <c r="G29" s="182">
        <v>7.3564486159841081E-3</v>
      </c>
      <c r="H29" s="182">
        <v>0</v>
      </c>
      <c r="I29" s="182">
        <v>0</v>
      </c>
      <c r="J29" s="182">
        <v>1.6391214346625597E-2</v>
      </c>
      <c r="K29" s="182">
        <v>1.4306141075256787E-2</v>
      </c>
      <c r="L29" s="182">
        <v>0</v>
      </c>
      <c r="M29" s="182">
        <v>0</v>
      </c>
      <c r="N29" s="182">
        <v>0</v>
      </c>
      <c r="O29" s="182">
        <v>1.3097022093600232E-2</v>
      </c>
      <c r="P29" s="182">
        <v>0</v>
      </c>
      <c r="Q29" s="182">
        <v>0</v>
      </c>
      <c r="R29" s="182">
        <v>0</v>
      </c>
      <c r="S29" s="182">
        <v>2.9057995620355988E-3</v>
      </c>
      <c r="T29" s="182">
        <v>0.10425104652166971</v>
      </c>
      <c r="U29" s="182">
        <v>2.2065522098909064E-3</v>
      </c>
      <c r="V29" s="182">
        <v>2.8919356722869401E-3</v>
      </c>
      <c r="W29" s="182">
        <v>3.475422909941274E-3</v>
      </c>
      <c r="X29" s="182">
        <v>0</v>
      </c>
      <c r="Y29" s="182">
        <v>0</v>
      </c>
      <c r="Z29" s="182">
        <v>0</v>
      </c>
      <c r="AA29" s="182">
        <v>0</v>
      </c>
      <c r="AB29" s="182">
        <v>0</v>
      </c>
      <c r="AC29" s="182">
        <v>3.8652894924221196E-3</v>
      </c>
      <c r="AD29" s="182">
        <v>9.9626826546525792E-3</v>
      </c>
      <c r="AE29" s="182">
        <v>0</v>
      </c>
      <c r="AF29" s="182">
        <v>2.5356663185971528E-2</v>
      </c>
      <c r="AG29" s="182">
        <v>2.5356663185971528E-2</v>
      </c>
    </row>
    <row r="30" spans="2:54" x14ac:dyDescent="0.3">
      <c r="B30" s="181" t="s">
        <v>176</v>
      </c>
      <c r="C30" s="182">
        <v>0</v>
      </c>
      <c r="D30" s="182">
        <v>0</v>
      </c>
      <c r="E30" s="182">
        <v>0</v>
      </c>
      <c r="F30" s="182">
        <v>0</v>
      </c>
      <c r="G30" s="182">
        <v>0</v>
      </c>
      <c r="H30" s="182">
        <v>0</v>
      </c>
      <c r="I30" s="182">
        <v>0</v>
      </c>
      <c r="J30" s="182">
        <v>0</v>
      </c>
      <c r="K30" s="182">
        <v>0</v>
      </c>
      <c r="L30" s="182">
        <v>0</v>
      </c>
      <c r="M30" s="182">
        <v>0</v>
      </c>
      <c r="N30" s="182">
        <v>0</v>
      </c>
      <c r="O30" s="182">
        <v>0</v>
      </c>
      <c r="P30" s="182">
        <v>0</v>
      </c>
      <c r="Q30" s="182">
        <v>0</v>
      </c>
      <c r="R30" s="182">
        <v>0</v>
      </c>
      <c r="S30" s="182">
        <v>0</v>
      </c>
      <c r="T30" s="182">
        <v>0</v>
      </c>
      <c r="U30" s="182">
        <v>0</v>
      </c>
      <c r="V30" s="182">
        <v>0</v>
      </c>
      <c r="W30" s="182">
        <v>0</v>
      </c>
      <c r="X30" s="182">
        <v>0</v>
      </c>
      <c r="Y30" s="182">
        <v>0</v>
      </c>
      <c r="Z30" s="182">
        <v>0</v>
      </c>
      <c r="AA30" s="182">
        <v>0</v>
      </c>
      <c r="AB30" s="182">
        <v>0</v>
      </c>
      <c r="AC30" s="182">
        <v>0</v>
      </c>
      <c r="AD30" s="182">
        <v>0</v>
      </c>
      <c r="AE30" s="182">
        <v>0</v>
      </c>
      <c r="AF30" s="182">
        <v>0</v>
      </c>
      <c r="AG30" s="182">
        <v>0</v>
      </c>
    </row>
    <row r="31" spans="2:54" x14ac:dyDescent="0.3">
      <c r="B31" s="181" t="s">
        <v>210</v>
      </c>
      <c r="C31" s="182">
        <v>0</v>
      </c>
      <c r="D31" s="182">
        <v>0</v>
      </c>
      <c r="E31" s="182">
        <v>0</v>
      </c>
      <c r="F31" s="182">
        <v>0</v>
      </c>
      <c r="G31" s="182">
        <v>0</v>
      </c>
      <c r="H31" s="182">
        <v>0</v>
      </c>
      <c r="I31" s="182">
        <v>0</v>
      </c>
      <c r="J31" s="182">
        <v>0</v>
      </c>
      <c r="K31" s="182">
        <v>0</v>
      </c>
      <c r="L31" s="182">
        <v>0</v>
      </c>
      <c r="M31" s="182">
        <v>0</v>
      </c>
      <c r="N31" s="182">
        <v>0</v>
      </c>
      <c r="O31" s="182">
        <v>0</v>
      </c>
      <c r="P31" s="182">
        <v>0</v>
      </c>
      <c r="Q31" s="182">
        <v>0</v>
      </c>
      <c r="R31" s="182">
        <v>0</v>
      </c>
      <c r="S31" s="182">
        <v>0</v>
      </c>
      <c r="T31" s="182">
        <v>0</v>
      </c>
      <c r="U31" s="182">
        <v>0</v>
      </c>
      <c r="V31" s="182">
        <v>0</v>
      </c>
      <c r="W31" s="182">
        <v>0</v>
      </c>
      <c r="X31" s="182">
        <v>0</v>
      </c>
      <c r="Y31" s="182">
        <v>0</v>
      </c>
      <c r="Z31" s="182">
        <v>0</v>
      </c>
      <c r="AA31" s="182">
        <v>0</v>
      </c>
      <c r="AB31" s="182">
        <v>0</v>
      </c>
      <c r="AC31" s="182">
        <v>0</v>
      </c>
      <c r="AD31" s="182">
        <v>0</v>
      </c>
      <c r="AE31" s="182">
        <v>0</v>
      </c>
      <c r="AF31" s="182">
        <v>0</v>
      </c>
      <c r="AG31" s="182">
        <v>0</v>
      </c>
      <c r="AH31" s="171">
        <v>1</v>
      </c>
      <c r="AI31" s="171">
        <v>1</v>
      </c>
      <c r="AJ31" s="171">
        <v>1</v>
      </c>
      <c r="AK31" s="171">
        <v>1</v>
      </c>
      <c r="AL31" s="171">
        <v>1</v>
      </c>
      <c r="AM31" s="171">
        <v>1</v>
      </c>
      <c r="AN31" s="171">
        <v>1</v>
      </c>
      <c r="AO31" s="171">
        <v>1</v>
      </c>
      <c r="AP31" s="171">
        <v>1</v>
      </c>
      <c r="AQ31" s="171">
        <v>1</v>
      </c>
      <c r="AR31" s="171">
        <v>1</v>
      </c>
      <c r="AS31" s="171">
        <v>1</v>
      </c>
      <c r="AT31" s="171">
        <v>1</v>
      </c>
      <c r="AU31" s="171">
        <v>1</v>
      </c>
      <c r="AV31" s="171">
        <v>1</v>
      </c>
      <c r="AW31" s="171">
        <v>1</v>
      </c>
      <c r="AX31" s="171">
        <v>1</v>
      </c>
      <c r="AY31" s="171">
        <v>1</v>
      </c>
      <c r="AZ31" s="171">
        <v>1</v>
      </c>
      <c r="BA31" s="171">
        <v>1</v>
      </c>
      <c r="BB31" s="171">
        <v>31</v>
      </c>
    </row>
    <row r="32" spans="2:54" ht="15.75" thickBot="1" x14ac:dyDescent="0.35">
      <c r="B32" s="179" t="s">
        <v>211</v>
      </c>
      <c r="C32" s="183">
        <v>0.3752611621865613</v>
      </c>
      <c r="D32" s="183">
        <v>0.34850214580725181</v>
      </c>
      <c r="E32" s="183">
        <v>0.38908780018063582</v>
      </c>
      <c r="F32" s="183">
        <v>0.41499963856205468</v>
      </c>
      <c r="G32" s="183">
        <v>0.40812211032443085</v>
      </c>
      <c r="H32" s="183">
        <v>0.40074824117109786</v>
      </c>
      <c r="I32" s="183">
        <v>0.34493805469343841</v>
      </c>
      <c r="J32" s="183">
        <v>0.34805656141531116</v>
      </c>
      <c r="K32" s="183">
        <v>0.37537953020547093</v>
      </c>
      <c r="L32" s="183">
        <v>0.37479959607327218</v>
      </c>
      <c r="M32" s="183">
        <v>0.35385889921250635</v>
      </c>
      <c r="N32" s="183">
        <v>0.37341446175814202</v>
      </c>
      <c r="O32" s="183">
        <v>0.40236215580340629</v>
      </c>
      <c r="P32" s="183">
        <v>0.36712170584870568</v>
      </c>
      <c r="Q32" s="183">
        <v>0.34279428128345862</v>
      </c>
      <c r="R32" s="183">
        <v>0.41378709898863225</v>
      </c>
      <c r="S32" s="183">
        <v>0.34313235690468263</v>
      </c>
      <c r="T32" s="183">
        <v>0.54434335093859509</v>
      </c>
      <c r="U32" s="183">
        <v>0.43324216032424079</v>
      </c>
      <c r="V32" s="183">
        <v>0.336096727627339</v>
      </c>
      <c r="W32" s="183">
        <v>0.3213335389268932</v>
      </c>
      <c r="X32" s="183">
        <v>0.33561027796258269</v>
      </c>
      <c r="Y32" s="183">
        <v>0.33199676255806154</v>
      </c>
      <c r="Z32" s="183">
        <v>0.33798132990089702</v>
      </c>
      <c r="AA32" s="183">
        <v>0.2866754155609168</v>
      </c>
      <c r="AB32" s="183">
        <v>0.31186360137773789</v>
      </c>
      <c r="AC32" s="183">
        <v>0.3398834193955319</v>
      </c>
      <c r="AD32" s="183">
        <v>0.34129063199098314</v>
      </c>
      <c r="AE32" s="183">
        <v>0.35034367193861504</v>
      </c>
      <c r="AF32" s="183">
        <v>0.36997920430218378</v>
      </c>
      <c r="AG32" s="183">
        <v>0.34602767794224876</v>
      </c>
      <c r="AH32" s="171" t="s">
        <v>174</v>
      </c>
      <c r="AI32" s="171" t="s">
        <v>174</v>
      </c>
      <c r="AJ32" s="171" t="s">
        <v>174</v>
      </c>
      <c r="AK32" s="171" t="s">
        <v>174</v>
      </c>
      <c r="AL32" s="171" t="s">
        <v>174</v>
      </c>
      <c r="AM32" s="171" t="s">
        <v>174</v>
      </c>
      <c r="AN32" s="171" t="s">
        <v>174</v>
      </c>
      <c r="AO32" s="171" t="s">
        <v>174</v>
      </c>
      <c r="AP32" s="171" t="s">
        <v>174</v>
      </c>
      <c r="AQ32" s="171" t="s">
        <v>174</v>
      </c>
      <c r="AR32" s="171" t="s">
        <v>174</v>
      </c>
      <c r="AS32" s="171" t="s">
        <v>174</v>
      </c>
      <c r="AT32" s="171" t="s">
        <v>174</v>
      </c>
      <c r="AU32" s="171" t="s">
        <v>174</v>
      </c>
      <c r="AV32" s="171" t="s">
        <v>174</v>
      </c>
      <c r="AW32" s="171" t="s">
        <v>174</v>
      </c>
      <c r="AX32" s="171" t="s">
        <v>174</v>
      </c>
      <c r="AY32" s="171" t="s">
        <v>174</v>
      </c>
      <c r="AZ32" s="171" t="s">
        <v>174</v>
      </c>
      <c r="BA32" s="171" t="s">
        <v>174</v>
      </c>
      <c r="BB32" s="171">
        <v>0</v>
      </c>
    </row>
    <row r="33" spans="2:33" x14ac:dyDescent="0.3">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1"/>
      <c r="AD33" s="181"/>
      <c r="AE33" s="181"/>
      <c r="AF33" s="181"/>
      <c r="AG33" s="181"/>
    </row>
    <row r="34" spans="2:33" ht="15.75" thickBot="1" x14ac:dyDescent="0.35">
      <c r="B34" s="179" t="s">
        <v>213</v>
      </c>
      <c r="C34" s="185"/>
      <c r="D34" s="185"/>
      <c r="E34" s="185"/>
      <c r="F34" s="185"/>
      <c r="G34" s="185"/>
      <c r="H34" s="185"/>
      <c r="I34" s="185"/>
      <c r="J34" s="185"/>
      <c r="K34" s="185"/>
      <c r="L34" s="185"/>
      <c r="M34" s="185"/>
      <c r="N34" s="185"/>
      <c r="O34" s="185"/>
      <c r="P34" s="185"/>
      <c r="Q34" s="185"/>
      <c r="R34" s="185"/>
      <c r="S34" s="185"/>
      <c r="T34" s="185"/>
      <c r="U34" s="185"/>
      <c r="V34" s="185"/>
      <c r="W34" s="185"/>
      <c r="X34" s="185"/>
      <c r="Y34" s="185"/>
      <c r="Z34" s="185"/>
      <c r="AA34" s="185"/>
      <c r="AB34" s="185"/>
      <c r="AC34" s="185"/>
      <c r="AD34" s="185"/>
      <c r="AE34" s="185"/>
      <c r="AF34" s="185"/>
      <c r="AG34" s="185"/>
    </row>
    <row r="35" spans="2:33" ht="15.75" thickBot="1" x14ac:dyDescent="0.35">
      <c r="B35" s="167"/>
      <c r="C35" s="179">
        <v>1990</v>
      </c>
      <c r="D35" s="179">
        <v>1991</v>
      </c>
      <c r="E35" s="179">
        <v>1992</v>
      </c>
      <c r="F35" s="179">
        <v>1993</v>
      </c>
      <c r="G35" s="179">
        <v>1994</v>
      </c>
      <c r="H35" s="179">
        <v>1995</v>
      </c>
      <c r="I35" s="179">
        <v>1996</v>
      </c>
      <c r="J35" s="179">
        <v>1997</v>
      </c>
      <c r="K35" s="179">
        <v>1998</v>
      </c>
      <c r="L35" s="179">
        <v>1999</v>
      </c>
      <c r="M35" s="179">
        <v>2000</v>
      </c>
      <c r="N35" s="179">
        <v>2001</v>
      </c>
      <c r="O35" s="179">
        <v>2002</v>
      </c>
      <c r="P35" s="179">
        <v>2003</v>
      </c>
      <c r="Q35" s="179">
        <v>2004</v>
      </c>
      <c r="R35" s="179">
        <v>2005</v>
      </c>
      <c r="S35" s="179">
        <v>2006</v>
      </c>
      <c r="T35" s="179">
        <v>2007</v>
      </c>
      <c r="U35" s="179">
        <v>2008</v>
      </c>
      <c r="V35" s="179">
        <v>2009</v>
      </c>
      <c r="W35" s="179">
        <v>2010</v>
      </c>
      <c r="X35" s="179">
        <v>2011</v>
      </c>
      <c r="Y35" s="179">
        <v>2012</v>
      </c>
      <c r="Z35" s="179">
        <v>2013</v>
      </c>
      <c r="AA35" s="179">
        <v>2014</v>
      </c>
      <c r="AB35" s="179">
        <v>2015</v>
      </c>
      <c r="AC35" s="179">
        <v>2016</v>
      </c>
      <c r="AD35" s="179">
        <v>2017</v>
      </c>
      <c r="AE35" s="179">
        <v>2018</v>
      </c>
      <c r="AF35" s="179">
        <v>2019</v>
      </c>
      <c r="AG35" s="179">
        <v>2020</v>
      </c>
    </row>
    <row r="36" spans="2:33" x14ac:dyDescent="0.3">
      <c r="B36" s="168" t="s">
        <v>214</v>
      </c>
      <c r="C36" s="186">
        <v>0</v>
      </c>
      <c r="D36" s="186">
        <v>0</v>
      </c>
      <c r="E36" s="186">
        <v>0</v>
      </c>
      <c r="F36" s="186">
        <v>0</v>
      </c>
      <c r="G36" s="186">
        <v>7.3564486159841081E-3</v>
      </c>
      <c r="H36" s="186">
        <v>0</v>
      </c>
      <c r="I36" s="186">
        <v>0</v>
      </c>
      <c r="J36" s="186">
        <v>1.6391214346625597E-2</v>
      </c>
      <c r="K36" s="186">
        <v>1.4306141075256787E-2</v>
      </c>
      <c r="L36" s="186">
        <v>0</v>
      </c>
      <c r="M36" s="186">
        <v>0</v>
      </c>
      <c r="N36" s="186">
        <v>0</v>
      </c>
      <c r="O36" s="186">
        <v>1.3097022093600232E-2</v>
      </c>
      <c r="P36" s="186">
        <v>0</v>
      </c>
      <c r="Q36" s="186">
        <v>0</v>
      </c>
      <c r="R36" s="186">
        <v>0</v>
      </c>
      <c r="S36" s="186">
        <v>2.9057995620355988E-3</v>
      </c>
      <c r="T36" s="186">
        <v>0.10425104652166971</v>
      </c>
      <c r="U36" s="186">
        <v>2.2065522098909064E-3</v>
      </c>
      <c r="V36" s="186">
        <v>2.8919356722869401E-3</v>
      </c>
      <c r="W36" s="186">
        <v>3.475422909941274E-3</v>
      </c>
      <c r="X36" s="186">
        <v>0</v>
      </c>
      <c r="Y36" s="186">
        <v>0</v>
      </c>
      <c r="Z36" s="186">
        <v>0</v>
      </c>
      <c r="AA36" s="186">
        <v>0</v>
      </c>
      <c r="AB36" s="186">
        <v>0</v>
      </c>
      <c r="AC36" s="186">
        <v>3.8652894924221196E-3</v>
      </c>
      <c r="AD36" s="186">
        <v>9.9626826546525792E-3</v>
      </c>
      <c r="AE36" s="186">
        <v>0</v>
      </c>
      <c r="AF36" s="186">
        <v>2.5356663185971528E-2</v>
      </c>
      <c r="AG36" s="186">
        <v>2.5356663185971528E-2</v>
      </c>
    </row>
    <row r="37" spans="2:33" x14ac:dyDescent="0.3">
      <c r="B37" s="181" t="s">
        <v>209</v>
      </c>
      <c r="C37" s="182">
        <v>0</v>
      </c>
      <c r="D37" s="182">
        <v>0</v>
      </c>
      <c r="E37" s="182">
        <v>0</v>
      </c>
      <c r="F37" s="182">
        <v>0</v>
      </c>
      <c r="G37" s="182">
        <v>7.3564486159841081E-3</v>
      </c>
      <c r="H37" s="182">
        <v>0</v>
      </c>
      <c r="I37" s="182">
        <v>0</v>
      </c>
      <c r="J37" s="182">
        <v>1.6391214346625597E-2</v>
      </c>
      <c r="K37" s="182">
        <v>1.4306141075256787E-2</v>
      </c>
      <c r="L37" s="182">
        <v>0</v>
      </c>
      <c r="M37" s="182">
        <v>0</v>
      </c>
      <c r="N37" s="182">
        <v>0</v>
      </c>
      <c r="O37" s="182">
        <v>1.3097022093600232E-2</v>
      </c>
      <c r="P37" s="182">
        <v>0</v>
      </c>
      <c r="Q37" s="182">
        <v>0</v>
      </c>
      <c r="R37" s="182">
        <v>0</v>
      </c>
      <c r="S37" s="182">
        <v>2.9057995620355988E-3</v>
      </c>
      <c r="T37" s="182">
        <v>0.10425104652166971</v>
      </c>
      <c r="U37" s="182">
        <v>2.2065522098909064E-3</v>
      </c>
      <c r="V37" s="182">
        <v>2.8919356722869401E-3</v>
      </c>
      <c r="W37" s="182">
        <v>3.475422909941274E-3</v>
      </c>
      <c r="X37" s="182">
        <v>0</v>
      </c>
      <c r="Y37" s="182">
        <v>0</v>
      </c>
      <c r="Z37" s="182">
        <v>0</v>
      </c>
      <c r="AA37" s="182">
        <v>0</v>
      </c>
      <c r="AB37" s="182">
        <v>0</v>
      </c>
      <c r="AC37" s="182">
        <v>3.8652894924221196E-3</v>
      </c>
      <c r="AD37" s="182">
        <v>9.9626826546525792E-3</v>
      </c>
      <c r="AE37" s="182">
        <v>0</v>
      </c>
      <c r="AF37" s="182">
        <v>2.5356663185971528E-2</v>
      </c>
      <c r="AG37" s="182">
        <v>2.5356663185971528E-2</v>
      </c>
    </row>
    <row r="38" spans="2:33" x14ac:dyDescent="0.3">
      <c r="B38" s="181" t="s">
        <v>176</v>
      </c>
      <c r="C38" s="182">
        <v>0</v>
      </c>
      <c r="D38" s="182">
        <v>0</v>
      </c>
      <c r="E38" s="182">
        <v>0</v>
      </c>
      <c r="F38" s="182">
        <v>0</v>
      </c>
      <c r="G38" s="182">
        <v>0</v>
      </c>
      <c r="H38" s="182">
        <v>0</v>
      </c>
      <c r="I38" s="182">
        <v>0</v>
      </c>
      <c r="J38" s="182">
        <v>0</v>
      </c>
      <c r="K38" s="182">
        <v>0</v>
      </c>
      <c r="L38" s="182">
        <v>0</v>
      </c>
      <c r="M38" s="182">
        <v>0</v>
      </c>
      <c r="N38" s="182">
        <v>0</v>
      </c>
      <c r="O38" s="182">
        <v>0</v>
      </c>
      <c r="P38" s="182">
        <v>0</v>
      </c>
      <c r="Q38" s="182">
        <v>0</v>
      </c>
      <c r="R38" s="182">
        <v>0</v>
      </c>
      <c r="S38" s="182">
        <v>0</v>
      </c>
      <c r="T38" s="182">
        <v>0</v>
      </c>
      <c r="U38" s="182">
        <v>0</v>
      </c>
      <c r="V38" s="182">
        <v>0</v>
      </c>
      <c r="W38" s="182">
        <v>0</v>
      </c>
      <c r="X38" s="182">
        <v>0</v>
      </c>
      <c r="Y38" s="182">
        <v>0</v>
      </c>
      <c r="Z38" s="182">
        <v>0</v>
      </c>
      <c r="AA38" s="182">
        <v>0</v>
      </c>
      <c r="AB38" s="182">
        <v>0</v>
      </c>
      <c r="AC38" s="182">
        <v>0</v>
      </c>
      <c r="AD38" s="182">
        <v>0</v>
      </c>
      <c r="AE38" s="182">
        <v>0</v>
      </c>
      <c r="AF38" s="182">
        <v>0</v>
      </c>
      <c r="AG38" s="182">
        <v>0</v>
      </c>
    </row>
    <row r="39" spans="2:33" x14ac:dyDescent="0.3">
      <c r="B39" s="168" t="s">
        <v>215</v>
      </c>
      <c r="C39" s="187">
        <v>8.0122673206258922E-3</v>
      </c>
      <c r="D39" s="187">
        <v>7.8058991571867452E-3</v>
      </c>
      <c r="E39" s="187">
        <v>7.8146907805910545E-3</v>
      </c>
      <c r="F39" s="187">
        <v>8.0246739450496804E-3</v>
      </c>
      <c r="G39" s="187">
        <v>7.9436121213470271E-3</v>
      </c>
      <c r="H39" s="187">
        <v>7.8991596135147731E-3</v>
      </c>
      <c r="I39" s="187">
        <v>7.4167155536167054E-3</v>
      </c>
      <c r="J39" s="187">
        <v>7.1644193485827434E-3</v>
      </c>
      <c r="K39" s="187">
        <v>7.5647894397147765E-3</v>
      </c>
      <c r="L39" s="187">
        <v>7.6946314124763321E-3</v>
      </c>
      <c r="M39" s="187">
        <v>7.6493985757614402E-3</v>
      </c>
      <c r="N39" s="187">
        <v>7.4200288075443053E-3</v>
      </c>
      <c r="O39" s="187">
        <v>7.2041735389718406E-3</v>
      </c>
      <c r="P39" s="187">
        <v>6.8402850181316418E-3</v>
      </c>
      <c r="Q39" s="187">
        <v>6.4320318977689316E-3</v>
      </c>
      <c r="R39" s="187">
        <v>6.8367823098609108E-3</v>
      </c>
      <c r="S39" s="187">
        <v>6.3166088012541668E-3</v>
      </c>
      <c r="T39" s="187">
        <v>6.8777183854271473E-3</v>
      </c>
      <c r="U39" s="187">
        <v>6.7957329734547583E-3</v>
      </c>
      <c r="V39" s="187">
        <v>6.5002606630077597E-3</v>
      </c>
      <c r="W39" s="187">
        <v>6.457341843318966E-3</v>
      </c>
      <c r="X39" s="187">
        <v>6.6634093394854627E-3</v>
      </c>
      <c r="Y39" s="187">
        <v>6.9058716797608093E-3</v>
      </c>
      <c r="Z39" s="187">
        <v>6.9405551340464772E-3</v>
      </c>
      <c r="AA39" s="187">
        <v>6.582970780790739E-3</v>
      </c>
      <c r="AB39" s="187">
        <v>6.9541554822094521E-3</v>
      </c>
      <c r="AC39" s="187">
        <v>7.3182086218218072E-3</v>
      </c>
      <c r="AD39" s="187">
        <v>7.3207846891193227E-3</v>
      </c>
      <c r="AE39" s="187">
        <v>7.7763660186554572E-3</v>
      </c>
      <c r="AF39" s="187">
        <v>7.3966171904331132E-3</v>
      </c>
      <c r="AG39" s="187">
        <v>7.5997485409153047E-3</v>
      </c>
    </row>
    <row r="40" spans="2:33" x14ac:dyDescent="0.3">
      <c r="B40" s="181" t="s">
        <v>204</v>
      </c>
      <c r="C40" s="182">
        <v>6.5529654080961021E-3</v>
      </c>
      <c r="D40" s="182">
        <v>6.3277884716081111E-3</v>
      </c>
      <c r="E40" s="182">
        <v>6.2888744795350669E-3</v>
      </c>
      <c r="F40" s="182">
        <v>6.3461739682681689E-3</v>
      </c>
      <c r="G40" s="182">
        <v>6.2923848533257172E-3</v>
      </c>
      <c r="H40" s="182">
        <v>6.2752371144563892E-3</v>
      </c>
      <c r="I40" s="182">
        <v>5.9322188389282016E-3</v>
      </c>
      <c r="J40" s="182">
        <v>5.7318312876263643E-3</v>
      </c>
      <c r="K40" s="182">
        <v>5.9023126483050562E-3</v>
      </c>
      <c r="L40" s="182">
        <v>5.8484146177553145E-3</v>
      </c>
      <c r="M40" s="182">
        <v>5.8788268639743974E-3</v>
      </c>
      <c r="N40" s="182">
        <v>5.5749759099072592E-3</v>
      </c>
      <c r="O40" s="182">
        <v>5.3647726186724035E-3</v>
      </c>
      <c r="P40" s="182">
        <v>5.0075259492276388E-3</v>
      </c>
      <c r="Q40" s="182">
        <v>4.6930278595090566E-3</v>
      </c>
      <c r="R40" s="182">
        <v>4.7130043861001759E-3</v>
      </c>
      <c r="S40" s="182">
        <v>4.4608517660437051E-3</v>
      </c>
      <c r="T40" s="182">
        <v>4.6248211581273917E-3</v>
      </c>
      <c r="U40" s="182">
        <v>4.4861655653651604E-3</v>
      </c>
      <c r="V40" s="182">
        <v>4.517645531643839E-3</v>
      </c>
      <c r="W40" s="182">
        <v>4.3103899229147875E-3</v>
      </c>
      <c r="X40" s="182">
        <v>4.4096894314614703E-3</v>
      </c>
      <c r="Y40" s="182">
        <v>4.5909248857695338E-3</v>
      </c>
      <c r="Z40" s="182">
        <v>4.6055376564678608E-3</v>
      </c>
      <c r="AA40" s="182">
        <v>4.2749256374607679E-3</v>
      </c>
      <c r="AB40" s="182">
        <v>4.4019280762710965E-3</v>
      </c>
      <c r="AC40" s="182">
        <v>4.5987652237605486E-3</v>
      </c>
      <c r="AD40" s="182">
        <v>4.568763327096265E-3</v>
      </c>
      <c r="AE40" s="182">
        <v>4.7721970012051095E-3</v>
      </c>
      <c r="AF40" s="182">
        <v>4.4794609739438182E-3</v>
      </c>
      <c r="AG40" s="182">
        <v>4.582894514556307E-3</v>
      </c>
    </row>
    <row r="41" spans="2:33" x14ac:dyDescent="0.3">
      <c r="B41" s="181" t="s">
        <v>206</v>
      </c>
      <c r="C41" s="182">
        <v>1.4593019125297901E-3</v>
      </c>
      <c r="D41" s="182">
        <v>1.4781106855786342E-3</v>
      </c>
      <c r="E41" s="182">
        <v>1.5258163010559871E-3</v>
      </c>
      <c r="F41" s="182">
        <v>1.6784999767815113E-3</v>
      </c>
      <c r="G41" s="182">
        <v>1.6512272680213099E-3</v>
      </c>
      <c r="H41" s="182">
        <v>1.6239224990583845E-3</v>
      </c>
      <c r="I41" s="182">
        <v>1.484496714688504E-3</v>
      </c>
      <c r="J41" s="182">
        <v>1.4325880609563791E-3</v>
      </c>
      <c r="K41" s="182">
        <v>1.6624767914097205E-3</v>
      </c>
      <c r="L41" s="182">
        <v>1.8462167947210179E-3</v>
      </c>
      <c r="M41" s="182">
        <v>1.770571711787043E-3</v>
      </c>
      <c r="N41" s="182">
        <v>1.8450528976370461E-3</v>
      </c>
      <c r="O41" s="182">
        <v>1.8394009202994375E-3</v>
      </c>
      <c r="P41" s="182">
        <v>1.8327590689040029E-3</v>
      </c>
      <c r="Q41" s="182">
        <v>1.7390040382598755E-3</v>
      </c>
      <c r="R41" s="182">
        <v>2.1237779237607349E-3</v>
      </c>
      <c r="S41" s="182">
        <v>1.8557570352104615E-3</v>
      </c>
      <c r="T41" s="182">
        <v>2.2528972272997556E-3</v>
      </c>
      <c r="U41" s="182">
        <v>2.3095674080895984E-3</v>
      </c>
      <c r="V41" s="182">
        <v>1.9826151313639207E-3</v>
      </c>
      <c r="W41" s="182">
        <v>2.1469519204041785E-3</v>
      </c>
      <c r="X41" s="182">
        <v>2.2537199080239927E-3</v>
      </c>
      <c r="Y41" s="182">
        <v>2.3149467939912755E-3</v>
      </c>
      <c r="Z41" s="182">
        <v>2.3350174775786164E-3</v>
      </c>
      <c r="AA41" s="182">
        <v>2.308045143329971E-3</v>
      </c>
      <c r="AB41" s="182">
        <v>2.5522274059383556E-3</v>
      </c>
      <c r="AC41" s="182">
        <v>2.7194433980612582E-3</v>
      </c>
      <c r="AD41" s="182">
        <v>2.7520213620230581E-3</v>
      </c>
      <c r="AE41" s="182">
        <v>3.0041690174503477E-3</v>
      </c>
      <c r="AF41" s="182">
        <v>2.9171562164892954E-3</v>
      </c>
      <c r="AG41" s="182">
        <v>3.0168540263589977E-3</v>
      </c>
    </row>
    <row r="42" spans="2:33" x14ac:dyDescent="0.3">
      <c r="B42" s="181" t="s">
        <v>208</v>
      </c>
      <c r="C42" s="182">
        <v>0</v>
      </c>
      <c r="D42" s="182">
        <v>0</v>
      </c>
      <c r="E42" s="182">
        <v>0</v>
      </c>
      <c r="F42" s="182">
        <v>0</v>
      </c>
      <c r="G42" s="182">
        <v>0</v>
      </c>
      <c r="H42" s="182">
        <v>0</v>
      </c>
      <c r="I42" s="182">
        <v>0</v>
      </c>
      <c r="J42" s="182">
        <v>0</v>
      </c>
      <c r="K42" s="182">
        <v>0</v>
      </c>
      <c r="L42" s="182">
        <v>0</v>
      </c>
      <c r="M42" s="182">
        <v>0</v>
      </c>
      <c r="N42" s="182">
        <v>0</v>
      </c>
      <c r="O42" s="182">
        <v>0</v>
      </c>
      <c r="P42" s="182">
        <v>0</v>
      </c>
      <c r="Q42" s="182">
        <v>0</v>
      </c>
      <c r="R42" s="182">
        <v>0</v>
      </c>
      <c r="S42" s="182">
        <v>0</v>
      </c>
      <c r="T42" s="182">
        <v>0</v>
      </c>
      <c r="U42" s="182">
        <v>0</v>
      </c>
      <c r="V42" s="182">
        <v>0</v>
      </c>
      <c r="W42" s="182">
        <v>0</v>
      </c>
      <c r="X42" s="182">
        <v>0</v>
      </c>
      <c r="Y42" s="182">
        <v>0</v>
      </c>
      <c r="Z42" s="182">
        <v>0</v>
      </c>
      <c r="AA42" s="182">
        <v>0</v>
      </c>
      <c r="AB42" s="182">
        <v>0</v>
      </c>
      <c r="AC42" s="182">
        <v>0</v>
      </c>
      <c r="AD42" s="182">
        <v>0</v>
      </c>
      <c r="AE42" s="182">
        <v>0</v>
      </c>
      <c r="AF42" s="182">
        <v>0</v>
      </c>
      <c r="AG42" s="182">
        <v>0</v>
      </c>
    </row>
    <row r="43" spans="2:33" x14ac:dyDescent="0.3">
      <c r="B43" s="181" t="s">
        <v>210</v>
      </c>
      <c r="C43" s="182">
        <v>0</v>
      </c>
      <c r="D43" s="182">
        <v>0</v>
      </c>
      <c r="E43" s="182">
        <v>0</v>
      </c>
      <c r="F43" s="182">
        <v>0</v>
      </c>
      <c r="G43" s="182">
        <v>0</v>
      </c>
      <c r="H43" s="182">
        <v>0</v>
      </c>
      <c r="I43" s="182">
        <v>0</v>
      </c>
      <c r="J43" s="182">
        <v>0</v>
      </c>
      <c r="K43" s="182">
        <v>0</v>
      </c>
      <c r="L43" s="182">
        <v>0</v>
      </c>
      <c r="M43" s="182">
        <v>0</v>
      </c>
      <c r="N43" s="182">
        <v>0</v>
      </c>
      <c r="O43" s="182">
        <v>0</v>
      </c>
      <c r="P43" s="182">
        <v>0</v>
      </c>
      <c r="Q43" s="182">
        <v>0</v>
      </c>
      <c r="R43" s="182">
        <v>0</v>
      </c>
      <c r="S43" s="182">
        <v>0</v>
      </c>
      <c r="T43" s="182">
        <v>0</v>
      </c>
      <c r="U43" s="182">
        <v>0</v>
      </c>
      <c r="V43" s="182">
        <v>0</v>
      </c>
      <c r="W43" s="182">
        <v>0</v>
      </c>
      <c r="X43" s="182">
        <v>0</v>
      </c>
      <c r="Y43" s="182">
        <v>0</v>
      </c>
      <c r="Z43" s="182">
        <v>0</v>
      </c>
      <c r="AA43" s="182">
        <v>0</v>
      </c>
      <c r="AB43" s="182">
        <v>0</v>
      </c>
      <c r="AC43" s="182">
        <v>0</v>
      </c>
      <c r="AD43" s="182">
        <v>0</v>
      </c>
      <c r="AE43" s="182">
        <v>0</v>
      </c>
      <c r="AF43" s="182">
        <v>0</v>
      </c>
      <c r="AG43" s="182">
        <v>0</v>
      </c>
    </row>
    <row r="44" spans="2:33" x14ac:dyDescent="0.3">
      <c r="B44" s="168" t="s">
        <v>216</v>
      </c>
      <c r="C44" s="187">
        <v>5.8709556768763089E-4</v>
      </c>
      <c r="D44" s="187">
        <v>5.1461297609927228E-4</v>
      </c>
      <c r="E44" s="187">
        <v>6.5006889485187734E-4</v>
      </c>
      <c r="F44" s="187">
        <v>7.1940533535507607E-4</v>
      </c>
      <c r="G44" s="187">
        <v>6.7844080092205046E-4</v>
      </c>
      <c r="H44" s="187">
        <v>6.8211157997727693E-4</v>
      </c>
      <c r="I44" s="187">
        <v>5.353025699765798E-4</v>
      </c>
      <c r="J44" s="187">
        <v>5.119290716581107E-4</v>
      </c>
      <c r="K44" s="187">
        <v>5.770256816689421E-4</v>
      </c>
      <c r="L44" s="187">
        <v>6.1219399584350295E-4</v>
      </c>
      <c r="M44" s="187">
        <v>5.4571790207540377E-4</v>
      </c>
      <c r="N44" s="187">
        <v>6.3058302540112206E-4</v>
      </c>
      <c r="O44" s="187">
        <v>7.0188186320640947E-4</v>
      </c>
      <c r="P44" s="187">
        <v>6.5810261877655911E-4</v>
      </c>
      <c r="Q44" s="187">
        <v>6.1071638872226615E-4</v>
      </c>
      <c r="R44" s="187">
        <v>8.1499174913459566E-4</v>
      </c>
      <c r="S44" s="187">
        <v>6.1178301111172121E-4</v>
      </c>
      <c r="T44" s="187">
        <v>8.9983001604445202E-4</v>
      </c>
      <c r="U44" s="187">
        <v>8.7631638851671438E-4</v>
      </c>
      <c r="V44" s="187">
        <v>5.7281300463039603E-4</v>
      </c>
      <c r="W44" s="187">
        <v>5.2491466420797911E-4</v>
      </c>
      <c r="X44" s="187">
        <v>5.6719813582364464E-4</v>
      </c>
      <c r="Y44" s="187">
        <v>5.3473144484577609E-4</v>
      </c>
      <c r="Z44" s="187">
        <v>5.5190419983132573E-4</v>
      </c>
      <c r="AA44" s="187">
        <v>4.0973538939982672E-4</v>
      </c>
      <c r="AB44" s="187">
        <v>4.6311984671980398E-4</v>
      </c>
      <c r="AC44" s="187">
        <v>5.1363394079719665E-4</v>
      </c>
      <c r="AD44" s="187">
        <v>4.9767896680653542E-4</v>
      </c>
      <c r="AE44" s="187">
        <v>5.2327020628264629E-4</v>
      </c>
      <c r="AF44" s="187">
        <v>5.3592990387712894E-4</v>
      </c>
      <c r="AG44" s="187">
        <v>4.3851443366910939E-4</v>
      </c>
    </row>
    <row r="45" spans="2:33" x14ac:dyDescent="0.3">
      <c r="B45" s="181" t="s">
        <v>206</v>
      </c>
      <c r="C45" s="182">
        <v>7.8102004756792825E-5</v>
      </c>
      <c r="D45" s="182">
        <v>7.5895314378273581E-5</v>
      </c>
      <c r="E45" s="182">
        <v>1.4662546073634746E-4</v>
      </c>
      <c r="F45" s="182">
        <v>1.444911339784638E-4</v>
      </c>
      <c r="G45" s="182">
        <v>1.444568722139598E-4</v>
      </c>
      <c r="H45" s="182">
        <v>1.4126399539861003E-4</v>
      </c>
      <c r="I45" s="182">
        <v>7.4456666858370085E-5</v>
      </c>
      <c r="J45" s="182">
        <v>7.1751443453364386E-5</v>
      </c>
      <c r="K45" s="182">
        <v>7.3990126610990831E-5</v>
      </c>
      <c r="L45" s="182">
        <v>7.1286806906693868E-5</v>
      </c>
      <c r="M45" s="182">
        <v>7.107105450599516E-5</v>
      </c>
      <c r="N45" s="182">
        <v>6.8358022374512587E-5</v>
      </c>
      <c r="O45" s="182">
        <v>6.7190549107919276E-5</v>
      </c>
      <c r="P45" s="182">
        <v>6.6186794859952021E-5</v>
      </c>
      <c r="Q45" s="182">
        <v>6.1614503991374835E-5</v>
      </c>
      <c r="R45" s="182">
        <v>2.2288044231734251E-4</v>
      </c>
      <c r="S45" s="182">
        <v>6.3812442036014947E-5</v>
      </c>
      <c r="T45" s="182">
        <v>2.1477392814010069E-4</v>
      </c>
      <c r="U45" s="182">
        <v>2.1620422515879312E-4</v>
      </c>
      <c r="V45" s="182">
        <v>7.4566492944473046E-5</v>
      </c>
      <c r="W45" s="182">
        <v>7.2801927666340754E-5</v>
      </c>
      <c r="X45" s="182">
        <v>7.5198258668091172E-5</v>
      </c>
      <c r="Y45" s="182">
        <v>7.6601729789275608E-5</v>
      </c>
      <c r="Z45" s="182">
        <v>7.2863345263005736E-5</v>
      </c>
      <c r="AA45" s="182">
        <v>6.8280807633236306E-5</v>
      </c>
      <c r="AB45" s="182">
        <v>6.9265755016481771E-5</v>
      </c>
      <c r="AC45" s="182">
        <v>7.2146478087574707E-5</v>
      </c>
      <c r="AD45" s="182">
        <v>7.2952039513409352E-5</v>
      </c>
      <c r="AE45" s="182">
        <v>7.7438172805633057E-5</v>
      </c>
      <c r="AF45" s="182">
        <v>6.2892113427300044E-5</v>
      </c>
      <c r="AG45" s="182">
        <v>6.4405185458205858E-5</v>
      </c>
    </row>
    <row r="46" spans="2:33" x14ac:dyDescent="0.3">
      <c r="B46" s="181" t="s">
        <v>207</v>
      </c>
      <c r="C46" s="182">
        <v>5.0899356293083802E-4</v>
      </c>
      <c r="D46" s="182">
        <v>4.3871766172099867E-4</v>
      </c>
      <c r="E46" s="182">
        <v>5.0344343411552988E-4</v>
      </c>
      <c r="F46" s="182">
        <v>5.7491420137661226E-4</v>
      </c>
      <c r="G46" s="182">
        <v>5.339839287080906E-4</v>
      </c>
      <c r="H46" s="182">
        <v>5.4084758457866695E-4</v>
      </c>
      <c r="I46" s="182">
        <v>4.608459031182097E-4</v>
      </c>
      <c r="J46" s="182">
        <v>4.4017762820474629E-4</v>
      </c>
      <c r="K46" s="182">
        <v>5.030355550579513E-4</v>
      </c>
      <c r="L46" s="182">
        <v>5.409071889368091E-4</v>
      </c>
      <c r="M46" s="182">
        <v>4.746468475694086E-4</v>
      </c>
      <c r="N46" s="182">
        <v>5.6222500302660953E-4</v>
      </c>
      <c r="O46" s="182">
        <v>6.3469131409849022E-4</v>
      </c>
      <c r="P46" s="182">
        <v>5.9191582391660707E-4</v>
      </c>
      <c r="Q46" s="182">
        <v>5.4910188473089128E-4</v>
      </c>
      <c r="R46" s="182">
        <v>5.9211130681725312E-4</v>
      </c>
      <c r="S46" s="182">
        <v>5.4797056907570621E-4</v>
      </c>
      <c r="T46" s="182">
        <v>6.850560879043513E-4</v>
      </c>
      <c r="U46" s="182">
        <v>6.6011216335792129E-4</v>
      </c>
      <c r="V46" s="182">
        <v>4.9824651168592295E-4</v>
      </c>
      <c r="W46" s="182">
        <v>4.5211273654163835E-4</v>
      </c>
      <c r="X46" s="182">
        <v>4.919998771555535E-4</v>
      </c>
      <c r="Y46" s="182">
        <v>4.5812971505650049E-4</v>
      </c>
      <c r="Z46" s="182">
        <v>4.7904085456831999E-4</v>
      </c>
      <c r="AA46" s="182">
        <v>3.414545817665904E-4</v>
      </c>
      <c r="AB46" s="182">
        <v>3.938540917033222E-4</v>
      </c>
      <c r="AC46" s="182">
        <v>4.4148746270962198E-4</v>
      </c>
      <c r="AD46" s="182">
        <v>4.2472692729312607E-4</v>
      </c>
      <c r="AE46" s="182">
        <v>4.4583203347701327E-4</v>
      </c>
      <c r="AF46" s="182">
        <v>4.730377904498289E-4</v>
      </c>
      <c r="AG46" s="182">
        <v>3.7410924821090356E-4</v>
      </c>
    </row>
    <row r="47" spans="2:33" x14ac:dyDescent="0.3">
      <c r="B47" s="181" t="s">
        <v>210</v>
      </c>
      <c r="C47" s="182">
        <v>0</v>
      </c>
      <c r="D47" s="182">
        <v>0</v>
      </c>
      <c r="E47" s="182">
        <v>0</v>
      </c>
      <c r="F47" s="182">
        <v>0</v>
      </c>
      <c r="G47" s="182">
        <v>0</v>
      </c>
      <c r="H47" s="182">
        <v>0</v>
      </c>
      <c r="I47" s="182">
        <v>0</v>
      </c>
      <c r="J47" s="182">
        <v>0</v>
      </c>
      <c r="K47" s="182">
        <v>0</v>
      </c>
      <c r="L47" s="182">
        <v>0</v>
      </c>
      <c r="M47" s="182">
        <v>0</v>
      </c>
      <c r="N47" s="182">
        <v>0</v>
      </c>
      <c r="O47" s="182">
        <v>0</v>
      </c>
      <c r="P47" s="182">
        <v>0</v>
      </c>
      <c r="Q47" s="182">
        <v>0</v>
      </c>
      <c r="R47" s="182">
        <v>0</v>
      </c>
      <c r="S47" s="182">
        <v>0</v>
      </c>
      <c r="T47" s="182">
        <v>0</v>
      </c>
      <c r="U47" s="182">
        <v>0</v>
      </c>
      <c r="V47" s="182">
        <v>0</v>
      </c>
      <c r="W47" s="182">
        <v>0</v>
      </c>
      <c r="X47" s="182">
        <v>0</v>
      </c>
      <c r="Y47" s="182">
        <v>0</v>
      </c>
      <c r="Z47" s="182">
        <v>0</v>
      </c>
      <c r="AA47" s="182">
        <v>0</v>
      </c>
      <c r="AB47" s="182">
        <v>0</v>
      </c>
      <c r="AC47" s="182">
        <v>0</v>
      </c>
      <c r="AD47" s="182">
        <v>0</v>
      </c>
      <c r="AE47" s="182">
        <v>0</v>
      </c>
      <c r="AF47" s="182">
        <v>0</v>
      </c>
      <c r="AG47" s="182">
        <v>0</v>
      </c>
    </row>
    <row r="48" spans="2:33" x14ac:dyDescent="0.3">
      <c r="C48" s="181"/>
      <c r="D48" s="181"/>
      <c r="E48" s="181"/>
      <c r="F48" s="181"/>
      <c r="G48" s="181"/>
      <c r="H48" s="181"/>
      <c r="I48" s="181"/>
      <c r="J48" s="181"/>
      <c r="K48" s="181"/>
      <c r="L48" s="181"/>
      <c r="M48" s="181"/>
      <c r="N48" s="181"/>
      <c r="O48" s="181"/>
      <c r="P48" s="181"/>
      <c r="Q48" s="181"/>
      <c r="R48" s="181"/>
      <c r="S48" s="181"/>
      <c r="T48" s="181"/>
      <c r="U48" s="181"/>
      <c r="V48" s="181"/>
      <c r="W48" s="181"/>
      <c r="X48" s="181"/>
      <c r="Y48" s="181"/>
      <c r="Z48" s="181"/>
      <c r="AA48" s="181"/>
      <c r="AB48" s="181"/>
      <c r="AC48" s="181"/>
      <c r="AD48" s="181"/>
      <c r="AE48" s="181"/>
      <c r="AF48" s="181"/>
      <c r="AG48" s="181"/>
    </row>
    <row r="49" spans="2:33" ht="15.75" thickBot="1" x14ac:dyDescent="0.35">
      <c r="B49" s="179" t="s">
        <v>217</v>
      </c>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c r="AA49" s="185"/>
      <c r="AB49" s="185"/>
      <c r="AC49" s="185"/>
      <c r="AD49" s="185"/>
      <c r="AE49" s="185"/>
      <c r="AF49" s="185"/>
      <c r="AG49" s="185"/>
    </row>
    <row r="50" spans="2:33" ht="15.75" thickBot="1" x14ac:dyDescent="0.35">
      <c r="B50" s="167"/>
      <c r="C50" s="179">
        <v>1990</v>
      </c>
      <c r="D50" s="179">
        <v>1991</v>
      </c>
      <c r="E50" s="179">
        <v>1992</v>
      </c>
      <c r="F50" s="179">
        <v>1993</v>
      </c>
      <c r="G50" s="179">
        <v>1994</v>
      </c>
      <c r="H50" s="179">
        <v>1995</v>
      </c>
      <c r="I50" s="179">
        <v>1996</v>
      </c>
      <c r="J50" s="179">
        <v>1997</v>
      </c>
      <c r="K50" s="179">
        <v>1998</v>
      </c>
      <c r="L50" s="179">
        <v>1999</v>
      </c>
      <c r="M50" s="179">
        <v>2000</v>
      </c>
      <c r="N50" s="179">
        <v>2001</v>
      </c>
      <c r="O50" s="179">
        <v>2002</v>
      </c>
      <c r="P50" s="179">
        <v>2003</v>
      </c>
      <c r="Q50" s="179">
        <v>2004</v>
      </c>
      <c r="R50" s="179">
        <v>2005</v>
      </c>
      <c r="S50" s="179">
        <v>2006</v>
      </c>
      <c r="T50" s="179">
        <v>2007</v>
      </c>
      <c r="U50" s="179">
        <v>2008</v>
      </c>
      <c r="V50" s="179">
        <v>2009</v>
      </c>
      <c r="W50" s="179">
        <v>2010</v>
      </c>
      <c r="X50" s="179">
        <v>2011</v>
      </c>
      <c r="Y50" s="179">
        <v>2012</v>
      </c>
      <c r="Z50" s="179">
        <v>2013</v>
      </c>
      <c r="AA50" s="179">
        <v>2014</v>
      </c>
      <c r="AB50" s="179">
        <v>2015</v>
      </c>
      <c r="AC50" s="179">
        <v>2016</v>
      </c>
      <c r="AD50" s="179">
        <v>2017</v>
      </c>
      <c r="AE50" s="179">
        <v>2018</v>
      </c>
      <c r="AF50" s="179">
        <v>2019</v>
      </c>
      <c r="AG50" s="179">
        <v>2020</v>
      </c>
    </row>
    <row r="51" spans="2:33" x14ac:dyDescent="0.3">
      <c r="B51" s="168" t="s">
        <v>218</v>
      </c>
      <c r="C51" s="188">
        <v>407.2458044101424</v>
      </c>
      <c r="D51" s="188">
        <v>356.53107287758519</v>
      </c>
      <c r="E51" s="188">
        <v>398.3674056369689</v>
      </c>
      <c r="F51" s="188">
        <v>451.10500961556107</v>
      </c>
      <c r="G51" s="188">
        <v>429.05138267150505</v>
      </c>
      <c r="H51" s="188">
        <v>424.2407020590482</v>
      </c>
      <c r="I51" s="188">
        <v>367.3665165213871</v>
      </c>
      <c r="J51" s="188">
        <v>349.73433154333009</v>
      </c>
      <c r="K51" s="188">
        <v>382.89908303400352</v>
      </c>
      <c r="L51" s="188">
        <v>416.38707976416424</v>
      </c>
      <c r="M51" s="188">
        <v>373.1669959261647</v>
      </c>
      <c r="N51" s="188">
        <v>424.65515857195078</v>
      </c>
      <c r="O51" s="188">
        <v>488.36360977717595</v>
      </c>
      <c r="P51" s="188">
        <v>457.51635637346743</v>
      </c>
      <c r="Q51" s="188">
        <v>414.29258654931738</v>
      </c>
      <c r="R51" s="188">
        <v>459.31235702241702</v>
      </c>
      <c r="S51" s="188">
        <v>416.86596003016871</v>
      </c>
      <c r="T51" s="188">
        <v>526.21669695268986</v>
      </c>
      <c r="U51" s="188">
        <v>496.46463724593752</v>
      </c>
      <c r="V51" s="188">
        <v>379.48468440178897</v>
      </c>
      <c r="W51" s="188">
        <v>352.29248199789458</v>
      </c>
      <c r="X51" s="188">
        <v>379.83288623752787</v>
      </c>
      <c r="Y51" s="188">
        <v>367.82549611259026</v>
      </c>
      <c r="Z51" s="188">
        <v>380.52408722112966</v>
      </c>
      <c r="AA51" s="188">
        <v>281.3773524609843</v>
      </c>
      <c r="AB51" s="188">
        <v>309.33292483980972</v>
      </c>
      <c r="AC51" s="188">
        <v>338.21764876111962</v>
      </c>
      <c r="AD51" s="188">
        <v>325.3319447029308</v>
      </c>
      <c r="AE51" s="188">
        <v>335.4547586937328</v>
      </c>
      <c r="AF51" s="188">
        <v>359.12636108553784</v>
      </c>
      <c r="AG51" s="188">
        <v>280.63552122036873</v>
      </c>
    </row>
    <row r="52" spans="2:33" x14ac:dyDescent="0.3">
      <c r="B52" s="189" t="s">
        <v>219</v>
      </c>
      <c r="C52" s="190">
        <v>155.96174683045336</v>
      </c>
      <c r="D52" s="190">
        <v>116.34544646036366</v>
      </c>
      <c r="E52" s="190">
        <v>132.28718266312637</v>
      </c>
      <c r="F52" s="190">
        <v>185.29799903792409</v>
      </c>
      <c r="G52" s="190">
        <v>171.97109647110682</v>
      </c>
      <c r="H52" s="190">
        <v>183.86220351061166</v>
      </c>
      <c r="I52" s="190">
        <v>154.88251938081999</v>
      </c>
      <c r="J52" s="190">
        <v>138.7751675141491</v>
      </c>
      <c r="K52" s="190">
        <v>176.20096477319845</v>
      </c>
      <c r="L52" s="190">
        <v>225.86841164197727</v>
      </c>
      <c r="M52" s="190">
        <v>183.22957489989443</v>
      </c>
      <c r="N52" s="190">
        <v>232.30418998555734</v>
      </c>
      <c r="O52" s="190">
        <v>294.56926872100348</v>
      </c>
      <c r="P52" s="190">
        <v>275.38099069555977</v>
      </c>
      <c r="Q52" s="190">
        <v>223.72760412870895</v>
      </c>
      <c r="R52" s="190">
        <v>207.95025879427945</v>
      </c>
      <c r="S52" s="190">
        <v>233.19943511623546</v>
      </c>
      <c r="T52" s="190">
        <v>256.25377129069716</v>
      </c>
      <c r="U52" s="190">
        <v>238.6312829104925</v>
      </c>
      <c r="V52" s="190">
        <v>173.24904272179486</v>
      </c>
      <c r="W52" s="190">
        <v>146.47825306365425</v>
      </c>
      <c r="X52" s="190">
        <v>187.75181741693885</v>
      </c>
      <c r="Y52" s="190">
        <v>172.84738724340789</v>
      </c>
      <c r="Z52" s="190">
        <v>146.85092368508288</v>
      </c>
      <c r="AA52" s="190">
        <v>75.976516123554617</v>
      </c>
      <c r="AB52" s="190">
        <v>101.66770878013598</v>
      </c>
      <c r="AC52" s="190">
        <v>139.75221657705853</v>
      </c>
      <c r="AD52" s="190">
        <v>139.11418401916654</v>
      </c>
      <c r="AE52" s="190">
        <v>142.5994730843754</v>
      </c>
      <c r="AF52" s="190">
        <v>160.30775160216331</v>
      </c>
      <c r="AG52" s="190">
        <v>105.14302992139606</v>
      </c>
    </row>
    <row r="53" spans="2:33" x14ac:dyDescent="0.3">
      <c r="B53" s="189" t="s">
        <v>220</v>
      </c>
      <c r="C53" s="190">
        <v>0</v>
      </c>
      <c r="D53" s="190">
        <v>0</v>
      </c>
      <c r="E53" s="190">
        <v>0</v>
      </c>
      <c r="F53" s="190">
        <v>0</v>
      </c>
      <c r="G53" s="190">
        <v>0</v>
      </c>
      <c r="H53" s="190">
        <v>0</v>
      </c>
      <c r="I53" s="190">
        <v>0</v>
      </c>
      <c r="J53" s="190">
        <v>0</v>
      </c>
      <c r="K53" s="190">
        <v>0</v>
      </c>
      <c r="L53" s="190">
        <v>0</v>
      </c>
      <c r="M53" s="190">
        <v>0</v>
      </c>
      <c r="N53" s="190">
        <v>0</v>
      </c>
      <c r="O53" s="190">
        <v>0</v>
      </c>
      <c r="P53" s="190">
        <v>0</v>
      </c>
      <c r="Q53" s="190">
        <v>0</v>
      </c>
      <c r="R53" s="190">
        <v>0</v>
      </c>
      <c r="S53" s="190">
        <v>0</v>
      </c>
      <c r="T53" s="190">
        <v>0</v>
      </c>
      <c r="U53" s="190">
        <v>0</v>
      </c>
      <c r="V53" s="190">
        <v>0</v>
      </c>
      <c r="W53" s="190">
        <v>0</v>
      </c>
      <c r="X53" s="190">
        <v>0</v>
      </c>
      <c r="Y53" s="190">
        <v>0</v>
      </c>
      <c r="Z53" s="190">
        <v>0</v>
      </c>
      <c r="AA53" s="190">
        <v>0</v>
      </c>
      <c r="AB53" s="190">
        <v>0</v>
      </c>
      <c r="AC53" s="190">
        <v>0</v>
      </c>
      <c r="AD53" s="190">
        <v>0</v>
      </c>
      <c r="AE53" s="190">
        <v>0</v>
      </c>
      <c r="AF53" s="190">
        <v>0</v>
      </c>
      <c r="AG53" s="190">
        <v>0</v>
      </c>
    </row>
    <row r="54" spans="2:33" x14ac:dyDescent="0.3">
      <c r="B54" s="189" t="s">
        <v>221</v>
      </c>
      <c r="C54" s="190">
        <v>38.358531321551048</v>
      </c>
      <c r="D54" s="190">
        <v>36.189306797395744</v>
      </c>
      <c r="E54" s="190">
        <v>38.385407920921011</v>
      </c>
      <c r="F54" s="190">
        <v>37.252078052904807</v>
      </c>
      <c r="G54" s="190">
        <v>45.432662189071223</v>
      </c>
      <c r="H54" s="190">
        <v>22.174595349529614</v>
      </c>
      <c r="I54" s="190">
        <v>25.931758204252052</v>
      </c>
      <c r="J54" s="190">
        <v>18.043134169472857</v>
      </c>
      <c r="K54" s="190">
        <v>10.900762541974949</v>
      </c>
      <c r="L54" s="190">
        <v>11.757275885515023</v>
      </c>
      <c r="M54" s="190">
        <v>15.663186861146341</v>
      </c>
      <c r="N54" s="190">
        <v>11.417278906201044</v>
      </c>
      <c r="O54" s="190">
        <v>14.266109729677162</v>
      </c>
      <c r="P54" s="190">
        <v>15.218211022446289</v>
      </c>
      <c r="Q54" s="190">
        <v>11.198324639603799</v>
      </c>
      <c r="R54" s="190">
        <v>11.293363754388242</v>
      </c>
      <c r="S54" s="190">
        <v>8.6147145426264711</v>
      </c>
      <c r="T54" s="190">
        <v>11.039461451089849</v>
      </c>
      <c r="U54" s="190">
        <v>13.775777168267854</v>
      </c>
      <c r="V54" s="190">
        <v>8.1084047031555322</v>
      </c>
      <c r="W54" s="190">
        <v>6.9103296687119533</v>
      </c>
      <c r="X54" s="190">
        <v>6.4279289879099784</v>
      </c>
      <c r="Y54" s="190">
        <v>7.8706363869923841</v>
      </c>
      <c r="Z54" s="190">
        <v>8.3237576366048582</v>
      </c>
      <c r="AA54" s="190">
        <v>9.2818415697936345</v>
      </c>
      <c r="AB54" s="190">
        <v>7.2825801868888274</v>
      </c>
      <c r="AC54" s="190">
        <v>5.6017509834673005</v>
      </c>
      <c r="AD54" s="190">
        <v>9.1246523520177778</v>
      </c>
      <c r="AE54" s="190">
        <v>9.3532562955375731</v>
      </c>
      <c r="AF54" s="190">
        <v>7.5939946060280104</v>
      </c>
      <c r="AG54" s="190">
        <v>6.4838390478947252</v>
      </c>
    </row>
    <row r="55" spans="2:33" x14ac:dyDescent="0.3">
      <c r="B55" s="189" t="s">
        <v>222</v>
      </c>
      <c r="C55" s="190">
        <v>0</v>
      </c>
      <c r="D55" s="190">
        <v>0</v>
      </c>
      <c r="E55" s="190">
        <v>0</v>
      </c>
      <c r="F55" s="190">
        <v>0</v>
      </c>
      <c r="G55" s="190">
        <v>0</v>
      </c>
      <c r="H55" s="190">
        <v>0</v>
      </c>
      <c r="I55" s="190">
        <v>0</v>
      </c>
      <c r="J55" s="190">
        <v>0</v>
      </c>
      <c r="K55" s="190">
        <v>0</v>
      </c>
      <c r="L55" s="190">
        <v>0</v>
      </c>
      <c r="M55" s="190">
        <v>0</v>
      </c>
      <c r="N55" s="190">
        <v>0</v>
      </c>
      <c r="O55" s="190">
        <v>0</v>
      </c>
      <c r="P55" s="190">
        <v>0</v>
      </c>
      <c r="Q55" s="190">
        <v>0</v>
      </c>
      <c r="R55" s="190">
        <v>0</v>
      </c>
      <c r="S55" s="190">
        <v>0</v>
      </c>
      <c r="T55" s="190">
        <v>0</v>
      </c>
      <c r="U55" s="190">
        <v>0</v>
      </c>
      <c r="V55" s="190">
        <v>0</v>
      </c>
      <c r="W55" s="190">
        <v>0</v>
      </c>
      <c r="X55" s="190">
        <v>0</v>
      </c>
      <c r="Y55" s="190">
        <v>0</v>
      </c>
      <c r="Z55" s="190">
        <v>0</v>
      </c>
      <c r="AA55" s="190">
        <v>0</v>
      </c>
      <c r="AB55" s="190">
        <v>0</v>
      </c>
      <c r="AC55" s="190">
        <v>0</v>
      </c>
      <c r="AD55" s="190">
        <v>0</v>
      </c>
      <c r="AE55" s="190">
        <v>0</v>
      </c>
      <c r="AF55" s="190">
        <v>0</v>
      </c>
      <c r="AG55" s="190">
        <v>0</v>
      </c>
    </row>
    <row r="56" spans="2:33" x14ac:dyDescent="0.3">
      <c r="B56" s="189" t="s">
        <v>223</v>
      </c>
      <c r="C56" s="190">
        <v>212.92552625813798</v>
      </c>
      <c r="D56" s="190">
        <v>203.99631961982581</v>
      </c>
      <c r="E56" s="190">
        <v>227.69481505292151</v>
      </c>
      <c r="F56" s="190">
        <v>228.55493252473218</v>
      </c>
      <c r="G56" s="190">
        <v>211.64762401132703</v>
      </c>
      <c r="H56" s="190">
        <v>218.20390319890689</v>
      </c>
      <c r="I56" s="190">
        <v>186.55223893631506</v>
      </c>
      <c r="J56" s="190">
        <v>192.91602985970815</v>
      </c>
      <c r="K56" s="190">
        <v>195.79735571883015</v>
      </c>
      <c r="L56" s="190">
        <v>178.76139223667195</v>
      </c>
      <c r="M56" s="190">
        <v>174.27423416512394</v>
      </c>
      <c r="N56" s="190">
        <v>180.93368968019243</v>
      </c>
      <c r="O56" s="190">
        <v>179.52823132649527</v>
      </c>
      <c r="P56" s="190">
        <v>166.91715465546139</v>
      </c>
      <c r="Q56" s="190">
        <v>179.36665778100462</v>
      </c>
      <c r="R56" s="190">
        <v>240.06873447374932</v>
      </c>
      <c r="S56" s="190">
        <v>175.05181037130677</v>
      </c>
      <c r="T56" s="190">
        <v>258.92346421090286</v>
      </c>
      <c r="U56" s="190">
        <v>244.05757716717719</v>
      </c>
      <c r="V56" s="190">
        <v>198.12723697683856</v>
      </c>
      <c r="W56" s="190">
        <v>198.90389926552834</v>
      </c>
      <c r="X56" s="190">
        <v>185.65313983267907</v>
      </c>
      <c r="Y56" s="190">
        <v>187.10747248218996</v>
      </c>
      <c r="Z56" s="190">
        <v>225.34940589944196</v>
      </c>
      <c r="AA56" s="190">
        <v>196.11899476763602</v>
      </c>
      <c r="AB56" s="190">
        <v>200.38263587278493</v>
      </c>
      <c r="AC56" s="190">
        <v>192.86368120059379</v>
      </c>
      <c r="AD56" s="190">
        <v>177.09310833174646</v>
      </c>
      <c r="AE56" s="190">
        <v>183.50202931381983</v>
      </c>
      <c r="AF56" s="190">
        <v>191.22461487734648</v>
      </c>
      <c r="AG56" s="190">
        <v>169.00865225107793</v>
      </c>
    </row>
    <row r="57" spans="2:33" x14ac:dyDescent="0.3">
      <c r="B57" s="168" t="s">
        <v>224</v>
      </c>
      <c r="C57" s="188">
        <v>101.74775852069567</v>
      </c>
      <c r="D57" s="188">
        <v>82.186588843413446</v>
      </c>
      <c r="E57" s="188">
        <v>105.07602847856097</v>
      </c>
      <c r="F57" s="188">
        <v>123.80919176105112</v>
      </c>
      <c r="G57" s="188">
        <v>104.93254603658551</v>
      </c>
      <c r="H57" s="188">
        <v>116.60688251961868</v>
      </c>
      <c r="I57" s="188">
        <v>93.479386596822636</v>
      </c>
      <c r="J57" s="188">
        <v>90.44329666141617</v>
      </c>
      <c r="K57" s="188">
        <v>120.13647202394777</v>
      </c>
      <c r="L57" s="188">
        <v>124.52010917264491</v>
      </c>
      <c r="M57" s="188">
        <v>101.47985164324388</v>
      </c>
      <c r="N57" s="188">
        <v>137.56984445465875</v>
      </c>
      <c r="O57" s="188">
        <v>146.32770432131423</v>
      </c>
      <c r="P57" s="188">
        <v>134.39946754313971</v>
      </c>
      <c r="Q57" s="188">
        <v>134.80929818157392</v>
      </c>
      <c r="R57" s="188">
        <v>132.79894979483606</v>
      </c>
      <c r="S57" s="188">
        <v>131.1046090455375</v>
      </c>
      <c r="T57" s="188">
        <v>158.8393909516615</v>
      </c>
      <c r="U57" s="188">
        <v>163.64752611198378</v>
      </c>
      <c r="V57" s="188">
        <v>118.76182728413397</v>
      </c>
      <c r="W57" s="188">
        <v>99.820254543743772</v>
      </c>
      <c r="X57" s="188">
        <v>112.16699091802566</v>
      </c>
      <c r="Y57" s="188">
        <v>90.304218943910243</v>
      </c>
      <c r="Z57" s="188">
        <v>98.516767347190353</v>
      </c>
      <c r="AA57" s="188">
        <v>60.077229305606132</v>
      </c>
      <c r="AB57" s="188">
        <v>84.521166863512477</v>
      </c>
      <c r="AC57" s="188">
        <v>103.26981394850237</v>
      </c>
      <c r="AD57" s="188">
        <v>99.394982590195298</v>
      </c>
      <c r="AE57" s="188">
        <v>110.37727478328047</v>
      </c>
      <c r="AF57" s="188">
        <v>113.91142936429107</v>
      </c>
      <c r="AG57" s="188">
        <v>93.473726990534828</v>
      </c>
    </row>
    <row r="58" spans="2:33" x14ac:dyDescent="0.3">
      <c r="B58" s="189" t="s">
        <v>219</v>
      </c>
      <c r="C58" s="190">
        <v>20.423900504521693</v>
      </c>
      <c r="D58" s="190">
        <v>14.615534356875301</v>
      </c>
      <c r="E58" s="190">
        <v>18.943061469060147</v>
      </c>
      <c r="F58" s="190">
        <v>24.555068358345427</v>
      </c>
      <c r="G58" s="190">
        <v>20.090773781977962</v>
      </c>
      <c r="H58" s="190">
        <v>23.901497853696625</v>
      </c>
      <c r="I58" s="190">
        <v>19.551825126021871</v>
      </c>
      <c r="J58" s="190">
        <v>18.334924832311103</v>
      </c>
      <c r="K58" s="190">
        <v>26.88283702492598</v>
      </c>
      <c r="L58" s="190">
        <v>30.284199800414186</v>
      </c>
      <c r="M58" s="190">
        <v>23.942374532796343</v>
      </c>
      <c r="N58" s="190">
        <v>34.501964688182163</v>
      </c>
      <c r="O58" s="190">
        <v>38.111010312574734</v>
      </c>
      <c r="P58" s="190">
        <v>35.156578553571919</v>
      </c>
      <c r="Q58" s="190">
        <v>34.264079497341136</v>
      </c>
      <c r="R58" s="190">
        <v>28.483127367140629</v>
      </c>
      <c r="S58" s="190">
        <v>33.968242186436022</v>
      </c>
      <c r="T58" s="190">
        <v>35.567249202030766</v>
      </c>
      <c r="U58" s="190">
        <v>37.684389650160774</v>
      </c>
      <c r="V58" s="190">
        <v>28.690719477025283</v>
      </c>
      <c r="W58" s="190">
        <v>23.184247901088487</v>
      </c>
      <c r="X58" s="190">
        <v>27.340692498012814</v>
      </c>
      <c r="Y58" s="190">
        <v>20.532121769839193</v>
      </c>
      <c r="Z58" s="190">
        <v>21.941152218224534</v>
      </c>
      <c r="AA58" s="190">
        <v>11.665977090143143</v>
      </c>
      <c r="AB58" s="190">
        <v>18.366738396968177</v>
      </c>
      <c r="AC58" s="190">
        <v>25.256236027571241</v>
      </c>
      <c r="AD58" s="190">
        <v>24.338518018394591</v>
      </c>
      <c r="AE58" s="190">
        <v>27.539147313100663</v>
      </c>
      <c r="AF58" s="190">
        <v>28.525561243363978</v>
      </c>
      <c r="AG58" s="190">
        <v>23.003095830608924</v>
      </c>
    </row>
    <row r="59" spans="2:33" x14ac:dyDescent="0.3">
      <c r="B59" s="189" t="s">
        <v>223</v>
      </c>
      <c r="C59" s="190">
        <v>18.808102793350351</v>
      </c>
      <c r="D59" s="190">
        <v>17.871398124034229</v>
      </c>
      <c r="E59" s="190">
        <v>22.483039515430562</v>
      </c>
      <c r="F59" s="190">
        <v>23.309988469465633</v>
      </c>
      <c r="G59" s="190">
        <v>20.781439105065569</v>
      </c>
      <c r="H59" s="190">
        <v>20.851138586110064</v>
      </c>
      <c r="I59" s="190">
        <v>16.159193599811665</v>
      </c>
      <c r="J59" s="190">
        <v>16.46257719292316</v>
      </c>
      <c r="K59" s="190">
        <v>18.268396080223326</v>
      </c>
      <c r="L59" s="190">
        <v>15.48976330896169</v>
      </c>
      <c r="M59" s="190">
        <v>13.675030750857493</v>
      </c>
      <c r="N59" s="190">
        <v>15.627584145944379</v>
      </c>
      <c r="O59" s="190">
        <v>14.610784766437501</v>
      </c>
      <c r="P59" s="190">
        <v>13.202837738428173</v>
      </c>
      <c r="Q59" s="190">
        <v>14.666118265566684</v>
      </c>
      <c r="R59" s="190">
        <v>21.949525510465229</v>
      </c>
      <c r="S59" s="190">
        <v>13.34427808194498</v>
      </c>
      <c r="T59" s="190">
        <v>24.120088454139431</v>
      </c>
      <c r="U59" s="190">
        <v>23.368871078308779</v>
      </c>
      <c r="V59" s="190">
        <v>15.048552557832872</v>
      </c>
      <c r="W59" s="190">
        <v>13.972392602208249</v>
      </c>
      <c r="X59" s="190">
        <v>13.866029035522278</v>
      </c>
      <c r="Y59" s="190">
        <v>13.269867249815292</v>
      </c>
      <c r="Z59" s="190">
        <v>15.129617236548073</v>
      </c>
      <c r="AA59" s="190">
        <v>11.666033206488621</v>
      </c>
      <c r="AB59" s="190">
        <v>13.631000471131188</v>
      </c>
      <c r="AC59" s="190">
        <v>12.64721317101063</v>
      </c>
      <c r="AD59" s="190">
        <v>12.130065461808258</v>
      </c>
      <c r="AE59" s="190">
        <v>12.742348659529336</v>
      </c>
      <c r="AF59" s="190">
        <v>13.001394424923594</v>
      </c>
      <c r="AG59" s="190">
        <v>11.244464961548127</v>
      </c>
    </row>
    <row r="60" spans="2:33" x14ac:dyDescent="0.3">
      <c r="B60" s="189" t="s">
        <v>225</v>
      </c>
      <c r="C60" s="190">
        <v>62.515755222823628</v>
      </c>
      <c r="D60" s="190">
        <v>49.699656362503916</v>
      </c>
      <c r="E60" s="190">
        <v>63.649927494070255</v>
      </c>
      <c r="F60" s="190">
        <v>75.944134933240065</v>
      </c>
      <c r="G60" s="190">
        <v>64.060333149541975</v>
      </c>
      <c r="H60" s="190">
        <v>71.854246079811986</v>
      </c>
      <c r="I60" s="190">
        <v>57.768367870989096</v>
      </c>
      <c r="J60" s="190">
        <v>55.645794636181904</v>
      </c>
      <c r="K60" s="190">
        <v>74.985238918798473</v>
      </c>
      <c r="L60" s="190">
        <v>78.746146063269023</v>
      </c>
      <c r="M60" s="190">
        <v>63.862446359590031</v>
      </c>
      <c r="N60" s="190">
        <v>87.440295620532211</v>
      </c>
      <c r="O60" s="190">
        <v>93.605909242301991</v>
      </c>
      <c r="P60" s="190">
        <v>86.040051251139616</v>
      </c>
      <c r="Q60" s="190">
        <v>85.879100418666098</v>
      </c>
      <c r="R60" s="190">
        <v>82.366296917230201</v>
      </c>
      <c r="S60" s="190">
        <v>83.792088777156494</v>
      </c>
      <c r="T60" s="190">
        <v>99.152053295491299</v>
      </c>
      <c r="U60" s="190">
        <v>102.59426538351423</v>
      </c>
      <c r="V60" s="190">
        <v>75.022555249275825</v>
      </c>
      <c r="W60" s="190">
        <v>62.663614040447037</v>
      </c>
      <c r="X60" s="190">
        <v>70.960269384490573</v>
      </c>
      <c r="Y60" s="190">
        <v>56.502229924255758</v>
      </c>
      <c r="Z60" s="190">
        <v>61.445997892417751</v>
      </c>
      <c r="AA60" s="190">
        <v>36.745219008974367</v>
      </c>
      <c r="AB60" s="190">
        <v>52.523427995413108</v>
      </c>
      <c r="AC60" s="190">
        <v>65.366364749920507</v>
      </c>
      <c r="AD60" s="190">
        <v>62.926399109992438</v>
      </c>
      <c r="AE60" s="190">
        <v>70.095778810650472</v>
      </c>
      <c r="AF60" s="190">
        <v>72.384473696003496</v>
      </c>
      <c r="AG60" s="190">
        <v>59.226166198377769</v>
      </c>
    </row>
    <row r="61" spans="2:33" x14ac:dyDescent="0.3">
      <c r="B61" s="191" t="s">
        <v>226</v>
      </c>
      <c r="C61" s="190">
        <v>41.356639580304474</v>
      </c>
      <c r="D61" s="190">
        <v>29.594333472965406</v>
      </c>
      <c r="E61" s="190">
        <v>38.35650803921088</v>
      </c>
      <c r="F61" s="190">
        <v>49.720397905091218</v>
      </c>
      <c r="G61" s="190">
        <v>40.681214156343223</v>
      </c>
      <c r="H61" s="190">
        <v>48.396715170438171</v>
      </c>
      <c r="I61" s="190">
        <v>39.589275071200973</v>
      </c>
      <c r="J61" s="190">
        <v>37.125395294143352</v>
      </c>
      <c r="K61" s="190">
        <v>54.433293328547236</v>
      </c>
      <c r="L61" s="190">
        <v>61.320162340687126</v>
      </c>
      <c r="M61" s="190">
        <v>48.478036764875348</v>
      </c>
      <c r="N61" s="190">
        <v>69.859263456344792</v>
      </c>
      <c r="O61" s="190">
        <v>77.168776380059811</v>
      </c>
      <c r="P61" s="190">
        <v>71.186858795407929</v>
      </c>
      <c r="Q61" s="190">
        <v>69.379717369903574</v>
      </c>
      <c r="R61" s="190">
        <v>57.673080717956829</v>
      </c>
      <c r="S61" s="190">
        <v>68.779775934968399</v>
      </c>
      <c r="T61" s="190">
        <v>72.01695378458443</v>
      </c>
      <c r="U61" s="190">
        <v>76.304285420416846</v>
      </c>
      <c r="V61" s="190">
        <v>58.092933621713833</v>
      </c>
      <c r="W61" s="190">
        <v>46.944672362962756</v>
      </c>
      <c r="X61" s="190">
        <v>55.360986719528015</v>
      </c>
      <c r="Y61" s="190">
        <v>41.573629268213551</v>
      </c>
      <c r="Z61" s="190">
        <v>44.425178501301168</v>
      </c>
      <c r="AA61" s="190">
        <v>23.620931651674674</v>
      </c>
      <c r="AB61" s="190">
        <v>37.188552465390529</v>
      </c>
      <c r="AC61" s="190">
        <v>51.138249932533547</v>
      </c>
      <c r="AD61" s="190">
        <v>49.280075465458147</v>
      </c>
      <c r="AE61" s="190">
        <v>55.760636568679963</v>
      </c>
      <c r="AF61" s="190">
        <v>57.757904967964443</v>
      </c>
      <c r="AG61" s="190">
        <v>46.576143116636125</v>
      </c>
    </row>
    <row r="62" spans="2:33" x14ac:dyDescent="0.3">
      <c r="B62" s="191" t="s">
        <v>227</v>
      </c>
      <c r="C62" s="190">
        <v>21.159115642519151</v>
      </c>
      <c r="D62" s="190">
        <v>20.10532288953851</v>
      </c>
      <c r="E62" s="190">
        <v>25.293419454859379</v>
      </c>
      <c r="F62" s="190">
        <v>26.223737028148843</v>
      </c>
      <c r="G62" s="190">
        <v>23.379118993198752</v>
      </c>
      <c r="H62" s="190">
        <v>23.457530909373816</v>
      </c>
      <c r="I62" s="190">
        <v>18.179092799788123</v>
      </c>
      <c r="J62" s="190">
        <v>18.520399342038555</v>
      </c>
      <c r="K62" s="190">
        <v>20.551945590251236</v>
      </c>
      <c r="L62" s="190">
        <v>17.425983722581901</v>
      </c>
      <c r="M62" s="190">
        <v>15.384409594714683</v>
      </c>
      <c r="N62" s="190">
        <v>17.581032164187423</v>
      </c>
      <c r="O62" s="190">
        <v>16.437132862242184</v>
      </c>
      <c r="P62" s="190">
        <v>14.853192455731687</v>
      </c>
      <c r="Q62" s="190">
        <v>16.499383048762517</v>
      </c>
      <c r="R62" s="190">
        <v>24.693216199273376</v>
      </c>
      <c r="S62" s="190">
        <v>15.012312842188098</v>
      </c>
      <c r="T62" s="190">
        <v>27.135099510906866</v>
      </c>
      <c r="U62" s="190">
        <v>26.289979963097387</v>
      </c>
      <c r="V62" s="190">
        <v>16.929621627561986</v>
      </c>
      <c r="W62" s="190">
        <v>15.718941677484283</v>
      </c>
      <c r="X62" s="190">
        <v>15.599282664962566</v>
      </c>
      <c r="Y62" s="190">
        <v>14.928600656042208</v>
      </c>
      <c r="Z62" s="190">
        <v>17.020819391116579</v>
      </c>
      <c r="AA62" s="190">
        <v>13.124287357299693</v>
      </c>
      <c r="AB62" s="190">
        <v>15.334875530022579</v>
      </c>
      <c r="AC62" s="190">
        <v>14.22811481738696</v>
      </c>
      <c r="AD62" s="190">
        <v>13.646323644534291</v>
      </c>
      <c r="AE62" s="190">
        <v>14.335142241970503</v>
      </c>
      <c r="AF62" s="190">
        <v>14.626568728039052</v>
      </c>
      <c r="AG62" s="190">
        <v>12.650023081741642</v>
      </c>
    </row>
    <row r="63" spans="2:33" ht="15.75" thickBot="1" x14ac:dyDescent="0.35">
      <c r="B63" s="179" t="s">
        <v>211</v>
      </c>
      <c r="C63" s="192">
        <v>508.99356293083804</v>
      </c>
      <c r="D63" s="192">
        <v>438.71766172099865</v>
      </c>
      <c r="E63" s="192">
        <v>503.44343411552984</v>
      </c>
      <c r="F63" s="192">
        <v>574.91420137661225</v>
      </c>
      <c r="G63" s="192">
        <v>533.98392870809062</v>
      </c>
      <c r="H63" s="192">
        <v>540.8475845786669</v>
      </c>
      <c r="I63" s="192">
        <v>460.84590311820972</v>
      </c>
      <c r="J63" s="192">
        <v>440.17762820474627</v>
      </c>
      <c r="K63" s="192">
        <v>503.03555505795129</v>
      </c>
      <c r="L63" s="192">
        <v>540.90718893680912</v>
      </c>
      <c r="M63" s="192">
        <v>474.64684756940858</v>
      </c>
      <c r="N63" s="192">
        <v>562.22500302660956</v>
      </c>
      <c r="O63" s="192">
        <v>634.69131409849024</v>
      </c>
      <c r="P63" s="192">
        <v>591.91582391660711</v>
      </c>
      <c r="Q63" s="192">
        <v>549.10188473089124</v>
      </c>
      <c r="R63" s="192">
        <v>592.11130681725308</v>
      </c>
      <c r="S63" s="192">
        <v>547.97056907570618</v>
      </c>
      <c r="T63" s="192">
        <v>685.05608790435133</v>
      </c>
      <c r="U63" s="192">
        <v>660.1121633579213</v>
      </c>
      <c r="V63" s="192">
        <v>498.24651168592294</v>
      </c>
      <c r="W63" s="192">
        <v>452.11273654163836</v>
      </c>
      <c r="X63" s="192">
        <v>491.99987715555352</v>
      </c>
      <c r="Y63" s="192">
        <v>458.12971505650052</v>
      </c>
      <c r="Z63" s="192">
        <v>479.04085456832001</v>
      </c>
      <c r="AA63" s="192">
        <v>341.45458176659042</v>
      </c>
      <c r="AB63" s="192">
        <v>393.85409170332218</v>
      </c>
      <c r="AC63" s="192">
        <v>441.48746270962198</v>
      </c>
      <c r="AD63" s="192">
        <v>424.7269272931261</v>
      </c>
      <c r="AE63" s="192">
        <v>445.83203347701328</v>
      </c>
      <c r="AF63" s="192">
        <v>473.03779044982889</v>
      </c>
      <c r="AG63" s="192">
        <v>374.10924821090356</v>
      </c>
    </row>
    <row r="65" spans="2:33" s="161" customFormat="1" hidden="1" x14ac:dyDescent="0.3">
      <c r="B65" s="193"/>
      <c r="C65" s="193">
        <v>1</v>
      </c>
      <c r="D65" s="193">
        <v>2</v>
      </c>
      <c r="E65" s="193">
        <v>3</v>
      </c>
      <c r="F65" s="193">
        <v>4</v>
      </c>
      <c r="G65" s="193">
        <v>5</v>
      </c>
      <c r="H65" s="193">
        <v>6</v>
      </c>
      <c r="I65" s="193">
        <v>7</v>
      </c>
      <c r="J65" s="193">
        <v>8</v>
      </c>
      <c r="K65" s="193">
        <v>9</v>
      </c>
      <c r="L65" s="193">
        <v>10</v>
      </c>
      <c r="M65" s="193">
        <v>11</v>
      </c>
      <c r="N65" s="193">
        <v>12</v>
      </c>
      <c r="O65" s="193">
        <v>13</v>
      </c>
      <c r="P65" s="193">
        <v>14</v>
      </c>
      <c r="Q65" s="193">
        <v>15</v>
      </c>
      <c r="R65" s="193">
        <v>16</v>
      </c>
      <c r="S65" s="193">
        <v>17</v>
      </c>
      <c r="T65" s="193">
        <v>18</v>
      </c>
      <c r="U65" s="193">
        <v>19</v>
      </c>
      <c r="V65" s="193">
        <v>20</v>
      </c>
      <c r="W65" s="193">
        <v>21</v>
      </c>
      <c r="X65" s="193">
        <v>22</v>
      </c>
      <c r="Y65" s="193">
        <v>23</v>
      </c>
      <c r="Z65" s="193">
        <v>24</v>
      </c>
      <c r="AA65" s="193">
        <v>25</v>
      </c>
      <c r="AB65" s="193">
        <v>26</v>
      </c>
      <c r="AC65" s="193">
        <v>27</v>
      </c>
      <c r="AD65" s="193">
        <v>28</v>
      </c>
      <c r="AE65" s="193">
        <v>29</v>
      </c>
      <c r="AF65" s="193">
        <v>30</v>
      </c>
      <c r="AG65" s="193">
        <v>31</v>
      </c>
    </row>
    <row r="66" spans="2:33" s="161" customFormat="1" hidden="1" x14ac:dyDescent="0.3">
      <c r="B66" s="193"/>
      <c r="C66" s="193">
        <v>1990</v>
      </c>
      <c r="D66" s="193">
        <v>1991</v>
      </c>
      <c r="E66" s="193">
        <v>1992</v>
      </c>
      <c r="F66" s="193">
        <v>1993</v>
      </c>
      <c r="G66" s="193">
        <v>1994</v>
      </c>
      <c r="H66" s="193">
        <v>1995</v>
      </c>
      <c r="I66" s="193">
        <v>1996</v>
      </c>
      <c r="J66" s="193">
        <v>1997</v>
      </c>
      <c r="K66" s="193">
        <v>1998</v>
      </c>
      <c r="L66" s="193">
        <v>1999</v>
      </c>
      <c r="M66" s="193">
        <v>2000</v>
      </c>
      <c r="N66" s="193">
        <v>2001</v>
      </c>
      <c r="O66" s="193">
        <v>2002</v>
      </c>
      <c r="P66" s="193">
        <v>2003</v>
      </c>
      <c r="Q66" s="193">
        <v>2004</v>
      </c>
      <c r="R66" s="193">
        <v>2005</v>
      </c>
      <c r="S66" s="193">
        <v>2006</v>
      </c>
      <c r="T66" s="193">
        <v>2007</v>
      </c>
      <c r="U66" s="193">
        <v>2008</v>
      </c>
      <c r="V66" s="193">
        <v>2009</v>
      </c>
      <c r="W66" s="193">
        <v>2010</v>
      </c>
      <c r="X66" s="193">
        <v>2011</v>
      </c>
      <c r="Y66" s="193">
        <v>2012</v>
      </c>
      <c r="Z66" s="193">
        <v>2013</v>
      </c>
      <c r="AA66" s="193">
        <v>2014</v>
      </c>
      <c r="AB66" s="193">
        <v>2015</v>
      </c>
      <c r="AC66" s="193">
        <v>2016</v>
      </c>
      <c r="AD66" s="193">
        <v>2017</v>
      </c>
      <c r="AE66" s="193">
        <v>2018</v>
      </c>
      <c r="AF66" s="193">
        <v>2019</v>
      </c>
      <c r="AG66" s="193">
        <v>2020</v>
      </c>
    </row>
    <row r="67" spans="2:33" hidden="1" x14ac:dyDescent="0.3">
      <c r="B67" s="193"/>
      <c r="C67" s="193"/>
      <c r="D67" s="193"/>
      <c r="E67" s="193"/>
      <c r="F67" s="193"/>
      <c r="G67" s="193"/>
      <c r="H67" s="193"/>
      <c r="I67" s="193"/>
      <c r="J67" s="193"/>
      <c r="K67" s="193"/>
      <c r="L67" s="193"/>
      <c r="M67" s="193"/>
      <c r="N67" s="193"/>
      <c r="O67" s="193"/>
      <c r="P67" s="193"/>
      <c r="Q67" s="193"/>
      <c r="R67" s="193"/>
      <c r="S67" s="193"/>
      <c r="T67" s="193"/>
      <c r="U67" s="193"/>
      <c r="V67" s="193"/>
      <c r="W67" s="193"/>
      <c r="X67" s="193"/>
      <c r="Y67" s="193"/>
      <c r="Z67" s="193"/>
      <c r="AA67" s="193"/>
      <c r="AB67" s="193"/>
      <c r="AC67" s="193"/>
      <c r="AD67" s="193"/>
      <c r="AE67" s="193"/>
      <c r="AF67" s="193"/>
      <c r="AG67" s="193"/>
    </row>
    <row r="68" spans="2:33" x14ac:dyDescent="0.3">
      <c r="B68" s="193"/>
      <c r="C68" s="193"/>
      <c r="D68" s="193"/>
      <c r="E68" s="193"/>
      <c r="F68" s="193"/>
      <c r="G68" s="193"/>
      <c r="H68" s="193"/>
      <c r="I68" s="193"/>
      <c r="J68" s="193"/>
      <c r="K68" s="193"/>
      <c r="L68" s="193"/>
      <c r="M68" s="193"/>
      <c r="N68" s="193"/>
      <c r="O68" s="193"/>
      <c r="P68" s="193"/>
      <c r="Q68" s="193"/>
      <c r="R68" s="193"/>
      <c r="S68" s="193"/>
      <c r="T68" s="193"/>
      <c r="U68" s="193"/>
      <c r="V68" s="193"/>
      <c r="W68" s="193"/>
      <c r="X68" s="193"/>
      <c r="Y68" s="193"/>
      <c r="Z68" s="193"/>
      <c r="AA68" s="193"/>
      <c r="AB68" s="193"/>
      <c r="AC68" s="193"/>
      <c r="AD68" s="193"/>
      <c r="AE68" s="193"/>
      <c r="AF68" s="193"/>
      <c r="AG68" s="193"/>
    </row>
    <row r="69" spans="2:33" ht="15.75" thickBot="1" x14ac:dyDescent="0.35">
      <c r="B69" s="179" t="s">
        <v>228</v>
      </c>
      <c r="C69" s="185"/>
      <c r="D69" s="185"/>
      <c r="E69" s="185"/>
      <c r="F69" s="185"/>
      <c r="G69" s="185"/>
      <c r="H69" s="185"/>
      <c r="I69" s="185"/>
      <c r="J69" s="185"/>
      <c r="K69" s="185"/>
      <c r="L69" s="185"/>
      <c r="M69" s="185"/>
      <c r="N69" s="185"/>
      <c r="O69" s="185"/>
      <c r="P69" s="185"/>
      <c r="Q69" s="185"/>
      <c r="R69" s="185"/>
      <c r="S69" s="185"/>
      <c r="T69" s="185"/>
      <c r="U69" s="185"/>
      <c r="V69" s="185"/>
      <c r="W69" s="185"/>
      <c r="X69" s="185"/>
      <c r="Y69" s="185"/>
      <c r="Z69" s="185"/>
      <c r="AA69" s="185"/>
      <c r="AB69" s="185"/>
      <c r="AC69" s="185"/>
      <c r="AD69" s="185"/>
      <c r="AE69" s="185"/>
      <c r="AF69" s="185"/>
      <c r="AG69" s="185"/>
    </row>
    <row r="70" spans="2:33" ht="15.75" thickBot="1" x14ac:dyDescent="0.35">
      <c r="B70" s="167"/>
      <c r="C70" s="179">
        <v>1990</v>
      </c>
      <c r="D70" s="179">
        <v>1991</v>
      </c>
      <c r="E70" s="179">
        <v>1992</v>
      </c>
      <c r="F70" s="179">
        <v>1993</v>
      </c>
      <c r="G70" s="179">
        <v>1994</v>
      </c>
      <c r="H70" s="179">
        <v>1995</v>
      </c>
      <c r="I70" s="179">
        <v>1996</v>
      </c>
      <c r="J70" s="179">
        <v>1997</v>
      </c>
      <c r="K70" s="179">
        <v>1998</v>
      </c>
      <c r="L70" s="179">
        <v>1999</v>
      </c>
      <c r="M70" s="179">
        <v>2000</v>
      </c>
      <c r="N70" s="179">
        <v>2001</v>
      </c>
      <c r="O70" s="179">
        <v>2002</v>
      </c>
      <c r="P70" s="179">
        <v>2003</v>
      </c>
      <c r="Q70" s="179">
        <v>2004</v>
      </c>
      <c r="R70" s="179">
        <v>2005</v>
      </c>
      <c r="S70" s="179">
        <v>2006</v>
      </c>
      <c r="T70" s="179">
        <v>2007</v>
      </c>
      <c r="U70" s="179">
        <v>2008</v>
      </c>
      <c r="V70" s="179">
        <v>2009</v>
      </c>
      <c r="W70" s="179">
        <v>2010</v>
      </c>
      <c r="X70" s="179">
        <v>2011</v>
      </c>
      <c r="Y70" s="179">
        <v>2012</v>
      </c>
      <c r="Z70" s="179">
        <v>2013</v>
      </c>
      <c r="AA70" s="179">
        <v>2014</v>
      </c>
      <c r="AB70" s="179">
        <v>2015</v>
      </c>
      <c r="AC70" s="179">
        <v>2016</v>
      </c>
      <c r="AD70" s="179">
        <v>2017</v>
      </c>
      <c r="AE70" s="179">
        <v>2018</v>
      </c>
      <c r="AF70" s="179">
        <v>2019</v>
      </c>
      <c r="AG70" s="179">
        <v>2020</v>
      </c>
    </row>
    <row r="71" spans="2:33" x14ac:dyDescent="0.3">
      <c r="B71" s="181" t="s">
        <v>209</v>
      </c>
      <c r="C71" s="182">
        <v>0</v>
      </c>
      <c r="D71" s="182">
        <v>0</v>
      </c>
      <c r="E71" s="182">
        <v>0</v>
      </c>
      <c r="F71" s="182">
        <v>0</v>
      </c>
      <c r="G71" s="182">
        <v>7.3564486159841081E-3</v>
      </c>
      <c r="H71" s="182">
        <v>0</v>
      </c>
      <c r="I71" s="182">
        <v>0</v>
      </c>
      <c r="J71" s="182">
        <v>1.6391214346625597E-2</v>
      </c>
      <c r="K71" s="182">
        <v>1.4306141075256787E-2</v>
      </c>
      <c r="L71" s="182">
        <v>0</v>
      </c>
      <c r="M71" s="182">
        <v>0</v>
      </c>
      <c r="N71" s="182">
        <v>0</v>
      </c>
      <c r="O71" s="182">
        <v>1.3097022093600232E-2</v>
      </c>
      <c r="P71" s="182">
        <v>0</v>
      </c>
      <c r="Q71" s="182">
        <v>0</v>
      </c>
      <c r="R71" s="182">
        <v>0</v>
      </c>
      <c r="S71" s="182">
        <v>2.9057995620355988E-3</v>
      </c>
      <c r="T71" s="182">
        <v>0.10425104652166971</v>
      </c>
      <c r="U71" s="182">
        <v>2.2065522098909064E-3</v>
      </c>
      <c r="V71" s="182">
        <v>2.8919356722869401E-3</v>
      </c>
      <c r="W71" s="182">
        <v>3.475422909941274E-3</v>
      </c>
      <c r="X71" s="182">
        <v>0</v>
      </c>
      <c r="Y71" s="182">
        <v>0</v>
      </c>
      <c r="Z71" s="182">
        <v>0</v>
      </c>
      <c r="AA71" s="182">
        <v>0</v>
      </c>
      <c r="AB71" s="182">
        <v>0</v>
      </c>
      <c r="AC71" s="182">
        <v>3.8652894924221196E-3</v>
      </c>
      <c r="AD71" s="182">
        <v>9.9626826546525792E-3</v>
      </c>
      <c r="AE71" s="182">
        <v>0</v>
      </c>
      <c r="AF71" s="182">
        <v>2.5356663185971528E-2</v>
      </c>
      <c r="AG71" s="182">
        <v>2.5356663185971528E-2</v>
      </c>
    </row>
    <row r="72" spans="2:33" x14ac:dyDescent="0.3">
      <c r="B72" s="181" t="s">
        <v>176</v>
      </c>
      <c r="C72" s="182">
        <v>0</v>
      </c>
      <c r="D72" s="182">
        <v>0</v>
      </c>
      <c r="E72" s="182">
        <v>0</v>
      </c>
      <c r="F72" s="182">
        <v>0</v>
      </c>
      <c r="G72" s="182">
        <v>0</v>
      </c>
      <c r="H72" s="182">
        <v>0</v>
      </c>
      <c r="I72" s="182">
        <v>0</v>
      </c>
      <c r="J72" s="182">
        <v>0</v>
      </c>
      <c r="K72" s="182">
        <v>0</v>
      </c>
      <c r="L72" s="182">
        <v>0</v>
      </c>
      <c r="M72" s="182">
        <v>0</v>
      </c>
      <c r="N72" s="182">
        <v>0</v>
      </c>
      <c r="O72" s="182">
        <v>0</v>
      </c>
      <c r="P72" s="182">
        <v>0</v>
      </c>
      <c r="Q72" s="182">
        <v>0</v>
      </c>
      <c r="R72" s="182">
        <v>0</v>
      </c>
      <c r="S72" s="182">
        <v>0</v>
      </c>
      <c r="T72" s="182">
        <v>0</v>
      </c>
      <c r="U72" s="182">
        <v>0</v>
      </c>
      <c r="V72" s="182">
        <v>0</v>
      </c>
      <c r="W72" s="182">
        <v>0</v>
      </c>
      <c r="X72" s="182">
        <v>0</v>
      </c>
      <c r="Y72" s="182">
        <v>0</v>
      </c>
      <c r="Z72" s="182">
        <v>0</v>
      </c>
      <c r="AA72" s="182">
        <v>0</v>
      </c>
      <c r="AB72" s="182">
        <v>0</v>
      </c>
      <c r="AC72" s="182">
        <v>0</v>
      </c>
      <c r="AD72" s="182">
        <v>0</v>
      </c>
      <c r="AE72" s="182">
        <v>0</v>
      </c>
      <c r="AF72" s="182">
        <v>0</v>
      </c>
      <c r="AG72" s="182">
        <v>0</v>
      </c>
    </row>
    <row r="73" spans="2:33" ht="15.75" thickBot="1" x14ac:dyDescent="0.35">
      <c r="B73" s="179" t="s">
        <v>211</v>
      </c>
      <c r="C73" s="183">
        <v>0</v>
      </c>
      <c r="D73" s="183">
        <v>0</v>
      </c>
      <c r="E73" s="183">
        <v>0</v>
      </c>
      <c r="F73" s="183">
        <v>0</v>
      </c>
      <c r="G73" s="183">
        <v>7.3564486159841081E-3</v>
      </c>
      <c r="H73" s="183">
        <v>0</v>
      </c>
      <c r="I73" s="183">
        <v>0</v>
      </c>
      <c r="J73" s="183">
        <v>1.6391214346625597E-2</v>
      </c>
      <c r="K73" s="183">
        <v>1.4306141075256787E-2</v>
      </c>
      <c r="L73" s="183">
        <v>0</v>
      </c>
      <c r="M73" s="183">
        <v>0</v>
      </c>
      <c r="N73" s="183">
        <v>0</v>
      </c>
      <c r="O73" s="183">
        <v>1.3097022093600232E-2</v>
      </c>
      <c r="P73" s="183">
        <v>0</v>
      </c>
      <c r="Q73" s="183">
        <v>0</v>
      </c>
      <c r="R73" s="183">
        <v>0</v>
      </c>
      <c r="S73" s="183">
        <v>2.9057995620355988E-3</v>
      </c>
      <c r="T73" s="183">
        <v>0.10425104652166971</v>
      </c>
      <c r="U73" s="183">
        <v>2.2065522098909064E-3</v>
      </c>
      <c r="V73" s="183">
        <v>2.8919356722869401E-3</v>
      </c>
      <c r="W73" s="183">
        <v>3.475422909941274E-3</v>
      </c>
      <c r="X73" s="183">
        <v>0</v>
      </c>
      <c r="Y73" s="183">
        <v>0</v>
      </c>
      <c r="Z73" s="183">
        <v>0</v>
      </c>
      <c r="AA73" s="183">
        <v>0</v>
      </c>
      <c r="AB73" s="183">
        <v>0</v>
      </c>
      <c r="AC73" s="183">
        <v>3.8652894924221196E-3</v>
      </c>
      <c r="AD73" s="183">
        <v>9.9626826546525792E-3</v>
      </c>
      <c r="AE73" s="183">
        <v>0</v>
      </c>
      <c r="AF73" s="183">
        <v>2.5356663185971528E-2</v>
      </c>
      <c r="AG73" s="183">
        <v>2.5356663185971528E-2</v>
      </c>
    </row>
    <row r="75" spans="2:33" ht="15.75" thickBot="1" x14ac:dyDescent="0.35">
      <c r="B75" s="179" t="s">
        <v>229</v>
      </c>
      <c r="C75" s="185"/>
      <c r="D75" s="185"/>
      <c r="E75" s="185"/>
      <c r="F75" s="185"/>
      <c r="G75" s="185"/>
      <c r="H75" s="185"/>
      <c r="I75" s="185"/>
      <c r="J75" s="185"/>
      <c r="K75" s="185"/>
      <c r="L75" s="185"/>
      <c r="M75" s="185"/>
      <c r="N75" s="185"/>
      <c r="O75" s="185"/>
      <c r="P75" s="185"/>
      <c r="Q75" s="185"/>
      <c r="R75" s="185"/>
      <c r="S75" s="185"/>
      <c r="T75" s="185"/>
      <c r="U75" s="185"/>
      <c r="V75" s="185"/>
      <c r="W75" s="185"/>
      <c r="X75" s="185"/>
      <c r="Y75" s="185"/>
      <c r="Z75" s="185"/>
      <c r="AA75" s="185"/>
      <c r="AB75" s="185"/>
      <c r="AC75" s="185"/>
      <c r="AD75" s="185"/>
      <c r="AE75" s="185"/>
      <c r="AF75" s="185"/>
      <c r="AG75" s="185"/>
    </row>
    <row r="76" spans="2:33" ht="15.75" thickBot="1" x14ac:dyDescent="0.35">
      <c r="B76" s="167"/>
      <c r="C76" s="179">
        <v>1990</v>
      </c>
      <c r="D76" s="179">
        <v>1991</v>
      </c>
      <c r="E76" s="179">
        <v>1992</v>
      </c>
      <c r="F76" s="179">
        <v>1993</v>
      </c>
      <c r="G76" s="179">
        <v>1994</v>
      </c>
      <c r="H76" s="179">
        <v>1995</v>
      </c>
      <c r="I76" s="179">
        <v>1996</v>
      </c>
      <c r="J76" s="179">
        <v>1997</v>
      </c>
      <c r="K76" s="179">
        <v>1998</v>
      </c>
      <c r="L76" s="179">
        <v>1999</v>
      </c>
      <c r="M76" s="179">
        <v>2000</v>
      </c>
      <c r="N76" s="179">
        <v>2001</v>
      </c>
      <c r="O76" s="179">
        <v>2002</v>
      </c>
      <c r="P76" s="179">
        <v>2003</v>
      </c>
      <c r="Q76" s="179">
        <v>2004</v>
      </c>
      <c r="R76" s="179">
        <v>2005</v>
      </c>
      <c r="S76" s="179">
        <v>2006</v>
      </c>
      <c r="T76" s="179">
        <v>2007</v>
      </c>
      <c r="U76" s="179">
        <v>2008</v>
      </c>
      <c r="V76" s="179">
        <v>2009</v>
      </c>
      <c r="W76" s="179">
        <v>2010</v>
      </c>
      <c r="X76" s="179">
        <v>2011</v>
      </c>
      <c r="Y76" s="179">
        <v>2012</v>
      </c>
      <c r="Z76" s="179">
        <v>2013</v>
      </c>
      <c r="AA76" s="179">
        <v>2014</v>
      </c>
      <c r="AB76" s="179">
        <v>2015</v>
      </c>
      <c r="AC76" s="179">
        <v>2016</v>
      </c>
      <c r="AD76" s="179">
        <v>2017</v>
      </c>
      <c r="AE76" s="179">
        <v>2018</v>
      </c>
      <c r="AF76" s="179">
        <v>2019</v>
      </c>
      <c r="AG76" s="179">
        <v>2020</v>
      </c>
    </row>
    <row r="77" spans="2:33" x14ac:dyDescent="0.3">
      <c r="B77" s="181" t="s">
        <v>204</v>
      </c>
      <c r="C77" s="182">
        <v>0.16382413520240255</v>
      </c>
      <c r="D77" s="182">
        <v>0.15819471179020278</v>
      </c>
      <c r="E77" s="182">
        <v>0.15722186198837668</v>
      </c>
      <c r="F77" s="182">
        <v>0.15865434920670421</v>
      </c>
      <c r="G77" s="182">
        <v>0.15730962133314294</v>
      </c>
      <c r="H77" s="182">
        <v>0.15688092786140972</v>
      </c>
      <c r="I77" s="182">
        <v>0.14830547097320504</v>
      </c>
      <c r="J77" s="182">
        <v>0.14329578219065911</v>
      </c>
      <c r="K77" s="182">
        <v>0.1475578162076264</v>
      </c>
      <c r="L77" s="182">
        <v>0.14621036544388286</v>
      </c>
      <c r="M77" s="182">
        <v>0.14697067159935995</v>
      </c>
      <c r="N77" s="182">
        <v>0.13937439774768148</v>
      </c>
      <c r="O77" s="182">
        <v>0.13411931546681008</v>
      </c>
      <c r="P77" s="182">
        <v>0.12518814873069098</v>
      </c>
      <c r="Q77" s="182">
        <v>0.11732569648772642</v>
      </c>
      <c r="R77" s="182">
        <v>0.1178251096525044</v>
      </c>
      <c r="S77" s="182">
        <v>0.11152129415109263</v>
      </c>
      <c r="T77" s="182">
        <v>0.1156205289531848</v>
      </c>
      <c r="U77" s="182">
        <v>0.11215413913412901</v>
      </c>
      <c r="V77" s="182">
        <v>0.11294113829109598</v>
      </c>
      <c r="W77" s="182">
        <v>0.10775974807286968</v>
      </c>
      <c r="X77" s="182">
        <v>0.11024223578653676</v>
      </c>
      <c r="Y77" s="182">
        <v>0.11477312214423835</v>
      </c>
      <c r="Z77" s="182">
        <v>0.11513844141169652</v>
      </c>
      <c r="AA77" s="182">
        <v>0.1068731409365192</v>
      </c>
      <c r="AB77" s="182">
        <v>0.11004820190677742</v>
      </c>
      <c r="AC77" s="182">
        <v>0.11496913059401372</v>
      </c>
      <c r="AD77" s="182">
        <v>0.11421908317740663</v>
      </c>
      <c r="AE77" s="182">
        <v>0.11930492503012774</v>
      </c>
      <c r="AF77" s="182">
        <v>0.11198652434859545</v>
      </c>
      <c r="AG77" s="182">
        <v>0.11457236286390768</v>
      </c>
    </row>
    <row r="78" spans="2:33" x14ac:dyDescent="0.3">
      <c r="B78" s="181" t="s">
        <v>206</v>
      </c>
      <c r="C78" s="182">
        <v>3.6482547813244753E-2</v>
      </c>
      <c r="D78" s="182">
        <v>3.6952767139465853E-2</v>
      </c>
      <c r="E78" s="182">
        <v>3.814540752639968E-2</v>
      </c>
      <c r="F78" s="182">
        <v>4.196249941953778E-2</v>
      </c>
      <c r="G78" s="182">
        <v>4.1280681700532749E-2</v>
      </c>
      <c r="H78" s="182">
        <v>4.0598062476459612E-2</v>
      </c>
      <c r="I78" s="182">
        <v>3.7112417867212602E-2</v>
      </c>
      <c r="J78" s="182">
        <v>3.5814701523909476E-2</v>
      </c>
      <c r="K78" s="182">
        <v>4.1561919785243012E-2</v>
      </c>
      <c r="L78" s="182">
        <v>4.6155419868025446E-2</v>
      </c>
      <c r="M78" s="182">
        <v>4.4264292794676079E-2</v>
      </c>
      <c r="N78" s="182">
        <v>4.6126322440926154E-2</v>
      </c>
      <c r="O78" s="182">
        <v>4.5985023007485935E-2</v>
      </c>
      <c r="P78" s="182">
        <v>4.5818976722600074E-2</v>
      </c>
      <c r="Q78" s="182">
        <v>4.3475100956496884E-2</v>
      </c>
      <c r="R78" s="182">
        <v>5.3094448094018372E-2</v>
      </c>
      <c r="S78" s="182">
        <v>4.639392588026154E-2</v>
      </c>
      <c r="T78" s="182">
        <v>5.6322430682493888E-2</v>
      </c>
      <c r="U78" s="182">
        <v>5.7739185202239959E-2</v>
      </c>
      <c r="V78" s="182">
        <v>4.9565378284098016E-2</v>
      </c>
      <c r="W78" s="182">
        <v>5.3673798010104461E-2</v>
      </c>
      <c r="X78" s="182">
        <v>5.634299770059982E-2</v>
      </c>
      <c r="Y78" s="182">
        <v>5.7873669849781886E-2</v>
      </c>
      <c r="Z78" s="182">
        <v>5.8375436939465411E-2</v>
      </c>
      <c r="AA78" s="182">
        <v>5.7701128583249273E-2</v>
      </c>
      <c r="AB78" s="182">
        <v>6.3805685148458885E-2</v>
      </c>
      <c r="AC78" s="182">
        <v>6.7986084951531453E-2</v>
      </c>
      <c r="AD78" s="182">
        <v>6.8800534050576456E-2</v>
      </c>
      <c r="AE78" s="182">
        <v>7.5104225436258693E-2</v>
      </c>
      <c r="AF78" s="182">
        <v>7.2928905412232389E-2</v>
      </c>
      <c r="AG78" s="182">
        <v>7.5421350658974942E-2</v>
      </c>
    </row>
    <row r="79" spans="2:33" x14ac:dyDescent="0.3">
      <c r="B79" s="181" t="s">
        <v>208</v>
      </c>
      <c r="C79" s="182">
        <v>0</v>
      </c>
      <c r="D79" s="182">
        <v>0</v>
      </c>
      <c r="E79" s="182">
        <v>0</v>
      </c>
      <c r="F79" s="182">
        <v>0</v>
      </c>
      <c r="G79" s="182">
        <v>0</v>
      </c>
      <c r="H79" s="182">
        <v>0</v>
      </c>
      <c r="I79" s="182">
        <v>0</v>
      </c>
      <c r="J79" s="182">
        <v>0</v>
      </c>
      <c r="K79" s="182">
        <v>0</v>
      </c>
      <c r="L79" s="182">
        <v>0</v>
      </c>
      <c r="M79" s="182">
        <v>0</v>
      </c>
      <c r="N79" s="182">
        <v>0</v>
      </c>
      <c r="O79" s="182">
        <v>0</v>
      </c>
      <c r="P79" s="182">
        <v>0</v>
      </c>
      <c r="Q79" s="182">
        <v>0</v>
      </c>
      <c r="R79" s="182">
        <v>0</v>
      </c>
      <c r="S79" s="182">
        <v>0</v>
      </c>
      <c r="T79" s="182">
        <v>0</v>
      </c>
      <c r="U79" s="182">
        <v>0</v>
      </c>
      <c r="V79" s="182">
        <v>0</v>
      </c>
      <c r="W79" s="182">
        <v>0</v>
      </c>
      <c r="X79" s="182">
        <v>0</v>
      </c>
      <c r="Y79" s="182">
        <v>0</v>
      </c>
      <c r="Z79" s="182">
        <v>0</v>
      </c>
      <c r="AA79" s="182">
        <v>0</v>
      </c>
      <c r="AB79" s="182">
        <v>0</v>
      </c>
      <c r="AC79" s="182">
        <v>0</v>
      </c>
      <c r="AD79" s="182">
        <v>0</v>
      </c>
      <c r="AE79" s="182">
        <v>0</v>
      </c>
      <c r="AF79" s="182">
        <v>0</v>
      </c>
      <c r="AG79" s="182">
        <v>0</v>
      </c>
    </row>
    <row r="80" spans="2:33" x14ac:dyDescent="0.3">
      <c r="B80" s="181" t="s">
        <v>210</v>
      </c>
      <c r="C80" s="182">
        <v>0</v>
      </c>
      <c r="D80" s="182">
        <v>0</v>
      </c>
      <c r="E80" s="182">
        <v>0</v>
      </c>
      <c r="F80" s="182">
        <v>0</v>
      </c>
      <c r="G80" s="182">
        <v>0</v>
      </c>
      <c r="H80" s="182">
        <v>0</v>
      </c>
      <c r="I80" s="182">
        <v>0</v>
      </c>
      <c r="J80" s="182">
        <v>0</v>
      </c>
      <c r="K80" s="182">
        <v>0</v>
      </c>
      <c r="L80" s="182">
        <v>0</v>
      </c>
      <c r="M80" s="182">
        <v>0</v>
      </c>
      <c r="N80" s="182">
        <v>0</v>
      </c>
      <c r="O80" s="182">
        <v>0</v>
      </c>
      <c r="P80" s="182">
        <v>0</v>
      </c>
      <c r="Q80" s="182">
        <v>0</v>
      </c>
      <c r="R80" s="182">
        <v>0</v>
      </c>
      <c r="S80" s="182">
        <v>0</v>
      </c>
      <c r="T80" s="182">
        <v>0</v>
      </c>
      <c r="U80" s="182">
        <v>0</v>
      </c>
      <c r="V80" s="182">
        <v>0</v>
      </c>
      <c r="W80" s="182">
        <v>0</v>
      </c>
      <c r="X80" s="182">
        <v>0</v>
      </c>
      <c r="Y80" s="182">
        <v>0</v>
      </c>
      <c r="Z80" s="182">
        <v>0</v>
      </c>
      <c r="AA80" s="182">
        <v>0</v>
      </c>
      <c r="AB80" s="182">
        <v>0</v>
      </c>
      <c r="AC80" s="182">
        <v>0</v>
      </c>
      <c r="AD80" s="182">
        <v>0</v>
      </c>
      <c r="AE80" s="182">
        <v>0</v>
      </c>
      <c r="AF80" s="182">
        <v>0</v>
      </c>
      <c r="AG80" s="182">
        <v>0</v>
      </c>
    </row>
    <row r="81" spans="2:33" ht="15.75" thickBot="1" x14ac:dyDescent="0.35">
      <c r="B81" s="179" t="s">
        <v>211</v>
      </c>
      <c r="C81" s="183">
        <v>0.2003066830156473</v>
      </c>
      <c r="D81" s="183">
        <v>0.19514747892966863</v>
      </c>
      <c r="E81" s="183">
        <v>0.19536726951477634</v>
      </c>
      <c r="F81" s="183">
        <v>0.20061684862624199</v>
      </c>
      <c r="G81" s="183">
        <v>0.1985903030336757</v>
      </c>
      <c r="H81" s="183">
        <v>0.19747899033786934</v>
      </c>
      <c r="I81" s="183">
        <v>0.18541788884041766</v>
      </c>
      <c r="J81" s="183">
        <v>0.17911048371456859</v>
      </c>
      <c r="K81" s="183">
        <v>0.18911973599286941</v>
      </c>
      <c r="L81" s="183">
        <v>0.19236578531190829</v>
      </c>
      <c r="M81" s="183">
        <v>0.19123496439403603</v>
      </c>
      <c r="N81" s="183">
        <v>0.18550072018860764</v>
      </c>
      <c r="O81" s="183">
        <v>0.18010433847429602</v>
      </c>
      <c r="P81" s="183">
        <v>0.17100712545329105</v>
      </c>
      <c r="Q81" s="183">
        <v>0.16080079744422332</v>
      </c>
      <c r="R81" s="183">
        <v>0.17091955774652276</v>
      </c>
      <c r="S81" s="183">
        <v>0.15791522003135416</v>
      </c>
      <c r="T81" s="183">
        <v>0.17194295963567868</v>
      </c>
      <c r="U81" s="183">
        <v>0.16989332433636897</v>
      </c>
      <c r="V81" s="183">
        <v>0.16250651657519399</v>
      </c>
      <c r="W81" s="183">
        <v>0.16143354608297414</v>
      </c>
      <c r="X81" s="183">
        <v>0.16658523348713658</v>
      </c>
      <c r="Y81" s="183">
        <v>0.17264679199402022</v>
      </c>
      <c r="Z81" s="183">
        <v>0.17351387835116194</v>
      </c>
      <c r="AA81" s="183">
        <v>0.16457426951976847</v>
      </c>
      <c r="AB81" s="183">
        <v>0.1738538870552363</v>
      </c>
      <c r="AC81" s="183">
        <v>0.18295521554554517</v>
      </c>
      <c r="AD81" s="183">
        <v>0.1830196172279831</v>
      </c>
      <c r="AE81" s="183">
        <v>0.19440915046638643</v>
      </c>
      <c r="AF81" s="183">
        <v>0.18491542976082784</v>
      </c>
      <c r="AG81" s="183">
        <v>0.18999371352288263</v>
      </c>
    </row>
    <row r="83" spans="2:33" ht="15.75" thickBot="1" x14ac:dyDescent="0.35">
      <c r="B83" s="179" t="s">
        <v>230</v>
      </c>
      <c r="C83" s="185"/>
      <c r="D83" s="185"/>
      <c r="E83" s="185"/>
      <c r="F83" s="185"/>
      <c r="G83" s="185"/>
      <c r="H83" s="185"/>
      <c r="I83" s="185"/>
      <c r="J83" s="185"/>
      <c r="K83" s="185"/>
      <c r="L83" s="185"/>
      <c r="M83" s="185"/>
      <c r="N83" s="185"/>
      <c r="O83" s="185"/>
      <c r="P83" s="185"/>
      <c r="Q83" s="185"/>
      <c r="R83" s="185"/>
      <c r="S83" s="185"/>
      <c r="T83" s="185"/>
      <c r="U83" s="185"/>
      <c r="V83" s="185"/>
      <c r="W83" s="185"/>
      <c r="X83" s="185"/>
      <c r="Y83" s="185"/>
      <c r="Z83" s="185"/>
      <c r="AA83" s="185"/>
      <c r="AB83" s="185"/>
      <c r="AC83" s="185"/>
      <c r="AD83" s="185"/>
      <c r="AE83" s="185"/>
      <c r="AF83" s="185"/>
      <c r="AG83" s="185"/>
    </row>
    <row r="84" spans="2:33" ht="15.75" thickBot="1" x14ac:dyDescent="0.35">
      <c r="B84" s="167"/>
      <c r="C84" s="179">
        <v>1990</v>
      </c>
      <c r="D84" s="179">
        <v>1991</v>
      </c>
      <c r="E84" s="179">
        <v>1992</v>
      </c>
      <c r="F84" s="179">
        <v>1993</v>
      </c>
      <c r="G84" s="179">
        <v>1994</v>
      </c>
      <c r="H84" s="179">
        <v>1995</v>
      </c>
      <c r="I84" s="179">
        <v>1996</v>
      </c>
      <c r="J84" s="179">
        <v>1997</v>
      </c>
      <c r="K84" s="179">
        <v>1998</v>
      </c>
      <c r="L84" s="179">
        <v>1999</v>
      </c>
      <c r="M84" s="179">
        <v>2000</v>
      </c>
      <c r="N84" s="179">
        <v>2001</v>
      </c>
      <c r="O84" s="179">
        <v>2002</v>
      </c>
      <c r="P84" s="179">
        <v>2003</v>
      </c>
      <c r="Q84" s="179">
        <v>2004</v>
      </c>
      <c r="R84" s="179">
        <v>2005</v>
      </c>
      <c r="S84" s="179">
        <v>2006</v>
      </c>
      <c r="T84" s="179">
        <v>2007</v>
      </c>
      <c r="U84" s="179">
        <v>2008</v>
      </c>
      <c r="V84" s="179">
        <v>2009</v>
      </c>
      <c r="W84" s="179">
        <v>2010</v>
      </c>
      <c r="X84" s="179">
        <v>2011</v>
      </c>
      <c r="Y84" s="179">
        <v>2012</v>
      </c>
      <c r="Z84" s="179">
        <v>2013</v>
      </c>
      <c r="AA84" s="179">
        <v>2014</v>
      </c>
      <c r="AB84" s="179">
        <v>2015</v>
      </c>
      <c r="AC84" s="179">
        <v>2016</v>
      </c>
      <c r="AD84" s="179">
        <v>2017</v>
      </c>
      <c r="AE84" s="179">
        <v>2018</v>
      </c>
      <c r="AF84" s="179">
        <v>2019</v>
      </c>
      <c r="AG84" s="179">
        <v>2020</v>
      </c>
    </row>
    <row r="85" spans="2:33" x14ac:dyDescent="0.3">
      <c r="B85" s="181" t="s">
        <v>206</v>
      </c>
      <c r="C85" s="182">
        <v>2.327439741752426E-2</v>
      </c>
      <c r="D85" s="182">
        <v>2.2616803684725528E-2</v>
      </c>
      <c r="E85" s="182">
        <v>4.3694387299431543E-2</v>
      </c>
      <c r="F85" s="182">
        <v>4.3058357925582214E-2</v>
      </c>
      <c r="G85" s="182">
        <v>4.304814791976002E-2</v>
      </c>
      <c r="H85" s="182">
        <v>4.209667062878579E-2</v>
      </c>
      <c r="I85" s="182">
        <v>2.2188086723794284E-2</v>
      </c>
      <c r="J85" s="182">
        <v>2.1381930149102588E-2</v>
      </c>
      <c r="K85" s="182">
        <v>2.2049057730075268E-2</v>
      </c>
      <c r="L85" s="182">
        <v>2.1243468458194772E-2</v>
      </c>
      <c r="M85" s="182">
        <v>2.1179174242786557E-2</v>
      </c>
      <c r="N85" s="182">
        <v>2.037069066760475E-2</v>
      </c>
      <c r="O85" s="182">
        <v>2.0022783634159946E-2</v>
      </c>
      <c r="P85" s="182">
        <v>1.9723664868265701E-2</v>
      </c>
      <c r="Q85" s="182">
        <v>1.8361122189429702E-2</v>
      </c>
      <c r="R85" s="182">
        <v>6.6418371810568061E-2</v>
      </c>
      <c r="S85" s="182">
        <v>1.9016107726732453E-2</v>
      </c>
      <c r="T85" s="182">
        <v>6.4002630585750009E-2</v>
      </c>
      <c r="U85" s="182">
        <v>6.4428859097320351E-2</v>
      </c>
      <c r="V85" s="182">
        <v>2.2220814897452968E-2</v>
      </c>
      <c r="W85" s="182">
        <v>2.1694974444569543E-2</v>
      </c>
      <c r="X85" s="182">
        <v>2.240908108309117E-2</v>
      </c>
      <c r="Y85" s="182">
        <v>2.2827315477204131E-2</v>
      </c>
      <c r="Z85" s="182">
        <v>2.171327688837571E-2</v>
      </c>
      <c r="AA85" s="182">
        <v>2.0347680674704421E-2</v>
      </c>
      <c r="AB85" s="182">
        <v>2.0641194994911568E-2</v>
      </c>
      <c r="AC85" s="182">
        <v>2.1499650470097262E-2</v>
      </c>
      <c r="AD85" s="182">
        <v>2.1739707774995988E-2</v>
      </c>
      <c r="AE85" s="182">
        <v>2.3076575496078652E-2</v>
      </c>
      <c r="AF85" s="182">
        <v>1.8741849801335413E-2</v>
      </c>
      <c r="AG85" s="182">
        <v>1.9192745266545345E-2</v>
      </c>
    </row>
    <row r="86" spans="2:33" x14ac:dyDescent="0.3">
      <c r="B86" s="181" t="s">
        <v>207</v>
      </c>
      <c r="C86" s="182">
        <v>0.15168008175338973</v>
      </c>
      <c r="D86" s="182">
        <v>0.1307378631928576</v>
      </c>
      <c r="E86" s="182">
        <v>0.15002614336642792</v>
      </c>
      <c r="F86" s="182">
        <v>0.17132443201023045</v>
      </c>
      <c r="G86" s="182">
        <v>0.15912721075501099</v>
      </c>
      <c r="H86" s="182">
        <v>0.16117258020444275</v>
      </c>
      <c r="I86" s="182">
        <v>0.13733207912922649</v>
      </c>
      <c r="J86" s="182">
        <v>0.13117293320501439</v>
      </c>
      <c r="K86" s="182">
        <v>0.1499045954072695</v>
      </c>
      <c r="L86" s="182">
        <v>0.16119034230316912</v>
      </c>
      <c r="M86" s="182">
        <v>0.14144476057568375</v>
      </c>
      <c r="N86" s="182">
        <v>0.16754305090192964</v>
      </c>
      <c r="O86" s="182">
        <v>0.18913801160135008</v>
      </c>
      <c r="P86" s="182">
        <v>0.17639091552714892</v>
      </c>
      <c r="Q86" s="182">
        <v>0.1636323616498056</v>
      </c>
      <c r="R86" s="182">
        <v>0.17644916943154143</v>
      </c>
      <c r="S86" s="182">
        <v>0.16329522958456044</v>
      </c>
      <c r="T86" s="182">
        <v>0.20414671419549668</v>
      </c>
      <c r="U86" s="182">
        <v>0.19671342468066055</v>
      </c>
      <c r="V86" s="182">
        <v>0.14847746048240504</v>
      </c>
      <c r="W86" s="182">
        <v>0.13472959548940822</v>
      </c>
      <c r="X86" s="182">
        <v>0.14661596339235494</v>
      </c>
      <c r="Y86" s="182">
        <v>0.13652265508683714</v>
      </c>
      <c r="Z86" s="182">
        <v>0.14275417466135937</v>
      </c>
      <c r="AA86" s="182">
        <v>0.10175346536644395</v>
      </c>
      <c r="AB86" s="182">
        <v>0.11736851932759002</v>
      </c>
      <c r="AC86" s="182">
        <v>0.13156326388746736</v>
      </c>
      <c r="AD86" s="182">
        <v>0.12656862433335156</v>
      </c>
      <c r="AE86" s="182">
        <v>0.13285794597614994</v>
      </c>
      <c r="AF86" s="182">
        <v>0.14096526155404901</v>
      </c>
      <c r="AG86" s="182">
        <v>0.11148455596684927</v>
      </c>
    </row>
    <row r="87" spans="2:33" x14ac:dyDescent="0.3">
      <c r="B87" s="181" t="s">
        <v>210</v>
      </c>
      <c r="C87" s="182">
        <v>0</v>
      </c>
      <c r="D87" s="182">
        <v>0</v>
      </c>
      <c r="E87" s="182">
        <v>0</v>
      </c>
      <c r="F87" s="182">
        <v>0</v>
      </c>
      <c r="G87" s="182">
        <v>0</v>
      </c>
      <c r="H87" s="182">
        <v>0</v>
      </c>
      <c r="I87" s="182">
        <v>0</v>
      </c>
      <c r="J87" s="182">
        <v>0</v>
      </c>
      <c r="K87" s="182">
        <v>0</v>
      </c>
      <c r="L87" s="182">
        <v>0</v>
      </c>
      <c r="M87" s="182">
        <v>0</v>
      </c>
      <c r="N87" s="182">
        <v>0</v>
      </c>
      <c r="O87" s="182">
        <v>0</v>
      </c>
      <c r="P87" s="182">
        <v>0</v>
      </c>
      <c r="Q87" s="182">
        <v>0</v>
      </c>
      <c r="R87" s="182">
        <v>0</v>
      </c>
      <c r="S87" s="182">
        <v>0</v>
      </c>
      <c r="T87" s="182">
        <v>0</v>
      </c>
      <c r="U87" s="182">
        <v>0</v>
      </c>
      <c r="V87" s="182">
        <v>0</v>
      </c>
      <c r="W87" s="182">
        <v>0</v>
      </c>
      <c r="X87" s="182">
        <v>0</v>
      </c>
      <c r="Y87" s="182">
        <v>0</v>
      </c>
      <c r="Z87" s="182">
        <v>0</v>
      </c>
      <c r="AA87" s="182">
        <v>0</v>
      </c>
      <c r="AB87" s="182">
        <v>0</v>
      </c>
      <c r="AC87" s="182">
        <v>0</v>
      </c>
      <c r="AD87" s="182">
        <v>0</v>
      </c>
      <c r="AE87" s="182">
        <v>0</v>
      </c>
      <c r="AF87" s="182">
        <v>0</v>
      </c>
      <c r="AG87" s="182">
        <v>0</v>
      </c>
    </row>
    <row r="88" spans="2:33" ht="15.75" thickBot="1" x14ac:dyDescent="0.35">
      <c r="B88" s="179" t="s">
        <v>211</v>
      </c>
      <c r="C88" s="183">
        <v>0.174954479170914</v>
      </c>
      <c r="D88" s="183">
        <v>0.15335466687758312</v>
      </c>
      <c r="E88" s="183">
        <v>0.19372053066585945</v>
      </c>
      <c r="F88" s="183">
        <v>0.21438278993581267</v>
      </c>
      <c r="G88" s="183">
        <v>0.20217535867477102</v>
      </c>
      <c r="H88" s="183">
        <v>0.20326925083322855</v>
      </c>
      <c r="I88" s="183">
        <v>0.15952016585302076</v>
      </c>
      <c r="J88" s="183">
        <v>0.15255486335411697</v>
      </c>
      <c r="K88" s="183">
        <v>0.17195365313734476</v>
      </c>
      <c r="L88" s="183">
        <v>0.18243381076136389</v>
      </c>
      <c r="M88" s="183">
        <v>0.16262393481847032</v>
      </c>
      <c r="N88" s="183">
        <v>0.18791374156953439</v>
      </c>
      <c r="O88" s="183">
        <v>0.20916079523551001</v>
      </c>
      <c r="P88" s="183">
        <v>0.19611458039541463</v>
      </c>
      <c r="Q88" s="183">
        <v>0.1819934838392353</v>
      </c>
      <c r="R88" s="183">
        <v>0.24286754124210949</v>
      </c>
      <c r="S88" s="183">
        <v>0.1823113373112929</v>
      </c>
      <c r="T88" s="183">
        <v>0.26814934478124669</v>
      </c>
      <c r="U88" s="183">
        <v>0.26114228377798088</v>
      </c>
      <c r="V88" s="183">
        <v>0.17069827537985802</v>
      </c>
      <c r="W88" s="183">
        <v>0.15642456993397777</v>
      </c>
      <c r="X88" s="183">
        <v>0.16902504447544611</v>
      </c>
      <c r="Y88" s="183">
        <v>0.15934997056404127</v>
      </c>
      <c r="Z88" s="183">
        <v>0.16446745154973508</v>
      </c>
      <c r="AA88" s="183">
        <v>0.12210114604114837</v>
      </c>
      <c r="AB88" s="183">
        <v>0.13800971432250159</v>
      </c>
      <c r="AC88" s="183">
        <v>0.15306291435756464</v>
      </c>
      <c r="AD88" s="183">
        <v>0.14830833210834754</v>
      </c>
      <c r="AE88" s="183">
        <v>0.15593452147222858</v>
      </c>
      <c r="AF88" s="183">
        <v>0.15970711135538443</v>
      </c>
      <c r="AG88" s="183">
        <v>0.1306773012333946</v>
      </c>
    </row>
  </sheetData>
  <mergeCells count="13">
    <mergeCell ref="FB4:FM4"/>
    <mergeCell ref="B3:M3"/>
    <mergeCell ref="C4:M4"/>
    <mergeCell ref="BD4:BO4"/>
    <mergeCell ref="CL4:CW4"/>
    <mergeCell ref="DT4:EE4"/>
    <mergeCell ref="B11:M11"/>
    <mergeCell ref="C5:M5"/>
    <mergeCell ref="C6:M6"/>
    <mergeCell ref="C7:M7"/>
    <mergeCell ref="C8:M8"/>
    <mergeCell ref="C9:M9"/>
    <mergeCell ref="C10:M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F63D8-9A86-4E1D-BBF0-8D8D88DAC9E1}">
  <dimension ref="A1:AG48"/>
  <sheetViews>
    <sheetView topLeftCell="J1" workbookViewId="0">
      <selection activeCell="R18" sqref="R18"/>
    </sheetView>
  </sheetViews>
  <sheetFormatPr defaultColWidth="8" defaultRowHeight="12.75" x14ac:dyDescent="0.25"/>
  <cols>
    <col min="1" max="1" width="8" style="181"/>
    <col min="2" max="2" width="20.42578125" style="181" customWidth="1"/>
    <col min="3" max="16384" width="8" style="181"/>
  </cols>
  <sheetData>
    <row r="1" spans="1:33" ht="22.5" x14ac:dyDescent="0.45">
      <c r="A1" s="195" t="s">
        <v>231</v>
      </c>
    </row>
    <row r="2" spans="1:33" ht="22.5" x14ac:dyDescent="0.45">
      <c r="A2" s="157"/>
    </row>
    <row r="3" spans="1:33" ht="14.25" x14ac:dyDescent="0.3">
      <c r="A3" s="168"/>
      <c r="B3" s="419"/>
      <c r="C3" s="419"/>
      <c r="D3" s="419"/>
      <c r="E3" s="419"/>
      <c r="F3" s="419"/>
      <c r="G3" s="419"/>
      <c r="H3" s="419"/>
      <c r="I3" s="419"/>
      <c r="J3" s="419"/>
      <c r="K3" s="419"/>
      <c r="L3" s="419"/>
      <c r="M3" s="419"/>
      <c r="N3" s="419"/>
    </row>
    <row r="4" spans="1:33" ht="14.25" x14ac:dyDescent="0.3">
      <c r="A4" s="168"/>
    </row>
    <row r="5" spans="1:33" ht="15" thickBot="1" x14ac:dyDescent="0.35">
      <c r="B5" s="185" t="s">
        <v>232</v>
      </c>
      <c r="C5" s="179">
        <v>1990</v>
      </c>
      <c r="D5" s="179">
        <v>1991</v>
      </c>
      <c r="E5" s="179">
        <v>1992</v>
      </c>
      <c r="F5" s="179">
        <v>1993</v>
      </c>
      <c r="G5" s="179">
        <v>1994</v>
      </c>
      <c r="H5" s="179">
        <v>1995</v>
      </c>
      <c r="I5" s="179">
        <v>1996</v>
      </c>
      <c r="J5" s="179">
        <v>1997</v>
      </c>
      <c r="K5" s="179">
        <v>1998</v>
      </c>
      <c r="L5" s="179">
        <v>1999</v>
      </c>
      <c r="M5" s="179">
        <v>2000</v>
      </c>
      <c r="N5" s="179">
        <v>2001</v>
      </c>
      <c r="O5" s="179">
        <v>2002</v>
      </c>
      <c r="P5" s="179">
        <v>2003</v>
      </c>
      <c r="Q5" s="179">
        <v>2004</v>
      </c>
      <c r="R5" s="179">
        <v>2005</v>
      </c>
      <c r="S5" s="179">
        <v>2006</v>
      </c>
      <c r="T5" s="179">
        <v>2007</v>
      </c>
      <c r="U5" s="179">
        <v>2008</v>
      </c>
      <c r="V5" s="179">
        <v>2009</v>
      </c>
      <c r="W5" s="179">
        <v>2010</v>
      </c>
      <c r="X5" s="179">
        <v>2011</v>
      </c>
      <c r="Y5" s="179">
        <v>2012</v>
      </c>
      <c r="Z5" s="179">
        <v>2013</v>
      </c>
      <c r="AA5" s="179">
        <v>2014</v>
      </c>
      <c r="AB5" s="179">
        <v>2015</v>
      </c>
      <c r="AC5" s="179">
        <v>2016</v>
      </c>
      <c r="AD5" s="179">
        <v>2017</v>
      </c>
      <c r="AE5" s="179">
        <v>2018</v>
      </c>
      <c r="AF5" s="179">
        <v>2019</v>
      </c>
      <c r="AG5" s="179">
        <v>2020</v>
      </c>
    </row>
    <row r="6" spans="1:33" x14ac:dyDescent="0.25">
      <c r="B6" s="196" t="s">
        <v>233</v>
      </c>
      <c r="C6" s="197">
        <v>8.1576861645885206</v>
      </c>
      <c r="D6" s="197">
        <v>7.9010115357016595</v>
      </c>
      <c r="E6" s="197">
        <v>9.3696162657944591</v>
      </c>
      <c r="F6" s="197">
        <v>8.9451208790065628</v>
      </c>
      <c r="G6" s="197">
        <v>8.5483215212238584</v>
      </c>
      <c r="H6" s="197">
        <v>7.8516076987920069</v>
      </c>
      <c r="I6" s="197">
        <v>8.3305685350285508</v>
      </c>
      <c r="J6" s="197">
        <v>8.0812916114265594</v>
      </c>
      <c r="K6" s="197">
        <v>7.0301990946308086</v>
      </c>
      <c r="L6" s="197">
        <v>7.9422823161795471</v>
      </c>
      <c r="M6" s="197">
        <v>8.6865434320981194</v>
      </c>
      <c r="N6" s="197">
        <v>8.4166138260023953</v>
      </c>
      <c r="O6" s="197">
        <v>8.1515270881278354</v>
      </c>
      <c r="P6" s="197">
        <v>9.7110374533149049</v>
      </c>
      <c r="Q6" s="197">
        <v>10.197519125832116</v>
      </c>
      <c r="R6" s="197">
        <v>9.296179393731876</v>
      </c>
      <c r="S6" s="197">
        <v>8.0247683447811298</v>
      </c>
      <c r="T6" s="197">
        <v>8.2769955902115822</v>
      </c>
      <c r="U6" s="197">
        <v>8.105839504472014</v>
      </c>
      <c r="V6" s="197">
        <v>8.1167632357852941</v>
      </c>
      <c r="W6" s="197">
        <v>7.5810371602843167</v>
      </c>
      <c r="X6" s="197">
        <v>7.2249472417792688</v>
      </c>
      <c r="Y6" s="197">
        <v>6.6585256472421843</v>
      </c>
      <c r="Z6" s="197">
        <v>7.2466960110984084</v>
      </c>
      <c r="AA6" s="197">
        <v>7.5307665026217609</v>
      </c>
      <c r="AB6" s="197">
        <v>7.7261660530697123</v>
      </c>
      <c r="AC6" s="197">
        <v>6.3076559963677159</v>
      </c>
      <c r="AD6" s="197">
        <v>6.5448736942476051</v>
      </c>
      <c r="AE6" s="197">
        <v>7.5082259309312374</v>
      </c>
      <c r="AF6" s="197">
        <v>7.3243089386807387</v>
      </c>
      <c r="AG6" s="197">
        <v>6.5917673006366977</v>
      </c>
    </row>
    <row r="7" spans="1:33" x14ac:dyDescent="0.25">
      <c r="B7" s="189" t="s">
        <v>85</v>
      </c>
      <c r="C7" s="198">
        <v>5.7624048211502073E-3</v>
      </c>
      <c r="D7" s="198">
        <v>5.6830619566155408E-3</v>
      </c>
      <c r="E7" s="198">
        <v>8.6111439538139357E-3</v>
      </c>
      <c r="F7" s="198">
        <v>5.3722128223049719E-3</v>
      </c>
      <c r="G7" s="198">
        <v>4.3057369073343458E-3</v>
      </c>
      <c r="H7" s="198">
        <v>7.3772328591477391E-3</v>
      </c>
      <c r="I7" s="198">
        <v>1.6225475143812655E-3</v>
      </c>
      <c r="J7" s="198">
        <v>1.8989788775995635E-3</v>
      </c>
      <c r="K7" s="198">
        <v>1.8154780425804005E-3</v>
      </c>
      <c r="L7" s="198">
        <v>1.6192120395500859E-3</v>
      </c>
      <c r="M7" s="198">
        <v>1.0488027962545434E-3</v>
      </c>
      <c r="N7" s="198">
        <v>1.0484819779128509E-3</v>
      </c>
      <c r="O7" s="198">
        <v>1.1426298642717529E-3</v>
      </c>
      <c r="P7" s="198">
        <v>1.2408341730108417E-3</v>
      </c>
      <c r="Q7" s="198">
        <v>9.4930336418194326E-4</v>
      </c>
      <c r="R7" s="198">
        <v>9.548179806726382E-4</v>
      </c>
      <c r="S7" s="198">
        <v>7.704794793451788E-4</v>
      </c>
      <c r="T7" s="198">
        <v>7.6027507834998203E-4</v>
      </c>
      <c r="U7" s="198">
        <v>0</v>
      </c>
      <c r="V7" s="198">
        <v>0</v>
      </c>
      <c r="W7" s="198">
        <v>0</v>
      </c>
      <c r="X7" s="198">
        <v>0</v>
      </c>
      <c r="Y7" s="198">
        <v>0</v>
      </c>
      <c r="Z7" s="198">
        <v>0</v>
      </c>
      <c r="AA7" s="198">
        <v>0</v>
      </c>
      <c r="AB7" s="198">
        <v>0</v>
      </c>
      <c r="AC7" s="198">
        <v>0</v>
      </c>
      <c r="AD7" s="198">
        <v>0</v>
      </c>
      <c r="AE7" s="198">
        <v>0</v>
      </c>
      <c r="AF7" s="198">
        <v>0</v>
      </c>
      <c r="AG7" s="198">
        <v>0</v>
      </c>
    </row>
    <row r="8" spans="1:33" x14ac:dyDescent="0.25">
      <c r="B8" s="189" t="s">
        <v>234</v>
      </c>
      <c r="C8" s="198">
        <v>6.1052918528514439</v>
      </c>
      <c r="D8" s="198">
        <v>5.8677379553257767</v>
      </c>
      <c r="E8" s="198">
        <v>7.0564681862866339</v>
      </c>
      <c r="F8" s="198">
        <v>6.6466894564740668</v>
      </c>
      <c r="G8" s="198">
        <v>6.2749698812104517</v>
      </c>
      <c r="H8" s="198">
        <v>5.6208310024729471</v>
      </c>
      <c r="I8" s="198">
        <v>5.9477674632611066</v>
      </c>
      <c r="J8" s="198">
        <v>5.8740824881608731</v>
      </c>
      <c r="K8" s="198">
        <v>5.1111273659579357</v>
      </c>
      <c r="L8" s="198">
        <v>5.8629831554253506</v>
      </c>
      <c r="M8" s="198">
        <v>6.4261280986815947</v>
      </c>
      <c r="N8" s="198">
        <v>6.1957625872806048</v>
      </c>
      <c r="O8" s="198">
        <v>5.9685586930213566</v>
      </c>
      <c r="P8" s="198">
        <v>7.2334111524055329</v>
      </c>
      <c r="Q8" s="198">
        <v>7.8030672884378642</v>
      </c>
      <c r="R8" s="198">
        <v>6.8806707288831612</v>
      </c>
      <c r="S8" s="198">
        <v>5.902840079519768</v>
      </c>
      <c r="T8" s="198">
        <v>5.9285907917326162</v>
      </c>
      <c r="U8" s="198">
        <v>5.7883438461911103</v>
      </c>
      <c r="V8" s="198">
        <v>5.7355318187864048</v>
      </c>
      <c r="W8" s="198">
        <v>5.2635415020034122</v>
      </c>
      <c r="X8" s="198">
        <v>4.7944726784181864</v>
      </c>
      <c r="Y8" s="198">
        <v>4.419046789051758</v>
      </c>
      <c r="Z8" s="198">
        <v>4.7228657513578707</v>
      </c>
      <c r="AA8" s="198">
        <v>4.747814681089185</v>
      </c>
      <c r="AB8" s="198">
        <v>4.9579184148762234</v>
      </c>
      <c r="AC8" s="198">
        <v>3.804401014752735</v>
      </c>
      <c r="AD8" s="198">
        <v>3.9100215610223792</v>
      </c>
      <c r="AE8" s="198">
        <v>4.6148869488638633</v>
      </c>
      <c r="AF8" s="198">
        <v>4.4782560713800681</v>
      </c>
      <c r="AG8" s="198">
        <v>3.9402010597310708</v>
      </c>
    </row>
    <row r="9" spans="1:33" x14ac:dyDescent="0.25">
      <c r="B9" s="189" t="s">
        <v>235</v>
      </c>
      <c r="C9" s="199">
        <v>2.0466319069159264</v>
      </c>
      <c r="D9" s="199">
        <v>2.0275905184192666</v>
      </c>
      <c r="E9" s="199">
        <v>2.3045369355540113</v>
      </c>
      <c r="F9" s="199">
        <v>2.2930592097101914</v>
      </c>
      <c r="G9" s="199">
        <v>2.269045903106071</v>
      </c>
      <c r="H9" s="199">
        <v>2.2233994634599132</v>
      </c>
      <c r="I9" s="199">
        <v>2.3811785242530648</v>
      </c>
      <c r="J9" s="199">
        <v>2.2053101443880871</v>
      </c>
      <c r="K9" s="199">
        <v>1.9172562506302917</v>
      </c>
      <c r="L9" s="199">
        <v>2.0776799487146458</v>
      </c>
      <c r="M9" s="199">
        <v>2.2593665306202695</v>
      </c>
      <c r="N9" s="199">
        <v>2.2198027567438774</v>
      </c>
      <c r="O9" s="199">
        <v>2.1818257652422068</v>
      </c>
      <c r="P9" s="199">
        <v>2.4763854667363607</v>
      </c>
      <c r="Q9" s="199">
        <v>2.3935025340300693</v>
      </c>
      <c r="R9" s="199">
        <v>2.414553846868043</v>
      </c>
      <c r="S9" s="199">
        <v>2.1211577857820174</v>
      </c>
      <c r="T9" s="199">
        <v>2.3476445234006151</v>
      </c>
      <c r="U9" s="199">
        <v>2.3174956582809045</v>
      </c>
      <c r="V9" s="199">
        <v>2.3812314169988889</v>
      </c>
      <c r="W9" s="199">
        <v>2.3174956582809045</v>
      </c>
      <c r="X9" s="199">
        <v>2.4304745633610825</v>
      </c>
      <c r="Y9" s="199">
        <v>2.2394788581904255</v>
      </c>
      <c r="Z9" s="199">
        <v>2.5238302597405369</v>
      </c>
      <c r="AA9" s="199">
        <v>2.7829518215325755</v>
      </c>
      <c r="AB9" s="199">
        <v>2.768247638193488</v>
      </c>
      <c r="AC9" s="199">
        <v>2.5032549816149805</v>
      </c>
      <c r="AD9" s="199">
        <v>2.6348521332252255</v>
      </c>
      <c r="AE9" s="199">
        <v>2.8933389820673749</v>
      </c>
      <c r="AF9" s="199">
        <v>2.8460528673006706</v>
      </c>
      <c r="AG9" s="199">
        <v>2.6515662409056264</v>
      </c>
    </row>
    <row r="10" spans="1:33" ht="13.5" thickBot="1" x14ac:dyDescent="0.3">
      <c r="B10" s="200" t="s">
        <v>236</v>
      </c>
      <c r="C10" s="199">
        <v>0</v>
      </c>
      <c r="D10" s="199">
        <v>0</v>
      </c>
      <c r="E10" s="199">
        <v>0</v>
      </c>
      <c r="F10" s="199">
        <v>0</v>
      </c>
      <c r="G10" s="199">
        <v>0</v>
      </c>
      <c r="H10" s="199">
        <v>0</v>
      </c>
      <c r="I10" s="199">
        <v>0</v>
      </c>
      <c r="J10" s="199">
        <v>0</v>
      </c>
      <c r="K10" s="199">
        <v>0</v>
      </c>
      <c r="L10" s="199">
        <v>0</v>
      </c>
      <c r="M10" s="199">
        <v>0</v>
      </c>
      <c r="N10" s="199">
        <v>0</v>
      </c>
      <c r="O10" s="199">
        <v>0</v>
      </c>
      <c r="P10" s="199">
        <v>0</v>
      </c>
      <c r="Q10" s="199">
        <v>0</v>
      </c>
      <c r="R10" s="199">
        <v>0</v>
      </c>
      <c r="S10" s="199">
        <v>0</v>
      </c>
      <c r="T10" s="199">
        <v>0</v>
      </c>
      <c r="U10" s="199">
        <v>0</v>
      </c>
      <c r="V10" s="199">
        <v>0</v>
      </c>
      <c r="W10" s="199">
        <v>0</v>
      </c>
      <c r="X10" s="199">
        <v>0</v>
      </c>
      <c r="Y10" s="199">
        <v>0</v>
      </c>
      <c r="Z10" s="199">
        <v>0</v>
      </c>
      <c r="AA10" s="199">
        <v>0</v>
      </c>
      <c r="AB10" s="199">
        <v>0</v>
      </c>
      <c r="AC10" s="199">
        <v>0</v>
      </c>
      <c r="AD10" s="199">
        <v>0</v>
      </c>
      <c r="AE10" s="199">
        <v>0</v>
      </c>
      <c r="AF10" s="199">
        <v>0</v>
      </c>
      <c r="AG10" s="199">
        <v>0</v>
      </c>
    </row>
    <row r="11" spans="1:33" x14ac:dyDescent="0.25">
      <c r="B11" s="201" t="s">
        <v>21</v>
      </c>
      <c r="C11" s="202">
        <v>3.8026221660954396</v>
      </c>
      <c r="D11" s="202">
        <v>3.6364494353937986</v>
      </c>
      <c r="E11" s="202">
        <v>4.2832151189241365</v>
      </c>
      <c r="F11" s="202">
        <v>3.8140697075172287</v>
      </c>
      <c r="G11" s="202">
        <v>4.1428310387951193</v>
      </c>
      <c r="H11" s="202">
        <v>3.8139766402166555</v>
      </c>
      <c r="I11" s="202">
        <v>4.1037630830387162</v>
      </c>
      <c r="J11" s="202">
        <v>4.2731228385778923</v>
      </c>
      <c r="K11" s="202">
        <v>4.0107126892309699</v>
      </c>
      <c r="L11" s="202">
        <v>4.2636348234582293</v>
      </c>
      <c r="M11" s="202">
        <v>4.5193097282119714</v>
      </c>
      <c r="N11" s="202">
        <v>4.2927810778089421</v>
      </c>
      <c r="O11" s="202">
        <v>4.1026140445149037</v>
      </c>
      <c r="P11" s="202">
        <v>4.9364618728778336</v>
      </c>
      <c r="Q11" s="202">
        <v>3.9163917989410768</v>
      </c>
      <c r="R11" s="202">
        <v>3.730684653441704</v>
      </c>
      <c r="S11" s="202">
        <v>3.3081641312845069</v>
      </c>
      <c r="T11" s="202">
        <v>3.3415710215607271</v>
      </c>
      <c r="U11" s="202">
        <v>3.3621591913690243</v>
      </c>
      <c r="V11" s="202">
        <v>3.2746318471827913</v>
      </c>
      <c r="W11" s="202">
        <v>3.3485751672587623</v>
      </c>
      <c r="X11" s="202">
        <v>3.5841787860574867</v>
      </c>
      <c r="Y11" s="202">
        <v>3.2363306160509766</v>
      </c>
      <c r="Z11" s="202">
        <v>3.5604861210014573</v>
      </c>
      <c r="AA11" s="202">
        <v>3.8026229840379533</v>
      </c>
      <c r="AB11" s="202">
        <v>4.3172213774462334</v>
      </c>
      <c r="AC11" s="202">
        <v>3.8854356273749584</v>
      </c>
      <c r="AD11" s="202">
        <v>3.8983781916008118</v>
      </c>
      <c r="AE11" s="202">
        <v>4.3062342349560216</v>
      </c>
      <c r="AF11" s="202">
        <v>4.1737020293009426</v>
      </c>
      <c r="AG11" s="202">
        <v>3.8031731623482679</v>
      </c>
    </row>
    <row r="12" spans="1:33" x14ac:dyDescent="0.25">
      <c r="B12" s="189" t="s">
        <v>85</v>
      </c>
      <c r="C12" s="198">
        <v>2.3241699445305831E-2</v>
      </c>
      <c r="D12" s="198">
        <v>2.5910909598806448E-2</v>
      </c>
      <c r="E12" s="198">
        <v>3.9379051564070476E-2</v>
      </c>
      <c r="F12" s="203">
        <v>2.4654619559506739E-2</v>
      </c>
      <c r="G12" s="198">
        <v>2.4494858850613171E-2</v>
      </c>
      <c r="H12" s="198">
        <v>4.9628657416084791E-2</v>
      </c>
      <c r="I12" s="198">
        <v>1.1548720543537243E-2</v>
      </c>
      <c r="J12" s="198">
        <v>1.5191831020796508E-2</v>
      </c>
      <c r="K12" s="198">
        <v>1.4714927292493771E-2</v>
      </c>
      <c r="L12" s="198">
        <v>1.1715475344980035E-2</v>
      </c>
      <c r="M12" s="198">
        <v>8.3904223700363469E-3</v>
      </c>
      <c r="N12" s="198">
        <v>8.5784889101960509E-3</v>
      </c>
      <c r="O12" s="198">
        <v>8.4745048266821697E-3</v>
      </c>
      <c r="P12" s="198">
        <v>8.3994928634580045E-3</v>
      </c>
      <c r="Q12" s="198">
        <v>8.6386606140556807E-3</v>
      </c>
      <c r="R12" s="198">
        <v>1.1075888575802603E-2</v>
      </c>
      <c r="S12" s="198">
        <v>8.0900345331243774E-3</v>
      </c>
      <c r="T12" s="198">
        <v>7.2226132443248296E-3</v>
      </c>
      <c r="U12" s="198">
        <v>0</v>
      </c>
      <c r="V12" s="198">
        <v>0</v>
      </c>
      <c r="W12" s="198">
        <v>0</v>
      </c>
      <c r="X12" s="198">
        <v>0</v>
      </c>
      <c r="Y12" s="198">
        <v>0</v>
      </c>
      <c r="Z12" s="198">
        <v>0</v>
      </c>
      <c r="AA12" s="198">
        <v>0</v>
      </c>
      <c r="AB12" s="198">
        <v>0</v>
      </c>
      <c r="AC12" s="198">
        <v>0</v>
      </c>
      <c r="AD12" s="198">
        <v>0</v>
      </c>
      <c r="AE12" s="198">
        <v>0</v>
      </c>
      <c r="AF12" s="198">
        <v>0</v>
      </c>
      <c r="AG12" s="198">
        <v>0</v>
      </c>
    </row>
    <row r="13" spans="1:33" x14ac:dyDescent="0.25">
      <c r="B13" s="189" t="s">
        <v>234</v>
      </c>
      <c r="C13" s="198">
        <v>2.1719699210571481</v>
      </c>
      <c r="D13" s="198">
        <v>2.1469433560976077</v>
      </c>
      <c r="E13" s="198">
        <v>2.6218271239196418</v>
      </c>
      <c r="F13" s="203">
        <v>2.0823017164863948</v>
      </c>
      <c r="G13" s="198">
        <v>1.9866527377435015</v>
      </c>
      <c r="H13" s="198">
        <v>1.7013722174250117</v>
      </c>
      <c r="I13" s="198">
        <v>1.9274729541541407</v>
      </c>
      <c r="J13" s="198">
        <v>1.940488242022016</v>
      </c>
      <c r="K13" s="198">
        <v>1.6987071325623602</v>
      </c>
      <c r="L13" s="198">
        <v>1.6765715539400843</v>
      </c>
      <c r="M13" s="198">
        <v>1.8739514627837477</v>
      </c>
      <c r="N13" s="198">
        <v>1.8828190357408927</v>
      </c>
      <c r="O13" s="198">
        <v>1.8982971968026408</v>
      </c>
      <c r="P13" s="198">
        <v>2.8243063076084716</v>
      </c>
      <c r="Q13" s="198">
        <v>1.983832401722899</v>
      </c>
      <c r="R13" s="198">
        <v>1.7804549174644517</v>
      </c>
      <c r="S13" s="198">
        <v>1.5268976857458132</v>
      </c>
      <c r="T13" s="198">
        <v>1.3866788288372798</v>
      </c>
      <c r="U13" s="198">
        <v>1.3290678273840555</v>
      </c>
      <c r="V13" s="198">
        <v>1.1242243729600716</v>
      </c>
      <c r="W13" s="198">
        <v>1.1435294865997954</v>
      </c>
      <c r="X13" s="198">
        <v>1.1475686641808143</v>
      </c>
      <c r="Y13" s="198">
        <v>0.92613415669379096</v>
      </c>
      <c r="Z13" s="198">
        <v>1.0573898176239491</v>
      </c>
      <c r="AA13" s="198">
        <v>1.0181901656223045</v>
      </c>
      <c r="AB13" s="198">
        <v>1.468682551091832</v>
      </c>
      <c r="AC13" s="198">
        <v>1.1531550563418262</v>
      </c>
      <c r="AD13" s="198">
        <v>1.0414294186603859</v>
      </c>
      <c r="AE13" s="198">
        <v>1.1358959430080784</v>
      </c>
      <c r="AF13" s="198">
        <v>1.032613425793701</v>
      </c>
      <c r="AG13" s="198">
        <v>0.94574835469542518</v>
      </c>
    </row>
    <row r="14" spans="1:33" x14ac:dyDescent="0.25">
      <c r="B14" s="189" t="s">
        <v>235</v>
      </c>
      <c r="C14" s="199">
        <v>1.6074105455929859</v>
      </c>
      <c r="D14" s="199">
        <v>1.4635951696973846</v>
      </c>
      <c r="E14" s="199">
        <v>1.6220089434404248</v>
      </c>
      <c r="F14" s="199">
        <v>1.7071133714713271</v>
      </c>
      <c r="G14" s="199">
        <v>2.1316834422010049</v>
      </c>
      <c r="H14" s="199">
        <v>2.0629757653755587</v>
      </c>
      <c r="I14" s="199">
        <v>2.1647414083410381</v>
      </c>
      <c r="J14" s="199">
        <v>2.31744276553508</v>
      </c>
      <c r="K14" s="199">
        <v>2.2972906293761159</v>
      </c>
      <c r="L14" s="199">
        <v>2.5753477941731653</v>
      </c>
      <c r="M14" s="199">
        <v>2.6369678430581875</v>
      </c>
      <c r="N14" s="199">
        <v>2.4013835531578533</v>
      </c>
      <c r="O14" s="199">
        <v>2.1958423428855811</v>
      </c>
      <c r="P14" s="199">
        <v>2.1037560724059046</v>
      </c>
      <c r="Q14" s="199">
        <v>1.9239207366041222</v>
      </c>
      <c r="R14" s="199">
        <v>1.9391538474014498</v>
      </c>
      <c r="S14" s="199">
        <v>1.7731764110055694</v>
      </c>
      <c r="T14" s="199">
        <v>1.9476695794791226</v>
      </c>
      <c r="U14" s="199">
        <v>2.0330913639849686</v>
      </c>
      <c r="V14" s="199">
        <v>2.1504074742227193</v>
      </c>
      <c r="W14" s="199">
        <v>2.2050456806589667</v>
      </c>
      <c r="X14" s="199">
        <v>2.4366101218766727</v>
      </c>
      <c r="Y14" s="199">
        <v>2.3101964593571851</v>
      </c>
      <c r="Z14" s="199">
        <v>2.5030963033775082</v>
      </c>
      <c r="AA14" s="199">
        <v>2.7844328184156484</v>
      </c>
      <c r="AB14" s="199">
        <v>2.8485388263544018</v>
      </c>
      <c r="AC14" s="199">
        <v>2.7322805710331322</v>
      </c>
      <c r="AD14" s="199">
        <v>2.8569487729404264</v>
      </c>
      <c r="AE14" s="199">
        <v>3.1703382919479433</v>
      </c>
      <c r="AF14" s="199">
        <v>3.1410886035072418</v>
      </c>
      <c r="AG14" s="199">
        <v>2.8574248076528428</v>
      </c>
    </row>
    <row r="15" spans="1:33" ht="13.5" thickBot="1" x14ac:dyDescent="0.3">
      <c r="B15" s="200" t="s">
        <v>236</v>
      </c>
      <c r="C15" s="199">
        <v>0</v>
      </c>
      <c r="D15" s="199">
        <v>0</v>
      </c>
      <c r="E15" s="199">
        <v>0</v>
      </c>
      <c r="F15" s="199">
        <v>0</v>
      </c>
      <c r="G15" s="199">
        <v>0</v>
      </c>
      <c r="H15" s="199">
        <v>0</v>
      </c>
      <c r="I15" s="199">
        <v>0</v>
      </c>
      <c r="J15" s="199">
        <v>0</v>
      </c>
      <c r="K15" s="199">
        <v>0</v>
      </c>
      <c r="L15" s="199">
        <v>0</v>
      </c>
      <c r="M15" s="199">
        <v>0</v>
      </c>
      <c r="N15" s="199">
        <v>0</v>
      </c>
      <c r="O15" s="199">
        <v>0</v>
      </c>
      <c r="P15" s="199">
        <v>0</v>
      </c>
      <c r="Q15" s="199">
        <v>0</v>
      </c>
      <c r="R15" s="199">
        <v>0</v>
      </c>
      <c r="S15" s="199">
        <v>0</v>
      </c>
      <c r="T15" s="199">
        <v>0</v>
      </c>
      <c r="U15" s="199">
        <v>0</v>
      </c>
      <c r="V15" s="199">
        <v>0</v>
      </c>
      <c r="W15" s="199">
        <v>0</v>
      </c>
      <c r="X15" s="199">
        <v>0</v>
      </c>
      <c r="Y15" s="199">
        <v>0</v>
      </c>
      <c r="Z15" s="199">
        <v>0</v>
      </c>
      <c r="AA15" s="199">
        <v>0</v>
      </c>
      <c r="AB15" s="199">
        <v>0</v>
      </c>
      <c r="AC15" s="199">
        <v>0</v>
      </c>
      <c r="AD15" s="199">
        <v>0</v>
      </c>
      <c r="AE15" s="199">
        <v>0</v>
      </c>
      <c r="AF15" s="199">
        <v>0</v>
      </c>
      <c r="AG15" s="199">
        <v>0</v>
      </c>
    </row>
    <row r="16" spans="1:33" x14ac:dyDescent="0.25">
      <c r="B16" s="204" t="s">
        <v>28</v>
      </c>
      <c r="C16" s="205">
        <v>2.7098385161017036</v>
      </c>
      <c r="D16" s="205">
        <v>2.8219930649203162</v>
      </c>
      <c r="E16" s="205">
        <v>3.0679864654014235</v>
      </c>
      <c r="F16" s="205">
        <v>3.1321282414389673</v>
      </c>
      <c r="G16" s="205">
        <v>2.7610303886018794</v>
      </c>
      <c r="H16" s="205">
        <v>2.5542852509111014</v>
      </c>
      <c r="I16" s="205">
        <v>2.6060793934074615</v>
      </c>
      <c r="J16" s="205">
        <v>2.5103076928613177</v>
      </c>
      <c r="K16" s="205">
        <v>2.3170119586558084</v>
      </c>
      <c r="L16" s="205">
        <v>2.3531516113466151</v>
      </c>
      <c r="M16" s="205">
        <v>2.4811623459595387</v>
      </c>
      <c r="N16" s="205">
        <v>2.3486435468393041</v>
      </c>
      <c r="O16" s="205">
        <v>2.2725448226484666</v>
      </c>
      <c r="P16" s="205">
        <v>2.715158863363182</v>
      </c>
      <c r="Q16" s="205">
        <v>2.4509917831494556</v>
      </c>
      <c r="R16" s="205">
        <v>2.4921528178236048</v>
      </c>
      <c r="S16" s="205">
        <v>2.408883138596162</v>
      </c>
      <c r="T16" s="205">
        <v>2.1269160214953948</v>
      </c>
      <c r="U16" s="205">
        <v>1.7668058966902049</v>
      </c>
      <c r="V16" s="205">
        <v>1.8968634210301891</v>
      </c>
      <c r="W16" s="205">
        <v>1.867988867045248</v>
      </c>
      <c r="X16" s="205">
        <v>1.9595627534155429</v>
      </c>
      <c r="Y16" s="205">
        <v>1.8642860503009802</v>
      </c>
      <c r="Z16" s="205">
        <v>2.0780740258307073</v>
      </c>
      <c r="AA16" s="205">
        <v>1.963240043648051</v>
      </c>
      <c r="AB16" s="205">
        <v>1.7713730719567446</v>
      </c>
      <c r="AC16" s="205">
        <v>1.6894111662684181</v>
      </c>
      <c r="AD16" s="205">
        <v>1.6884384616906243</v>
      </c>
      <c r="AE16" s="205">
        <v>1.7044855183683507</v>
      </c>
      <c r="AF16" s="205">
        <v>1.6813651766749649</v>
      </c>
      <c r="AG16" s="205">
        <v>1.6341707565677819</v>
      </c>
    </row>
    <row r="17" spans="2:33" x14ac:dyDescent="0.25">
      <c r="B17" s="189" t="s">
        <v>85</v>
      </c>
      <c r="C17" s="198">
        <v>0</v>
      </c>
      <c r="D17" s="198">
        <v>0</v>
      </c>
      <c r="E17" s="198">
        <v>2.3531871147319222E-2</v>
      </c>
      <c r="F17" s="198">
        <v>5.9786964468586605E-2</v>
      </c>
      <c r="G17" s="198">
        <v>6.5419173070600994E-2</v>
      </c>
      <c r="H17" s="198">
        <v>0</v>
      </c>
      <c r="I17" s="198">
        <v>0</v>
      </c>
      <c r="J17" s="198">
        <v>0</v>
      </c>
      <c r="K17" s="198">
        <v>0</v>
      </c>
      <c r="L17" s="198">
        <v>0</v>
      </c>
      <c r="M17" s="198">
        <v>0</v>
      </c>
      <c r="N17" s="198">
        <v>0</v>
      </c>
      <c r="O17" s="198">
        <v>0</v>
      </c>
      <c r="P17" s="198">
        <v>0</v>
      </c>
      <c r="Q17" s="198">
        <v>0</v>
      </c>
      <c r="R17" s="198">
        <v>0</v>
      </c>
      <c r="S17" s="198">
        <v>0</v>
      </c>
      <c r="T17" s="198">
        <v>0</v>
      </c>
      <c r="U17" s="198">
        <v>0</v>
      </c>
      <c r="V17" s="198">
        <v>0</v>
      </c>
      <c r="W17" s="198">
        <v>0</v>
      </c>
      <c r="X17" s="198">
        <v>0</v>
      </c>
      <c r="Y17" s="198">
        <v>0</v>
      </c>
      <c r="Z17" s="198">
        <v>0</v>
      </c>
      <c r="AA17" s="198">
        <v>0</v>
      </c>
      <c r="AB17" s="198">
        <v>0</v>
      </c>
      <c r="AC17" s="198">
        <v>0</v>
      </c>
      <c r="AD17" s="198">
        <v>0</v>
      </c>
      <c r="AE17" s="198">
        <v>0</v>
      </c>
      <c r="AF17" s="198">
        <v>0</v>
      </c>
      <c r="AG17" s="198">
        <v>0</v>
      </c>
    </row>
    <row r="18" spans="2:33" x14ac:dyDescent="0.25">
      <c r="B18" s="189" t="s">
        <v>234</v>
      </c>
      <c r="C18" s="198">
        <v>1.4146100683415359</v>
      </c>
      <c r="D18" s="198">
        <v>1.1630865455940214</v>
      </c>
      <c r="E18" s="198">
        <v>1.2062599960227534</v>
      </c>
      <c r="F18" s="198">
        <v>1.2110565388359389</v>
      </c>
      <c r="G18" s="198">
        <v>1.1458303375866514</v>
      </c>
      <c r="H18" s="198">
        <v>0.92953561973812204</v>
      </c>
      <c r="I18" s="198">
        <v>0.96664078595941327</v>
      </c>
      <c r="J18" s="198">
        <v>0.76520020073977879</v>
      </c>
      <c r="K18" s="198">
        <v>0.6876517249215629</v>
      </c>
      <c r="L18" s="198">
        <v>0.75775201244232349</v>
      </c>
      <c r="M18" s="198">
        <v>0.85614378982619121</v>
      </c>
      <c r="N18" s="198">
        <v>1.0531382198986248</v>
      </c>
      <c r="O18" s="198">
        <v>0.80374715350666959</v>
      </c>
      <c r="P18" s="198">
        <v>1.5108388273833464</v>
      </c>
      <c r="Q18" s="198">
        <v>1.4037867295296766</v>
      </c>
      <c r="R18" s="198">
        <v>1.4473127302647939</v>
      </c>
      <c r="S18" s="198">
        <v>1.2989431834137581</v>
      </c>
      <c r="T18" s="198">
        <v>0.96495731267988016</v>
      </c>
      <c r="U18" s="198">
        <v>0.61767054034382729</v>
      </c>
      <c r="V18" s="198">
        <v>0.64207821733893056</v>
      </c>
      <c r="W18" s="198">
        <v>0.63622319004093608</v>
      </c>
      <c r="X18" s="198">
        <v>0.61660632931791648</v>
      </c>
      <c r="Y18" s="198">
        <v>0.48041775486344412</v>
      </c>
      <c r="Z18" s="198">
        <v>0.55229090296900629</v>
      </c>
      <c r="AA18" s="198">
        <v>0.50383752226795264</v>
      </c>
      <c r="AB18" s="198">
        <v>0.46793188049297402</v>
      </c>
      <c r="AC18" s="198">
        <v>0.45960621771272442</v>
      </c>
      <c r="AD18" s="198">
        <v>0.45258632048904074</v>
      </c>
      <c r="AE18" s="198">
        <v>0.47154654610367347</v>
      </c>
      <c r="AF18" s="198">
        <v>0.44924927527252034</v>
      </c>
      <c r="AG18" s="198">
        <v>0.48189641003251754</v>
      </c>
    </row>
    <row r="19" spans="2:33" x14ac:dyDescent="0.25">
      <c r="B19" s="189" t="s">
        <v>235</v>
      </c>
      <c r="C19" s="199">
        <v>1.2952284477601677</v>
      </c>
      <c r="D19" s="199">
        <v>1.6589065193262951</v>
      </c>
      <c r="E19" s="199">
        <v>1.8381945982313506</v>
      </c>
      <c r="F19" s="199">
        <v>1.8612847381344415</v>
      </c>
      <c r="G19" s="199">
        <v>1.5497808779446272</v>
      </c>
      <c r="H19" s="199">
        <v>1.6247496311729794</v>
      </c>
      <c r="I19" s="199">
        <v>1.639438607448048</v>
      </c>
      <c r="J19" s="199">
        <v>1.7451074921215386</v>
      </c>
      <c r="K19" s="199">
        <v>1.6293602337342452</v>
      </c>
      <c r="L19" s="199">
        <v>1.5953995989042917</v>
      </c>
      <c r="M19" s="199">
        <v>1.6250185561333474</v>
      </c>
      <c r="N19" s="199">
        <v>1.2955053269406793</v>
      </c>
      <c r="O19" s="199">
        <v>1.4687976691417968</v>
      </c>
      <c r="P19" s="199">
        <v>1.2043200359798356</v>
      </c>
      <c r="Q19" s="199">
        <v>1.0472050536197788</v>
      </c>
      <c r="R19" s="199">
        <v>1.0448400875588109</v>
      </c>
      <c r="S19" s="199">
        <v>1.1099399551824041</v>
      </c>
      <c r="T19" s="199">
        <v>1.1619587088155148</v>
      </c>
      <c r="U19" s="199">
        <v>1.1491353563463775</v>
      </c>
      <c r="V19" s="199">
        <v>1.2547852036912588</v>
      </c>
      <c r="W19" s="199">
        <v>1.2317656770043122</v>
      </c>
      <c r="X19" s="199">
        <v>1.3429564240976264</v>
      </c>
      <c r="Y19" s="199">
        <v>1.3838682954375359</v>
      </c>
      <c r="Z19" s="199">
        <v>1.5257831228617011</v>
      </c>
      <c r="AA19" s="199">
        <v>1.4594025213800985</v>
      </c>
      <c r="AB19" s="199">
        <v>1.3034411914637707</v>
      </c>
      <c r="AC19" s="199">
        <v>1.2298049485556937</v>
      </c>
      <c r="AD19" s="199">
        <v>1.2358521412015835</v>
      </c>
      <c r="AE19" s="199">
        <v>1.2329389722646773</v>
      </c>
      <c r="AF19" s="199">
        <v>1.2321159014024445</v>
      </c>
      <c r="AG19" s="199">
        <v>1.1522743465352645</v>
      </c>
    </row>
    <row r="20" spans="2:33" ht="13.5" thickBot="1" x14ac:dyDescent="0.3">
      <c r="B20" s="200" t="s">
        <v>236</v>
      </c>
      <c r="C20" s="199">
        <v>0</v>
      </c>
      <c r="D20" s="199">
        <v>0</v>
      </c>
      <c r="E20" s="199">
        <v>0</v>
      </c>
      <c r="F20" s="199">
        <v>0</v>
      </c>
      <c r="G20" s="199">
        <v>0</v>
      </c>
      <c r="H20" s="199">
        <v>0</v>
      </c>
      <c r="I20" s="199">
        <v>0</v>
      </c>
      <c r="J20" s="199">
        <v>0</v>
      </c>
      <c r="K20" s="199">
        <v>0</v>
      </c>
      <c r="L20" s="199">
        <v>0</v>
      </c>
      <c r="M20" s="199">
        <v>0</v>
      </c>
      <c r="N20" s="199">
        <v>0</v>
      </c>
      <c r="O20" s="199">
        <v>0</v>
      </c>
      <c r="P20" s="199">
        <v>0</v>
      </c>
      <c r="Q20" s="199">
        <v>0</v>
      </c>
      <c r="R20" s="199">
        <v>0</v>
      </c>
      <c r="S20" s="199">
        <v>0</v>
      </c>
      <c r="T20" s="199">
        <v>0</v>
      </c>
      <c r="U20" s="199">
        <v>0</v>
      </c>
      <c r="V20" s="199">
        <v>0</v>
      </c>
      <c r="W20" s="199">
        <v>0</v>
      </c>
      <c r="X20" s="199">
        <v>0</v>
      </c>
      <c r="Y20" s="199">
        <v>0</v>
      </c>
      <c r="Z20" s="199">
        <v>0</v>
      </c>
      <c r="AA20" s="199">
        <v>0</v>
      </c>
      <c r="AB20" s="199">
        <v>0</v>
      </c>
      <c r="AC20" s="199">
        <v>0</v>
      </c>
      <c r="AD20" s="199">
        <v>0</v>
      </c>
      <c r="AE20" s="199">
        <v>0</v>
      </c>
      <c r="AF20" s="199">
        <v>0</v>
      </c>
      <c r="AG20" s="199">
        <v>0</v>
      </c>
    </row>
    <row r="21" spans="2:33" x14ac:dyDescent="0.25">
      <c r="B21" s="206" t="s">
        <v>35</v>
      </c>
      <c r="C21" s="207">
        <v>14.529695321253209</v>
      </c>
      <c r="D21" s="207">
        <v>14.39250521377455</v>
      </c>
      <c r="E21" s="207">
        <v>14.461061416986077</v>
      </c>
      <c r="F21" s="207">
        <v>14.498436058223074</v>
      </c>
      <c r="G21" s="207">
        <v>14.414349433808461</v>
      </c>
      <c r="H21" s="207">
        <v>14.144625677389149</v>
      </c>
      <c r="I21" s="207">
        <v>14.947745037662775</v>
      </c>
      <c r="J21" s="207">
        <v>15.004646068088062</v>
      </c>
      <c r="K21" s="207">
        <v>15.254986068156528</v>
      </c>
      <c r="L21" s="207">
        <v>16.470917359002307</v>
      </c>
      <c r="M21" s="207">
        <v>16.024530280662308</v>
      </c>
      <c r="N21" s="207">
        <v>16.70307524100992</v>
      </c>
      <c r="O21" s="207">
        <v>16.635662561020961</v>
      </c>
      <c r="P21" s="207">
        <v>17.382038842224677</v>
      </c>
      <c r="Q21" s="207">
        <v>19.031936411329262</v>
      </c>
      <c r="R21" s="207">
        <v>18.043289104124472</v>
      </c>
      <c r="S21" s="207">
        <v>17.299579656355544</v>
      </c>
      <c r="T21" s="207">
        <v>17.226967338743524</v>
      </c>
      <c r="U21" s="207">
        <v>16.22112653789058</v>
      </c>
      <c r="V21" s="207">
        <v>15.896644428176595</v>
      </c>
      <c r="W21" s="207">
        <v>15.709995757723744</v>
      </c>
      <c r="X21" s="207">
        <v>15.430496091064196</v>
      </c>
      <c r="Y21" s="207">
        <v>15.019030046254857</v>
      </c>
      <c r="Z21" s="207">
        <v>14.797603788503547</v>
      </c>
      <c r="AA21" s="207">
        <v>14.773893068120026</v>
      </c>
      <c r="AB21" s="207">
        <v>14.88851362993042</v>
      </c>
      <c r="AC21" s="207">
        <v>15.028985215006955</v>
      </c>
      <c r="AD21" s="207">
        <v>15.15123620831697</v>
      </c>
      <c r="AE21" s="207">
        <v>15.471556145134537</v>
      </c>
      <c r="AF21" s="207">
        <v>15.23273387059859</v>
      </c>
      <c r="AG21" s="207">
        <v>12.930309520570249</v>
      </c>
    </row>
    <row r="22" spans="2:33" x14ac:dyDescent="0.25">
      <c r="B22" s="189" t="s">
        <v>85</v>
      </c>
      <c r="C22" s="198">
        <v>0</v>
      </c>
      <c r="D22" s="198">
        <v>0</v>
      </c>
      <c r="E22" s="198">
        <v>0</v>
      </c>
      <c r="F22" s="198">
        <v>0</v>
      </c>
      <c r="G22" s="198">
        <v>0</v>
      </c>
      <c r="H22" s="198">
        <v>0</v>
      </c>
      <c r="I22" s="198">
        <v>0</v>
      </c>
      <c r="J22" s="198">
        <v>0</v>
      </c>
      <c r="K22" s="198">
        <v>0</v>
      </c>
      <c r="L22" s="198">
        <v>0</v>
      </c>
      <c r="M22" s="198">
        <v>0</v>
      </c>
      <c r="N22" s="198">
        <v>0</v>
      </c>
      <c r="O22" s="198">
        <v>0</v>
      </c>
      <c r="P22" s="198">
        <v>0</v>
      </c>
      <c r="Q22" s="198">
        <v>0</v>
      </c>
      <c r="R22" s="198">
        <v>0</v>
      </c>
      <c r="S22" s="198">
        <v>0</v>
      </c>
      <c r="T22" s="198">
        <v>0</v>
      </c>
      <c r="U22" s="198">
        <v>0</v>
      </c>
      <c r="V22" s="198">
        <v>0</v>
      </c>
      <c r="W22" s="198">
        <v>0</v>
      </c>
      <c r="X22" s="198">
        <v>0</v>
      </c>
      <c r="Y22" s="198">
        <v>0</v>
      </c>
      <c r="Z22" s="198">
        <v>0</v>
      </c>
      <c r="AA22" s="198">
        <v>0</v>
      </c>
      <c r="AB22" s="198">
        <v>0</v>
      </c>
      <c r="AC22" s="198">
        <v>0</v>
      </c>
      <c r="AD22" s="198">
        <v>0</v>
      </c>
      <c r="AE22" s="198">
        <v>0</v>
      </c>
      <c r="AF22" s="198">
        <v>0</v>
      </c>
      <c r="AG22" s="198">
        <v>0</v>
      </c>
    </row>
    <row r="23" spans="2:33" x14ac:dyDescent="0.25">
      <c r="B23" s="189" t="s">
        <v>234</v>
      </c>
      <c r="C23" s="198">
        <v>14.503143162849533</v>
      </c>
      <c r="D23" s="198">
        <v>14.363996023775385</v>
      </c>
      <c r="E23" s="198">
        <v>14.427633201625277</v>
      </c>
      <c r="F23" s="198">
        <v>14.471778114327751</v>
      </c>
      <c r="G23" s="198">
        <v>14.37452119620295</v>
      </c>
      <c r="H23" s="198">
        <v>14.079779171008859</v>
      </c>
      <c r="I23" s="198">
        <v>14.86872327540164</v>
      </c>
      <c r="J23" s="198">
        <v>14.864480291654321</v>
      </c>
      <c r="K23" s="198">
        <v>15.204579281386206</v>
      </c>
      <c r="L23" s="198">
        <v>16.305045708098074</v>
      </c>
      <c r="M23" s="198">
        <v>15.853157784192376</v>
      </c>
      <c r="N23" s="198">
        <v>16.53556391498514</v>
      </c>
      <c r="O23" s="198">
        <v>16.491265364921297</v>
      </c>
      <c r="P23" s="198">
        <v>17.188504285254464</v>
      </c>
      <c r="Q23" s="198">
        <v>18.837502677680039</v>
      </c>
      <c r="R23" s="198">
        <v>17.857582673536221</v>
      </c>
      <c r="S23" s="198">
        <v>17.122653421574086</v>
      </c>
      <c r="T23" s="198">
        <v>16.985987988769136</v>
      </c>
      <c r="U23" s="198">
        <v>15.98871581273969</v>
      </c>
      <c r="V23" s="198">
        <v>15.578388776553265</v>
      </c>
      <c r="W23" s="198">
        <v>15.342285388754924</v>
      </c>
      <c r="X23" s="198">
        <v>15.086534564970377</v>
      </c>
      <c r="Y23" s="198">
        <v>14.758586165817219</v>
      </c>
      <c r="Z23" s="198">
        <v>14.558898826599593</v>
      </c>
      <c r="AA23" s="198">
        <v>14.517574821856661</v>
      </c>
      <c r="AB23" s="198">
        <v>14.610562250625019</v>
      </c>
      <c r="AC23" s="198">
        <v>14.792025713715196</v>
      </c>
      <c r="AD23" s="198">
        <v>14.844987209995699</v>
      </c>
      <c r="AE23" s="198">
        <v>15.144097155737823</v>
      </c>
      <c r="AF23" s="198">
        <v>14.863701182984169</v>
      </c>
      <c r="AG23" s="198">
        <v>12.5572569842732</v>
      </c>
    </row>
    <row r="24" spans="2:33" x14ac:dyDescent="0.25">
      <c r="B24" s="189" t="s">
        <v>235</v>
      </c>
      <c r="C24" s="199">
        <v>2.655215840367486E-2</v>
      </c>
      <c r="D24" s="199">
        <v>2.8509189999164835E-2</v>
      </c>
      <c r="E24" s="199">
        <v>3.3428215360801823E-2</v>
      </c>
      <c r="F24" s="199">
        <v>2.6657943895322972E-2</v>
      </c>
      <c r="G24" s="199">
        <v>3.9828237605512289E-2</v>
      </c>
      <c r="H24" s="199">
        <v>6.4846506380289604E-2</v>
      </c>
      <c r="I24" s="199">
        <v>7.9021762261135942E-2</v>
      </c>
      <c r="J24" s="199">
        <v>0.14016577643374178</v>
      </c>
      <c r="K24" s="199">
        <v>5.0406786770322995E-2</v>
      </c>
      <c r="L24" s="199">
        <v>0.16587165090423181</v>
      </c>
      <c r="M24" s="199">
        <v>0.17137249646993336</v>
      </c>
      <c r="N24" s="199">
        <v>0.16751132602477745</v>
      </c>
      <c r="O24" s="199">
        <v>0.14439719609966606</v>
      </c>
      <c r="P24" s="199">
        <v>0.19353455697021177</v>
      </c>
      <c r="Q24" s="199">
        <v>0.19443373364922067</v>
      </c>
      <c r="R24" s="199">
        <v>0.18570643058825187</v>
      </c>
      <c r="S24" s="199">
        <v>0.17692623478145894</v>
      </c>
      <c r="T24" s="199">
        <v>0.24097934997438783</v>
      </c>
      <c r="U24" s="199">
        <v>0.23241072515089109</v>
      </c>
      <c r="V24" s="199">
        <v>0.31825565162332992</v>
      </c>
      <c r="W24" s="199">
        <v>0.36771036896881998</v>
      </c>
      <c r="X24" s="199">
        <v>0.34396152609381991</v>
      </c>
      <c r="Y24" s="199">
        <v>0.26044388043763944</v>
      </c>
      <c r="Z24" s="199">
        <v>0.23870496190395346</v>
      </c>
      <c r="AA24" s="199">
        <v>0.25631824626336325</v>
      </c>
      <c r="AB24" s="199">
        <v>0.27795137930540126</v>
      </c>
      <c r="AC24" s="199">
        <v>0.23695950129175974</v>
      </c>
      <c r="AD24" s="199">
        <v>0.30624899832126984</v>
      </c>
      <c r="AE24" s="199">
        <v>0.32745898939671519</v>
      </c>
      <c r="AF24" s="199">
        <v>0.36903268761442132</v>
      </c>
      <c r="AG24" s="199">
        <v>0.37305253629704932</v>
      </c>
    </row>
    <row r="25" spans="2:33" ht="13.5" thickBot="1" x14ac:dyDescent="0.3">
      <c r="B25" s="200" t="s">
        <v>236</v>
      </c>
      <c r="C25" s="208">
        <v>0</v>
      </c>
      <c r="D25" s="208">
        <v>0</v>
      </c>
      <c r="E25" s="208">
        <v>0</v>
      </c>
      <c r="F25" s="208">
        <v>0</v>
      </c>
      <c r="G25" s="208">
        <v>0</v>
      </c>
      <c r="H25" s="208">
        <v>0</v>
      </c>
      <c r="I25" s="208">
        <v>0</v>
      </c>
      <c r="J25" s="208">
        <v>0</v>
      </c>
      <c r="K25" s="208">
        <v>0</v>
      </c>
      <c r="L25" s="208">
        <v>0</v>
      </c>
      <c r="M25" s="208">
        <v>0</v>
      </c>
      <c r="N25" s="208">
        <v>0</v>
      </c>
      <c r="O25" s="208">
        <v>0</v>
      </c>
      <c r="P25" s="208">
        <v>0</v>
      </c>
      <c r="Q25" s="208">
        <v>0</v>
      </c>
      <c r="R25" s="208">
        <v>0</v>
      </c>
      <c r="S25" s="208">
        <v>0</v>
      </c>
      <c r="T25" s="208">
        <v>0</v>
      </c>
      <c r="U25" s="208">
        <v>0</v>
      </c>
      <c r="V25" s="208">
        <v>0</v>
      </c>
      <c r="W25" s="208">
        <v>0</v>
      </c>
      <c r="X25" s="208">
        <v>0</v>
      </c>
      <c r="Y25" s="208">
        <v>0</v>
      </c>
      <c r="Z25" s="208">
        <v>0</v>
      </c>
      <c r="AA25" s="208">
        <v>0</v>
      </c>
      <c r="AB25" s="208">
        <v>0</v>
      </c>
      <c r="AC25" s="208">
        <v>0</v>
      </c>
      <c r="AD25" s="208">
        <v>0</v>
      </c>
      <c r="AE25" s="208">
        <v>0</v>
      </c>
      <c r="AF25" s="208">
        <v>0</v>
      </c>
      <c r="AG25" s="208">
        <v>0</v>
      </c>
    </row>
    <row r="26" spans="2:33" x14ac:dyDescent="0.25">
      <c r="B26" s="209" t="s">
        <v>237</v>
      </c>
      <c r="C26" s="210">
        <v>11.028626601260708</v>
      </c>
      <c r="D26" s="210">
        <v>10.622183024639904</v>
      </c>
      <c r="E26" s="210">
        <v>8.569699549503575</v>
      </c>
      <c r="F26" s="210">
        <v>7.4050363004087396</v>
      </c>
      <c r="G26" s="210">
        <v>7.2732174628743964</v>
      </c>
      <c r="H26" s="210">
        <v>8.0944180385190858</v>
      </c>
      <c r="I26" s="210">
        <v>9.1408212811526077</v>
      </c>
      <c r="J26" s="210">
        <v>12.212206245915279</v>
      </c>
      <c r="K26" s="210">
        <v>11.083324128797088</v>
      </c>
      <c r="L26" s="210">
        <v>9.8482043243043922</v>
      </c>
      <c r="M26" s="210">
        <v>10.642594316800428</v>
      </c>
      <c r="N26" s="210">
        <v>9.4692586060237325</v>
      </c>
      <c r="O26" s="210">
        <v>8.5821090559686688</v>
      </c>
      <c r="P26" s="210">
        <v>7.8617583423511972</v>
      </c>
      <c r="Q26" s="210">
        <v>8.6522648686350792</v>
      </c>
      <c r="R26" s="210">
        <v>9.8859049309093656</v>
      </c>
      <c r="S26" s="210">
        <v>9.4649417592123992</v>
      </c>
      <c r="T26" s="210">
        <v>8.8114873187983402</v>
      </c>
      <c r="U26" s="210">
        <v>7.9426613454303441</v>
      </c>
      <c r="V26" s="210">
        <v>6.5543763515398936</v>
      </c>
      <c r="W26" s="210">
        <v>7.6822248030377196</v>
      </c>
      <c r="X26" s="210">
        <v>6.5603896227776097</v>
      </c>
      <c r="Y26" s="210">
        <v>7.2051952470099616</v>
      </c>
      <c r="Z26" s="210">
        <v>6.766790887331612</v>
      </c>
      <c r="AA26" s="210">
        <v>6.6787977438265109</v>
      </c>
      <c r="AB26" s="210">
        <v>7.4207487297369124</v>
      </c>
      <c r="AC26" s="210">
        <v>6.9667127751005529</v>
      </c>
      <c r="AD26" s="210">
        <v>6.2671280365141353</v>
      </c>
      <c r="AE26" s="210">
        <v>8.0249894372810413</v>
      </c>
      <c r="AF26" s="210">
        <v>7.9167531163410247</v>
      </c>
      <c r="AG26" s="210">
        <v>8.6520710745629632</v>
      </c>
    </row>
    <row r="27" spans="2:33" x14ac:dyDescent="0.25">
      <c r="B27" s="189" t="s">
        <v>85</v>
      </c>
      <c r="C27" s="198">
        <v>3.6320344821245776</v>
      </c>
      <c r="D27" s="198">
        <v>3.6357190659361907</v>
      </c>
      <c r="E27" s="198">
        <v>3.655895413291538</v>
      </c>
      <c r="F27" s="198">
        <v>3.4397371899715576</v>
      </c>
      <c r="G27" s="198">
        <v>3.5636420736670353</v>
      </c>
      <c r="H27" s="198">
        <v>3.8201713045196293</v>
      </c>
      <c r="I27" s="198">
        <v>3.8956394066994009</v>
      </c>
      <c r="J27" s="198">
        <v>4.2571043687803583</v>
      </c>
      <c r="K27" s="198">
        <v>3.0809262838825662</v>
      </c>
      <c r="L27" s="198">
        <v>1.4368977559403719</v>
      </c>
      <c r="M27" s="198">
        <v>3.4442773006266925</v>
      </c>
      <c r="N27" s="198">
        <v>3.8014389224672653</v>
      </c>
      <c r="O27" s="198">
        <v>3.2569456899821003</v>
      </c>
      <c r="P27" s="198">
        <v>3.9938163041992967</v>
      </c>
      <c r="Q27" s="198">
        <v>4.1990101371401751</v>
      </c>
      <c r="R27" s="198">
        <v>4.0046935756004531</v>
      </c>
      <c r="S27" s="198">
        <v>4.3551248965455409</v>
      </c>
      <c r="T27" s="198">
        <v>3.8042243601632073</v>
      </c>
      <c r="U27" s="198">
        <v>4.3148490792263638</v>
      </c>
      <c r="V27" s="198">
        <v>2.5081954403182039</v>
      </c>
      <c r="W27" s="198">
        <v>2.7423559493129139</v>
      </c>
      <c r="X27" s="198">
        <v>0.58083546727895696</v>
      </c>
      <c r="Y27" s="198">
        <v>0.88779086775942673</v>
      </c>
      <c r="Z27" s="198">
        <v>0.73357019052063133</v>
      </c>
      <c r="AA27" s="198">
        <v>0.86876337584765351</v>
      </c>
      <c r="AB27" s="198">
        <v>0.62483973905345602</v>
      </c>
      <c r="AC27" s="198">
        <v>0.2236628283193256</v>
      </c>
      <c r="AD27" s="198">
        <v>0.23978471158056744</v>
      </c>
      <c r="AE27" s="198">
        <v>0.38486750841654216</v>
      </c>
      <c r="AF27" s="198">
        <v>8.2916937303063223E-2</v>
      </c>
      <c r="AG27" s="198">
        <v>6.417990272022939E-3</v>
      </c>
    </row>
    <row r="28" spans="2:33" x14ac:dyDescent="0.25">
      <c r="B28" s="189" t="s">
        <v>234</v>
      </c>
      <c r="C28" s="198">
        <v>6.705072360232454</v>
      </c>
      <c r="D28" s="198">
        <v>6.1604379471694681</v>
      </c>
      <c r="E28" s="198">
        <v>4.1778544708161558</v>
      </c>
      <c r="F28" s="198">
        <v>3.3347646874686405</v>
      </c>
      <c r="G28" s="198">
        <v>2.7127058086614246</v>
      </c>
      <c r="H28" s="198">
        <v>2.7114247731361472</v>
      </c>
      <c r="I28" s="198">
        <v>4.2757636289899548</v>
      </c>
      <c r="J28" s="198">
        <v>6.6356394398080827</v>
      </c>
      <c r="K28" s="198">
        <v>6.8944006053922484</v>
      </c>
      <c r="L28" s="198">
        <v>6.7192676294525482</v>
      </c>
      <c r="M28" s="198">
        <v>5.3561155718677789</v>
      </c>
      <c r="N28" s="198">
        <v>3.943463276946499</v>
      </c>
      <c r="O28" s="198">
        <v>1.8118685101154637</v>
      </c>
      <c r="P28" s="198">
        <v>1.5993721697582457</v>
      </c>
      <c r="Q28" s="198">
        <v>1.2941297016616591</v>
      </c>
      <c r="R28" s="198">
        <v>2.4633879056502215</v>
      </c>
      <c r="S28" s="198">
        <v>1.0504572989082246</v>
      </c>
      <c r="T28" s="198">
        <v>1.066753394743146</v>
      </c>
      <c r="U28" s="198">
        <v>0.44604914115804251</v>
      </c>
      <c r="V28" s="198">
        <v>0.25271318072057186</v>
      </c>
      <c r="W28" s="198">
        <v>0.35792896122452394</v>
      </c>
      <c r="X28" s="198">
        <v>0.134165243499204</v>
      </c>
      <c r="Y28" s="198">
        <v>0.10033814234546215</v>
      </c>
      <c r="Z28" s="198">
        <v>0.21507154891091959</v>
      </c>
      <c r="AA28" s="198">
        <v>0.36398568695101069</v>
      </c>
      <c r="AB28" s="198">
        <v>0.28052766733072088</v>
      </c>
      <c r="AC28" s="198">
        <v>6.5816821206887546E-2</v>
      </c>
      <c r="AD28" s="198">
        <v>0.12160378994887343</v>
      </c>
      <c r="AE28" s="198">
        <v>0.24275406889567069</v>
      </c>
      <c r="AF28" s="198">
        <v>2.07842296378981E-2</v>
      </c>
      <c r="AG28" s="198">
        <v>4.1061193633914132E-2</v>
      </c>
    </row>
    <row r="29" spans="2:33" x14ac:dyDescent="0.25">
      <c r="B29" s="189" t="s">
        <v>235</v>
      </c>
      <c r="C29" s="199">
        <v>0.69151975890367556</v>
      </c>
      <c r="D29" s="199">
        <v>0.8260260115342436</v>
      </c>
      <c r="E29" s="199">
        <v>0.73594966539588058</v>
      </c>
      <c r="F29" s="199">
        <v>0.63053442296854201</v>
      </c>
      <c r="G29" s="199">
        <v>0.99686958054593622</v>
      </c>
      <c r="H29" s="199">
        <v>1.5628219608633089</v>
      </c>
      <c r="I29" s="199">
        <v>0.9694182454632525</v>
      </c>
      <c r="J29" s="199">
        <v>1.3194624373268389</v>
      </c>
      <c r="K29" s="199">
        <v>1.1079972395222728</v>
      </c>
      <c r="L29" s="199">
        <v>1.6920389389114718</v>
      </c>
      <c r="M29" s="199">
        <v>1.8422014443059591</v>
      </c>
      <c r="N29" s="199">
        <v>1.7243564066099684</v>
      </c>
      <c r="O29" s="199">
        <v>3.5132948558711057</v>
      </c>
      <c r="P29" s="199">
        <v>2.2685698683936546</v>
      </c>
      <c r="Q29" s="199">
        <v>3.1591250298332438</v>
      </c>
      <c r="R29" s="199">
        <v>3.4178234496586897</v>
      </c>
      <c r="S29" s="199">
        <v>4.059359563758635</v>
      </c>
      <c r="T29" s="199">
        <v>3.9405095638919869</v>
      </c>
      <c r="U29" s="199">
        <v>3.1817631250459382</v>
      </c>
      <c r="V29" s="199">
        <v>3.7934677305011171</v>
      </c>
      <c r="W29" s="199">
        <v>4.5819398925002828</v>
      </c>
      <c r="X29" s="199">
        <v>5.8453889119994491</v>
      </c>
      <c r="Y29" s="199">
        <v>6.2170662369050733</v>
      </c>
      <c r="Z29" s="199">
        <v>5.8181491479000611</v>
      </c>
      <c r="AA29" s="199">
        <v>5.4460486810278459</v>
      </c>
      <c r="AB29" s="199">
        <v>6.5153813233527345</v>
      </c>
      <c r="AC29" s="199">
        <v>6.6772331255743396</v>
      </c>
      <c r="AD29" s="199">
        <v>5.9057395349846953</v>
      </c>
      <c r="AE29" s="199">
        <v>7.3973678599688286</v>
      </c>
      <c r="AF29" s="199">
        <v>7.8130519494000632</v>
      </c>
      <c r="AG29" s="199">
        <v>8.6045918906570247</v>
      </c>
    </row>
    <row r="30" spans="2:33" ht="13.5" thickBot="1" x14ac:dyDescent="0.3">
      <c r="B30" s="200" t="s">
        <v>236</v>
      </c>
      <c r="C30" s="208">
        <v>0</v>
      </c>
      <c r="D30" s="208">
        <v>0</v>
      </c>
      <c r="E30" s="208">
        <v>0</v>
      </c>
      <c r="F30" s="208">
        <v>0</v>
      </c>
      <c r="G30" s="208">
        <v>0</v>
      </c>
      <c r="H30" s="208">
        <v>0</v>
      </c>
      <c r="I30" s="208">
        <v>0</v>
      </c>
      <c r="J30" s="208">
        <v>0</v>
      </c>
      <c r="K30" s="208">
        <v>0</v>
      </c>
      <c r="L30" s="208">
        <v>0</v>
      </c>
      <c r="M30" s="208">
        <v>0</v>
      </c>
      <c r="N30" s="208">
        <v>0</v>
      </c>
      <c r="O30" s="208">
        <v>0</v>
      </c>
      <c r="P30" s="208">
        <v>0</v>
      </c>
      <c r="Q30" s="208">
        <v>0</v>
      </c>
      <c r="R30" s="208">
        <v>0</v>
      </c>
      <c r="S30" s="208">
        <v>0</v>
      </c>
      <c r="T30" s="208">
        <v>0</v>
      </c>
      <c r="U30" s="208">
        <v>0</v>
      </c>
      <c r="V30" s="208">
        <v>0</v>
      </c>
      <c r="W30" s="208">
        <v>0</v>
      </c>
      <c r="X30" s="208">
        <v>0</v>
      </c>
      <c r="Y30" s="208">
        <v>0</v>
      </c>
      <c r="Z30" s="208">
        <v>0</v>
      </c>
      <c r="AA30" s="208">
        <v>0</v>
      </c>
      <c r="AB30" s="208">
        <v>0</v>
      </c>
      <c r="AC30" s="208">
        <v>0</v>
      </c>
      <c r="AD30" s="208">
        <v>0</v>
      </c>
      <c r="AE30" s="208">
        <v>0</v>
      </c>
      <c r="AF30" s="208">
        <v>0</v>
      </c>
      <c r="AG30" s="208">
        <v>0</v>
      </c>
    </row>
    <row r="31" spans="2:33" x14ac:dyDescent="0.25">
      <c r="B31" s="211" t="s">
        <v>238</v>
      </c>
      <c r="C31" s="212">
        <v>0.18601042750584046</v>
      </c>
      <c r="D31" s="212">
        <v>0.20953642492987187</v>
      </c>
      <c r="E31" s="212">
        <v>0.23554939721319257</v>
      </c>
      <c r="F31" s="212">
        <v>0.22204772965336345</v>
      </c>
      <c r="G31" s="212">
        <v>0.22666010208101298</v>
      </c>
      <c r="H31" s="212">
        <v>0.23862138461819934</v>
      </c>
      <c r="I31" s="212">
        <v>0.25453452474528659</v>
      </c>
      <c r="J31" s="212">
        <v>0.23578790943225303</v>
      </c>
      <c r="K31" s="212">
        <v>0.21769232483064405</v>
      </c>
      <c r="L31" s="212">
        <v>0.24805753997115401</v>
      </c>
      <c r="M31" s="212">
        <v>0.27286325838177744</v>
      </c>
      <c r="N31" s="212">
        <v>0.23354954670029884</v>
      </c>
      <c r="O31" s="212">
        <v>0.21713886808734048</v>
      </c>
      <c r="P31" s="212">
        <v>0.22978465481362478</v>
      </c>
      <c r="Q31" s="212">
        <v>0.27467824918369593</v>
      </c>
      <c r="R31" s="212">
        <v>0.28235327065806515</v>
      </c>
      <c r="S31" s="212">
        <v>0.26642682815428415</v>
      </c>
      <c r="T31" s="212">
        <v>0.24767183549415159</v>
      </c>
      <c r="U31" s="212">
        <v>0.22124231431056782</v>
      </c>
      <c r="V31" s="212">
        <v>0.16807190513673234</v>
      </c>
      <c r="W31" s="212">
        <v>0.25427317565451768</v>
      </c>
      <c r="X31" s="212">
        <v>0.276360407633926</v>
      </c>
      <c r="Y31" s="212">
        <v>0.29287424379965482</v>
      </c>
      <c r="Z31" s="212">
        <v>0.21069743352340994</v>
      </c>
      <c r="AA31" s="212">
        <v>0.25057075727949168</v>
      </c>
      <c r="AB31" s="212">
        <v>0.21901258139462065</v>
      </c>
      <c r="AC31" s="212">
        <v>0.22870194991440351</v>
      </c>
      <c r="AD31" s="212">
        <v>0.30386178903849298</v>
      </c>
      <c r="AE31" s="212">
        <v>0.35506615493975258</v>
      </c>
      <c r="AF31" s="212">
        <v>0.28479732118426532</v>
      </c>
      <c r="AG31" s="212">
        <v>0.13160916758527128</v>
      </c>
    </row>
    <row r="32" spans="2:33" ht="13.5" thickBot="1" x14ac:dyDescent="0.3">
      <c r="B32" s="200" t="s">
        <v>234</v>
      </c>
      <c r="C32" s="208">
        <v>0.18601042750584046</v>
      </c>
      <c r="D32" s="208">
        <v>0.20953642492987187</v>
      </c>
      <c r="E32" s="208">
        <v>0.23554939721319257</v>
      </c>
      <c r="F32" s="208">
        <v>0.22204772965336345</v>
      </c>
      <c r="G32" s="208">
        <v>0.22666010208101298</v>
      </c>
      <c r="H32" s="208">
        <v>0.23862138461819934</v>
      </c>
      <c r="I32" s="208">
        <v>0.25453452474528659</v>
      </c>
      <c r="J32" s="208">
        <v>0.23578790943225303</v>
      </c>
      <c r="K32" s="208">
        <v>0.21769232483064405</v>
      </c>
      <c r="L32" s="208">
        <v>0.24805753997115401</v>
      </c>
      <c r="M32" s="208">
        <v>0.27286325838177744</v>
      </c>
      <c r="N32" s="208">
        <v>0.23354954670029884</v>
      </c>
      <c r="O32" s="208">
        <v>0.21713886808734048</v>
      </c>
      <c r="P32" s="208">
        <v>0.22978465481362478</v>
      </c>
      <c r="Q32" s="208">
        <v>0.27467824918369593</v>
      </c>
      <c r="R32" s="208">
        <v>0.28235327065806515</v>
      </c>
      <c r="S32" s="208">
        <v>0.26642682815428415</v>
      </c>
      <c r="T32" s="208">
        <v>0.24767183549415159</v>
      </c>
      <c r="U32" s="208">
        <v>0.22124231431056782</v>
      </c>
      <c r="V32" s="208">
        <v>0.16807190513673234</v>
      </c>
      <c r="W32" s="208">
        <v>0.25427317565451768</v>
      </c>
      <c r="X32" s="208">
        <v>0.276360407633926</v>
      </c>
      <c r="Y32" s="208">
        <v>0.29287424379965482</v>
      </c>
      <c r="Z32" s="208">
        <v>0.21069743352340994</v>
      </c>
      <c r="AA32" s="208">
        <v>0.25057075727949168</v>
      </c>
      <c r="AB32" s="208">
        <v>0.21901258139462065</v>
      </c>
      <c r="AC32" s="208">
        <v>0.22870194991440351</v>
      </c>
      <c r="AD32" s="208">
        <v>0.30386178903849298</v>
      </c>
      <c r="AE32" s="208">
        <v>0.35506615493975258</v>
      </c>
      <c r="AF32" s="208">
        <v>0.28479732118426532</v>
      </c>
      <c r="AG32" s="208">
        <v>0.13160916758527128</v>
      </c>
    </row>
    <row r="33" spans="2:33" x14ac:dyDescent="0.25">
      <c r="B33" s="181" t="s">
        <v>211</v>
      </c>
      <c r="C33" s="198">
        <v>40.228468769299582</v>
      </c>
      <c r="D33" s="198">
        <v>39.374142274430227</v>
      </c>
      <c r="E33" s="198">
        <v>39.751578816609673</v>
      </c>
      <c r="F33" s="198">
        <v>37.794791186594573</v>
      </c>
      <c r="G33" s="198">
        <v>37.139749845303719</v>
      </c>
      <c r="H33" s="198">
        <v>36.458913305827998</v>
      </c>
      <c r="I33" s="198">
        <v>39.128977330290112</v>
      </c>
      <c r="J33" s="198">
        <v>42.081574456869113</v>
      </c>
      <c r="K33" s="198">
        <v>39.696233939471199</v>
      </c>
      <c r="L33" s="198">
        <v>40.878190434291085</v>
      </c>
      <c r="M33" s="198">
        <v>42.354140103732362</v>
      </c>
      <c r="N33" s="198">
        <v>41.230372297684291</v>
      </c>
      <c r="O33" s="198">
        <v>39.744457572280844</v>
      </c>
      <c r="P33" s="198">
        <v>42.606455374131791</v>
      </c>
      <c r="Q33" s="198">
        <v>44.24910398788699</v>
      </c>
      <c r="R33" s="198">
        <v>43.448210900031015</v>
      </c>
      <c r="S33" s="198">
        <v>40.506337030229744</v>
      </c>
      <c r="T33" s="198">
        <v>39.783937290809568</v>
      </c>
      <c r="U33" s="198">
        <v>37.398592475852169</v>
      </c>
      <c r="V33" s="198">
        <v>35.739279283714758</v>
      </c>
      <c r="W33" s="198">
        <v>36.18982175534979</v>
      </c>
      <c r="X33" s="198">
        <v>34.759574495094107</v>
      </c>
      <c r="Y33" s="198">
        <v>33.983367606858963</v>
      </c>
      <c r="Z33" s="198">
        <v>34.449650833765737</v>
      </c>
      <c r="AA33" s="198">
        <v>34.7493203422543</v>
      </c>
      <c r="AB33" s="198">
        <v>36.124022862140016</v>
      </c>
      <c r="AC33" s="198">
        <v>33.878200780118604</v>
      </c>
      <c r="AD33" s="198">
        <v>33.550054592370145</v>
      </c>
      <c r="AE33" s="198">
        <v>37.015491266671191</v>
      </c>
      <c r="AF33" s="198">
        <v>36.328863131596258</v>
      </c>
      <c r="AG33" s="198">
        <v>33.611491814685955</v>
      </c>
    </row>
    <row r="34" spans="2:33" x14ac:dyDescent="0.25">
      <c r="B34" s="189" t="s">
        <v>85</v>
      </c>
      <c r="C34" s="198">
        <v>3.6610385863910335</v>
      </c>
      <c r="D34" s="198">
        <v>3.6673130374916125</v>
      </c>
      <c r="E34" s="198">
        <v>3.7274174799567414</v>
      </c>
      <c r="F34" s="198">
        <v>3.5295509868219561</v>
      </c>
      <c r="G34" s="198">
        <v>3.657861842495584</v>
      </c>
      <c r="H34" s="198">
        <v>3.8771771947948621</v>
      </c>
      <c r="I34" s="198">
        <v>3.9088106747573192</v>
      </c>
      <c r="J34" s="198">
        <v>4.2741951786787542</v>
      </c>
      <c r="K34" s="198">
        <v>3.0974566892176405</v>
      </c>
      <c r="L34" s="198">
        <v>1.4502324433249021</v>
      </c>
      <c r="M34" s="198">
        <v>3.4537165257929834</v>
      </c>
      <c r="N34" s="198">
        <v>3.8110658933553743</v>
      </c>
      <c r="O34" s="198">
        <v>3.2665628246730543</v>
      </c>
      <c r="P34" s="198">
        <v>4.0034566312357649</v>
      </c>
      <c r="Q34" s="198">
        <v>4.2085981011184126</v>
      </c>
      <c r="R34" s="198">
        <v>4.016724282156928</v>
      </c>
      <c r="S34" s="198">
        <v>4.3639854105580111</v>
      </c>
      <c r="T34" s="198">
        <v>3.8122072484858824</v>
      </c>
      <c r="U34" s="198">
        <v>4.3148490792263638</v>
      </c>
      <c r="V34" s="198">
        <v>2.5081954403182039</v>
      </c>
      <c r="W34" s="198">
        <v>2.7423559493129139</v>
      </c>
      <c r="X34" s="198">
        <v>0.58083546727895696</v>
      </c>
      <c r="Y34" s="198">
        <v>0.88779086775942673</v>
      </c>
      <c r="Z34" s="198">
        <v>0.73357019052063133</v>
      </c>
      <c r="AA34" s="198">
        <v>0.86876337584765351</v>
      </c>
      <c r="AB34" s="198">
        <v>0.62483973905345602</v>
      </c>
      <c r="AC34" s="198">
        <v>0.2236628283193256</v>
      </c>
      <c r="AD34" s="198">
        <v>0.23978471158056744</v>
      </c>
      <c r="AE34" s="198">
        <v>0.38486750841654216</v>
      </c>
      <c r="AF34" s="198">
        <v>8.2916937303063223E-2</v>
      </c>
      <c r="AG34" s="198">
        <v>6.417990272022939E-3</v>
      </c>
    </row>
    <row r="35" spans="2:33" x14ac:dyDescent="0.25">
      <c r="B35" s="189" t="s">
        <v>234</v>
      </c>
      <c r="C35" s="198">
        <v>30.900087365332116</v>
      </c>
      <c r="D35" s="198">
        <v>29.702201827962259</v>
      </c>
      <c r="E35" s="198">
        <v>29.490042978670459</v>
      </c>
      <c r="F35" s="198">
        <v>27.746590513592793</v>
      </c>
      <c r="G35" s="198">
        <v>26.49467996140498</v>
      </c>
      <c r="H35" s="198">
        <v>25.042942783781086</v>
      </c>
      <c r="I35" s="198">
        <v>27.986368107766257</v>
      </c>
      <c r="J35" s="198">
        <v>30.079890662385072</v>
      </c>
      <c r="K35" s="198">
        <v>29.596466110220312</v>
      </c>
      <c r="L35" s="198">
        <v>31.321620059358381</v>
      </c>
      <c r="M35" s="198">
        <v>30.365496707351685</v>
      </c>
      <c r="N35" s="198">
        <v>29.610747034851759</v>
      </c>
      <c r="O35" s="198">
        <v>26.973736918367429</v>
      </c>
      <c r="P35" s="198">
        <v>30.35643274241006</v>
      </c>
      <c r="Q35" s="198">
        <v>31.322318799032139</v>
      </c>
      <c r="R35" s="198">
        <v>30.429408955798849</v>
      </c>
      <c r="S35" s="198">
        <v>26.90179166916165</v>
      </c>
      <c r="T35" s="198">
        <v>26.332968316762059</v>
      </c>
      <c r="U35" s="198">
        <v>24.169847167816727</v>
      </c>
      <c r="V35" s="198">
        <v>23.332936366359245</v>
      </c>
      <c r="W35" s="198">
        <v>22.743508528623593</v>
      </c>
      <c r="X35" s="198">
        <v>21.779347480386495</v>
      </c>
      <c r="Y35" s="198">
        <v>20.684523008771677</v>
      </c>
      <c r="Z35" s="198">
        <v>21.106516847461339</v>
      </c>
      <c r="AA35" s="198">
        <v>21.151402877787117</v>
      </c>
      <c r="AB35" s="198">
        <v>21.785622764416768</v>
      </c>
      <c r="AC35" s="198">
        <v>20.275004823729368</v>
      </c>
      <c r="AD35" s="198">
        <v>20.37062830011638</v>
      </c>
      <c r="AE35" s="198">
        <v>21.609180662609109</v>
      </c>
      <c r="AF35" s="198">
        <v>20.844604185068356</v>
      </c>
      <c r="AG35" s="198">
        <v>17.966164002366131</v>
      </c>
    </row>
    <row r="36" spans="2:33" x14ac:dyDescent="0.25">
      <c r="B36" s="189" t="s">
        <v>235</v>
      </c>
      <c r="C36" s="199">
        <v>5.6673428175764302</v>
      </c>
      <c r="D36" s="199">
        <v>6.0046274089763552</v>
      </c>
      <c r="E36" s="199">
        <v>6.5341183579824689</v>
      </c>
      <c r="F36" s="199">
        <v>6.5186496861798249</v>
      </c>
      <c r="G36" s="199">
        <v>6.9872080414031528</v>
      </c>
      <c r="H36" s="199">
        <v>7.5387933272520486</v>
      </c>
      <c r="I36" s="199">
        <v>7.233798547766539</v>
      </c>
      <c r="J36" s="199">
        <v>7.727488615805286</v>
      </c>
      <c r="K36" s="199">
        <v>7.0023111400332496</v>
      </c>
      <c r="L36" s="199">
        <v>8.1063379316078059</v>
      </c>
      <c r="M36" s="199">
        <v>8.5349268705876966</v>
      </c>
      <c r="N36" s="199">
        <v>7.8085593694771571</v>
      </c>
      <c r="O36" s="199">
        <v>9.5041578292403557</v>
      </c>
      <c r="P36" s="199">
        <v>8.2465660004859682</v>
      </c>
      <c r="Q36" s="199">
        <v>8.7181870877364354</v>
      </c>
      <c r="R36" s="199">
        <v>9.0020776620752461</v>
      </c>
      <c r="S36" s="199">
        <v>9.2405599505100842</v>
      </c>
      <c r="T36" s="199">
        <v>9.6387617255616274</v>
      </c>
      <c r="U36" s="199">
        <v>8.9138962288090795</v>
      </c>
      <c r="V36" s="199">
        <v>9.8981474770373143</v>
      </c>
      <c r="W36" s="199">
        <v>10.703957277413286</v>
      </c>
      <c r="X36" s="199">
        <v>12.399391547428651</v>
      </c>
      <c r="Y36" s="199">
        <v>12.411053730327858</v>
      </c>
      <c r="Z36" s="199">
        <v>12.609563795783762</v>
      </c>
      <c r="AA36" s="199">
        <v>12.729154088619532</v>
      </c>
      <c r="AB36" s="199">
        <v>13.713560358669797</v>
      </c>
      <c r="AC36" s="199">
        <v>13.379533128069905</v>
      </c>
      <c r="AD36" s="199">
        <v>12.9396415806732</v>
      </c>
      <c r="AE36" s="199">
        <v>15.021443095645537</v>
      </c>
      <c r="AF36" s="199">
        <v>15.401342009224839</v>
      </c>
      <c r="AG36" s="199">
        <v>15.638909822047808</v>
      </c>
    </row>
    <row r="37" spans="2:33" ht="13.5" thickBot="1" x14ac:dyDescent="0.3">
      <c r="B37" s="200" t="s">
        <v>236</v>
      </c>
      <c r="C37" s="208">
        <v>0</v>
      </c>
      <c r="D37" s="208">
        <v>0</v>
      </c>
      <c r="E37" s="208">
        <v>0</v>
      </c>
      <c r="F37" s="208">
        <v>0</v>
      </c>
      <c r="G37" s="208">
        <v>0</v>
      </c>
      <c r="H37" s="208">
        <v>0</v>
      </c>
      <c r="I37" s="208">
        <v>0</v>
      </c>
      <c r="J37" s="208">
        <v>0</v>
      </c>
      <c r="K37" s="208">
        <v>0</v>
      </c>
      <c r="L37" s="208">
        <v>0</v>
      </c>
      <c r="M37" s="208">
        <v>0</v>
      </c>
      <c r="N37" s="208">
        <v>0</v>
      </c>
      <c r="O37" s="208">
        <v>0</v>
      </c>
      <c r="P37" s="208">
        <v>0</v>
      </c>
      <c r="Q37" s="208">
        <v>0</v>
      </c>
      <c r="R37" s="208">
        <v>0</v>
      </c>
      <c r="S37" s="208">
        <v>0</v>
      </c>
      <c r="T37" s="208">
        <v>0</v>
      </c>
      <c r="U37" s="208">
        <v>0</v>
      </c>
      <c r="V37" s="208">
        <v>0</v>
      </c>
      <c r="W37" s="208">
        <v>0</v>
      </c>
      <c r="X37" s="208">
        <v>0</v>
      </c>
      <c r="Y37" s="208">
        <v>0</v>
      </c>
      <c r="Z37" s="208">
        <v>0</v>
      </c>
      <c r="AA37" s="208">
        <v>0</v>
      </c>
      <c r="AB37" s="208">
        <v>0</v>
      </c>
      <c r="AC37" s="208">
        <v>0</v>
      </c>
      <c r="AD37" s="208">
        <v>0</v>
      </c>
      <c r="AE37" s="208">
        <v>0</v>
      </c>
      <c r="AF37" s="208">
        <v>0</v>
      </c>
      <c r="AG37" s="208">
        <v>0</v>
      </c>
    </row>
    <row r="39" spans="2:33" x14ac:dyDescent="0.25">
      <c r="B39" s="213"/>
      <c r="C39" s="214">
        <v>1</v>
      </c>
      <c r="D39" s="214">
        <v>0</v>
      </c>
      <c r="E39" s="214">
        <v>0</v>
      </c>
      <c r="F39" s="214">
        <v>0</v>
      </c>
      <c r="G39" s="214">
        <v>0</v>
      </c>
      <c r="H39" s="214">
        <v>0</v>
      </c>
      <c r="I39" s="214">
        <v>0</v>
      </c>
      <c r="J39" s="214">
        <v>0</v>
      </c>
      <c r="K39" s="214">
        <v>0</v>
      </c>
      <c r="L39" s="214">
        <v>0</v>
      </c>
      <c r="M39" s="214">
        <v>0</v>
      </c>
      <c r="N39" s="214">
        <v>0</v>
      </c>
      <c r="O39" s="214">
        <v>0</v>
      </c>
      <c r="P39" s="214">
        <v>0</v>
      </c>
      <c r="Q39" s="214">
        <v>0</v>
      </c>
      <c r="R39" s="214">
        <v>0</v>
      </c>
      <c r="S39" s="214">
        <v>0</v>
      </c>
      <c r="T39" s="214">
        <v>0</v>
      </c>
      <c r="U39" s="214">
        <v>0</v>
      </c>
      <c r="V39" s="214">
        <v>0</v>
      </c>
      <c r="W39" s="214">
        <v>0</v>
      </c>
      <c r="X39" s="214">
        <v>0</v>
      </c>
      <c r="Y39" s="214">
        <v>0</v>
      </c>
      <c r="Z39" s="214">
        <v>0</v>
      </c>
      <c r="AA39" s="214">
        <v>0</v>
      </c>
      <c r="AB39" s="214">
        <v>0</v>
      </c>
      <c r="AC39" s="214">
        <v>0</v>
      </c>
      <c r="AD39" s="214">
        <v>0</v>
      </c>
      <c r="AE39" s="214">
        <v>0</v>
      </c>
      <c r="AF39" s="214">
        <v>0</v>
      </c>
      <c r="AG39" s="214">
        <v>0</v>
      </c>
    </row>
    <row r="40" spans="2:33" x14ac:dyDescent="0.25">
      <c r="B40" s="213"/>
      <c r="C40" s="214">
        <v>1990</v>
      </c>
      <c r="D40" s="214">
        <v>0</v>
      </c>
      <c r="E40" s="214">
        <v>0</v>
      </c>
      <c r="F40" s="214">
        <v>0</v>
      </c>
      <c r="G40" s="214">
        <v>0</v>
      </c>
      <c r="H40" s="214">
        <v>0</v>
      </c>
      <c r="I40" s="214">
        <v>0</v>
      </c>
      <c r="J40" s="214">
        <v>0</v>
      </c>
      <c r="K40" s="214">
        <v>0</v>
      </c>
      <c r="L40" s="214">
        <v>0</v>
      </c>
      <c r="M40" s="214">
        <v>0</v>
      </c>
      <c r="N40" s="214">
        <v>0</v>
      </c>
      <c r="O40" s="214">
        <v>0</v>
      </c>
      <c r="P40" s="214">
        <v>0</v>
      </c>
      <c r="Q40" s="214">
        <v>0</v>
      </c>
      <c r="R40" s="214">
        <v>0</v>
      </c>
      <c r="S40" s="214">
        <v>0</v>
      </c>
      <c r="T40" s="214">
        <v>0</v>
      </c>
      <c r="U40" s="214">
        <v>0</v>
      </c>
      <c r="V40" s="214">
        <v>0</v>
      </c>
      <c r="W40" s="214">
        <v>0</v>
      </c>
      <c r="X40" s="214">
        <v>0</v>
      </c>
      <c r="Y40" s="214">
        <v>0</v>
      </c>
      <c r="Z40" s="214">
        <v>0</v>
      </c>
      <c r="AA40" s="214">
        <v>0</v>
      </c>
      <c r="AB40" s="214">
        <v>0</v>
      </c>
      <c r="AC40" s="214">
        <v>0</v>
      </c>
      <c r="AD40" s="214">
        <v>0</v>
      </c>
      <c r="AE40" s="214">
        <v>0</v>
      </c>
      <c r="AF40" s="214">
        <v>0</v>
      </c>
      <c r="AG40" s="214">
        <v>0</v>
      </c>
    </row>
    <row r="42" spans="2:33" x14ac:dyDescent="0.25">
      <c r="Z42" s="214" t="s">
        <v>239</v>
      </c>
    </row>
    <row r="43" spans="2:33" x14ac:dyDescent="0.25">
      <c r="Z43" s="214" t="s">
        <v>240</v>
      </c>
    </row>
    <row r="44" spans="2:33" x14ac:dyDescent="0.25">
      <c r="Z44" s="214" t="s">
        <v>241</v>
      </c>
    </row>
    <row r="45" spans="2:33" x14ac:dyDescent="0.25">
      <c r="Z45" s="214" t="s">
        <v>242</v>
      </c>
    </row>
    <row r="46" spans="2:33" x14ac:dyDescent="0.25">
      <c r="Z46" s="214" t="s">
        <v>243</v>
      </c>
    </row>
    <row r="47" spans="2:33" x14ac:dyDescent="0.25">
      <c r="Z47" s="214" t="s">
        <v>244</v>
      </c>
    </row>
    <row r="48" spans="2:33" x14ac:dyDescent="0.25">
      <c r="Z48" s="214" t="s">
        <v>245</v>
      </c>
    </row>
  </sheetData>
  <mergeCells count="1">
    <mergeCell ref="B3:N3"/>
  </mergeCells>
  <conditionalFormatting sqref="B3:R3">
    <cfRule type="cellIs" dxfId="14" priority="1" stopIfTrue="1" operator="equal">
      <formula>0</formula>
    </cfRule>
    <cfRule type="cellIs" dxfId="13" priority="2" stopIfTrue="1" operator="notEqual">
      <formula>0</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B9275-916A-46FE-B745-3A3568C85021}">
  <dimension ref="A1:AH89"/>
  <sheetViews>
    <sheetView topLeftCell="Q1" workbookViewId="0">
      <selection activeCell="AH13" sqref="AH13"/>
    </sheetView>
  </sheetViews>
  <sheetFormatPr defaultRowHeight="15" x14ac:dyDescent="0.25"/>
  <cols>
    <col min="1" max="1" width="13.42578125" bestFit="1" customWidth="1"/>
    <col min="2" max="2" width="27.42578125" customWidth="1"/>
    <col min="3" max="3" width="10.5703125" bestFit="1" customWidth="1"/>
    <col min="4" max="4" width="10" bestFit="1" customWidth="1"/>
    <col min="5" max="5" width="9.5703125" bestFit="1" customWidth="1"/>
    <col min="6" max="7" width="12.140625" bestFit="1" customWidth="1"/>
    <col min="8" max="10" width="11.85546875" bestFit="1" customWidth="1"/>
    <col min="11" max="11" width="12.140625" bestFit="1" customWidth="1"/>
    <col min="12" max="12" width="11.85546875" bestFit="1" customWidth="1"/>
    <col min="13" max="13" width="11" bestFit="1" customWidth="1"/>
    <col min="14" max="18" width="10.85546875" customWidth="1"/>
    <col min="19" max="33" width="11" customWidth="1"/>
  </cols>
  <sheetData>
    <row r="1" spans="1:34" ht="22.5" x14ac:dyDescent="0.45">
      <c r="A1" s="157"/>
      <c r="B1" s="181"/>
      <c r="C1" s="181"/>
      <c r="D1" s="181"/>
      <c r="E1" s="181"/>
      <c r="F1" s="181"/>
      <c r="G1" s="181"/>
      <c r="H1" s="181"/>
      <c r="I1" s="181"/>
      <c r="J1" s="181"/>
      <c r="K1" s="181"/>
      <c r="L1" s="181"/>
    </row>
    <row r="2" spans="1:34" ht="14.25" customHeight="1" x14ac:dyDescent="0.45">
      <c r="A2" s="157"/>
      <c r="B2" s="181"/>
      <c r="C2" s="181"/>
      <c r="D2" s="181"/>
      <c r="E2" s="181"/>
      <c r="F2" s="181"/>
      <c r="G2" s="181"/>
      <c r="H2" s="181"/>
      <c r="I2" s="181"/>
      <c r="J2" s="181"/>
      <c r="K2" s="181"/>
      <c r="L2" s="181"/>
    </row>
    <row r="3" spans="1:34" ht="46.5" customHeight="1" x14ac:dyDescent="0.45">
      <c r="A3" s="157"/>
      <c r="B3" s="420" t="s">
        <v>246</v>
      </c>
      <c r="C3" s="420"/>
      <c r="D3" s="420"/>
      <c r="E3" s="420"/>
      <c r="F3" s="420"/>
      <c r="G3" s="420"/>
      <c r="H3" s="420"/>
      <c r="I3" s="420"/>
      <c r="J3" s="420"/>
      <c r="K3" s="181"/>
      <c r="L3" s="181"/>
      <c r="M3" s="181"/>
      <c r="N3" s="181"/>
    </row>
    <row r="4" spans="1:34" ht="15" customHeight="1" x14ac:dyDescent="0.45">
      <c r="A4" s="157"/>
      <c r="B4" s="181"/>
      <c r="D4" s="181"/>
      <c r="E4" s="181"/>
      <c r="F4" s="181"/>
      <c r="G4" s="181"/>
      <c r="H4" s="181"/>
      <c r="I4" s="181"/>
      <c r="J4" s="181"/>
      <c r="K4" s="181"/>
      <c r="L4" s="181"/>
      <c r="M4" s="181"/>
      <c r="N4" s="181"/>
      <c r="O4" s="181"/>
      <c r="P4" s="181"/>
      <c r="Q4" s="181"/>
      <c r="R4" s="181"/>
      <c r="S4" s="181"/>
      <c r="T4" s="181"/>
      <c r="U4" s="181"/>
      <c r="V4" s="181"/>
      <c r="W4" s="181"/>
      <c r="X4" s="181"/>
      <c r="Y4" s="181"/>
      <c r="Z4" s="181"/>
      <c r="AA4" s="181"/>
      <c r="AB4" s="181"/>
      <c r="AC4" s="181"/>
      <c r="AD4" s="181"/>
      <c r="AE4" s="181"/>
      <c r="AF4" s="181"/>
      <c r="AG4" s="181"/>
    </row>
    <row r="5" spans="1:34" ht="16.5" thickBot="1" x14ac:dyDescent="0.35">
      <c r="A5" s="181"/>
      <c r="B5" s="185"/>
      <c r="C5" s="179">
        <v>1990</v>
      </c>
      <c r="D5" s="179">
        <v>1991</v>
      </c>
      <c r="E5" s="179">
        <v>1992</v>
      </c>
      <c r="F5" s="179">
        <v>1993</v>
      </c>
      <c r="G5" s="179">
        <v>1994</v>
      </c>
      <c r="H5" s="179">
        <v>1995</v>
      </c>
      <c r="I5" s="179">
        <v>1996</v>
      </c>
      <c r="J5" s="179">
        <v>1997</v>
      </c>
      <c r="K5" s="179">
        <v>1998</v>
      </c>
      <c r="L5" s="179">
        <v>1999</v>
      </c>
      <c r="M5" s="179">
        <v>2000</v>
      </c>
      <c r="N5" s="179">
        <v>2001</v>
      </c>
      <c r="O5" s="179">
        <v>2002</v>
      </c>
      <c r="P5" s="179">
        <v>2003</v>
      </c>
      <c r="Q5" s="179">
        <v>2004</v>
      </c>
      <c r="R5" s="179">
        <v>2005</v>
      </c>
      <c r="S5" s="179">
        <v>2006</v>
      </c>
      <c r="T5" s="179">
        <v>2007</v>
      </c>
      <c r="U5" s="179">
        <v>2008</v>
      </c>
      <c r="V5" s="179">
        <v>2009</v>
      </c>
      <c r="W5" s="179">
        <v>2010</v>
      </c>
      <c r="X5" s="179">
        <v>2011</v>
      </c>
      <c r="Y5" s="179">
        <v>2012</v>
      </c>
      <c r="Z5" s="179">
        <v>2013</v>
      </c>
      <c r="AA5" s="179">
        <v>2014</v>
      </c>
      <c r="AB5" s="179">
        <v>2015</v>
      </c>
      <c r="AC5" s="179">
        <v>2016</v>
      </c>
      <c r="AD5" s="179">
        <v>2017</v>
      </c>
      <c r="AE5" s="179">
        <v>2018</v>
      </c>
      <c r="AF5" s="179">
        <v>2019</v>
      </c>
      <c r="AG5" s="179">
        <v>2020</v>
      </c>
    </row>
    <row r="6" spans="1:34" x14ac:dyDescent="0.25">
      <c r="A6" s="181"/>
      <c r="B6" s="215" t="s">
        <v>247</v>
      </c>
      <c r="C6" s="216">
        <v>39609.146606814138</v>
      </c>
      <c r="D6" s="216">
        <v>37911.923987497685</v>
      </c>
      <c r="E6" s="216">
        <v>37328.438013457344</v>
      </c>
      <c r="F6" s="216">
        <v>37290.548170503142</v>
      </c>
      <c r="G6" s="216">
        <v>43147.597862429029</v>
      </c>
      <c r="H6" s="216">
        <v>59951.226447494519</v>
      </c>
      <c r="I6" s="216">
        <v>53795.168305550404</v>
      </c>
      <c r="J6" s="216">
        <v>63259.404451237373</v>
      </c>
      <c r="K6" s="216">
        <v>55076.895891319873</v>
      </c>
      <c r="L6" s="216">
        <v>50504.314267424023</v>
      </c>
      <c r="M6" s="216">
        <v>49929.994970068794</v>
      </c>
      <c r="N6" s="216">
        <v>46067.855870361593</v>
      </c>
      <c r="O6" s="216">
        <v>49404.799157262954</v>
      </c>
      <c r="P6" s="216">
        <v>46125.763749156584</v>
      </c>
      <c r="Q6" s="216">
        <v>58623.681189352625</v>
      </c>
      <c r="R6" s="216">
        <v>57872.924415692331</v>
      </c>
      <c r="S6" s="216">
        <v>54322.935951469844</v>
      </c>
      <c r="T6" s="216">
        <v>37339.031537796582</v>
      </c>
      <c r="U6" s="216">
        <v>36418.334115071157</v>
      </c>
      <c r="V6" s="216">
        <v>34103.963731204742</v>
      </c>
      <c r="W6" s="216">
        <v>39171.748579465326</v>
      </c>
      <c r="X6" s="216">
        <v>38127.715179563966</v>
      </c>
      <c r="Y6" s="216">
        <v>38017.603303766678</v>
      </c>
      <c r="Z6" s="216">
        <v>39271.091113642709</v>
      </c>
      <c r="AA6" s="216">
        <v>40785.527121204708</v>
      </c>
      <c r="AB6" s="216">
        <v>35381.353945077084</v>
      </c>
      <c r="AC6" s="216">
        <v>45020.04448891207</v>
      </c>
      <c r="AD6" s="216">
        <v>32452.29532070343</v>
      </c>
      <c r="AE6" s="216">
        <v>27357.453164228598</v>
      </c>
      <c r="AF6" s="216">
        <v>33485.759293295785</v>
      </c>
      <c r="AG6" s="216">
        <v>43192.136167593097</v>
      </c>
    </row>
    <row r="7" spans="1:34" x14ac:dyDescent="0.25">
      <c r="A7" s="181"/>
      <c r="B7" s="189" t="s">
        <v>248</v>
      </c>
      <c r="C7" s="217">
        <v>0</v>
      </c>
      <c r="D7" s="217">
        <v>0</v>
      </c>
      <c r="E7" s="217">
        <v>0</v>
      </c>
      <c r="F7" s="217">
        <v>0</v>
      </c>
      <c r="G7" s="217">
        <v>0</v>
      </c>
      <c r="H7" s="217">
        <v>0</v>
      </c>
      <c r="I7" s="217">
        <v>0</v>
      </c>
      <c r="J7" s="217">
        <v>0</v>
      </c>
      <c r="K7" s="217">
        <v>0</v>
      </c>
      <c r="L7" s="217">
        <v>0</v>
      </c>
      <c r="M7" s="217">
        <v>0</v>
      </c>
      <c r="N7" s="217">
        <v>0</v>
      </c>
      <c r="O7" s="217">
        <v>0</v>
      </c>
      <c r="P7" s="217">
        <v>0</v>
      </c>
      <c r="Q7" s="217">
        <v>0</v>
      </c>
      <c r="R7" s="217">
        <v>0</v>
      </c>
      <c r="S7" s="217">
        <v>0</v>
      </c>
      <c r="T7" s="217">
        <v>0</v>
      </c>
      <c r="U7" s="217">
        <v>0</v>
      </c>
      <c r="V7" s="217">
        <v>0</v>
      </c>
      <c r="W7" s="217">
        <v>0</v>
      </c>
      <c r="X7" s="217">
        <v>0</v>
      </c>
      <c r="Y7" s="217">
        <v>0</v>
      </c>
      <c r="Z7" s="217">
        <v>0</v>
      </c>
      <c r="AA7" s="217">
        <v>0</v>
      </c>
      <c r="AB7" s="217">
        <v>0</v>
      </c>
      <c r="AC7" s="217">
        <v>0</v>
      </c>
      <c r="AD7" s="217">
        <v>0</v>
      </c>
      <c r="AE7" s="217">
        <v>0</v>
      </c>
      <c r="AF7" s="217">
        <v>0</v>
      </c>
      <c r="AG7" s="217">
        <v>0</v>
      </c>
    </row>
    <row r="8" spans="1:34" x14ac:dyDescent="0.25">
      <c r="A8" s="181"/>
      <c r="B8" s="189" t="s">
        <v>249</v>
      </c>
      <c r="C8" s="217">
        <v>0</v>
      </c>
      <c r="D8" s="217">
        <v>0</v>
      </c>
      <c r="E8" s="217">
        <v>0</v>
      </c>
      <c r="F8" s="217">
        <v>0</v>
      </c>
      <c r="G8" s="217">
        <v>0</v>
      </c>
      <c r="H8" s="217">
        <v>0</v>
      </c>
      <c r="I8" s="217">
        <v>0</v>
      </c>
      <c r="J8" s="217">
        <v>0</v>
      </c>
      <c r="K8" s="217">
        <v>0</v>
      </c>
      <c r="L8" s="217">
        <v>0</v>
      </c>
      <c r="M8" s="217">
        <v>0</v>
      </c>
      <c r="N8" s="217">
        <v>0</v>
      </c>
      <c r="O8" s="217">
        <v>0</v>
      </c>
      <c r="P8" s="217">
        <v>0</v>
      </c>
      <c r="Q8" s="217">
        <v>0</v>
      </c>
      <c r="R8" s="217">
        <v>0</v>
      </c>
      <c r="S8" s="217">
        <v>0</v>
      </c>
      <c r="T8" s="217">
        <v>0</v>
      </c>
      <c r="U8" s="217">
        <v>0</v>
      </c>
      <c r="V8" s="217">
        <v>0</v>
      </c>
      <c r="W8" s="217">
        <v>0</v>
      </c>
      <c r="X8" s="217">
        <v>0</v>
      </c>
      <c r="Y8" s="217">
        <v>0</v>
      </c>
      <c r="Z8" s="217">
        <v>0</v>
      </c>
      <c r="AA8" s="217">
        <v>0</v>
      </c>
      <c r="AB8" s="217">
        <v>0</v>
      </c>
      <c r="AC8" s="217">
        <v>0</v>
      </c>
      <c r="AD8" s="217">
        <v>0</v>
      </c>
      <c r="AE8" s="217">
        <v>0</v>
      </c>
      <c r="AF8" s="217">
        <v>0</v>
      </c>
      <c r="AG8" s="217">
        <v>0</v>
      </c>
    </row>
    <row r="9" spans="1:34" x14ac:dyDescent="0.25">
      <c r="A9" s="181"/>
      <c r="B9" s="189" t="s">
        <v>250</v>
      </c>
      <c r="C9" s="217">
        <v>3740</v>
      </c>
      <c r="D9" s="217">
        <v>3740</v>
      </c>
      <c r="E9" s="217">
        <v>3740</v>
      </c>
      <c r="F9" s="217">
        <v>3740</v>
      </c>
      <c r="G9" s="217">
        <v>10038.947987554689</v>
      </c>
      <c r="H9" s="217">
        <v>26008.520610527805</v>
      </c>
      <c r="I9" s="217">
        <v>20754.353023091404</v>
      </c>
      <c r="J9" s="217">
        <v>29982.84585169526</v>
      </c>
      <c r="K9" s="217">
        <v>21601.988949902076</v>
      </c>
      <c r="L9" s="217">
        <v>17852.719881594803</v>
      </c>
      <c r="M9" s="217">
        <v>17382.69892999974</v>
      </c>
      <c r="N9" s="217">
        <v>13571.007137367422</v>
      </c>
      <c r="O9" s="217">
        <v>16603.11673462277</v>
      </c>
      <c r="P9" s="217">
        <v>14308.855100008212</v>
      </c>
      <c r="Q9" s="217">
        <v>27341.889818184824</v>
      </c>
      <c r="R9" s="217">
        <v>27273.891029700357</v>
      </c>
      <c r="S9" s="217">
        <v>24262.456385406746</v>
      </c>
      <c r="T9" s="217">
        <v>8237.3542016824285</v>
      </c>
      <c r="U9" s="217">
        <v>8647.3016546187991</v>
      </c>
      <c r="V9" s="217">
        <v>9822.1827441775113</v>
      </c>
      <c r="W9" s="217">
        <v>13667.523111681467</v>
      </c>
      <c r="X9" s="217">
        <v>13318.219345885911</v>
      </c>
      <c r="Y9" s="217">
        <v>13707.243686835083</v>
      </c>
      <c r="Z9" s="217">
        <v>14955.433424015557</v>
      </c>
      <c r="AA9" s="217">
        <v>16428.697094099458</v>
      </c>
      <c r="AB9" s="217">
        <v>12053.878858276616</v>
      </c>
      <c r="AC9" s="217">
        <v>21240.037691468431</v>
      </c>
      <c r="AD9" s="217">
        <v>9862.5965813065195</v>
      </c>
      <c r="AE9" s="217">
        <v>5136.4801979327376</v>
      </c>
      <c r="AF9" s="217">
        <v>12045.081571637302</v>
      </c>
      <c r="AG9" s="217">
        <v>23121.742741402486</v>
      </c>
    </row>
    <row r="10" spans="1:34" x14ac:dyDescent="0.25">
      <c r="A10" s="181"/>
      <c r="B10" s="189" t="s">
        <v>251</v>
      </c>
      <c r="C10" s="217">
        <v>35726.646736219627</v>
      </c>
      <c r="D10" s="217">
        <v>34020.65789934971</v>
      </c>
      <c r="E10" s="217">
        <v>33417.194061261253</v>
      </c>
      <c r="F10" s="217">
        <v>33244.454130768048</v>
      </c>
      <c r="G10" s="217">
        <v>32735.573129803175</v>
      </c>
      <c r="H10" s="217">
        <v>33648.921868024037</v>
      </c>
      <c r="I10" s="217">
        <v>32873.763946537554</v>
      </c>
      <c r="J10" s="217">
        <v>33061.643870151849</v>
      </c>
      <c r="K10" s="217">
        <v>33187.293742057213</v>
      </c>
      <c r="L10" s="217">
        <v>32375.455861051876</v>
      </c>
      <c r="M10" s="217">
        <v>32079.492371042641</v>
      </c>
      <c r="N10" s="217">
        <v>31885.115262643256</v>
      </c>
      <c r="O10" s="217">
        <v>32077.153245506899</v>
      </c>
      <c r="P10" s="217">
        <v>31246.889375341565</v>
      </c>
      <c r="Q10" s="217">
        <v>31004.049542744266</v>
      </c>
      <c r="R10" s="217">
        <v>30504.768591898959</v>
      </c>
      <c r="S10" s="217">
        <v>29867.1202755097</v>
      </c>
      <c r="T10" s="217">
        <v>28869.973933510817</v>
      </c>
      <c r="U10" s="217">
        <v>27565.995435256351</v>
      </c>
      <c r="V10" s="217">
        <v>24173.945012299362</v>
      </c>
      <c r="W10" s="217">
        <v>25344.407503256185</v>
      </c>
      <c r="X10" s="217">
        <v>24582.107952122144</v>
      </c>
      <c r="Y10" s="217">
        <v>24076.39840813202</v>
      </c>
      <c r="Z10" s="217">
        <v>24145.373027984468</v>
      </c>
      <c r="AA10" s="217">
        <v>24202.654796839593</v>
      </c>
      <c r="AB10" s="217">
        <v>23132.383848313748</v>
      </c>
      <c r="AC10" s="217">
        <v>23534.869289641243</v>
      </c>
      <c r="AD10" s="217">
        <v>22407.76102634269</v>
      </c>
      <c r="AE10" s="217">
        <v>22040.258243009106</v>
      </c>
      <c r="AF10" s="217">
        <v>21261.185988139194</v>
      </c>
      <c r="AG10" s="217">
        <v>19892.124682438796</v>
      </c>
      <c r="AH10" s="218"/>
    </row>
    <row r="11" spans="1:34" x14ac:dyDescent="0.25">
      <c r="A11" s="181"/>
      <c r="B11" s="189" t="s">
        <v>252</v>
      </c>
      <c r="C11" s="217">
        <v>0</v>
      </c>
      <c r="D11" s="217">
        <v>0</v>
      </c>
      <c r="E11" s="217">
        <v>0</v>
      </c>
      <c r="F11" s="217">
        <v>0</v>
      </c>
      <c r="G11" s="217">
        <v>0</v>
      </c>
      <c r="H11" s="217">
        <v>0</v>
      </c>
      <c r="I11" s="217">
        <v>0</v>
      </c>
      <c r="J11" s="217">
        <v>0</v>
      </c>
      <c r="K11" s="217">
        <v>0</v>
      </c>
      <c r="L11" s="217">
        <v>0</v>
      </c>
      <c r="M11" s="217">
        <v>0</v>
      </c>
      <c r="N11" s="217">
        <v>0</v>
      </c>
      <c r="O11" s="217">
        <v>0</v>
      </c>
      <c r="P11" s="217">
        <v>0</v>
      </c>
      <c r="Q11" s="217">
        <v>0</v>
      </c>
      <c r="R11" s="217">
        <v>0</v>
      </c>
      <c r="S11" s="217">
        <v>0</v>
      </c>
      <c r="T11" s="217">
        <v>0</v>
      </c>
      <c r="U11" s="217">
        <v>0</v>
      </c>
      <c r="V11" s="217">
        <v>0</v>
      </c>
      <c r="W11" s="217">
        <v>0</v>
      </c>
      <c r="X11" s="217">
        <v>0</v>
      </c>
      <c r="Y11" s="217">
        <v>0</v>
      </c>
      <c r="Z11" s="217">
        <v>0</v>
      </c>
      <c r="AA11" s="217">
        <v>0</v>
      </c>
      <c r="AB11" s="217">
        <v>0</v>
      </c>
      <c r="AC11" s="217">
        <v>0</v>
      </c>
      <c r="AD11" s="217">
        <v>0</v>
      </c>
      <c r="AE11" s="217">
        <v>0</v>
      </c>
      <c r="AF11" s="217">
        <v>0</v>
      </c>
      <c r="AG11" s="217">
        <v>0</v>
      </c>
    </row>
    <row r="12" spans="1:34" x14ac:dyDescent="0.25">
      <c r="A12" s="181"/>
      <c r="B12" s="189" t="s">
        <v>253</v>
      </c>
      <c r="C12" s="217">
        <v>0</v>
      </c>
      <c r="D12" s="217">
        <v>0</v>
      </c>
      <c r="E12" s="217">
        <v>0</v>
      </c>
      <c r="F12" s="217">
        <v>0</v>
      </c>
      <c r="G12" s="217">
        <v>0</v>
      </c>
      <c r="H12" s="217">
        <v>0</v>
      </c>
      <c r="I12" s="217">
        <v>0</v>
      </c>
      <c r="J12" s="217">
        <v>0</v>
      </c>
      <c r="K12" s="217">
        <v>0</v>
      </c>
      <c r="L12" s="217">
        <v>0</v>
      </c>
      <c r="M12" s="217">
        <v>0</v>
      </c>
      <c r="N12" s="217">
        <v>0</v>
      </c>
      <c r="O12" s="217">
        <v>0</v>
      </c>
      <c r="P12" s="217">
        <v>0</v>
      </c>
      <c r="Q12" s="217">
        <v>0</v>
      </c>
      <c r="R12" s="217">
        <v>0</v>
      </c>
      <c r="S12" s="217">
        <v>0</v>
      </c>
      <c r="T12" s="217">
        <v>0</v>
      </c>
      <c r="U12" s="217">
        <v>0</v>
      </c>
      <c r="V12" s="217">
        <v>0</v>
      </c>
      <c r="W12" s="217">
        <v>0</v>
      </c>
      <c r="X12" s="217">
        <v>0</v>
      </c>
      <c r="Y12" s="217">
        <v>0</v>
      </c>
      <c r="Z12" s="217">
        <v>0</v>
      </c>
      <c r="AA12" s="217">
        <v>0</v>
      </c>
      <c r="AB12" s="217">
        <v>0</v>
      </c>
      <c r="AC12" s="217">
        <v>0</v>
      </c>
      <c r="AD12" s="217">
        <v>0</v>
      </c>
      <c r="AE12" s="217">
        <v>0</v>
      </c>
      <c r="AF12" s="217">
        <v>0</v>
      </c>
      <c r="AG12" s="217">
        <v>0</v>
      </c>
    </row>
    <row r="13" spans="1:34" x14ac:dyDescent="0.25">
      <c r="A13" s="181"/>
      <c r="B13" s="189" t="s">
        <v>254</v>
      </c>
      <c r="C13" s="217">
        <v>0</v>
      </c>
      <c r="D13" s="217">
        <v>0</v>
      </c>
      <c r="E13" s="217">
        <v>0</v>
      </c>
      <c r="F13" s="217">
        <v>0</v>
      </c>
      <c r="G13" s="217">
        <v>0</v>
      </c>
      <c r="H13" s="217">
        <v>0</v>
      </c>
      <c r="I13" s="217">
        <v>0</v>
      </c>
      <c r="J13" s="217">
        <v>0</v>
      </c>
      <c r="K13" s="217">
        <v>0</v>
      </c>
      <c r="L13" s="217">
        <v>0</v>
      </c>
      <c r="M13" s="217">
        <v>0</v>
      </c>
      <c r="N13" s="217">
        <v>0</v>
      </c>
      <c r="O13" s="217">
        <v>0</v>
      </c>
      <c r="P13" s="217">
        <v>0</v>
      </c>
      <c r="Q13" s="217">
        <v>0</v>
      </c>
      <c r="R13" s="217">
        <v>0</v>
      </c>
      <c r="S13" s="217">
        <v>0</v>
      </c>
      <c r="T13" s="217">
        <v>0</v>
      </c>
      <c r="U13" s="217">
        <v>0</v>
      </c>
      <c r="V13" s="217">
        <v>0</v>
      </c>
      <c r="W13" s="217">
        <v>0</v>
      </c>
      <c r="X13" s="217">
        <v>0</v>
      </c>
      <c r="Y13" s="217">
        <v>0</v>
      </c>
      <c r="Z13" s="217">
        <v>0</v>
      </c>
      <c r="AA13" s="217">
        <v>0</v>
      </c>
      <c r="AB13" s="217">
        <v>0</v>
      </c>
      <c r="AC13" s="217">
        <v>0</v>
      </c>
      <c r="AD13" s="217">
        <v>0</v>
      </c>
      <c r="AE13" s="217">
        <v>0</v>
      </c>
      <c r="AF13" s="217">
        <v>0</v>
      </c>
      <c r="AG13" s="217">
        <v>0</v>
      </c>
    </row>
    <row r="14" spans="1:34" ht="15.75" thickBot="1" x14ac:dyDescent="0.3">
      <c r="A14" s="181"/>
      <c r="B14" s="189" t="s">
        <v>255</v>
      </c>
      <c r="C14" s="217">
        <v>142.49987059450405</v>
      </c>
      <c r="D14" s="217">
        <v>151.26608814797899</v>
      </c>
      <c r="E14" s="217">
        <v>171.24395219608735</v>
      </c>
      <c r="F14" s="217">
        <v>306.09403973509933</v>
      </c>
      <c r="G14" s="217">
        <v>373.07674507117304</v>
      </c>
      <c r="H14" s="217">
        <v>293.78396894268093</v>
      </c>
      <c r="I14" s="217">
        <v>167.05133592144321</v>
      </c>
      <c r="J14" s="217">
        <v>214.91472939027173</v>
      </c>
      <c r="K14" s="217">
        <v>287.61319936058459</v>
      </c>
      <c r="L14" s="217">
        <v>276.13852477734639</v>
      </c>
      <c r="M14" s="217">
        <v>467.80366902641396</v>
      </c>
      <c r="N14" s="217">
        <v>611.73347035091717</v>
      </c>
      <c r="O14" s="217">
        <v>724.5291771332877</v>
      </c>
      <c r="P14" s="217">
        <v>570.01927380680513</v>
      </c>
      <c r="Q14" s="217">
        <v>277.74182842353662</v>
      </c>
      <c r="R14" s="217">
        <v>94.264794093019717</v>
      </c>
      <c r="S14" s="217">
        <v>193.35929055339881</v>
      </c>
      <c r="T14" s="217">
        <v>231.7034026033341</v>
      </c>
      <c r="U14" s="217">
        <v>205.03702519601126</v>
      </c>
      <c r="V14" s="217">
        <v>107.83597472786786</v>
      </c>
      <c r="W14" s="217">
        <v>159.81796452766991</v>
      </c>
      <c r="X14" s="217">
        <v>227.38788155591075</v>
      </c>
      <c r="Y14" s="217">
        <v>233.96120879957371</v>
      </c>
      <c r="Z14" s="217">
        <v>170.2846616426886</v>
      </c>
      <c r="AA14" s="217">
        <v>154.17523026566184</v>
      </c>
      <c r="AB14" s="217">
        <v>195.09123848671689</v>
      </c>
      <c r="AC14" s="217">
        <v>245.13750780239025</v>
      </c>
      <c r="AD14" s="217">
        <v>181.9377130542172</v>
      </c>
      <c r="AE14" s="217">
        <v>180.71472328675094</v>
      </c>
      <c r="AF14" s="217">
        <v>179.49173351928499</v>
      </c>
      <c r="AG14" s="217">
        <v>178.26874375181873</v>
      </c>
    </row>
    <row r="15" spans="1:34" x14ac:dyDescent="0.25">
      <c r="A15" s="181"/>
      <c r="B15" s="219" t="s">
        <v>256</v>
      </c>
      <c r="C15" s="220">
        <v>0</v>
      </c>
      <c r="D15" s="220">
        <v>0</v>
      </c>
      <c r="E15" s="220">
        <v>0</v>
      </c>
      <c r="F15" s="220">
        <v>0</v>
      </c>
      <c r="G15" s="220">
        <v>0</v>
      </c>
      <c r="H15" s="220">
        <v>0</v>
      </c>
      <c r="I15" s="220">
        <v>0</v>
      </c>
      <c r="J15" s="220">
        <v>0</v>
      </c>
      <c r="K15" s="220">
        <v>0</v>
      </c>
      <c r="L15" s="220">
        <v>0</v>
      </c>
      <c r="M15" s="220">
        <v>0</v>
      </c>
      <c r="N15" s="220">
        <v>0</v>
      </c>
      <c r="O15" s="220">
        <v>0</v>
      </c>
      <c r="P15" s="220">
        <v>0</v>
      </c>
      <c r="Q15" s="220">
        <v>0</v>
      </c>
      <c r="R15" s="220">
        <v>0</v>
      </c>
      <c r="S15" s="220">
        <v>0</v>
      </c>
      <c r="T15" s="220">
        <v>0</v>
      </c>
      <c r="U15" s="220">
        <v>0</v>
      </c>
      <c r="V15" s="220">
        <v>0</v>
      </c>
      <c r="W15" s="220">
        <v>0</v>
      </c>
      <c r="X15" s="220">
        <v>0</v>
      </c>
      <c r="Y15" s="220">
        <v>0</v>
      </c>
      <c r="Z15" s="220">
        <v>0</v>
      </c>
      <c r="AA15" s="220">
        <v>0</v>
      </c>
      <c r="AB15" s="220">
        <v>0</v>
      </c>
      <c r="AC15" s="220">
        <v>0</v>
      </c>
      <c r="AD15" s="220">
        <v>0</v>
      </c>
      <c r="AE15" s="220">
        <v>0</v>
      </c>
      <c r="AF15" s="220">
        <v>0</v>
      </c>
      <c r="AG15" s="220">
        <v>0</v>
      </c>
    </row>
    <row r="16" spans="1:34" x14ac:dyDescent="0.25">
      <c r="A16" s="181"/>
      <c r="B16" s="189" t="s">
        <v>257</v>
      </c>
      <c r="C16" s="217">
        <v>0</v>
      </c>
      <c r="D16" s="217">
        <v>0</v>
      </c>
      <c r="E16" s="217">
        <v>0</v>
      </c>
      <c r="F16" s="217">
        <v>0</v>
      </c>
      <c r="G16" s="217">
        <v>0</v>
      </c>
      <c r="H16" s="217">
        <v>0</v>
      </c>
      <c r="I16" s="217">
        <v>0</v>
      </c>
      <c r="J16" s="217">
        <v>0</v>
      </c>
      <c r="K16" s="217">
        <v>0</v>
      </c>
      <c r="L16" s="217">
        <v>0</v>
      </c>
      <c r="M16" s="217">
        <v>0</v>
      </c>
      <c r="N16" s="217">
        <v>0</v>
      </c>
      <c r="O16" s="217">
        <v>0</v>
      </c>
      <c r="P16" s="217">
        <v>0</v>
      </c>
      <c r="Q16" s="217">
        <v>0</v>
      </c>
      <c r="R16" s="217">
        <v>0</v>
      </c>
      <c r="S16" s="217">
        <v>0</v>
      </c>
      <c r="T16" s="217">
        <v>0</v>
      </c>
      <c r="U16" s="217">
        <v>0</v>
      </c>
      <c r="V16" s="217">
        <v>0</v>
      </c>
      <c r="W16" s="217">
        <v>0</v>
      </c>
      <c r="X16" s="217">
        <v>0</v>
      </c>
      <c r="Y16" s="217">
        <v>0</v>
      </c>
      <c r="Z16" s="217">
        <v>0</v>
      </c>
      <c r="AA16" s="217">
        <v>0</v>
      </c>
      <c r="AB16" s="217">
        <v>0</v>
      </c>
      <c r="AC16" s="217">
        <v>0</v>
      </c>
      <c r="AD16" s="217">
        <v>0</v>
      </c>
      <c r="AE16" s="217">
        <v>0</v>
      </c>
      <c r="AF16" s="217">
        <v>0</v>
      </c>
      <c r="AG16" s="217">
        <v>0</v>
      </c>
    </row>
    <row r="17" spans="1:33" ht="15.75" thickBot="1" x14ac:dyDescent="0.3">
      <c r="A17" s="181"/>
      <c r="B17" s="189" t="s">
        <v>258</v>
      </c>
      <c r="C17" s="217">
        <v>0</v>
      </c>
      <c r="D17" s="217">
        <v>0</v>
      </c>
      <c r="E17" s="217">
        <v>0</v>
      </c>
      <c r="F17" s="217">
        <v>0</v>
      </c>
      <c r="G17" s="217">
        <v>0</v>
      </c>
      <c r="H17" s="217">
        <v>0</v>
      </c>
      <c r="I17" s="217">
        <v>0</v>
      </c>
      <c r="J17" s="217">
        <v>0</v>
      </c>
      <c r="K17" s="217">
        <v>0</v>
      </c>
      <c r="L17" s="217">
        <v>0</v>
      </c>
      <c r="M17" s="217">
        <v>0</v>
      </c>
      <c r="N17" s="217">
        <v>0</v>
      </c>
      <c r="O17" s="217">
        <v>0</v>
      </c>
      <c r="P17" s="217">
        <v>0</v>
      </c>
      <c r="Q17" s="217">
        <v>0</v>
      </c>
      <c r="R17" s="217">
        <v>0</v>
      </c>
      <c r="S17" s="217">
        <v>0</v>
      </c>
      <c r="T17" s="217">
        <v>0</v>
      </c>
      <c r="U17" s="217">
        <v>0</v>
      </c>
      <c r="V17" s="217">
        <v>0</v>
      </c>
      <c r="W17" s="217">
        <v>0</v>
      </c>
      <c r="X17" s="217">
        <v>0</v>
      </c>
      <c r="Y17" s="217">
        <v>0</v>
      </c>
      <c r="Z17" s="217">
        <v>0</v>
      </c>
      <c r="AA17" s="217">
        <v>0</v>
      </c>
      <c r="AB17" s="217">
        <v>0</v>
      </c>
      <c r="AC17" s="217">
        <v>0</v>
      </c>
      <c r="AD17" s="217">
        <v>0</v>
      </c>
      <c r="AE17" s="217">
        <v>0</v>
      </c>
      <c r="AF17" s="217">
        <v>0</v>
      </c>
      <c r="AG17" s="217">
        <v>0</v>
      </c>
    </row>
    <row r="18" spans="1:33" x14ac:dyDescent="0.25">
      <c r="A18" s="181"/>
      <c r="B18" s="221" t="s">
        <v>259</v>
      </c>
      <c r="C18" s="222">
        <v>241894.47034946075</v>
      </c>
      <c r="D18" s="222">
        <v>231330.36903138179</v>
      </c>
      <c r="E18" s="222">
        <v>241030.76756033266</v>
      </c>
      <c r="F18" s="222">
        <v>268281.50896953006</v>
      </c>
      <c r="G18" s="222">
        <v>336567.98123331153</v>
      </c>
      <c r="H18" s="222">
        <v>479654.48712019826</v>
      </c>
      <c r="I18" s="222">
        <v>583175.73781851598</v>
      </c>
      <c r="J18" s="222">
        <v>678238.33193517022</v>
      </c>
      <c r="K18" s="222">
        <v>735147.97656112292</v>
      </c>
      <c r="L18" s="222">
        <v>819687.24627300026</v>
      </c>
      <c r="M18" s="222">
        <v>872666.35370968666</v>
      </c>
      <c r="N18" s="222">
        <v>930446.49383015314</v>
      </c>
      <c r="O18" s="222">
        <v>970252.28342153959</v>
      </c>
      <c r="P18" s="222">
        <v>1012377.9168514325</v>
      </c>
      <c r="Q18" s="222">
        <v>1043382.4839570984</v>
      </c>
      <c r="R18" s="222">
        <v>1081740.0527007773</v>
      </c>
      <c r="S18" s="222">
        <v>1132158.152725193</v>
      </c>
      <c r="T18" s="222">
        <v>1199731.1083952975</v>
      </c>
      <c r="U18" s="222">
        <v>1279616.8156623677</v>
      </c>
      <c r="V18" s="222">
        <v>1453831.7192219766</v>
      </c>
      <c r="W18" s="222">
        <v>1478943.7304582766</v>
      </c>
      <c r="X18" s="222">
        <v>1719802.257613892</v>
      </c>
      <c r="Y18" s="222">
        <v>1472521.3401996891</v>
      </c>
      <c r="Z18" s="222">
        <v>1653363.1920166735</v>
      </c>
      <c r="AA18" s="222">
        <v>1395832.0022805866</v>
      </c>
      <c r="AB18" s="222">
        <v>1410865.3816838732</v>
      </c>
      <c r="AC18" s="222">
        <v>1407814.4006973698</v>
      </c>
      <c r="AD18" s="222">
        <v>1393425.1953769876</v>
      </c>
      <c r="AE18" s="222">
        <v>1397156.2074550777</v>
      </c>
      <c r="AF18" s="222">
        <v>1422797.2846410831</v>
      </c>
      <c r="AG18" s="222">
        <v>1442565.3063630227</v>
      </c>
    </row>
    <row r="19" spans="1:33" x14ac:dyDescent="0.25">
      <c r="A19" s="181"/>
      <c r="B19" s="189" t="s">
        <v>260</v>
      </c>
      <c r="C19" s="217">
        <v>2949.3737714000004</v>
      </c>
      <c r="D19" s="217">
        <v>6144.2995841000002</v>
      </c>
      <c r="E19" s="217">
        <v>16940.4854538</v>
      </c>
      <c r="F19" s="217">
        <v>55499.168125299999</v>
      </c>
      <c r="G19" s="217">
        <v>134144.94082419996</v>
      </c>
      <c r="H19" s="217">
        <v>294773.19848130003</v>
      </c>
      <c r="I19" s="217">
        <v>413813.09405040002</v>
      </c>
      <c r="J19" s="217">
        <v>523100.25971079996</v>
      </c>
      <c r="K19" s="217">
        <v>600721.3004804001</v>
      </c>
      <c r="L19" s="217">
        <v>681113.68862240005</v>
      </c>
      <c r="M19" s="217">
        <v>748500.11022459995</v>
      </c>
      <c r="N19" s="217">
        <v>813840.49057899998</v>
      </c>
      <c r="O19" s="217">
        <v>865041.93726779998</v>
      </c>
      <c r="P19" s="217">
        <v>913536.63321430003</v>
      </c>
      <c r="Q19" s="217">
        <v>951949.10174269998</v>
      </c>
      <c r="R19" s="217">
        <v>997702.02363250009</v>
      </c>
      <c r="S19" s="217">
        <v>1061542.8552037</v>
      </c>
      <c r="T19" s="217">
        <v>1133742.3999162</v>
      </c>
      <c r="U19" s="217">
        <v>1214548.6304971999</v>
      </c>
      <c r="V19" s="217">
        <v>1390063.2459326</v>
      </c>
      <c r="W19" s="217">
        <v>1407009.9813577998</v>
      </c>
      <c r="X19" s="217">
        <v>1627971.4871818002</v>
      </c>
      <c r="Y19" s="217">
        <v>1381214.9918064</v>
      </c>
      <c r="Z19" s="217">
        <v>1576951.8058435002</v>
      </c>
      <c r="AA19" s="217">
        <v>1325432.3866072998</v>
      </c>
      <c r="AB19" s="217">
        <v>1355868.0818367002</v>
      </c>
      <c r="AC19" s="217">
        <v>1359577.8574133001</v>
      </c>
      <c r="AD19" s="217">
        <v>1353486.8721296</v>
      </c>
      <c r="AE19" s="217">
        <v>1359621.9380550999</v>
      </c>
      <c r="AF19" s="217">
        <v>1383644.7663139999</v>
      </c>
      <c r="AG19" s="217">
        <v>1406772.4071262998</v>
      </c>
    </row>
    <row r="20" spans="1:33" x14ac:dyDescent="0.25">
      <c r="A20" s="181"/>
      <c r="B20" s="189" t="s">
        <v>261</v>
      </c>
      <c r="C20" s="217">
        <v>6862.0838773891073</v>
      </c>
      <c r="D20" s="217">
        <v>6862.5960297993015</v>
      </c>
      <c r="E20" s="217">
        <v>6863.1081822094975</v>
      </c>
      <c r="F20" s="217">
        <v>8579.1413039669696</v>
      </c>
      <c r="G20" s="217">
        <v>9437.4139410508033</v>
      </c>
      <c r="H20" s="217">
        <v>11921.621540277471</v>
      </c>
      <c r="I20" s="217">
        <v>13238.747213457409</v>
      </c>
      <c r="J20" s="217">
        <v>13991.046397698641</v>
      </c>
      <c r="K20" s="217">
        <v>16581.477036637021</v>
      </c>
      <c r="L20" s="217">
        <v>16188.920033186545</v>
      </c>
      <c r="M20" s="217">
        <v>12952.463473871856</v>
      </c>
      <c r="N20" s="217">
        <v>8725.4005475291688</v>
      </c>
      <c r="O20" s="217">
        <v>8447.0252820531277</v>
      </c>
      <c r="P20" s="217">
        <v>8605.6965750424388</v>
      </c>
      <c r="Q20" s="217">
        <v>8622.0779636411189</v>
      </c>
      <c r="R20" s="217">
        <v>8541.1063861062412</v>
      </c>
      <c r="S20" s="217">
        <v>9782.5924441012266</v>
      </c>
      <c r="T20" s="217">
        <v>9301.4403782286299</v>
      </c>
      <c r="U20" s="217">
        <v>14201.461715788799</v>
      </c>
      <c r="V20" s="217">
        <v>15040.428232975319</v>
      </c>
      <c r="W20" s="217">
        <v>26103.002342174128</v>
      </c>
      <c r="X20" s="217">
        <v>45473.807690161702</v>
      </c>
      <c r="Y20" s="217">
        <v>54350.191593689589</v>
      </c>
      <c r="Z20" s="217">
        <v>41085.722824294469</v>
      </c>
      <c r="AA20" s="217">
        <v>34085.565630421654</v>
      </c>
      <c r="AB20" s="217">
        <v>25645.269418429554</v>
      </c>
      <c r="AC20" s="217">
        <v>16954.169576023451</v>
      </c>
      <c r="AD20" s="217">
        <v>8501.1668470984841</v>
      </c>
      <c r="AE20" s="217">
        <v>8807.0886580669376</v>
      </c>
      <c r="AF20" s="217">
        <v>8139.0982875673999</v>
      </c>
      <c r="AG20" s="217">
        <v>8093.7473233494848</v>
      </c>
    </row>
    <row r="21" spans="1:33" x14ac:dyDescent="0.25">
      <c r="A21" s="181"/>
      <c r="B21" s="189" t="s">
        <v>262</v>
      </c>
      <c r="C21" s="217">
        <v>0</v>
      </c>
      <c r="D21" s="217">
        <v>0</v>
      </c>
      <c r="E21" s="217">
        <v>0</v>
      </c>
      <c r="F21" s="217">
        <v>0</v>
      </c>
      <c r="G21" s="217">
        <v>0</v>
      </c>
      <c r="H21" s="217">
        <v>0</v>
      </c>
      <c r="I21" s="217">
        <v>0</v>
      </c>
      <c r="J21" s="217">
        <v>0</v>
      </c>
      <c r="K21" s="217">
        <v>0</v>
      </c>
      <c r="L21" s="217">
        <v>0</v>
      </c>
      <c r="M21" s="217">
        <v>0</v>
      </c>
      <c r="N21" s="217">
        <v>0</v>
      </c>
      <c r="O21" s="217">
        <v>0</v>
      </c>
      <c r="P21" s="217">
        <v>0</v>
      </c>
      <c r="Q21" s="217">
        <v>0</v>
      </c>
      <c r="R21" s="217">
        <v>0</v>
      </c>
      <c r="S21" s="217">
        <v>0</v>
      </c>
      <c r="T21" s="217">
        <v>0</v>
      </c>
      <c r="U21" s="217">
        <v>0</v>
      </c>
      <c r="V21" s="217">
        <v>0</v>
      </c>
      <c r="W21" s="217">
        <v>0</v>
      </c>
      <c r="X21" s="217">
        <v>0</v>
      </c>
      <c r="Y21" s="217">
        <v>0</v>
      </c>
      <c r="Z21" s="217">
        <v>0</v>
      </c>
      <c r="AA21" s="217">
        <v>0</v>
      </c>
      <c r="AB21" s="217">
        <v>0</v>
      </c>
      <c r="AC21" s="217">
        <v>0</v>
      </c>
      <c r="AD21" s="217">
        <v>0</v>
      </c>
      <c r="AE21" s="217">
        <v>0</v>
      </c>
      <c r="AF21" s="217">
        <v>0</v>
      </c>
      <c r="AG21" s="217">
        <v>0</v>
      </c>
    </row>
    <row r="22" spans="1:33" ht="25.5" x14ac:dyDescent="0.25">
      <c r="A22" s="181"/>
      <c r="B22" s="223" t="s">
        <v>263</v>
      </c>
      <c r="C22" s="217">
        <v>232083.01270067165</v>
      </c>
      <c r="D22" s="217">
        <v>218323.47341748248</v>
      </c>
      <c r="E22" s="217">
        <v>217227.1739243232</v>
      </c>
      <c r="F22" s="217">
        <v>204203.1995402631</v>
      </c>
      <c r="G22" s="217">
        <v>192985.62646806074</v>
      </c>
      <c r="H22" s="217">
        <v>172959.66709862076</v>
      </c>
      <c r="I22" s="217">
        <v>156123.89655465854</v>
      </c>
      <c r="J22" s="217">
        <v>141147.02582667163</v>
      </c>
      <c r="K22" s="217">
        <v>117845.19904408585</v>
      </c>
      <c r="L22" s="217">
        <v>122384.63761741371</v>
      </c>
      <c r="M22" s="217">
        <v>111213.78001121485</v>
      </c>
      <c r="N22" s="217">
        <v>107880.60270362401</v>
      </c>
      <c r="O22" s="217">
        <v>96763.320871686505</v>
      </c>
      <c r="P22" s="217">
        <v>90235.58706209001</v>
      </c>
      <c r="Q22" s="217">
        <v>82811.304250757501</v>
      </c>
      <c r="R22" s="217">
        <v>75496.922682171033</v>
      </c>
      <c r="S22" s="217">
        <v>60832.705077391744</v>
      </c>
      <c r="T22" s="217">
        <v>56687.268100868794</v>
      </c>
      <c r="U22" s="217">
        <v>50866.723449379104</v>
      </c>
      <c r="V22" s="217">
        <v>48728.045056401199</v>
      </c>
      <c r="W22" s="217">
        <v>45830.74675830271</v>
      </c>
      <c r="X22" s="217">
        <v>46356.962741930009</v>
      </c>
      <c r="Y22" s="217">
        <v>36956.156799599274</v>
      </c>
      <c r="Z22" s="217">
        <v>35325.663348878712</v>
      </c>
      <c r="AA22" s="217">
        <v>36314.050042865063</v>
      </c>
      <c r="AB22" s="217">
        <v>29352.030428743506</v>
      </c>
      <c r="AC22" s="217">
        <v>31282.373708046474</v>
      </c>
      <c r="AD22" s="217">
        <v>31437.156400288954</v>
      </c>
      <c r="AE22" s="217">
        <v>28727.180741910994</v>
      </c>
      <c r="AF22" s="217">
        <v>31013.420039516022</v>
      </c>
      <c r="AG22" s="217">
        <v>27699.151913373604</v>
      </c>
    </row>
    <row r="23" spans="1:33" x14ac:dyDescent="0.25">
      <c r="A23" s="181"/>
      <c r="B23" s="189" t="s">
        <v>264</v>
      </c>
      <c r="C23" s="217">
        <v>0</v>
      </c>
      <c r="D23" s="217">
        <v>0</v>
      </c>
      <c r="E23" s="217">
        <v>0</v>
      </c>
      <c r="F23" s="217">
        <v>0</v>
      </c>
      <c r="G23" s="217">
        <v>0</v>
      </c>
      <c r="H23" s="217">
        <v>0</v>
      </c>
      <c r="I23" s="217">
        <v>0</v>
      </c>
      <c r="J23" s="217">
        <v>0</v>
      </c>
      <c r="K23" s="217">
        <v>0</v>
      </c>
      <c r="L23" s="217">
        <v>0</v>
      </c>
      <c r="M23" s="217">
        <v>0</v>
      </c>
      <c r="N23" s="217">
        <v>0</v>
      </c>
      <c r="O23" s="217">
        <v>0</v>
      </c>
      <c r="P23" s="217">
        <v>0</v>
      </c>
      <c r="Q23" s="217">
        <v>0</v>
      </c>
      <c r="R23" s="217">
        <v>0</v>
      </c>
      <c r="S23" s="217">
        <v>0</v>
      </c>
      <c r="T23" s="217">
        <v>0</v>
      </c>
      <c r="U23" s="217">
        <v>0</v>
      </c>
      <c r="V23" s="217">
        <v>0</v>
      </c>
      <c r="W23" s="217">
        <v>0</v>
      </c>
      <c r="X23" s="217">
        <v>0</v>
      </c>
      <c r="Y23" s="217">
        <v>0</v>
      </c>
      <c r="Z23" s="217">
        <v>0</v>
      </c>
      <c r="AA23" s="217">
        <v>0</v>
      </c>
      <c r="AB23" s="217">
        <v>0</v>
      </c>
      <c r="AC23" s="217">
        <v>0</v>
      </c>
      <c r="AD23" s="217">
        <v>0</v>
      </c>
      <c r="AE23" s="217">
        <v>0</v>
      </c>
      <c r="AF23" s="217">
        <v>0</v>
      </c>
      <c r="AG23" s="217">
        <v>0</v>
      </c>
    </row>
    <row r="24" spans="1:33" ht="15.75" thickBot="1" x14ac:dyDescent="0.3">
      <c r="A24" s="181"/>
      <c r="B24" s="189" t="s">
        <v>265</v>
      </c>
      <c r="C24" s="217">
        <v>0</v>
      </c>
      <c r="D24" s="217">
        <v>0</v>
      </c>
      <c r="E24" s="217">
        <v>0</v>
      </c>
      <c r="F24" s="217">
        <v>0</v>
      </c>
      <c r="G24" s="217">
        <v>0</v>
      </c>
      <c r="H24" s="217">
        <v>0</v>
      </c>
      <c r="I24" s="217">
        <v>0</v>
      </c>
      <c r="J24" s="217">
        <v>0</v>
      </c>
      <c r="K24" s="217">
        <v>0</v>
      </c>
      <c r="L24" s="217">
        <v>0</v>
      </c>
      <c r="M24" s="217">
        <v>0</v>
      </c>
      <c r="N24" s="217">
        <v>0</v>
      </c>
      <c r="O24" s="217">
        <v>0</v>
      </c>
      <c r="P24" s="217">
        <v>0</v>
      </c>
      <c r="Q24" s="217">
        <v>0</v>
      </c>
      <c r="R24" s="217">
        <v>0</v>
      </c>
      <c r="S24" s="217">
        <v>0</v>
      </c>
      <c r="T24" s="217">
        <v>0</v>
      </c>
      <c r="U24" s="217">
        <v>0</v>
      </c>
      <c r="V24" s="217">
        <v>0</v>
      </c>
      <c r="W24" s="217">
        <v>0</v>
      </c>
      <c r="X24" s="217">
        <v>0</v>
      </c>
      <c r="Y24" s="217">
        <v>0</v>
      </c>
      <c r="Z24" s="217">
        <v>0</v>
      </c>
      <c r="AA24" s="217">
        <v>0</v>
      </c>
      <c r="AB24" s="217">
        <v>0</v>
      </c>
      <c r="AC24" s="217">
        <v>0</v>
      </c>
      <c r="AD24" s="217">
        <v>0</v>
      </c>
      <c r="AE24" s="217">
        <v>0</v>
      </c>
      <c r="AF24" s="217">
        <v>0</v>
      </c>
      <c r="AG24" s="217">
        <v>0</v>
      </c>
    </row>
    <row r="25" spans="1:33" ht="16.5" thickBot="1" x14ac:dyDescent="0.35">
      <c r="A25" s="181"/>
      <c r="B25" s="224" t="s">
        <v>266</v>
      </c>
      <c r="C25" s="225">
        <v>281503.6169562749</v>
      </c>
      <c r="D25" s="225">
        <v>269242.29301887949</v>
      </c>
      <c r="E25" s="225">
        <v>278359.20557379001</v>
      </c>
      <c r="F25" s="225">
        <v>305572.05714003323</v>
      </c>
      <c r="G25" s="225">
        <v>379715.57909574057</v>
      </c>
      <c r="H25" s="225">
        <v>539605.71356769279</v>
      </c>
      <c r="I25" s="225">
        <v>636970.90612406645</v>
      </c>
      <c r="J25" s="225">
        <v>741497.73638640763</v>
      </c>
      <c r="K25" s="225">
        <v>790224.87245244277</v>
      </c>
      <c r="L25" s="225">
        <v>870191.56054042431</v>
      </c>
      <c r="M25" s="225">
        <v>922596.34867975547</v>
      </c>
      <c r="N25" s="225">
        <v>976514.34970051481</v>
      </c>
      <c r="O25" s="225">
        <v>1019657.0825788026</v>
      </c>
      <c r="P25" s="225">
        <v>1058503.6806005891</v>
      </c>
      <c r="Q25" s="225">
        <v>1102006.165146451</v>
      </c>
      <c r="R25" s="225">
        <v>1139612.9771164695</v>
      </c>
      <c r="S25" s="225">
        <v>1186481.0886766626</v>
      </c>
      <c r="T25" s="225">
        <v>1237070.1399330941</v>
      </c>
      <c r="U25" s="225">
        <v>1316035.149777439</v>
      </c>
      <c r="V25" s="225">
        <v>1487935.6829531814</v>
      </c>
      <c r="W25" s="225">
        <v>1518115.4790377419</v>
      </c>
      <c r="X25" s="225">
        <v>1757929.9727934559</v>
      </c>
      <c r="Y25" s="225">
        <v>1510538.9435034557</v>
      </c>
      <c r="Z25" s="225">
        <v>1692634.2831303161</v>
      </c>
      <c r="AA25" s="225">
        <v>1436617.5294017913</v>
      </c>
      <c r="AB25" s="225">
        <v>1446246.7356289504</v>
      </c>
      <c r="AC25" s="225">
        <v>1452834.4451862818</v>
      </c>
      <c r="AD25" s="225">
        <v>1425877.4906976912</v>
      </c>
      <c r="AE25" s="225">
        <v>1424513.6606193064</v>
      </c>
      <c r="AF25" s="225">
        <v>1456283.043934379</v>
      </c>
      <c r="AG25" s="225">
        <v>1485757.4425306157</v>
      </c>
    </row>
    <row r="26" spans="1:33" s="227" customFormat="1" ht="13.5" x14ac:dyDescent="0.25">
      <c r="A26" s="181"/>
      <c r="B26" s="189"/>
      <c r="C26" s="226"/>
      <c r="D26" s="226"/>
      <c r="E26" s="226"/>
      <c r="F26" s="226"/>
      <c r="G26" s="226"/>
      <c r="H26" s="226"/>
      <c r="I26" s="226"/>
      <c r="J26" s="226"/>
      <c r="K26" s="226"/>
      <c r="L26" s="226"/>
    </row>
    <row r="27" spans="1:33" s="229" customFormat="1" ht="13.5" x14ac:dyDescent="0.25">
      <c r="A27" s="214"/>
      <c r="B27" s="228"/>
      <c r="C27" s="214">
        <v>1</v>
      </c>
      <c r="D27" s="214">
        <v>2</v>
      </c>
      <c r="E27" s="214">
        <v>3</v>
      </c>
      <c r="F27" s="214">
        <v>4</v>
      </c>
      <c r="G27" s="214">
        <v>5</v>
      </c>
      <c r="H27" s="214">
        <v>6</v>
      </c>
      <c r="I27" s="214">
        <v>7</v>
      </c>
      <c r="J27" s="214">
        <v>8</v>
      </c>
      <c r="K27" s="214">
        <v>9</v>
      </c>
      <c r="L27" s="214">
        <v>10</v>
      </c>
      <c r="M27" s="214">
        <v>11</v>
      </c>
      <c r="N27" s="214">
        <v>12</v>
      </c>
      <c r="O27" s="214">
        <v>13</v>
      </c>
      <c r="P27" s="214">
        <v>14</v>
      </c>
      <c r="Q27" s="214">
        <v>15</v>
      </c>
      <c r="R27" s="214">
        <v>16</v>
      </c>
      <c r="S27" s="214">
        <v>17</v>
      </c>
      <c r="T27" s="214">
        <v>18</v>
      </c>
      <c r="U27" s="214">
        <v>19</v>
      </c>
      <c r="V27" s="214">
        <v>20</v>
      </c>
      <c r="W27" s="214">
        <v>21</v>
      </c>
      <c r="X27" s="214">
        <v>22</v>
      </c>
      <c r="Y27" s="214">
        <v>23</v>
      </c>
      <c r="Z27" s="214">
        <v>24</v>
      </c>
      <c r="AA27" s="214">
        <v>25</v>
      </c>
      <c r="AB27" s="214">
        <v>26</v>
      </c>
      <c r="AC27" s="214">
        <v>27</v>
      </c>
      <c r="AD27" s="214">
        <v>28</v>
      </c>
      <c r="AE27" s="214">
        <v>29</v>
      </c>
      <c r="AF27" s="214">
        <v>30</v>
      </c>
      <c r="AG27" s="214">
        <v>0</v>
      </c>
    </row>
    <row r="28" spans="1:33" s="229" customFormat="1" ht="13.5" x14ac:dyDescent="0.25">
      <c r="A28" s="214"/>
      <c r="C28" s="214">
        <v>1990</v>
      </c>
      <c r="D28" s="214">
        <v>1991</v>
      </c>
      <c r="E28" s="214">
        <v>1992</v>
      </c>
      <c r="F28" s="214">
        <v>1993</v>
      </c>
      <c r="G28" s="214">
        <v>1994</v>
      </c>
      <c r="H28" s="214">
        <v>1995</v>
      </c>
      <c r="I28" s="214">
        <v>1996</v>
      </c>
      <c r="J28" s="214">
        <v>1997</v>
      </c>
      <c r="K28" s="214">
        <v>1998</v>
      </c>
      <c r="L28" s="214">
        <v>1999</v>
      </c>
      <c r="M28" s="214">
        <v>2000</v>
      </c>
      <c r="N28" s="214">
        <v>2001</v>
      </c>
      <c r="O28" s="214">
        <v>2002</v>
      </c>
      <c r="P28" s="214">
        <v>2003</v>
      </c>
      <c r="Q28" s="214">
        <v>2004</v>
      </c>
      <c r="R28" s="214">
        <v>2005</v>
      </c>
      <c r="S28" s="214">
        <v>2006</v>
      </c>
      <c r="T28" s="214">
        <v>2007</v>
      </c>
      <c r="U28" s="214">
        <v>2008</v>
      </c>
      <c r="V28" s="214">
        <v>2009</v>
      </c>
      <c r="W28" s="214">
        <v>2010</v>
      </c>
      <c r="X28" s="214">
        <v>2011</v>
      </c>
      <c r="Y28" s="214">
        <v>2012</v>
      </c>
      <c r="Z28" s="214">
        <v>2013</v>
      </c>
      <c r="AA28" s="214">
        <v>2014</v>
      </c>
      <c r="AB28" s="214">
        <v>2015</v>
      </c>
      <c r="AC28" s="214">
        <v>2016</v>
      </c>
      <c r="AD28" s="214">
        <v>2017</v>
      </c>
      <c r="AE28" s="214">
        <v>2018</v>
      </c>
      <c r="AF28" s="214">
        <v>2019</v>
      </c>
      <c r="AG28" s="214">
        <v>0</v>
      </c>
    </row>
    <row r="29" spans="1:33" x14ac:dyDescent="0.25">
      <c r="A29" s="181"/>
      <c r="B29" s="189"/>
      <c r="C29" s="230"/>
      <c r="D29" s="230"/>
      <c r="E29" s="230"/>
      <c r="F29" s="230"/>
      <c r="G29" s="230"/>
      <c r="H29" s="230"/>
      <c r="I29" s="230"/>
      <c r="J29" s="230"/>
      <c r="K29" s="230"/>
      <c r="L29" s="230"/>
      <c r="R29" s="231"/>
      <c r="S29" s="231"/>
    </row>
    <row r="30" spans="1:33" x14ac:dyDescent="0.25">
      <c r="A30" s="181"/>
      <c r="B30" s="189"/>
      <c r="C30" s="181" t="s">
        <v>267</v>
      </c>
      <c r="D30" s="230"/>
      <c r="E30" s="230"/>
      <c r="F30" s="230"/>
      <c r="G30" s="230"/>
      <c r="H30" s="230"/>
      <c r="I30" s="230"/>
      <c r="J30" s="230"/>
      <c r="K30" s="230"/>
      <c r="L30" s="230"/>
      <c r="R30" s="231"/>
      <c r="S30" s="229" t="s">
        <v>267</v>
      </c>
    </row>
    <row r="31" spans="1:33" x14ac:dyDescent="0.25">
      <c r="A31" s="181"/>
      <c r="B31" s="189"/>
      <c r="C31" s="181" t="s">
        <v>268</v>
      </c>
      <c r="D31" s="232"/>
      <c r="E31" s="232"/>
      <c r="F31" s="232"/>
      <c r="G31" s="232"/>
      <c r="H31" s="232"/>
      <c r="I31" s="232"/>
      <c r="J31" s="232"/>
      <c r="K31" s="232"/>
      <c r="L31" s="232"/>
      <c r="R31" s="231"/>
      <c r="S31" s="229" t="s">
        <v>268</v>
      </c>
    </row>
    <row r="32" spans="1:33" x14ac:dyDescent="0.25">
      <c r="C32" s="181" t="s">
        <v>269</v>
      </c>
      <c r="R32" s="231"/>
      <c r="S32" s="229" t="s">
        <v>269</v>
      </c>
    </row>
    <row r="33" spans="3:19" x14ac:dyDescent="0.25">
      <c r="C33" s="181" t="s">
        <v>270</v>
      </c>
      <c r="R33" s="231"/>
      <c r="S33" s="229" t="s">
        <v>270</v>
      </c>
    </row>
    <row r="34" spans="3:19" x14ac:dyDescent="0.25">
      <c r="R34" s="231"/>
      <c r="S34" s="231"/>
    </row>
    <row r="69" spans="3:31" x14ac:dyDescent="0.25">
      <c r="C69" s="233"/>
      <c r="D69" s="233"/>
      <c r="E69" s="233"/>
      <c r="F69" s="233"/>
      <c r="G69" s="233"/>
      <c r="H69" s="233"/>
      <c r="I69" s="233"/>
      <c r="J69" s="233"/>
      <c r="K69" s="233"/>
      <c r="L69" s="233"/>
      <c r="M69" s="233"/>
      <c r="N69" s="233"/>
      <c r="O69" s="233"/>
      <c r="P69" s="233"/>
      <c r="Q69" s="233"/>
      <c r="R69" s="233"/>
      <c r="S69" s="233"/>
      <c r="T69" s="233"/>
      <c r="U69" s="233"/>
      <c r="V69" s="233"/>
      <c r="W69" s="233"/>
      <c r="X69" s="233"/>
      <c r="Y69" s="233"/>
      <c r="Z69" s="233"/>
      <c r="AA69" s="233"/>
      <c r="AB69" s="233"/>
      <c r="AC69" s="233"/>
      <c r="AD69" s="233"/>
      <c r="AE69" s="233"/>
    </row>
    <row r="70" spans="3:31" x14ac:dyDescent="0.25">
      <c r="C70" s="233"/>
      <c r="D70" s="233"/>
      <c r="E70" s="233"/>
      <c r="F70" s="233"/>
      <c r="G70" s="233"/>
      <c r="H70" s="233"/>
      <c r="I70" s="233"/>
      <c r="J70" s="233"/>
      <c r="K70" s="233"/>
      <c r="L70" s="233"/>
      <c r="M70" s="233"/>
      <c r="N70" s="233"/>
      <c r="O70" s="233"/>
      <c r="P70" s="233"/>
      <c r="Q70" s="233"/>
      <c r="R70" s="233"/>
      <c r="S70" s="233"/>
      <c r="T70" s="233"/>
      <c r="U70" s="233"/>
      <c r="V70" s="233"/>
      <c r="W70" s="233"/>
      <c r="X70" s="233"/>
      <c r="Y70" s="233"/>
      <c r="Z70" s="233"/>
      <c r="AA70" s="233"/>
      <c r="AB70" s="233"/>
      <c r="AC70" s="233"/>
      <c r="AD70" s="233"/>
      <c r="AE70" s="233"/>
    </row>
    <row r="71" spans="3:31" x14ac:dyDescent="0.25">
      <c r="C71" s="233"/>
      <c r="D71" s="233"/>
      <c r="E71" s="233"/>
      <c r="F71" s="233"/>
      <c r="G71" s="233"/>
      <c r="H71" s="233"/>
      <c r="I71" s="233"/>
      <c r="J71" s="233"/>
      <c r="K71" s="233"/>
      <c r="L71" s="233"/>
      <c r="M71" s="233"/>
      <c r="N71" s="233"/>
      <c r="O71" s="233"/>
      <c r="P71" s="233"/>
      <c r="Q71" s="233"/>
      <c r="R71" s="233"/>
      <c r="S71" s="233"/>
      <c r="T71" s="233"/>
      <c r="U71" s="233"/>
      <c r="V71" s="233"/>
      <c r="W71" s="233"/>
      <c r="X71" s="233"/>
      <c r="Y71" s="233"/>
      <c r="Z71" s="233"/>
      <c r="AA71" s="233"/>
      <c r="AB71" s="233"/>
      <c r="AC71" s="233"/>
      <c r="AD71" s="233"/>
      <c r="AE71" s="233"/>
    </row>
    <row r="72" spans="3:31" x14ac:dyDescent="0.25">
      <c r="C72" s="233"/>
      <c r="D72" s="233"/>
      <c r="E72" s="233"/>
      <c r="F72" s="233"/>
      <c r="G72" s="233"/>
      <c r="H72" s="233"/>
      <c r="I72" s="233"/>
      <c r="J72" s="233"/>
      <c r="K72" s="233"/>
      <c r="L72" s="233"/>
      <c r="M72" s="233"/>
      <c r="N72" s="233"/>
      <c r="O72" s="233"/>
      <c r="P72" s="233"/>
      <c r="Q72" s="233"/>
      <c r="R72" s="233"/>
      <c r="S72" s="233"/>
      <c r="T72" s="233"/>
      <c r="U72" s="233"/>
      <c r="V72" s="233"/>
      <c r="W72" s="233"/>
      <c r="X72" s="233"/>
      <c r="Y72" s="233"/>
      <c r="Z72" s="233"/>
      <c r="AA72" s="233"/>
      <c r="AB72" s="233"/>
      <c r="AC72" s="233"/>
      <c r="AD72" s="233"/>
      <c r="AE72" s="233"/>
    </row>
    <row r="73" spans="3:31" x14ac:dyDescent="0.25">
      <c r="C73" s="233"/>
      <c r="D73" s="233"/>
      <c r="E73" s="233"/>
      <c r="F73" s="233"/>
      <c r="G73" s="233"/>
      <c r="H73" s="233"/>
      <c r="I73" s="233"/>
      <c r="J73" s="233"/>
      <c r="K73" s="233"/>
      <c r="L73" s="233"/>
      <c r="M73" s="233"/>
      <c r="N73" s="233"/>
      <c r="O73" s="233"/>
      <c r="P73" s="233"/>
      <c r="Q73" s="233"/>
      <c r="R73" s="233"/>
      <c r="S73" s="233"/>
      <c r="T73" s="233"/>
      <c r="U73" s="233"/>
      <c r="V73" s="233"/>
      <c r="W73" s="233"/>
      <c r="X73" s="233"/>
      <c r="Y73" s="233"/>
      <c r="Z73" s="233"/>
      <c r="AA73" s="233"/>
      <c r="AB73" s="233"/>
      <c r="AC73" s="233"/>
      <c r="AD73" s="233"/>
      <c r="AE73" s="233"/>
    </row>
    <row r="74" spans="3:31" x14ac:dyDescent="0.25">
      <c r="C74" s="233"/>
      <c r="D74" s="233"/>
      <c r="E74" s="233"/>
      <c r="F74" s="233"/>
      <c r="G74" s="233"/>
      <c r="H74" s="233"/>
      <c r="I74" s="233"/>
      <c r="J74" s="233"/>
      <c r="K74" s="233"/>
      <c r="L74" s="233"/>
      <c r="M74" s="233"/>
      <c r="N74" s="233"/>
      <c r="O74" s="233"/>
      <c r="P74" s="233"/>
      <c r="Q74" s="233"/>
      <c r="R74" s="233"/>
      <c r="S74" s="233"/>
      <c r="T74" s="233"/>
      <c r="U74" s="233"/>
      <c r="V74" s="233"/>
      <c r="W74" s="233"/>
      <c r="X74" s="233"/>
      <c r="Y74" s="233"/>
      <c r="Z74" s="233"/>
      <c r="AA74" s="233"/>
      <c r="AB74" s="233"/>
      <c r="AC74" s="233"/>
      <c r="AD74" s="233"/>
      <c r="AE74" s="233"/>
    </row>
    <row r="75" spans="3:31" x14ac:dyDescent="0.25">
      <c r="C75" s="233"/>
      <c r="D75" s="233"/>
      <c r="E75" s="233"/>
      <c r="F75" s="233"/>
      <c r="G75" s="233"/>
      <c r="H75" s="233"/>
      <c r="I75" s="233"/>
      <c r="J75" s="233"/>
      <c r="K75" s="233"/>
      <c r="L75" s="233"/>
      <c r="M75" s="233"/>
      <c r="N75" s="233"/>
      <c r="O75" s="233"/>
      <c r="P75" s="233"/>
      <c r="Q75" s="233"/>
      <c r="R75" s="233"/>
      <c r="S75" s="233"/>
      <c r="T75" s="233"/>
      <c r="U75" s="233"/>
      <c r="V75" s="233"/>
      <c r="W75" s="233"/>
      <c r="X75" s="233"/>
      <c r="Y75" s="233"/>
      <c r="Z75" s="233"/>
      <c r="AA75" s="233"/>
      <c r="AB75" s="233"/>
      <c r="AC75" s="233"/>
      <c r="AD75" s="233"/>
      <c r="AE75" s="233"/>
    </row>
    <row r="76" spans="3:31" x14ac:dyDescent="0.25">
      <c r="C76" s="233"/>
      <c r="D76" s="233"/>
      <c r="E76" s="233"/>
      <c r="F76" s="233"/>
      <c r="G76" s="233"/>
      <c r="H76" s="233"/>
      <c r="I76" s="233"/>
      <c r="J76" s="233"/>
      <c r="K76" s="233"/>
      <c r="L76" s="233"/>
      <c r="M76" s="233"/>
      <c r="N76" s="233"/>
      <c r="O76" s="233"/>
      <c r="P76" s="233"/>
      <c r="Q76" s="233"/>
      <c r="R76" s="233"/>
      <c r="S76" s="233"/>
      <c r="T76" s="233"/>
      <c r="U76" s="233"/>
      <c r="V76" s="233"/>
      <c r="W76" s="233"/>
      <c r="X76" s="233"/>
      <c r="Y76" s="233"/>
      <c r="Z76" s="233"/>
      <c r="AA76" s="233"/>
      <c r="AB76" s="233"/>
      <c r="AC76" s="233"/>
      <c r="AD76" s="233"/>
      <c r="AE76" s="233"/>
    </row>
    <row r="77" spans="3:31" x14ac:dyDescent="0.25">
      <c r="C77" s="233"/>
      <c r="D77" s="233"/>
      <c r="E77" s="233"/>
      <c r="F77" s="233"/>
      <c r="G77" s="233"/>
      <c r="H77" s="233"/>
      <c r="I77" s="233"/>
      <c r="J77" s="233"/>
      <c r="K77" s="233"/>
      <c r="L77" s="233"/>
      <c r="M77" s="233"/>
      <c r="N77" s="233"/>
      <c r="O77" s="233"/>
      <c r="P77" s="233"/>
      <c r="Q77" s="233"/>
      <c r="R77" s="233"/>
      <c r="S77" s="233"/>
      <c r="T77" s="233"/>
      <c r="U77" s="233"/>
      <c r="V77" s="233"/>
      <c r="W77" s="233"/>
      <c r="X77" s="233"/>
      <c r="Y77" s="233"/>
      <c r="Z77" s="233"/>
      <c r="AA77" s="233"/>
      <c r="AB77" s="233"/>
      <c r="AC77" s="233"/>
      <c r="AD77" s="233"/>
      <c r="AE77" s="233"/>
    </row>
    <row r="78" spans="3:31" x14ac:dyDescent="0.25">
      <c r="C78" s="233"/>
      <c r="D78" s="233"/>
      <c r="E78" s="233"/>
      <c r="F78" s="233"/>
      <c r="G78" s="233"/>
      <c r="H78" s="233"/>
      <c r="I78" s="233"/>
      <c r="J78" s="233"/>
      <c r="K78" s="233"/>
      <c r="L78" s="233"/>
      <c r="M78" s="233"/>
      <c r="N78" s="233"/>
      <c r="O78" s="233"/>
      <c r="P78" s="233"/>
      <c r="Q78" s="233"/>
      <c r="R78" s="233"/>
      <c r="S78" s="233"/>
      <c r="T78" s="233"/>
      <c r="U78" s="233"/>
      <c r="V78" s="233"/>
      <c r="W78" s="233"/>
      <c r="X78" s="233"/>
      <c r="Y78" s="233"/>
      <c r="Z78" s="233"/>
      <c r="AA78" s="233"/>
      <c r="AB78" s="233"/>
      <c r="AC78" s="233"/>
      <c r="AD78" s="233"/>
      <c r="AE78" s="233"/>
    </row>
    <row r="79" spans="3:31" x14ac:dyDescent="0.25">
      <c r="C79" s="233"/>
      <c r="D79" s="233"/>
      <c r="E79" s="233"/>
      <c r="F79" s="233"/>
      <c r="G79" s="233"/>
      <c r="H79" s="233"/>
      <c r="I79" s="233"/>
      <c r="J79" s="233"/>
      <c r="K79" s="233"/>
      <c r="L79" s="233"/>
      <c r="M79" s="233"/>
      <c r="N79" s="233"/>
      <c r="O79" s="233"/>
      <c r="P79" s="233"/>
      <c r="Q79" s="233"/>
      <c r="R79" s="233"/>
      <c r="S79" s="233"/>
      <c r="T79" s="233"/>
      <c r="U79" s="233"/>
      <c r="V79" s="233"/>
      <c r="W79" s="233"/>
      <c r="X79" s="233"/>
      <c r="Y79" s="233"/>
      <c r="Z79" s="233"/>
      <c r="AA79" s="233"/>
      <c r="AB79" s="233"/>
      <c r="AC79" s="233"/>
      <c r="AD79" s="233"/>
      <c r="AE79" s="233"/>
    </row>
    <row r="80" spans="3:31" x14ac:dyDescent="0.25">
      <c r="C80" s="233"/>
      <c r="D80" s="233"/>
      <c r="E80" s="233"/>
      <c r="F80" s="233"/>
      <c r="G80" s="233"/>
      <c r="H80" s="233"/>
      <c r="I80" s="233"/>
      <c r="J80" s="233"/>
      <c r="K80" s="233"/>
      <c r="L80" s="233"/>
      <c r="M80" s="233"/>
      <c r="N80" s="233"/>
      <c r="O80" s="233"/>
      <c r="P80" s="233"/>
      <c r="Q80" s="233"/>
      <c r="R80" s="233"/>
      <c r="S80" s="233"/>
      <c r="T80" s="233"/>
      <c r="U80" s="233"/>
      <c r="V80" s="233"/>
      <c r="W80" s="233"/>
      <c r="X80" s="233"/>
      <c r="Y80" s="233"/>
      <c r="Z80" s="233"/>
      <c r="AA80" s="233"/>
      <c r="AB80" s="233"/>
      <c r="AC80" s="233"/>
      <c r="AD80" s="233"/>
      <c r="AE80" s="233"/>
    </row>
    <row r="81" spans="3:31" x14ac:dyDescent="0.25">
      <c r="C81" s="233"/>
      <c r="D81" s="233"/>
      <c r="E81" s="233"/>
      <c r="F81" s="233"/>
      <c r="G81" s="233"/>
      <c r="H81" s="233"/>
      <c r="I81" s="233"/>
      <c r="J81" s="233"/>
      <c r="K81" s="233"/>
      <c r="L81" s="233"/>
      <c r="M81" s="233"/>
      <c r="N81" s="233"/>
      <c r="O81" s="233"/>
      <c r="P81" s="233"/>
      <c r="Q81" s="233"/>
      <c r="R81" s="233"/>
      <c r="S81" s="233"/>
      <c r="T81" s="233"/>
      <c r="U81" s="233"/>
      <c r="V81" s="233"/>
      <c r="W81" s="233"/>
      <c r="X81" s="233"/>
      <c r="Y81" s="233"/>
      <c r="Z81" s="233"/>
      <c r="AA81" s="233"/>
      <c r="AB81" s="233"/>
      <c r="AC81" s="233"/>
      <c r="AD81" s="233"/>
      <c r="AE81" s="233"/>
    </row>
    <row r="82" spans="3:31" x14ac:dyDescent="0.25">
      <c r="C82" s="233"/>
      <c r="D82" s="233"/>
      <c r="E82" s="233"/>
      <c r="F82" s="233"/>
      <c r="G82" s="233"/>
      <c r="H82" s="233"/>
      <c r="I82" s="233"/>
      <c r="J82" s="233"/>
      <c r="K82" s="233"/>
      <c r="L82" s="233"/>
      <c r="M82" s="233"/>
      <c r="N82" s="233"/>
      <c r="O82" s="233"/>
      <c r="P82" s="233"/>
      <c r="Q82" s="233"/>
      <c r="R82" s="233"/>
      <c r="S82" s="233"/>
      <c r="T82" s="233"/>
      <c r="U82" s="233"/>
      <c r="V82" s="233"/>
      <c r="W82" s="233"/>
      <c r="X82" s="233"/>
      <c r="Y82" s="233"/>
      <c r="Z82" s="233"/>
      <c r="AA82" s="233"/>
      <c r="AB82" s="233"/>
      <c r="AC82" s="233"/>
      <c r="AD82" s="233"/>
      <c r="AE82" s="233"/>
    </row>
    <row r="83" spans="3:31" x14ac:dyDescent="0.25">
      <c r="C83" s="233"/>
      <c r="D83" s="233"/>
      <c r="E83" s="233"/>
      <c r="F83" s="233"/>
      <c r="G83" s="233"/>
      <c r="H83" s="233"/>
      <c r="I83" s="233"/>
      <c r="J83" s="233"/>
      <c r="K83" s="233"/>
      <c r="L83" s="233"/>
      <c r="M83" s="233"/>
      <c r="N83" s="233"/>
      <c r="O83" s="233"/>
      <c r="P83" s="233"/>
      <c r="Q83" s="233"/>
      <c r="R83" s="233"/>
      <c r="S83" s="233"/>
      <c r="T83" s="233"/>
      <c r="U83" s="233"/>
      <c r="V83" s="233"/>
      <c r="W83" s="233"/>
      <c r="X83" s="233"/>
      <c r="Y83" s="233"/>
      <c r="Z83" s="233"/>
      <c r="AA83" s="233"/>
      <c r="AB83" s="233"/>
      <c r="AC83" s="233"/>
      <c r="AD83" s="233"/>
      <c r="AE83" s="233"/>
    </row>
    <row r="84" spans="3:31" x14ac:dyDescent="0.25">
      <c r="C84" s="233"/>
      <c r="D84" s="233"/>
      <c r="E84" s="233"/>
      <c r="F84" s="233"/>
      <c r="G84" s="233"/>
      <c r="H84" s="233"/>
      <c r="I84" s="233"/>
      <c r="J84" s="233"/>
      <c r="K84" s="233"/>
      <c r="L84" s="233"/>
      <c r="M84" s="233"/>
      <c r="N84" s="233"/>
      <c r="O84" s="233"/>
      <c r="P84" s="233"/>
      <c r="Q84" s="233"/>
      <c r="R84" s="233"/>
      <c r="S84" s="233"/>
      <c r="T84" s="233"/>
      <c r="U84" s="233"/>
      <c r="V84" s="233"/>
      <c r="W84" s="233"/>
      <c r="X84" s="233"/>
      <c r="Y84" s="233"/>
      <c r="Z84" s="233"/>
      <c r="AA84" s="233"/>
      <c r="AB84" s="233"/>
      <c r="AC84" s="233"/>
      <c r="AD84" s="233"/>
      <c r="AE84" s="233"/>
    </row>
    <row r="85" spans="3:31" x14ac:dyDescent="0.25">
      <c r="C85" s="233"/>
      <c r="D85" s="233"/>
      <c r="E85" s="233"/>
      <c r="F85" s="233"/>
      <c r="G85" s="233"/>
      <c r="H85" s="233"/>
      <c r="I85" s="233"/>
      <c r="J85" s="233"/>
      <c r="K85" s="233"/>
      <c r="L85" s="233"/>
      <c r="M85" s="233"/>
      <c r="N85" s="233"/>
      <c r="O85" s="233"/>
      <c r="P85" s="233"/>
      <c r="Q85" s="233"/>
      <c r="R85" s="233"/>
      <c r="S85" s="233"/>
      <c r="T85" s="233"/>
      <c r="U85" s="233"/>
      <c r="V85" s="233"/>
      <c r="W85" s="233"/>
      <c r="X85" s="233"/>
      <c r="Y85" s="233"/>
      <c r="Z85" s="233"/>
      <c r="AA85" s="233"/>
      <c r="AB85" s="233"/>
      <c r="AC85" s="233"/>
      <c r="AD85" s="233"/>
      <c r="AE85" s="233"/>
    </row>
    <row r="86" spans="3:31" x14ac:dyDescent="0.25">
      <c r="C86" s="233"/>
      <c r="D86" s="233"/>
      <c r="E86" s="233"/>
      <c r="F86" s="233"/>
      <c r="G86" s="233"/>
      <c r="H86" s="233"/>
      <c r="I86" s="233"/>
      <c r="J86" s="233"/>
      <c r="K86" s="233"/>
      <c r="L86" s="233"/>
      <c r="M86" s="233"/>
      <c r="N86" s="233"/>
      <c r="O86" s="233"/>
      <c r="P86" s="233"/>
      <c r="Q86" s="233"/>
      <c r="R86" s="233"/>
      <c r="S86" s="233"/>
      <c r="T86" s="233"/>
      <c r="U86" s="233"/>
      <c r="V86" s="233"/>
      <c r="W86" s="233"/>
      <c r="X86" s="233"/>
      <c r="Y86" s="233"/>
      <c r="Z86" s="233"/>
      <c r="AA86" s="233"/>
      <c r="AB86" s="233"/>
      <c r="AC86" s="233"/>
      <c r="AD86" s="233"/>
      <c r="AE86" s="233"/>
    </row>
    <row r="87" spans="3:31" x14ac:dyDescent="0.25">
      <c r="C87" s="233"/>
      <c r="D87" s="233"/>
      <c r="E87" s="233"/>
      <c r="F87" s="233"/>
      <c r="G87" s="233"/>
      <c r="H87" s="233"/>
      <c r="I87" s="233"/>
      <c r="J87" s="233"/>
      <c r="K87" s="233"/>
      <c r="L87" s="233"/>
      <c r="M87" s="233"/>
      <c r="N87" s="233"/>
      <c r="O87" s="233"/>
      <c r="P87" s="233"/>
      <c r="Q87" s="233"/>
      <c r="R87" s="233"/>
      <c r="S87" s="233"/>
      <c r="T87" s="233"/>
      <c r="U87" s="233"/>
      <c r="V87" s="233"/>
      <c r="W87" s="233"/>
      <c r="X87" s="233"/>
      <c r="Y87" s="233"/>
      <c r="Z87" s="233"/>
      <c r="AA87" s="233"/>
      <c r="AB87" s="233"/>
      <c r="AC87" s="233"/>
      <c r="AD87" s="233"/>
      <c r="AE87" s="233"/>
    </row>
    <row r="88" spans="3:31" x14ac:dyDescent="0.25">
      <c r="C88" s="233"/>
      <c r="D88" s="233"/>
      <c r="E88" s="233"/>
      <c r="F88" s="233"/>
      <c r="G88" s="233"/>
      <c r="H88" s="233"/>
      <c r="I88" s="233"/>
      <c r="J88" s="233"/>
      <c r="K88" s="233"/>
      <c r="L88" s="233"/>
      <c r="M88" s="233"/>
      <c r="N88" s="233"/>
      <c r="O88" s="233"/>
      <c r="P88" s="233"/>
      <c r="Q88" s="233"/>
      <c r="R88" s="233"/>
      <c r="S88" s="233"/>
      <c r="T88" s="233"/>
      <c r="U88" s="233"/>
      <c r="V88" s="233"/>
      <c r="W88" s="233"/>
      <c r="X88" s="233"/>
      <c r="Y88" s="233"/>
      <c r="Z88" s="233"/>
      <c r="AA88" s="233"/>
      <c r="AB88" s="233"/>
      <c r="AC88" s="233"/>
      <c r="AD88" s="233"/>
      <c r="AE88" s="233"/>
    </row>
    <row r="89" spans="3:31" x14ac:dyDescent="0.25">
      <c r="C89" s="233"/>
    </row>
  </sheetData>
  <mergeCells count="1">
    <mergeCell ref="B3:J3"/>
  </mergeCells>
  <conditionalFormatting sqref="B3:N3">
    <cfRule type="cellIs" dxfId="12" priority="2" stopIfTrue="1" operator="equal">
      <formula>0</formula>
    </cfRule>
    <cfRule type="cellIs" dxfId="11" priority="3" stopIfTrue="1" operator="notEqual">
      <formula>0</formula>
    </cfRule>
  </conditionalFormatting>
  <conditionalFormatting sqref="C69:AE88">
    <cfRule type="colorScale" priority="1">
      <colorScale>
        <cfvo type="min"/>
        <cfvo type="percentile" val="50"/>
        <cfvo type="max"/>
        <color rgb="FFF8696B"/>
        <color rgb="FFFCFCFF"/>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71edc353-4cb4-454a-aa9d-ea423d4ba788"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0CFFD7342DF1478AF1B00B842BD7FD" ma:contentTypeVersion="10" ma:contentTypeDescription="Create a new document." ma:contentTypeScope="" ma:versionID="40d93fe7f179537efbfce00e03155094">
  <xsd:schema xmlns:xsd="http://www.w3.org/2001/XMLSchema" xmlns:xs="http://www.w3.org/2001/XMLSchema" xmlns:p="http://schemas.microsoft.com/office/2006/metadata/properties" xmlns:ns3="71edc353-4cb4-454a-aa9d-ea423d4ba788" xmlns:ns4="56db7b52-6c2e-4f58-9e60-294b1820ea4d" targetNamespace="http://schemas.microsoft.com/office/2006/metadata/properties" ma:root="true" ma:fieldsID="1ce73ff7ebc685b6118468b7c7ca3eda" ns3:_="" ns4:_="">
    <xsd:import namespace="71edc353-4cb4-454a-aa9d-ea423d4ba788"/>
    <xsd:import namespace="56db7b52-6c2e-4f58-9e60-294b1820ea4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OCR"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edc353-4cb4-454a-aa9d-ea423d4ba78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_activity" ma:index="17"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6db7b52-6c2e-4f58-9e60-294b1820ea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2984A6-5175-4A88-8438-2D7D99A8C9A8}">
  <ds:schemaRefs>
    <ds:schemaRef ds:uri="http://schemas.microsoft.com/sharepoint/v3/contenttype/forms"/>
  </ds:schemaRefs>
</ds:datastoreItem>
</file>

<file path=customXml/itemProps2.xml><?xml version="1.0" encoding="utf-8"?>
<ds:datastoreItem xmlns:ds="http://schemas.openxmlformats.org/officeDocument/2006/customXml" ds:itemID="{DB6922A2-8B5C-4860-9F89-F7683C787876}">
  <ds:schemaRefs>
    <ds:schemaRef ds:uri="http://purl.org/dc/elements/1.1/"/>
    <ds:schemaRef ds:uri="http://schemas.microsoft.com/office/2006/metadata/properties"/>
    <ds:schemaRef ds:uri="71edc353-4cb4-454a-aa9d-ea423d4ba788"/>
    <ds:schemaRef ds:uri="http://purl.org/dc/terms/"/>
    <ds:schemaRef ds:uri="56db7b52-6c2e-4f58-9e60-294b1820ea4d"/>
    <ds:schemaRef ds:uri="http://schemas.microsoft.com/office/2006/documentManagement/types"/>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B469ECB1-44BA-4A3A-9356-701AE7E8AAC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edc353-4cb4-454a-aa9d-ea423d4ba788"/>
    <ds:schemaRef ds:uri="56db7b52-6c2e-4f58-9e60-294b1820ea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Overview of Data</vt:lpstr>
      <vt:lpstr>Emission Totals</vt:lpstr>
      <vt:lpstr>Electric sector(OLD)</vt:lpstr>
      <vt:lpstr>2019 Electricity</vt:lpstr>
      <vt:lpstr>2020 Electricity</vt:lpstr>
      <vt:lpstr>2021 Electricity</vt:lpstr>
      <vt:lpstr>Agriculture</vt:lpstr>
      <vt:lpstr>CO2FFC Summary</vt:lpstr>
      <vt:lpstr>Industrial Processes</vt:lpstr>
      <vt:lpstr>Mobile Combustion</vt:lpstr>
      <vt:lpstr>NatGas Systems</vt:lpstr>
      <vt:lpstr>Stationary Combustion</vt:lpstr>
      <vt:lpstr>Wastewater Summary</vt:lpstr>
      <vt:lpstr>Solid Waste</vt:lpstr>
    </vt:vector>
  </TitlesOfParts>
  <Manager/>
  <Company>CT DEEP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 Malmrose</dc:creator>
  <cp:keywords/>
  <dc:description/>
  <cp:lastModifiedBy>Peiyao Zhao</cp:lastModifiedBy>
  <cp:revision/>
  <dcterms:created xsi:type="dcterms:W3CDTF">2023-07-24T19:30:15Z</dcterms:created>
  <dcterms:modified xsi:type="dcterms:W3CDTF">2023-08-08T17:38:59Z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0x0101001A0CFFD7342DF1478AF1B00B842BD7FD</vt:lpwstr>
  </property>
</Properties>
</file>