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HOOL\E17 - STAGE EN MILLIEU DE TRAVAIL\refonteSite\gestion du projet\"/>
    </mc:Choice>
  </mc:AlternateContent>
  <bookViews>
    <workbookView xWindow="0" yWindow="0" windowWidth="21000" windowHeight="11985" activeTab="3"/>
  </bookViews>
  <sheets>
    <sheet name="Projet" sheetId="1" r:id="rId1"/>
    <sheet name="Semaine 1" sheetId="2" r:id="rId2"/>
    <sheet name="Semaine 2" sheetId="10" r:id="rId3"/>
    <sheet name="Semaine 3" sheetId="11" r:id="rId4"/>
    <sheet name="Semaine 4" sheetId="12" r:id="rId5"/>
    <sheet name="Semaine 5" sheetId="13" r:id="rId6"/>
    <sheet name="Semaine 6" sheetId="1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4" l="1"/>
  <c r="E29" i="14" s="1"/>
  <c r="E30" i="14" s="1"/>
  <c r="E31" i="14" s="1"/>
  <c r="E32" i="14" s="1"/>
  <c r="E28" i="13"/>
  <c r="E29" i="13" s="1"/>
  <c r="E30" i="13" s="1"/>
  <c r="E31" i="13" s="1"/>
  <c r="E32" i="13" s="1"/>
  <c r="E28" i="12"/>
  <c r="E29" i="12" s="1"/>
  <c r="E30" i="12" s="1"/>
  <c r="E31" i="12" s="1"/>
  <c r="E32" i="12" s="1"/>
  <c r="E28" i="2"/>
  <c r="E29" i="2" s="1"/>
  <c r="E30" i="2" s="1"/>
  <c r="E31" i="2" s="1"/>
  <c r="E32" i="2" s="1"/>
  <c r="E28" i="10"/>
  <c r="E29" i="10" s="1"/>
  <c r="E30" i="10" s="1"/>
  <c r="E31" i="10" s="1"/>
  <c r="E32" i="10" s="1"/>
  <c r="E28" i="11"/>
  <c r="E29" i="11" s="1"/>
  <c r="E30" i="11" s="1"/>
  <c r="E31" i="11" s="1"/>
  <c r="E32" i="11" s="1"/>
  <c r="F24" i="2"/>
  <c r="G24" i="2" s="1"/>
  <c r="H24" i="2" s="1"/>
  <c r="I24" i="2" s="1"/>
  <c r="J24" i="2" s="1"/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I33" i="14"/>
  <c r="H33" i="14"/>
  <c r="G33" i="14"/>
  <c r="F33" i="14"/>
  <c r="E33" i="14"/>
  <c r="E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I33" i="13"/>
  <c r="H33" i="13"/>
  <c r="G33" i="13"/>
  <c r="F33" i="13"/>
  <c r="E33" i="13"/>
  <c r="E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I33" i="12"/>
  <c r="H33" i="12"/>
  <c r="G33" i="12"/>
  <c r="F33" i="12"/>
  <c r="E33" i="12"/>
  <c r="E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I33" i="11"/>
  <c r="H33" i="11"/>
  <c r="G33" i="11"/>
  <c r="F33" i="11"/>
  <c r="E33" i="11"/>
  <c r="E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I33" i="10"/>
  <c r="H33" i="10"/>
  <c r="G33" i="10"/>
  <c r="F33" i="10"/>
  <c r="E33" i="10"/>
  <c r="E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I33" i="2"/>
  <c r="H33" i="2"/>
  <c r="G33" i="2"/>
  <c r="F33" i="2"/>
  <c r="E33" i="2"/>
  <c r="D32" i="10" l="1"/>
  <c r="F24" i="10"/>
  <c r="G24" i="10" s="1"/>
  <c r="D32" i="14"/>
  <c r="D28" i="14"/>
  <c r="F24" i="14"/>
  <c r="G24" i="14" s="1"/>
  <c r="H24" i="14" s="1"/>
  <c r="I24" i="14" s="1"/>
  <c r="J24" i="14" s="1"/>
  <c r="D31" i="14"/>
  <c r="D27" i="14"/>
  <c r="D30" i="14"/>
  <c r="D29" i="14"/>
  <c r="K24" i="13"/>
  <c r="D29" i="13"/>
  <c r="D32" i="13"/>
  <c r="D30" i="13"/>
  <c r="D28" i="13"/>
  <c r="D27" i="13"/>
  <c r="D31" i="13"/>
  <c r="F24" i="13"/>
  <c r="G24" i="13" s="1"/>
  <c r="H24" i="13" s="1"/>
  <c r="I24" i="13" s="1"/>
  <c r="J24" i="13" s="1"/>
  <c r="K24" i="12"/>
  <c r="D31" i="12"/>
  <c r="D27" i="12"/>
  <c r="D30" i="12"/>
  <c r="D29" i="12"/>
  <c r="D32" i="12"/>
  <c r="D28" i="12"/>
  <c r="F24" i="12"/>
  <c r="G24" i="12" s="1"/>
  <c r="H24" i="12" s="1"/>
  <c r="I24" i="12" s="1"/>
  <c r="J24" i="12" s="1"/>
  <c r="K24" i="11"/>
  <c r="D30" i="11"/>
  <c r="D29" i="11"/>
  <c r="F24" i="11"/>
  <c r="G24" i="11" s="1"/>
  <c r="H24" i="11" s="1"/>
  <c r="I24" i="11" s="1"/>
  <c r="J24" i="11" s="1"/>
  <c r="D32" i="11"/>
  <c r="D28" i="11"/>
  <c r="D31" i="11"/>
  <c r="D27" i="11"/>
  <c r="K24" i="10"/>
  <c r="K24" i="14"/>
  <c r="D29" i="10"/>
  <c r="D30" i="10"/>
  <c r="D27" i="10"/>
  <c r="D31" i="10"/>
  <c r="D28" i="10"/>
  <c r="E24" i="2"/>
  <c r="D31" i="2" l="1"/>
  <c r="D30" i="2"/>
  <c r="D29" i="2"/>
  <c r="D28" i="2"/>
  <c r="K24" i="2"/>
  <c r="D32" i="2"/>
  <c r="D27" i="2"/>
  <c r="H24" i="10"/>
  <c r="I24" i="10" s="1"/>
  <c r="J24" i="10" l="1"/>
</calcChain>
</file>

<file path=xl/sharedStrings.xml><?xml version="1.0" encoding="utf-8"?>
<sst xmlns="http://schemas.openxmlformats.org/spreadsheetml/2006/main" count="150" uniqueCount="78">
  <si>
    <t>Services de crises de Lanaudière</t>
  </si>
  <si>
    <t>Backlog de projet</t>
  </si>
  <si>
    <t>Tâche</t>
  </si>
  <si>
    <t>Priorité</t>
  </si>
  <si>
    <t>No Tache</t>
  </si>
  <si>
    <t>Valider l'information</t>
  </si>
  <si>
    <t>Conception graphique coté client</t>
  </si>
  <si>
    <t>Organisation de l'information</t>
  </si>
  <si>
    <t>Conception graphique coté administration</t>
  </si>
  <si>
    <t>Conceptualisation de la BDD</t>
  </si>
  <si>
    <t>Modélisation de la BDD</t>
  </si>
  <si>
    <t>Semaine</t>
  </si>
  <si>
    <t>Conception de l'architecture de fichiers</t>
  </si>
  <si>
    <t>Conception et tests des modèles d'affichage de contenu</t>
  </si>
  <si>
    <t>Conception et tests des vues d'affichage de contenu</t>
  </si>
  <si>
    <t>Recherche d'informations (comparables, interne)</t>
  </si>
  <si>
    <t>Peuplage bidon de la BDD</t>
  </si>
  <si>
    <t>Conception et test du controleur front-end</t>
  </si>
  <si>
    <t>Préparation des fichiers de gestion de projet</t>
  </si>
  <si>
    <t>Conception du filtrage de ressources par Ajax</t>
  </si>
  <si>
    <t>Conception du HTML statique front-end</t>
  </si>
  <si>
    <t>Conception du html statique back-end</t>
  </si>
  <si>
    <t>conception et test des modèles d'affichage back-end</t>
  </si>
  <si>
    <t>conception et test des vues d'affichage back-end</t>
  </si>
  <si>
    <t>Intégration de tinyMCE</t>
  </si>
  <si>
    <t>conception et test des modèles d'ajout back-end</t>
  </si>
  <si>
    <t>conception et test des modèles de MAJ back-end</t>
  </si>
  <si>
    <t>Tests exhaustifs</t>
  </si>
  <si>
    <t>correction de bugs</t>
  </si>
  <si>
    <t>Peuplage de la BDD</t>
  </si>
  <si>
    <t>Validation &amp; ajustement du produit</t>
  </si>
  <si>
    <t>Rédaction du guide utilisateur</t>
  </si>
  <si>
    <t>Archivage du projet</t>
  </si>
  <si>
    <t>1 à 6</t>
  </si>
  <si>
    <t>Date de début: 24 avril 2017</t>
  </si>
  <si>
    <t>Date de fin: 2 juin 2017</t>
  </si>
  <si>
    <t>Backlog semaine 1</t>
  </si>
  <si>
    <t>T. Estimé</t>
  </si>
  <si>
    <t>T. Réel</t>
  </si>
  <si>
    <t>Compilation d'informations</t>
  </si>
  <si>
    <t>Rédaction des textes finaux</t>
  </si>
  <si>
    <t>T. Total:</t>
  </si>
  <si>
    <t>Date de début: 29 mai 2017</t>
  </si>
  <si>
    <t>Date de fin: 28 avril 2017</t>
  </si>
  <si>
    <t>Date de fin: 5 mai 2017</t>
  </si>
  <si>
    <t>Date de début: 8 mai 2017</t>
  </si>
  <si>
    <t>Date de fin: 12 mai 2017</t>
  </si>
  <si>
    <t>Date de fin: 19 mai 2017</t>
  </si>
  <si>
    <t>Date de début: 22 mai 2017</t>
  </si>
  <si>
    <t>Date de fin: 26 mai 2017</t>
  </si>
  <si>
    <t>Backlog semaine 6</t>
  </si>
  <si>
    <t>Backlog semaine 5</t>
  </si>
  <si>
    <t>Backlog semaine 4</t>
  </si>
  <si>
    <t>Backlog semaine 3</t>
  </si>
  <si>
    <t>Backlog semaine 2</t>
  </si>
  <si>
    <t>Nettoyage, documentation et optimisation du code</t>
  </si>
  <si>
    <t>5 et 6</t>
  </si>
  <si>
    <t>Rédaction journal de progression &amp; rapport Stage</t>
  </si>
  <si>
    <t>Rédaction des rapports de stage et d'un journal de progression</t>
  </si>
  <si>
    <t>Temps Investi</t>
  </si>
  <si>
    <t>Recherche sur l'utilisation de tinyMCE et expérimentation</t>
  </si>
  <si>
    <t>charge initiale</t>
  </si>
  <si>
    <t>Date de début: 15 mai 2017</t>
  </si>
  <si>
    <t>Lectures sur le referencement et l'url re-writing</t>
  </si>
  <si>
    <t>Installer Brackets, Photoshop et EasyPHP</t>
  </si>
  <si>
    <t>Autoformation diverse pour l'amélioration du site</t>
  </si>
  <si>
    <t>Conception et présentation graphique coté client</t>
  </si>
  <si>
    <t>Conception et présentation graphique coté administration</t>
  </si>
  <si>
    <t>FAIT À SEM.1 //Modélisation de la BDD</t>
  </si>
  <si>
    <t>FAIT À SEM.1 //Conceptualisation de la BDD</t>
  </si>
  <si>
    <t>Conception de la première connexion admin.</t>
  </si>
  <si>
    <t>CANCEL C'est pas mal les vues //Conception du HTML statique front-end</t>
  </si>
  <si>
    <t>Modification du fichier de backlog</t>
  </si>
  <si>
    <t>lire et faire et tests de style de input checkbox/radio</t>
  </si>
  <si>
    <t>Date de début:1 mai 2017</t>
  </si>
  <si>
    <t>Recherche extension sélecteur de couleurs</t>
  </si>
  <si>
    <t>Finalisation de la conception coté client</t>
  </si>
  <si>
    <t>Recherche et expérimentation intégration de paypal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</si>
</sst>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h]:mm;@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2" fillId="0" borderId="0" xfId="0" applyFont="1"/>
    <xf numFmtId="16" fontId="0" fillId="2" borderId="1" xfId="0" applyNumberFormat="1" applyFill="1" applyBorder="1"/>
    <xf numFmtId="0" fontId="3" fillId="4" borderId="0" xfId="0" applyFont="1" applyFill="1"/>
    <xf numFmtId="0" fontId="0" fillId="4" borderId="0" xfId="0" applyFill="1"/>
    <xf numFmtId="0" fontId="0" fillId="2" borderId="0" xfId="0" applyFill="1" applyAlignment="1">
      <alignment horizontal="center"/>
    </xf>
    <xf numFmtId="164" fontId="0" fillId="5" borderId="1" xfId="0" applyNumberFormat="1" applyFill="1" applyBorder="1"/>
    <xf numFmtId="164" fontId="0" fillId="0" borderId="1" xfId="0" applyNumberFormat="1" applyBorder="1"/>
    <xf numFmtId="164" fontId="0" fillId="0" borderId="3" xfId="0" applyNumberFormat="1" applyBorder="1"/>
    <xf numFmtId="164" fontId="0" fillId="5" borderId="3" xfId="0" applyNumberFormat="1" applyFill="1" applyBorder="1"/>
    <xf numFmtId="164" fontId="0" fillId="0" borderId="2" xfId="0" applyNumberFormat="1" applyBorder="1"/>
    <xf numFmtId="164" fontId="0" fillId="5" borderId="2" xfId="0" applyNumberFormat="1" applyFill="1" applyBorder="1"/>
    <xf numFmtId="16" fontId="0" fillId="2" borderId="3" xfId="0" applyNumberFormat="1" applyFill="1" applyBorder="1"/>
    <xf numFmtId="0" fontId="0" fillId="2" borderId="2" xfId="0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1" xfId="0" applyNumberFormat="1" applyBorder="1"/>
    <xf numFmtId="165" fontId="0" fillId="5" borderId="2" xfId="0" applyNumberFormat="1" applyFill="1" applyBorder="1"/>
    <xf numFmtId="165" fontId="0" fillId="5" borderId="3" xfId="0" applyNumberFormat="1" applyFill="1" applyBorder="1"/>
    <xf numFmtId="165" fontId="0" fillId="5" borderId="1" xfId="0" applyNumberFormat="1" applyFill="1" applyBorder="1"/>
    <xf numFmtId="164" fontId="0" fillId="0" borderId="0" xfId="0" applyNumberFormat="1"/>
    <xf numFmtId="0" fontId="0" fillId="6" borderId="1" xfId="0" applyFill="1" applyBorder="1"/>
    <xf numFmtId="0" fontId="0" fillId="5" borderId="1" xfId="0" applyFill="1" applyBorder="1" applyAlignment="1"/>
    <xf numFmtId="16" fontId="0" fillId="5" borderId="1" xfId="0" applyNumberFormat="1" applyFill="1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164" fontId="0" fillId="0" borderId="3" xfId="0" applyNumberFormat="1" applyFill="1" applyBorder="1"/>
    <xf numFmtId="164" fontId="0" fillId="0" borderId="1" xfId="0" applyNumberFormat="1" applyFill="1" applyBorder="1"/>
    <xf numFmtId="0" fontId="4" fillId="0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165" fontId="5" fillId="0" borderId="3" xfId="0" applyNumberFormat="1" applyFont="1" applyBorder="1"/>
    <xf numFmtId="165" fontId="5" fillId="0" borderId="1" xfId="0" applyNumberFormat="1" applyFont="1" applyBorder="1"/>
    <xf numFmtId="0" fontId="5" fillId="5" borderId="1" xfId="0" applyFont="1" applyFill="1" applyBorder="1"/>
    <xf numFmtId="165" fontId="5" fillId="5" borderId="3" xfId="0" applyNumberFormat="1" applyFont="1" applyFill="1" applyBorder="1"/>
    <xf numFmtId="165" fontId="5" fillId="5" borderId="1" xfId="0" applyNumberFormat="1" applyFont="1" applyFill="1" applyBorder="1"/>
    <xf numFmtId="165" fontId="0" fillId="0" borderId="0" xfId="0" applyNumberFormat="1"/>
    <xf numFmtId="0" fontId="6" fillId="0" borderId="1" xfId="0" applyFont="1" applyBorder="1"/>
    <xf numFmtId="165" fontId="6" fillId="0" borderId="2" xfId="0" applyNumberFormat="1" applyFont="1" applyBorder="1"/>
    <xf numFmtId="165" fontId="6" fillId="0" borderId="3" xfId="0" applyNumberFormat="1" applyFont="1" applyBorder="1"/>
    <xf numFmtId="165" fontId="6" fillId="0" borderId="1" xfId="0" applyNumberFormat="1" applyFont="1" applyBorder="1"/>
    <xf numFmtId="165" fontId="6" fillId="5" borderId="1" xfId="0" applyNumberFormat="1" applyFont="1" applyFill="1" applyBorder="1"/>
    <xf numFmtId="165" fontId="5" fillId="0" borderId="2" xfId="0" applyNumberFormat="1" applyFont="1" applyBorder="1"/>
    <xf numFmtId="165" fontId="5" fillId="5" borderId="2" xfId="0" applyNumberFormat="1" applyFont="1" applyFill="1" applyBorder="1"/>
    <xf numFmtId="0" fontId="6" fillId="5" borderId="1" xfId="0" applyFont="1" applyFill="1" applyBorder="1"/>
    <xf numFmtId="165" fontId="6" fillId="5" borderId="2" xfId="0" applyNumberFormat="1" applyFont="1" applyFill="1" applyBorder="1"/>
    <xf numFmtId="165" fontId="6" fillId="5" borderId="3" xfId="0" applyNumberFormat="1" applyFont="1" applyFill="1" applyBorder="1"/>
    <xf numFmtId="165" fontId="0" fillId="5" borderId="4" xfId="0" applyNumberFormat="1" applyFill="1" applyBorder="1"/>
    <xf numFmtId="165" fontId="0" fillId="5" borderId="0" xfId="0" applyNumberFormat="1" applyFill="1" applyBorder="1"/>
    <xf numFmtId="165" fontId="0" fillId="0" borderId="4" xfId="0" applyNumberFormat="1" applyBorder="1"/>
    <xf numFmtId="0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Progression</a:t>
            </a:r>
            <a:r>
              <a:rPr lang="fr-CA" baseline="0"/>
              <a:t> de la semaine</a:t>
            </a:r>
            <a:endParaRPr lang="fr-CA"/>
          </a:p>
        </c:rich>
      </c:tx>
      <c:layout>
        <c:manualLayout>
          <c:xMode val="edge"/>
          <c:yMode val="edge"/>
          <c:x val="0.50143900864850921"/>
          <c:y val="1.58494279386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0589326334208224"/>
          <c:y val="0.17686183198795191"/>
          <c:w val="0.79264470230694839"/>
          <c:h val="0.69749962794403908"/>
        </c:manualLayout>
      </c:layout>
      <c:lineChart>
        <c:grouping val="standard"/>
        <c:varyColors val="0"/>
        <c:ser>
          <c:idx val="0"/>
          <c:order val="0"/>
          <c:tx>
            <c:v>Temps Estimé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'Semaine 1'!$D$33:$I$33</c:f>
              <c:strCache>
                <c:ptCount val="6"/>
                <c:pt idx="0">
                  <c:v>charge initiale</c:v>
                </c:pt>
                <c:pt idx="1">
                  <c:v>24-avr</c:v>
                </c:pt>
                <c:pt idx="2">
                  <c:v>25-avr</c:v>
                </c:pt>
                <c:pt idx="3">
                  <c:v>26-avr</c:v>
                </c:pt>
                <c:pt idx="4">
                  <c:v>27-avr</c:v>
                </c:pt>
                <c:pt idx="5">
                  <c:v>28-avr</c:v>
                </c:pt>
              </c:strCache>
            </c:strRef>
          </c:cat>
          <c:val>
            <c:numRef>
              <c:f>'Semaine 1'!$D$27:$D$32</c:f>
              <c:numCache>
                <c:formatCode>[h]:mm;@</c:formatCode>
                <c:ptCount val="6"/>
                <c:pt idx="0">
                  <c:v>1.4791666666666663</c:v>
                </c:pt>
                <c:pt idx="1">
                  <c:v>1.1833333333333331</c:v>
                </c:pt>
                <c:pt idx="2">
                  <c:v>0.88749999999999973</c:v>
                </c:pt>
                <c:pt idx="3">
                  <c:v>0.59166666666666645</c:v>
                </c:pt>
                <c:pt idx="4">
                  <c:v>0.29583333333333317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Temps Restant Selon Estimé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'Semaine 1'!$D$33:$I$33</c:f>
              <c:strCache>
                <c:ptCount val="6"/>
                <c:pt idx="0">
                  <c:v>charge initiale</c:v>
                </c:pt>
                <c:pt idx="1">
                  <c:v>24-avr</c:v>
                </c:pt>
                <c:pt idx="2">
                  <c:v>25-avr</c:v>
                </c:pt>
                <c:pt idx="3">
                  <c:v>26-avr</c:v>
                </c:pt>
                <c:pt idx="4">
                  <c:v>27-avr</c:v>
                </c:pt>
                <c:pt idx="5">
                  <c:v>28-avr</c:v>
                </c:pt>
              </c:strCache>
            </c:strRef>
          </c:cat>
          <c:val>
            <c:numRef>
              <c:f>'Semaine 1'!$E$24:$J$24</c:f>
              <c:numCache>
                <c:formatCode>[h]:mm;@</c:formatCode>
                <c:ptCount val="6"/>
                <c:pt idx="0">
                  <c:v>1.4791666666666663</c:v>
                </c:pt>
                <c:pt idx="1">
                  <c:v>1.1874999999999996</c:v>
                </c:pt>
                <c:pt idx="2">
                  <c:v>0.87847222222222188</c:v>
                </c:pt>
                <c:pt idx="3">
                  <c:v>0.58680555555555514</c:v>
                </c:pt>
                <c:pt idx="4">
                  <c:v>0.27430555555555514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Temps Réel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'Semaine 1'!$E$27:$E$32</c:f>
              <c:numCache>
                <c:formatCode>[h]:mm;@</c:formatCode>
                <c:ptCount val="6"/>
                <c:pt idx="0">
                  <c:v>0</c:v>
                </c:pt>
                <c:pt idx="1">
                  <c:v>0.29166666666666663</c:v>
                </c:pt>
                <c:pt idx="2">
                  <c:v>0.60069444444444442</c:v>
                </c:pt>
                <c:pt idx="3">
                  <c:v>0.89236111111111116</c:v>
                </c:pt>
                <c:pt idx="4">
                  <c:v>1.2048611111111112</c:v>
                </c:pt>
                <c:pt idx="5">
                  <c:v>1.4826388888888888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74000"/>
        <c:axId val="33374560"/>
      </c:lineChart>
      <c:catAx>
        <c:axId val="3337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74560"/>
        <c:crosses val="autoZero"/>
        <c:auto val="1"/>
        <c:lblAlgn val="ctr"/>
        <c:lblOffset val="100"/>
        <c:noMultiLvlLbl val="1"/>
      </c:catAx>
      <c:valAx>
        <c:axId val="333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d'heures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h]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1.2376905636312411E-3"/>
          <c:w val="0.19421875583087658"/>
          <c:h val="0.20059572633279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Progression</a:t>
            </a:r>
            <a:r>
              <a:rPr lang="fr-CA" baseline="0"/>
              <a:t> de la semaine</a:t>
            </a:r>
            <a:endParaRPr lang="fr-CA"/>
          </a:p>
        </c:rich>
      </c:tx>
      <c:layout>
        <c:manualLayout>
          <c:xMode val="edge"/>
          <c:yMode val="edge"/>
          <c:x val="0.50143900864850921"/>
          <c:y val="1.58494279386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0589326334208224"/>
          <c:y val="0.17686183198795191"/>
          <c:w val="0.79264470230694839"/>
          <c:h val="0.69749962794403908"/>
        </c:manualLayout>
      </c:layout>
      <c:lineChart>
        <c:grouping val="standard"/>
        <c:varyColors val="0"/>
        <c:ser>
          <c:idx val="0"/>
          <c:order val="0"/>
          <c:tx>
            <c:v>Temps Estimé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'Semaine 2'!$D$33:$I$33</c:f>
              <c:strCache>
                <c:ptCount val="6"/>
                <c:pt idx="0">
                  <c:v>charge initiale</c:v>
                </c:pt>
                <c:pt idx="1">
                  <c:v>01-mai</c:v>
                </c:pt>
                <c:pt idx="2">
                  <c:v>02-mai</c:v>
                </c:pt>
                <c:pt idx="3">
                  <c:v>03-mai</c:v>
                </c:pt>
                <c:pt idx="4">
                  <c:v>04-mai</c:v>
                </c:pt>
                <c:pt idx="5">
                  <c:v>05-mai</c:v>
                </c:pt>
              </c:strCache>
            </c:strRef>
          </c:cat>
          <c:val>
            <c:numRef>
              <c:f>'Semaine 2'!$D$27:$D$32</c:f>
              <c:numCache>
                <c:formatCode>[h]:mm;@</c:formatCode>
                <c:ptCount val="6"/>
                <c:pt idx="0">
                  <c:v>1.25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Temps Restant Selon Estimé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'Semaine 2'!$D$33:$I$33</c:f>
              <c:strCache>
                <c:ptCount val="6"/>
                <c:pt idx="0">
                  <c:v>charge initiale</c:v>
                </c:pt>
                <c:pt idx="1">
                  <c:v>01-mai</c:v>
                </c:pt>
                <c:pt idx="2">
                  <c:v>02-mai</c:v>
                </c:pt>
                <c:pt idx="3">
                  <c:v>03-mai</c:v>
                </c:pt>
                <c:pt idx="4">
                  <c:v>04-mai</c:v>
                </c:pt>
                <c:pt idx="5">
                  <c:v>05-mai</c:v>
                </c:pt>
              </c:strCache>
            </c:strRef>
          </c:cat>
          <c:val>
            <c:numRef>
              <c:f>'Semaine 2'!$E$24:$J$24</c:f>
              <c:numCache>
                <c:formatCode>[h]:mm;@</c:formatCode>
                <c:ptCount val="6"/>
                <c:pt idx="0">
                  <c:v>1.25</c:v>
                </c:pt>
                <c:pt idx="1">
                  <c:v>0.91666666666666674</c:v>
                </c:pt>
                <c:pt idx="2">
                  <c:v>0.60416666666666674</c:v>
                </c:pt>
                <c:pt idx="3">
                  <c:v>0.31250000000000011</c:v>
                </c:pt>
                <c:pt idx="4">
                  <c:v>9.0277777777777873E-2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Temps Réel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'Semaine 2'!$E$27:$E$32</c:f>
              <c:numCache>
                <c:formatCode>[h]:mm;@</c:formatCode>
                <c:ptCount val="6"/>
                <c:pt idx="0">
                  <c:v>0</c:v>
                </c:pt>
                <c:pt idx="1">
                  <c:v>0.33333333333333331</c:v>
                </c:pt>
                <c:pt idx="2">
                  <c:v>0.64583333333333337</c:v>
                </c:pt>
                <c:pt idx="3">
                  <c:v>0.9375</c:v>
                </c:pt>
                <c:pt idx="4">
                  <c:v>1.1597222222222223</c:v>
                </c:pt>
                <c:pt idx="5">
                  <c:v>1.4513888888888891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00272"/>
        <c:axId val="198500832"/>
      </c:lineChart>
      <c:catAx>
        <c:axId val="19850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00832"/>
        <c:crosses val="autoZero"/>
        <c:auto val="1"/>
        <c:lblAlgn val="ctr"/>
        <c:lblOffset val="100"/>
        <c:noMultiLvlLbl val="1"/>
      </c:catAx>
      <c:valAx>
        <c:axId val="1985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d'heures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h]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1.2376905636312439E-3"/>
          <c:w val="0.18436106628974575"/>
          <c:h val="0.20059572633279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Progression</a:t>
            </a:r>
            <a:r>
              <a:rPr lang="fr-CA" baseline="0"/>
              <a:t> de la semaine</a:t>
            </a:r>
            <a:endParaRPr lang="fr-CA"/>
          </a:p>
        </c:rich>
      </c:tx>
      <c:layout>
        <c:manualLayout>
          <c:xMode val="edge"/>
          <c:yMode val="edge"/>
          <c:x val="0.50143900864850921"/>
          <c:y val="1.58494279386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0589326334208224"/>
          <c:y val="0.17686183198795191"/>
          <c:w val="0.79264470230694839"/>
          <c:h val="0.69749962794403908"/>
        </c:manualLayout>
      </c:layout>
      <c:lineChart>
        <c:grouping val="standard"/>
        <c:varyColors val="0"/>
        <c:ser>
          <c:idx val="0"/>
          <c:order val="0"/>
          <c:tx>
            <c:v>Temps Estimé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'Semaine 3'!$D$33:$I$33</c:f>
              <c:strCache>
                <c:ptCount val="6"/>
                <c:pt idx="0">
                  <c:v>charge initiale</c:v>
                </c:pt>
                <c:pt idx="1">
                  <c:v>08-mai</c:v>
                </c:pt>
                <c:pt idx="2">
                  <c:v>09-mai</c:v>
                </c:pt>
                <c:pt idx="3">
                  <c:v>10-mai</c:v>
                </c:pt>
                <c:pt idx="4">
                  <c:v>11-mai</c:v>
                </c:pt>
                <c:pt idx="5">
                  <c:v>12-mai</c:v>
                </c:pt>
              </c:strCache>
            </c:strRef>
          </c:cat>
          <c:val>
            <c:numRef>
              <c:f>'Semaine 3'!$D$27:$D$32</c:f>
              <c:numCache>
                <c:formatCode>[h]:mm;@</c:formatCode>
                <c:ptCount val="6"/>
                <c:pt idx="0">
                  <c:v>1.4583333333333333</c:v>
                </c:pt>
                <c:pt idx="1">
                  <c:v>1.1666666666666665</c:v>
                </c:pt>
                <c:pt idx="2">
                  <c:v>0.875</c:v>
                </c:pt>
                <c:pt idx="3">
                  <c:v>0.58333333333333337</c:v>
                </c:pt>
                <c:pt idx="4">
                  <c:v>0.29166666666666674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Temps Restant Selon Estimé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'Semaine 3'!$D$33:$I$33</c:f>
              <c:strCache>
                <c:ptCount val="6"/>
                <c:pt idx="0">
                  <c:v>charge initiale</c:v>
                </c:pt>
                <c:pt idx="1">
                  <c:v>08-mai</c:v>
                </c:pt>
                <c:pt idx="2">
                  <c:v>09-mai</c:v>
                </c:pt>
                <c:pt idx="3">
                  <c:v>10-mai</c:v>
                </c:pt>
                <c:pt idx="4">
                  <c:v>11-mai</c:v>
                </c:pt>
                <c:pt idx="5">
                  <c:v>12-mai</c:v>
                </c:pt>
              </c:strCache>
            </c:strRef>
          </c:cat>
          <c:val>
            <c:numRef>
              <c:f>'Semaine 3'!$E$24:$J$24</c:f>
              <c:numCache>
                <c:formatCode>[h]:mm;@</c:formatCode>
                <c:ptCount val="6"/>
                <c:pt idx="0">
                  <c:v>1.4583333333333333</c:v>
                </c:pt>
                <c:pt idx="1">
                  <c:v>1.15625</c:v>
                </c:pt>
                <c:pt idx="2">
                  <c:v>1.15625</c:v>
                </c:pt>
                <c:pt idx="3">
                  <c:v>1.15625</c:v>
                </c:pt>
                <c:pt idx="4">
                  <c:v>1.15625</c:v>
                </c:pt>
                <c:pt idx="5">
                  <c:v>1.15625</c:v>
                </c:pt>
              </c:numCache>
            </c:numRef>
          </c:val>
          <c:smooth val="0"/>
        </c:ser>
        <c:ser>
          <c:idx val="2"/>
          <c:order val="2"/>
          <c:tx>
            <c:v>Temps Réel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'Semaine 3'!$E$27:$E$32</c:f>
              <c:numCache>
                <c:formatCode>[h]:mm;@</c:formatCode>
                <c:ptCount val="6"/>
                <c:pt idx="0">
                  <c:v>0</c:v>
                </c:pt>
                <c:pt idx="1">
                  <c:v>0.30208333333333337</c:v>
                </c:pt>
                <c:pt idx="2">
                  <c:v>0.30208333333333337</c:v>
                </c:pt>
                <c:pt idx="3">
                  <c:v>0.30208333333333337</c:v>
                </c:pt>
                <c:pt idx="4">
                  <c:v>0.30208333333333337</c:v>
                </c:pt>
                <c:pt idx="5">
                  <c:v>0.30208333333333337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04752"/>
        <c:axId val="198505312"/>
      </c:lineChart>
      <c:catAx>
        <c:axId val="19850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05312"/>
        <c:crosses val="autoZero"/>
        <c:auto val="1"/>
        <c:lblAlgn val="ctr"/>
        <c:lblOffset val="100"/>
        <c:noMultiLvlLbl val="1"/>
      </c:catAx>
      <c:valAx>
        <c:axId val="1985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d'heures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h]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5.2000475482838126E-3"/>
          <c:w val="0.19421875583087658"/>
          <c:h val="0.20059572633279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Progression</a:t>
            </a:r>
            <a:r>
              <a:rPr lang="fr-CA" baseline="0"/>
              <a:t> de la semaine</a:t>
            </a:r>
            <a:endParaRPr lang="fr-CA"/>
          </a:p>
        </c:rich>
      </c:tx>
      <c:layout>
        <c:manualLayout>
          <c:xMode val="edge"/>
          <c:yMode val="edge"/>
          <c:x val="0.50143900864850921"/>
          <c:y val="1.58494279386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0589326334208224"/>
          <c:y val="0.17686183198795191"/>
          <c:w val="0.79264470230694839"/>
          <c:h val="0.69749962794403908"/>
        </c:manualLayout>
      </c:layout>
      <c:lineChart>
        <c:grouping val="standard"/>
        <c:varyColors val="0"/>
        <c:ser>
          <c:idx val="0"/>
          <c:order val="0"/>
          <c:tx>
            <c:v>Temps Estimé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'Semaine 1'!$D$33:$I$33</c:f>
              <c:strCache>
                <c:ptCount val="6"/>
                <c:pt idx="0">
                  <c:v>charge initiale</c:v>
                </c:pt>
                <c:pt idx="1">
                  <c:v>24-avr</c:v>
                </c:pt>
                <c:pt idx="2">
                  <c:v>25-avr</c:v>
                </c:pt>
                <c:pt idx="3">
                  <c:v>26-avr</c:v>
                </c:pt>
                <c:pt idx="4">
                  <c:v>27-avr</c:v>
                </c:pt>
                <c:pt idx="5">
                  <c:v>28-avr</c:v>
                </c:pt>
              </c:strCache>
            </c:strRef>
          </c:cat>
          <c:val>
            <c:numRef>
              <c:f>'Semaine 4'!$D$27:$D$32</c:f>
              <c:numCache>
                <c:formatCode>[h]:mm;@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Temps Restant selon estimé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'Semaine 1'!$D$33:$I$33</c:f>
              <c:strCache>
                <c:ptCount val="6"/>
                <c:pt idx="0">
                  <c:v>charge initiale</c:v>
                </c:pt>
                <c:pt idx="1">
                  <c:v>24-avr</c:v>
                </c:pt>
                <c:pt idx="2">
                  <c:v>25-avr</c:v>
                </c:pt>
                <c:pt idx="3">
                  <c:v>26-avr</c:v>
                </c:pt>
                <c:pt idx="4">
                  <c:v>27-avr</c:v>
                </c:pt>
                <c:pt idx="5">
                  <c:v>28-avr</c:v>
                </c:pt>
              </c:strCache>
            </c:strRef>
          </c:cat>
          <c:val>
            <c:numRef>
              <c:f>'Semaine 4'!$E$24:$J$24</c:f>
              <c:numCache>
                <c:formatCode>[h]:mm;@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Temps Réel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'Semaine 4'!$E$27:$E$32</c:f>
              <c:numCache>
                <c:formatCode>[h]:mm;@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09232"/>
        <c:axId val="198509792"/>
      </c:lineChart>
      <c:catAx>
        <c:axId val="19850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09792"/>
        <c:crosses val="autoZero"/>
        <c:auto val="1"/>
        <c:lblAlgn val="ctr"/>
        <c:lblOffset val="100"/>
        <c:noMultiLvlLbl val="1"/>
      </c:catAx>
      <c:valAx>
        <c:axId val="1985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d'heures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h]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1.2376905636312368E-3"/>
          <c:w val="0.19330482050399439"/>
          <c:h val="0.20059572633279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Progression</a:t>
            </a:r>
            <a:r>
              <a:rPr lang="fr-CA" baseline="0"/>
              <a:t> de la semaine</a:t>
            </a:r>
            <a:endParaRPr lang="fr-CA"/>
          </a:p>
        </c:rich>
      </c:tx>
      <c:layout>
        <c:manualLayout>
          <c:xMode val="edge"/>
          <c:yMode val="edge"/>
          <c:x val="0.50143900864850921"/>
          <c:y val="1.58494279386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0589326334208224"/>
          <c:y val="0.17686183198795191"/>
          <c:w val="0.79264470230694839"/>
          <c:h val="0.69749962794403908"/>
        </c:manualLayout>
      </c:layout>
      <c:lineChart>
        <c:grouping val="standard"/>
        <c:varyColors val="0"/>
        <c:ser>
          <c:idx val="0"/>
          <c:order val="0"/>
          <c:tx>
            <c:v>Temps Estimé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'Semaine 5'!$D$33:$I$33</c:f>
              <c:strCache>
                <c:ptCount val="6"/>
                <c:pt idx="0">
                  <c:v>charge initiale</c:v>
                </c:pt>
                <c:pt idx="1">
                  <c:v>22-mai</c:v>
                </c:pt>
                <c:pt idx="2">
                  <c:v>23-mai</c:v>
                </c:pt>
                <c:pt idx="3">
                  <c:v>24-mai</c:v>
                </c:pt>
                <c:pt idx="4">
                  <c:v>25-mai</c:v>
                </c:pt>
                <c:pt idx="5">
                  <c:v>26-mai</c:v>
                </c:pt>
              </c:strCache>
            </c:strRef>
          </c:cat>
          <c:val>
            <c:numRef>
              <c:f>'Semaine 5'!$D$27:$D$32</c:f>
              <c:numCache>
                <c:formatCode>[h]:mm;@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Temps Restant selon estimé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'Semaine 5'!$D$33:$I$33</c:f>
              <c:strCache>
                <c:ptCount val="6"/>
                <c:pt idx="0">
                  <c:v>charge initiale</c:v>
                </c:pt>
                <c:pt idx="1">
                  <c:v>22-mai</c:v>
                </c:pt>
                <c:pt idx="2">
                  <c:v>23-mai</c:v>
                </c:pt>
                <c:pt idx="3">
                  <c:v>24-mai</c:v>
                </c:pt>
                <c:pt idx="4">
                  <c:v>25-mai</c:v>
                </c:pt>
                <c:pt idx="5">
                  <c:v>26-mai</c:v>
                </c:pt>
              </c:strCache>
            </c:strRef>
          </c:cat>
          <c:val>
            <c:numRef>
              <c:f>'Semaine 5'!$E$24:$J$24</c:f>
              <c:numCache>
                <c:formatCode>[h]:mm;@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Temps Réel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'Semaine 5'!$E$27:$E$32</c:f>
              <c:numCache>
                <c:formatCode>[h]:mm;@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13152"/>
        <c:axId val="198513712"/>
      </c:lineChart>
      <c:catAx>
        <c:axId val="19851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13712"/>
        <c:crosses val="autoZero"/>
        <c:auto val="1"/>
        <c:lblAlgn val="ctr"/>
        <c:lblOffset val="100"/>
        <c:noMultiLvlLbl val="1"/>
      </c:catAx>
      <c:valAx>
        <c:axId val="1985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d'heures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h]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1.2376905636312368E-3"/>
          <c:w val="0.19330482050399439"/>
          <c:h val="0.20059572633279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Progression</a:t>
            </a:r>
            <a:r>
              <a:rPr lang="fr-CA" baseline="0"/>
              <a:t> de la semaine</a:t>
            </a:r>
            <a:endParaRPr lang="fr-CA"/>
          </a:p>
        </c:rich>
      </c:tx>
      <c:layout>
        <c:manualLayout>
          <c:xMode val="edge"/>
          <c:yMode val="edge"/>
          <c:x val="0.50143900864850921"/>
          <c:y val="1.58494279386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0152167864262871"/>
          <c:y val="0.22837247278843542"/>
          <c:w val="0.79264470230694839"/>
          <c:h val="0.69749962794403908"/>
        </c:manualLayout>
      </c:layout>
      <c:lineChart>
        <c:grouping val="standard"/>
        <c:varyColors val="0"/>
        <c:ser>
          <c:idx val="0"/>
          <c:order val="0"/>
          <c:tx>
            <c:v>Temps Estimé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'Semaine 6'!$D$33:$I$33</c:f>
              <c:strCache>
                <c:ptCount val="6"/>
                <c:pt idx="0">
                  <c:v>charge initiale</c:v>
                </c:pt>
                <c:pt idx="1">
                  <c:v>29-mai</c:v>
                </c:pt>
                <c:pt idx="2">
                  <c:v>30-mai</c:v>
                </c:pt>
                <c:pt idx="3">
                  <c:v>31-mai</c:v>
                </c:pt>
                <c:pt idx="4">
                  <c:v>01-juin</c:v>
                </c:pt>
                <c:pt idx="5">
                  <c:v>02-juin</c:v>
                </c:pt>
              </c:strCache>
            </c:strRef>
          </c:cat>
          <c:val>
            <c:numRef>
              <c:f>'Semaine 6'!$D$27:$D$32</c:f>
              <c:numCache>
                <c:formatCode>[h]:mm;@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Temps Restant selon estimé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'Semaine 6'!$D$33:$I$33</c:f>
              <c:strCache>
                <c:ptCount val="6"/>
                <c:pt idx="0">
                  <c:v>charge initiale</c:v>
                </c:pt>
                <c:pt idx="1">
                  <c:v>29-mai</c:v>
                </c:pt>
                <c:pt idx="2">
                  <c:v>30-mai</c:v>
                </c:pt>
                <c:pt idx="3">
                  <c:v>31-mai</c:v>
                </c:pt>
                <c:pt idx="4">
                  <c:v>01-juin</c:v>
                </c:pt>
                <c:pt idx="5">
                  <c:v>02-juin</c:v>
                </c:pt>
              </c:strCache>
            </c:strRef>
          </c:cat>
          <c:val>
            <c:numRef>
              <c:f>'Semaine 6'!$E$24:$J$24</c:f>
              <c:numCache>
                <c:formatCode>[h]:mm;@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Temps Réel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'Semaine 6'!$E$27:$E$32</c:f>
              <c:numCache>
                <c:formatCode>[h]:mm;@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9936"/>
        <c:axId val="199490496"/>
      </c:lineChart>
      <c:catAx>
        <c:axId val="19948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90496"/>
        <c:crosses val="autoZero"/>
        <c:auto val="1"/>
        <c:lblAlgn val="ctr"/>
        <c:lblOffset val="100"/>
        <c:noMultiLvlLbl val="1"/>
      </c:catAx>
      <c:valAx>
        <c:axId val="199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d'heures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h]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1.2376905636312368E-3"/>
          <c:w val="0.19330482050399439"/>
          <c:h val="0.20059572633279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4761</xdr:rowOff>
    </xdr:from>
    <xdr:to>
      <xdr:col>9</xdr:col>
      <xdr:colOff>390525</xdr:colOff>
      <xdr:row>41</xdr:row>
      <xdr:rowOff>161924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25</xdr:row>
      <xdr:rowOff>4761</xdr:rowOff>
    </xdr:from>
    <xdr:to>
      <xdr:col>9</xdr:col>
      <xdr:colOff>390524</xdr:colOff>
      <xdr:row>41</xdr:row>
      <xdr:rowOff>161924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25</xdr:row>
      <xdr:rowOff>4761</xdr:rowOff>
    </xdr:from>
    <xdr:to>
      <xdr:col>9</xdr:col>
      <xdr:colOff>390524</xdr:colOff>
      <xdr:row>41</xdr:row>
      <xdr:rowOff>161924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25</xdr:row>
      <xdr:rowOff>4761</xdr:rowOff>
    </xdr:from>
    <xdr:to>
      <xdr:col>9</xdr:col>
      <xdr:colOff>390524</xdr:colOff>
      <xdr:row>41</xdr:row>
      <xdr:rowOff>161924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25</xdr:row>
      <xdr:rowOff>4761</xdr:rowOff>
    </xdr:from>
    <xdr:to>
      <xdr:col>9</xdr:col>
      <xdr:colOff>390524</xdr:colOff>
      <xdr:row>41</xdr:row>
      <xdr:rowOff>161924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25</xdr:row>
      <xdr:rowOff>4761</xdr:rowOff>
    </xdr:from>
    <xdr:to>
      <xdr:col>9</xdr:col>
      <xdr:colOff>390524</xdr:colOff>
      <xdr:row>41</xdr:row>
      <xdr:rowOff>161924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topLeftCell="A7" workbookViewId="0">
      <selection activeCell="C25" sqref="C25:D30"/>
    </sheetView>
  </sheetViews>
  <sheetFormatPr baseColWidth="10" defaultRowHeight="15" x14ac:dyDescent="0.25"/>
  <cols>
    <col min="3" max="3" width="56.85546875" customWidth="1"/>
    <col min="4" max="4" width="15.5703125" customWidth="1"/>
    <col min="5" max="5" width="14" customWidth="1"/>
    <col min="7" max="7" width="14.85546875" customWidth="1"/>
  </cols>
  <sheetData>
    <row r="2" spans="2:5" ht="23.25" x14ac:dyDescent="0.35">
      <c r="B2" s="1" t="s">
        <v>0</v>
      </c>
    </row>
    <row r="3" spans="2:5" x14ac:dyDescent="0.25">
      <c r="B3" s="7" t="s">
        <v>1</v>
      </c>
    </row>
    <row r="4" spans="2:5" x14ac:dyDescent="0.25">
      <c r="B4" t="s">
        <v>34</v>
      </c>
    </row>
    <row r="5" spans="2:5" x14ac:dyDescent="0.25">
      <c r="B5" t="s">
        <v>35</v>
      </c>
    </row>
    <row r="7" spans="2:5" x14ac:dyDescent="0.25">
      <c r="B7" s="3" t="s">
        <v>4</v>
      </c>
      <c r="C7" s="3" t="s">
        <v>2</v>
      </c>
      <c r="D7" s="3" t="s">
        <v>3</v>
      </c>
      <c r="E7" s="3" t="s">
        <v>11</v>
      </c>
    </row>
    <row r="8" spans="2:5" x14ac:dyDescent="0.25">
      <c r="B8" s="4">
        <v>1</v>
      </c>
      <c r="C8" s="4" t="s">
        <v>18</v>
      </c>
      <c r="D8" s="4">
        <v>350</v>
      </c>
      <c r="E8" s="4">
        <v>1</v>
      </c>
    </row>
    <row r="9" spans="2:5" x14ac:dyDescent="0.25">
      <c r="B9" s="5">
        <v>2</v>
      </c>
      <c r="C9" s="5" t="s">
        <v>15</v>
      </c>
      <c r="D9" s="5">
        <v>380</v>
      </c>
      <c r="E9" s="5">
        <v>1</v>
      </c>
    </row>
    <row r="10" spans="2:5" x14ac:dyDescent="0.25">
      <c r="B10" s="4">
        <v>3</v>
      </c>
      <c r="C10" s="4" t="s">
        <v>39</v>
      </c>
      <c r="D10" s="4">
        <v>345</v>
      </c>
      <c r="E10" s="4">
        <v>1</v>
      </c>
    </row>
    <row r="11" spans="2:5" x14ac:dyDescent="0.25">
      <c r="B11" s="5">
        <v>4</v>
      </c>
      <c r="C11" s="5" t="s">
        <v>5</v>
      </c>
      <c r="D11" s="5">
        <v>360</v>
      </c>
      <c r="E11" s="5">
        <v>1</v>
      </c>
    </row>
    <row r="12" spans="2:5" x14ac:dyDescent="0.25">
      <c r="B12" s="4">
        <v>5</v>
      </c>
      <c r="C12" s="4" t="s">
        <v>7</v>
      </c>
      <c r="D12" s="4">
        <v>370</v>
      </c>
      <c r="E12" s="4">
        <v>1</v>
      </c>
    </row>
    <row r="13" spans="2:5" x14ac:dyDescent="0.25">
      <c r="B13" s="5">
        <v>6</v>
      </c>
      <c r="C13" s="5" t="s">
        <v>6</v>
      </c>
      <c r="D13" s="5">
        <v>355</v>
      </c>
      <c r="E13" s="5">
        <v>1</v>
      </c>
    </row>
    <row r="14" spans="2:5" x14ac:dyDescent="0.25">
      <c r="B14" s="4">
        <v>7</v>
      </c>
      <c r="C14" s="4" t="s">
        <v>8</v>
      </c>
      <c r="D14" s="4">
        <v>355</v>
      </c>
      <c r="E14" s="4">
        <v>1</v>
      </c>
    </row>
    <row r="15" spans="2:5" x14ac:dyDescent="0.25">
      <c r="B15" s="5">
        <v>8</v>
      </c>
      <c r="C15" s="5" t="s">
        <v>12</v>
      </c>
      <c r="D15" s="5">
        <v>250</v>
      </c>
      <c r="E15" s="5">
        <v>1</v>
      </c>
    </row>
    <row r="16" spans="2:5" x14ac:dyDescent="0.25">
      <c r="B16" s="4">
        <v>9</v>
      </c>
      <c r="C16" s="4" t="s">
        <v>9</v>
      </c>
      <c r="D16" s="4">
        <v>300</v>
      </c>
      <c r="E16" s="4">
        <v>2</v>
      </c>
    </row>
    <row r="17" spans="2:5" x14ac:dyDescent="0.25">
      <c r="B17" s="5">
        <v>10</v>
      </c>
      <c r="C17" s="5" t="s">
        <v>10</v>
      </c>
      <c r="D17" s="5">
        <v>325</v>
      </c>
      <c r="E17" s="5">
        <v>2</v>
      </c>
    </row>
    <row r="18" spans="2:5" x14ac:dyDescent="0.25">
      <c r="B18" s="4">
        <v>11</v>
      </c>
      <c r="C18" s="4" t="s">
        <v>16</v>
      </c>
      <c r="D18" s="4">
        <v>100</v>
      </c>
      <c r="E18" s="4">
        <v>2</v>
      </c>
    </row>
    <row r="19" spans="2:5" x14ac:dyDescent="0.25">
      <c r="B19" s="5">
        <v>12</v>
      </c>
      <c r="C19" s="5" t="s">
        <v>20</v>
      </c>
      <c r="D19" s="5">
        <v>400</v>
      </c>
      <c r="E19" s="5">
        <v>2</v>
      </c>
    </row>
    <row r="20" spans="2:5" x14ac:dyDescent="0.25">
      <c r="B20" s="4">
        <v>13</v>
      </c>
      <c r="C20" s="4" t="s">
        <v>60</v>
      </c>
      <c r="D20" s="4">
        <v>175</v>
      </c>
      <c r="E20" s="4">
        <v>2</v>
      </c>
    </row>
    <row r="21" spans="2:5" x14ac:dyDescent="0.25">
      <c r="B21" s="5">
        <v>14</v>
      </c>
      <c r="C21" s="5" t="s">
        <v>13</v>
      </c>
      <c r="D21" s="5">
        <v>255</v>
      </c>
      <c r="E21" s="5">
        <v>2</v>
      </c>
    </row>
    <row r="22" spans="2:5" x14ac:dyDescent="0.25">
      <c r="B22" s="4">
        <v>15</v>
      </c>
      <c r="C22" s="4" t="s">
        <v>14</v>
      </c>
      <c r="D22" s="4">
        <v>270</v>
      </c>
      <c r="E22" s="4">
        <v>2</v>
      </c>
    </row>
    <row r="23" spans="2:5" x14ac:dyDescent="0.25">
      <c r="B23" s="5">
        <v>16</v>
      </c>
      <c r="C23" s="5" t="s">
        <v>17</v>
      </c>
      <c r="D23" s="5">
        <v>300</v>
      </c>
      <c r="E23" s="5">
        <v>2</v>
      </c>
    </row>
    <row r="24" spans="2:5" x14ac:dyDescent="0.25">
      <c r="B24" s="4">
        <v>17</v>
      </c>
      <c r="C24" s="4" t="s">
        <v>19</v>
      </c>
      <c r="D24" s="4">
        <v>125</v>
      </c>
      <c r="E24" s="4">
        <v>2</v>
      </c>
    </row>
    <row r="25" spans="2:5" x14ac:dyDescent="0.25">
      <c r="B25" s="5">
        <v>18</v>
      </c>
      <c r="C25" s="5" t="s">
        <v>21</v>
      </c>
      <c r="D25" s="5">
        <v>370</v>
      </c>
      <c r="E25" s="5">
        <v>3</v>
      </c>
    </row>
    <row r="26" spans="2:5" x14ac:dyDescent="0.25">
      <c r="B26" s="4">
        <v>19</v>
      </c>
      <c r="C26" s="4" t="s">
        <v>22</v>
      </c>
      <c r="D26" s="4">
        <v>225</v>
      </c>
      <c r="E26" s="4">
        <v>3</v>
      </c>
    </row>
    <row r="27" spans="2:5" x14ac:dyDescent="0.25">
      <c r="B27" s="5">
        <v>20</v>
      </c>
      <c r="C27" s="5" t="s">
        <v>23</v>
      </c>
      <c r="D27" s="5">
        <v>240</v>
      </c>
      <c r="E27" s="5">
        <v>3</v>
      </c>
    </row>
    <row r="28" spans="2:5" x14ac:dyDescent="0.25">
      <c r="B28" s="4">
        <v>21</v>
      </c>
      <c r="C28" s="4" t="s">
        <v>24</v>
      </c>
      <c r="D28" s="4">
        <v>200</v>
      </c>
      <c r="E28" s="4">
        <v>3</v>
      </c>
    </row>
    <row r="29" spans="2:5" x14ac:dyDescent="0.25">
      <c r="B29" s="5">
        <v>22</v>
      </c>
      <c r="C29" s="5" t="s">
        <v>25</v>
      </c>
      <c r="D29" s="5">
        <v>300</v>
      </c>
      <c r="E29" s="5">
        <v>3</v>
      </c>
    </row>
    <row r="30" spans="2:5" x14ac:dyDescent="0.25">
      <c r="B30" s="4">
        <v>23</v>
      </c>
      <c r="C30" s="4" t="s">
        <v>26</v>
      </c>
      <c r="D30" s="4">
        <v>300</v>
      </c>
      <c r="E30" s="4">
        <v>3</v>
      </c>
    </row>
    <row r="31" spans="2:5" x14ac:dyDescent="0.25">
      <c r="B31" s="5">
        <v>24</v>
      </c>
      <c r="C31" s="5" t="s">
        <v>27</v>
      </c>
      <c r="D31" s="5">
        <v>360</v>
      </c>
      <c r="E31" s="5">
        <v>4</v>
      </c>
    </row>
    <row r="32" spans="2:5" x14ac:dyDescent="0.25">
      <c r="B32" s="4">
        <v>25</v>
      </c>
      <c r="C32" s="4" t="s">
        <v>28</v>
      </c>
      <c r="D32" s="4">
        <v>360</v>
      </c>
      <c r="E32" s="4">
        <v>4</v>
      </c>
    </row>
    <row r="33" spans="2:5" x14ac:dyDescent="0.25">
      <c r="B33" s="5">
        <v>26</v>
      </c>
      <c r="C33" s="5" t="s">
        <v>40</v>
      </c>
      <c r="D33" s="5">
        <v>400</v>
      </c>
      <c r="E33" s="5">
        <v>5</v>
      </c>
    </row>
    <row r="34" spans="2:5" ht="15.75" customHeight="1" x14ac:dyDescent="0.25">
      <c r="B34" s="30">
        <v>27</v>
      </c>
      <c r="C34" s="30" t="s">
        <v>29</v>
      </c>
      <c r="D34" s="30">
        <v>400</v>
      </c>
      <c r="E34" s="30">
        <v>5</v>
      </c>
    </row>
    <row r="35" spans="2:5" x14ac:dyDescent="0.25">
      <c r="B35" s="5">
        <v>28</v>
      </c>
      <c r="C35" s="5" t="s">
        <v>30</v>
      </c>
      <c r="D35" s="5">
        <v>500</v>
      </c>
      <c r="E35" s="5">
        <v>5</v>
      </c>
    </row>
    <row r="36" spans="2:5" x14ac:dyDescent="0.25">
      <c r="B36" s="33">
        <v>29</v>
      </c>
      <c r="C36" s="33" t="s">
        <v>31</v>
      </c>
      <c r="D36" s="33">
        <v>480</v>
      </c>
      <c r="E36" s="34" t="s">
        <v>56</v>
      </c>
    </row>
    <row r="37" spans="2:5" x14ac:dyDescent="0.25">
      <c r="B37" s="5">
        <v>30</v>
      </c>
      <c r="C37" s="31" t="s">
        <v>58</v>
      </c>
      <c r="D37" s="5">
        <v>500</v>
      </c>
      <c r="E37" s="32" t="s">
        <v>33</v>
      </c>
    </row>
    <row r="38" spans="2:5" x14ac:dyDescent="0.25">
      <c r="B38" s="33">
        <v>31</v>
      </c>
      <c r="C38" s="33" t="s">
        <v>55</v>
      </c>
      <c r="D38" s="33">
        <v>300</v>
      </c>
      <c r="E38" s="34" t="s">
        <v>56</v>
      </c>
    </row>
    <row r="39" spans="2:5" x14ac:dyDescent="0.25">
      <c r="B39" s="5">
        <v>32</v>
      </c>
      <c r="C39" s="5" t="s">
        <v>32</v>
      </c>
      <c r="D39" s="5">
        <v>300</v>
      </c>
      <c r="E39" s="5">
        <v>6</v>
      </c>
    </row>
    <row r="40" spans="2:5" x14ac:dyDescent="0.25">
      <c r="B40" s="33">
        <v>33</v>
      </c>
      <c r="C40" s="33" t="s">
        <v>65</v>
      </c>
      <c r="D40" s="33">
        <v>100</v>
      </c>
      <c r="E40" s="35" t="s">
        <v>33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4" zoomScale="90" zoomScaleNormal="90" workbookViewId="0">
      <selection activeCell="E27" sqref="E27:E32"/>
    </sheetView>
  </sheetViews>
  <sheetFormatPr baseColWidth="10" defaultRowHeight="15" x14ac:dyDescent="0.25"/>
  <cols>
    <col min="3" max="3" width="45.7109375" customWidth="1"/>
    <col min="6" max="6" width="10.85546875" customWidth="1"/>
    <col min="7" max="7" width="11" customWidth="1"/>
    <col min="8" max="8" width="11.85546875" customWidth="1"/>
    <col min="9" max="9" width="11.140625" customWidth="1"/>
    <col min="10" max="10" width="10.85546875" customWidth="1"/>
  </cols>
  <sheetData>
    <row r="2" spans="2:11" ht="23.25" x14ac:dyDescent="0.35">
      <c r="B2" s="1" t="s">
        <v>0</v>
      </c>
    </row>
    <row r="3" spans="2:11" x14ac:dyDescent="0.25">
      <c r="B3" s="7" t="s">
        <v>36</v>
      </c>
    </row>
    <row r="4" spans="2:11" x14ac:dyDescent="0.25">
      <c r="B4" t="s">
        <v>34</v>
      </c>
    </row>
    <row r="5" spans="2:11" x14ac:dyDescent="0.25">
      <c r="B5" t="s">
        <v>43</v>
      </c>
    </row>
    <row r="6" spans="2:11" x14ac:dyDescent="0.25">
      <c r="F6" s="2"/>
      <c r="G6" s="2"/>
      <c r="H6" s="11" t="s">
        <v>59</v>
      </c>
      <c r="I6" s="2"/>
      <c r="J6" s="2"/>
    </row>
    <row r="7" spans="2:11" x14ac:dyDescent="0.25">
      <c r="B7" s="3" t="s">
        <v>4</v>
      </c>
      <c r="C7" s="3" t="s">
        <v>2</v>
      </c>
      <c r="D7" s="3" t="s">
        <v>3</v>
      </c>
      <c r="E7" s="19" t="s">
        <v>37</v>
      </c>
      <c r="F7" s="18">
        <v>42849</v>
      </c>
      <c r="G7" s="8">
        <v>42850</v>
      </c>
      <c r="H7" s="8">
        <v>42851</v>
      </c>
      <c r="I7" s="8">
        <v>42852</v>
      </c>
      <c r="J7" s="8">
        <v>42853</v>
      </c>
      <c r="K7" s="3" t="s">
        <v>38</v>
      </c>
    </row>
    <row r="8" spans="2:11" x14ac:dyDescent="0.25">
      <c r="B8" s="4">
        <v>1</v>
      </c>
      <c r="C8" s="4" t="s">
        <v>18</v>
      </c>
      <c r="D8" s="4">
        <v>350</v>
      </c>
      <c r="E8" s="16">
        <v>0.125</v>
      </c>
      <c r="F8" s="14">
        <v>4.1666666666666664E-2</v>
      </c>
      <c r="G8" s="13">
        <v>2.0833333333333332E-2</v>
      </c>
      <c r="H8" s="13"/>
      <c r="I8" s="13"/>
      <c r="J8" s="13"/>
      <c r="K8" s="13">
        <f>SUM(F8:J8)</f>
        <v>6.25E-2</v>
      </c>
    </row>
    <row r="9" spans="2:11" x14ac:dyDescent="0.25">
      <c r="B9" s="5">
        <v>2</v>
      </c>
      <c r="C9" s="5" t="s">
        <v>15</v>
      </c>
      <c r="D9" s="5">
        <v>380</v>
      </c>
      <c r="E9" s="17">
        <v>6.25E-2</v>
      </c>
      <c r="F9" s="15">
        <v>6.25E-2</v>
      </c>
      <c r="G9" s="12"/>
      <c r="H9" s="12"/>
      <c r="I9" s="12"/>
      <c r="J9" s="12"/>
      <c r="K9" s="12">
        <f>SUM(F9:J9)</f>
        <v>6.25E-2</v>
      </c>
    </row>
    <row r="10" spans="2:11" x14ac:dyDescent="0.25">
      <c r="B10" s="4">
        <v>3</v>
      </c>
      <c r="C10" s="4" t="s">
        <v>39</v>
      </c>
      <c r="D10" s="4">
        <v>345</v>
      </c>
      <c r="E10" s="16">
        <v>4.1666666666666664E-2</v>
      </c>
      <c r="F10" s="14">
        <v>4.1666666666666664E-2</v>
      </c>
      <c r="G10" s="13"/>
      <c r="H10" s="13"/>
      <c r="I10" s="13"/>
      <c r="J10" s="13"/>
      <c r="K10" s="12">
        <f t="shared" ref="K10:K23" si="0">SUM(F10:J10)</f>
        <v>4.1666666666666664E-2</v>
      </c>
    </row>
    <row r="11" spans="2:11" x14ac:dyDescent="0.25">
      <c r="B11" s="5">
        <v>4</v>
      </c>
      <c r="C11" s="5" t="s">
        <v>5</v>
      </c>
      <c r="D11" s="5">
        <v>360</v>
      </c>
      <c r="E11" s="17">
        <v>4.1666666666666664E-2</v>
      </c>
      <c r="F11" s="15"/>
      <c r="G11" s="12">
        <v>4.1666666666666664E-2</v>
      </c>
      <c r="H11" s="12"/>
      <c r="I11" s="12"/>
      <c r="J11" s="12"/>
      <c r="K11" s="12">
        <f t="shared" si="0"/>
        <v>4.1666666666666664E-2</v>
      </c>
    </row>
    <row r="12" spans="2:11" x14ac:dyDescent="0.25">
      <c r="B12" s="4">
        <v>5</v>
      </c>
      <c r="C12" s="4" t="s">
        <v>7</v>
      </c>
      <c r="D12" s="4">
        <v>370</v>
      </c>
      <c r="E12" s="16">
        <v>0.20833333333333334</v>
      </c>
      <c r="F12" s="36">
        <v>0.10416666666666667</v>
      </c>
      <c r="G12" s="37">
        <v>6.9444444444444434E-2</v>
      </c>
      <c r="H12" s="37"/>
      <c r="I12" s="13"/>
      <c r="J12" s="13"/>
      <c r="K12" s="12">
        <f>SUM(F12:J12)</f>
        <v>0.1736111111111111</v>
      </c>
    </row>
    <row r="13" spans="2:11" x14ac:dyDescent="0.25">
      <c r="B13" s="5">
        <v>6</v>
      </c>
      <c r="C13" s="5" t="s">
        <v>66</v>
      </c>
      <c r="D13" s="5">
        <v>355</v>
      </c>
      <c r="E13" s="17">
        <v>0.375</v>
      </c>
      <c r="F13" s="14"/>
      <c r="G13" s="13"/>
      <c r="H13" s="13">
        <v>0.29166666666666669</v>
      </c>
      <c r="I13" s="12">
        <v>0.16666666666666666</v>
      </c>
      <c r="J13" s="12"/>
      <c r="K13" s="12">
        <f t="shared" si="0"/>
        <v>0.45833333333333337</v>
      </c>
    </row>
    <row r="14" spans="2:11" x14ac:dyDescent="0.25">
      <c r="B14" s="4">
        <v>7</v>
      </c>
      <c r="C14" s="4" t="s">
        <v>67</v>
      </c>
      <c r="D14" s="4">
        <v>355</v>
      </c>
      <c r="E14" s="16">
        <v>0.375</v>
      </c>
      <c r="F14" s="14"/>
      <c r="G14" s="13"/>
      <c r="H14" s="13"/>
      <c r="I14" s="13">
        <v>0.13541666666666666</v>
      </c>
      <c r="J14" s="13">
        <v>0.14583333333333334</v>
      </c>
      <c r="K14" s="12">
        <f t="shared" si="0"/>
        <v>0.28125</v>
      </c>
    </row>
    <row r="15" spans="2:11" x14ac:dyDescent="0.25">
      <c r="B15" s="5">
        <v>8</v>
      </c>
      <c r="C15" s="5" t="s">
        <v>12</v>
      </c>
      <c r="D15" s="5">
        <v>250</v>
      </c>
      <c r="E15" s="17">
        <v>2.0833333333333332E-2</v>
      </c>
      <c r="F15" s="15">
        <v>2.0833333333333332E-2</v>
      </c>
      <c r="G15" s="12">
        <v>1.0416666666666666E-2</v>
      </c>
      <c r="H15" s="12"/>
      <c r="I15" s="12"/>
      <c r="J15" s="12"/>
      <c r="K15" s="12">
        <f t="shared" si="0"/>
        <v>3.125E-2</v>
      </c>
    </row>
    <row r="16" spans="2:11" x14ac:dyDescent="0.25">
      <c r="B16" s="4">
        <v>9</v>
      </c>
      <c r="C16" s="4" t="s">
        <v>57</v>
      </c>
      <c r="D16" s="4">
        <v>500</v>
      </c>
      <c r="E16" s="16">
        <v>8.3333333333333329E-2</v>
      </c>
      <c r="F16" s="14">
        <v>2.0833333333333332E-2</v>
      </c>
      <c r="G16" s="13">
        <v>1.3888888888888888E-2</v>
      </c>
      <c r="H16" s="13"/>
      <c r="I16" s="13">
        <v>1.0416666666666666E-2</v>
      </c>
      <c r="J16" s="13"/>
      <c r="K16" s="12">
        <f t="shared" si="0"/>
        <v>4.5138888888888888E-2</v>
      </c>
    </row>
    <row r="17" spans="2:11" x14ac:dyDescent="0.25">
      <c r="B17" s="5">
        <v>10</v>
      </c>
      <c r="C17" s="5" t="s">
        <v>63</v>
      </c>
      <c r="D17" s="5">
        <v>100</v>
      </c>
      <c r="E17" s="17">
        <v>8.3333333333333329E-2</v>
      </c>
      <c r="F17" s="15"/>
      <c r="G17" s="12">
        <v>8.3333333333333329E-2</v>
      </c>
      <c r="H17" s="12"/>
      <c r="I17" s="12"/>
      <c r="J17" s="12"/>
      <c r="K17" s="12">
        <f t="shared" si="0"/>
        <v>8.3333333333333329E-2</v>
      </c>
    </row>
    <row r="18" spans="2:11" x14ac:dyDescent="0.25">
      <c r="B18" s="4">
        <v>11</v>
      </c>
      <c r="C18" s="4" t="s">
        <v>64</v>
      </c>
      <c r="D18" s="4">
        <v>600</v>
      </c>
      <c r="E18" s="16">
        <v>6.25E-2</v>
      </c>
      <c r="F18" s="14"/>
      <c r="G18" s="13">
        <v>6.9444444444444434E-2</v>
      </c>
      <c r="H18" s="13"/>
      <c r="I18" s="13"/>
      <c r="J18" s="13"/>
      <c r="K18" s="12">
        <f t="shared" si="0"/>
        <v>6.9444444444444434E-2</v>
      </c>
    </row>
    <row r="19" spans="2:11" x14ac:dyDescent="0.25">
      <c r="B19" s="38">
        <v>12</v>
      </c>
      <c r="C19" s="38" t="s">
        <v>9</v>
      </c>
      <c r="D19" s="38">
        <v>300</v>
      </c>
      <c r="E19" s="17">
        <v>0</v>
      </c>
      <c r="F19" s="15"/>
      <c r="G19" s="12"/>
      <c r="H19" s="12"/>
      <c r="I19" s="12"/>
      <c r="J19" s="12">
        <v>4.8611111111111112E-2</v>
      </c>
      <c r="K19" s="12">
        <f t="shared" si="0"/>
        <v>4.8611111111111112E-2</v>
      </c>
    </row>
    <row r="20" spans="2:11" x14ac:dyDescent="0.25">
      <c r="B20" s="39">
        <v>13</v>
      </c>
      <c r="C20" s="39" t="s">
        <v>10</v>
      </c>
      <c r="D20" s="39">
        <v>325</v>
      </c>
      <c r="E20" s="16">
        <v>0</v>
      </c>
      <c r="F20" s="14"/>
      <c r="G20" s="13"/>
      <c r="H20" s="13"/>
      <c r="I20" s="13"/>
      <c r="J20" s="13">
        <v>8.3333333333333329E-2</v>
      </c>
      <c r="K20" s="12">
        <f t="shared" si="0"/>
        <v>8.3333333333333329E-2</v>
      </c>
    </row>
    <row r="21" spans="2:11" x14ac:dyDescent="0.25">
      <c r="B21" s="5"/>
      <c r="C21" s="5"/>
      <c r="D21" s="5"/>
      <c r="E21" s="17"/>
      <c r="F21" s="15"/>
      <c r="G21" s="12"/>
      <c r="H21" s="12"/>
      <c r="I21" s="12"/>
      <c r="J21" s="12"/>
      <c r="K21" s="12">
        <f t="shared" si="0"/>
        <v>0</v>
      </c>
    </row>
    <row r="22" spans="2:11" x14ac:dyDescent="0.25">
      <c r="B22" s="4"/>
      <c r="C22" s="4"/>
      <c r="D22" s="4"/>
      <c r="E22" s="16"/>
      <c r="F22" s="14"/>
      <c r="G22" s="13"/>
      <c r="H22" s="13"/>
      <c r="I22" s="13"/>
      <c r="J22" s="13"/>
      <c r="K22" s="12">
        <f t="shared" si="0"/>
        <v>0</v>
      </c>
    </row>
    <row r="23" spans="2:11" x14ac:dyDescent="0.25">
      <c r="B23" s="5"/>
      <c r="C23" s="5"/>
      <c r="D23" s="5"/>
      <c r="E23" s="17"/>
      <c r="F23" s="15"/>
      <c r="G23" s="12"/>
      <c r="H23" s="12"/>
      <c r="I23" s="12"/>
      <c r="J23" s="12"/>
      <c r="K23" s="12">
        <f t="shared" si="0"/>
        <v>0</v>
      </c>
    </row>
    <row r="24" spans="2:11" ht="18.75" x14ac:dyDescent="0.3">
      <c r="B24" s="9"/>
      <c r="C24" s="10"/>
      <c r="D24" s="6" t="s">
        <v>41</v>
      </c>
      <c r="E24" s="20">
        <f>SUM(E8:E23)</f>
        <v>1.4791666666666663</v>
      </c>
      <c r="F24" s="21">
        <f>IF(E24-SUM(F8:F23)&lt;=0,0,E24-SUM(F8:F23))</f>
        <v>1.1874999999999996</v>
      </c>
      <c r="G24" s="22">
        <f>IF(F24-SUM(G8:G23)&lt;=0,0,F24-SUM(G8:G23))</f>
        <v>0.87847222222222188</v>
      </c>
      <c r="H24" s="22">
        <f>IF(G24-SUM(H8:H23)&lt;=0,0,G24-SUM(H8:H23))</f>
        <v>0.58680555555555514</v>
      </c>
      <c r="I24" s="22">
        <f>IF(H24-SUM(I8:I23)&lt;=0,0,H24-SUM(I8:I23))</f>
        <v>0.27430555555555514</v>
      </c>
      <c r="J24" s="22">
        <f>IF(I24-SUM(J8:J23)&lt;=0,0,I24-SUM(J8:J23))</f>
        <v>0</v>
      </c>
      <c r="K24" s="22">
        <f>SUM(K8:K23)</f>
        <v>1.4826388888888886</v>
      </c>
    </row>
    <row r="27" spans="2:11" x14ac:dyDescent="0.25">
      <c r="D27" s="46">
        <f>E24</f>
        <v>1.4791666666666663</v>
      </c>
      <c r="E27" s="46">
        <v>0</v>
      </c>
    </row>
    <row r="28" spans="2:11" x14ac:dyDescent="0.25">
      <c r="D28" s="46">
        <f>E24-((E24/5))</f>
        <v>1.1833333333333331</v>
      </c>
      <c r="E28" s="46">
        <f>SUM(F8:F23)</f>
        <v>0.29166666666666663</v>
      </c>
      <c r="J28" s="29"/>
    </row>
    <row r="29" spans="2:11" x14ac:dyDescent="0.25">
      <c r="D29" s="46">
        <f>E24-((E24/5)*2)</f>
        <v>0.88749999999999973</v>
      </c>
      <c r="E29" s="46">
        <f>E28+SUM(G8:G23)</f>
        <v>0.60069444444444442</v>
      </c>
      <c r="J29" s="29"/>
    </row>
    <row r="30" spans="2:11" x14ac:dyDescent="0.25">
      <c r="D30" s="46">
        <f>E24-((E24/5)*3)</f>
        <v>0.59166666666666645</v>
      </c>
      <c r="E30" s="46">
        <f>E29+SUM(H8:H23)</f>
        <v>0.89236111111111116</v>
      </c>
      <c r="J30" s="29"/>
    </row>
    <row r="31" spans="2:11" x14ac:dyDescent="0.25">
      <c r="D31" s="46">
        <f>E24-((E24/5)*4)</f>
        <v>0.29583333333333317</v>
      </c>
      <c r="E31" s="46">
        <f>E30+SUM(I8:I23)</f>
        <v>1.2048611111111112</v>
      </c>
      <c r="J31" s="29"/>
    </row>
    <row r="32" spans="2:11" x14ac:dyDescent="0.25">
      <c r="D32" s="46">
        <f>E24-((E24/4)*4)</f>
        <v>0</v>
      </c>
      <c r="E32" s="46">
        <f>E31+SUM(J8:J23)</f>
        <v>1.4826388888888888</v>
      </c>
      <c r="J32" s="29"/>
    </row>
    <row r="33" spans="4:9" x14ac:dyDescent="0.25">
      <c r="D33" t="s">
        <v>61</v>
      </c>
      <c r="E33" s="8">
        <f>F7</f>
        <v>42849</v>
      </c>
      <c r="F33" s="8">
        <f>G7</f>
        <v>42850</v>
      </c>
      <c r="G33" s="8">
        <f>H7</f>
        <v>42851</v>
      </c>
      <c r="H33" s="8">
        <f>I7</f>
        <v>42852</v>
      </c>
      <c r="I33" s="8">
        <f>J7</f>
        <v>42853</v>
      </c>
    </row>
  </sheetData>
  <dataConsolidate/>
  <dataValidations count="2">
    <dataValidation type="time" operator="lessThanOrEqual" allowBlank="1" showInputMessage="1" showErrorMessage="1" errorTitle="Pas d'overtime!" error="Impossible d'avoir travaillé plus que 7h sur une tâche!" promptTitle="Nombre d'heures travaillées" prompt="Le nombre d'heures pendant lesquelles vous avez travaillé sur la tâche pendant la journée désignée" sqref="F8:J23">
      <formula1>0.291666666666667</formula1>
    </dataValidation>
    <dataValidation type="time" operator="lessThanOrEqual" allowBlank="1" showErrorMessage="1" errorTitle="Tu work trop yo" error="calme toé" sqref="J28">
      <formula1>0.291666666666667</formula1>
    </dataValidation>
  </dataValidations>
  <pageMargins left="0.7" right="0.7" top="0.75" bottom="0.75" header="0.3" footer="0.3"/>
  <pageSetup paperSize="9" orientation="portrait" verticalDpi="0" r:id="rId1"/>
  <ignoredErrors>
    <ignoredError sqref="K8:K18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zoomScale="90" zoomScaleNormal="90" workbookViewId="0">
      <selection activeCell="B5" sqref="B5"/>
    </sheetView>
  </sheetViews>
  <sheetFormatPr baseColWidth="10" defaultRowHeight="15" x14ac:dyDescent="0.25"/>
  <cols>
    <col min="3" max="3" width="52.7109375" customWidth="1"/>
    <col min="6" max="6" width="10.85546875" customWidth="1"/>
    <col min="7" max="7" width="11" customWidth="1"/>
    <col min="8" max="8" width="11.85546875" customWidth="1"/>
    <col min="9" max="9" width="11.140625" customWidth="1"/>
    <col min="10" max="10" width="12.7109375" customWidth="1"/>
  </cols>
  <sheetData>
    <row r="2" spans="2:11" ht="23.25" x14ac:dyDescent="0.35">
      <c r="B2" s="1" t="s">
        <v>0</v>
      </c>
    </row>
    <row r="3" spans="2:11" x14ac:dyDescent="0.25">
      <c r="B3" s="7" t="s">
        <v>54</v>
      </c>
    </row>
    <row r="4" spans="2:11" x14ac:dyDescent="0.25">
      <c r="B4" t="s">
        <v>74</v>
      </c>
    </row>
    <row r="5" spans="2:11" x14ac:dyDescent="0.25">
      <c r="B5" t="s">
        <v>44</v>
      </c>
    </row>
    <row r="6" spans="2:11" x14ac:dyDescent="0.25">
      <c r="F6" s="2"/>
      <c r="G6" s="2"/>
      <c r="H6" s="11" t="s">
        <v>59</v>
      </c>
      <c r="I6" s="2"/>
      <c r="J6" s="2"/>
    </row>
    <row r="7" spans="2:11" x14ac:dyDescent="0.25">
      <c r="B7" s="3" t="s">
        <v>4</v>
      </c>
      <c r="C7" s="3" t="s">
        <v>2</v>
      </c>
      <c r="D7" s="3" t="s">
        <v>3</v>
      </c>
      <c r="E7" s="19" t="s">
        <v>37</v>
      </c>
      <c r="F7" s="18">
        <v>42856</v>
      </c>
      <c r="G7" s="8">
        <v>42857</v>
      </c>
      <c r="H7" s="8">
        <v>42858</v>
      </c>
      <c r="I7" s="8">
        <v>42859</v>
      </c>
      <c r="J7" s="8">
        <v>42860</v>
      </c>
      <c r="K7" s="3" t="s">
        <v>38</v>
      </c>
    </row>
    <row r="8" spans="2:11" x14ac:dyDescent="0.25">
      <c r="B8" s="4">
        <v>1</v>
      </c>
      <c r="C8" s="40" t="s">
        <v>69</v>
      </c>
      <c r="D8" s="40">
        <v>300</v>
      </c>
      <c r="E8" s="52">
        <v>0</v>
      </c>
      <c r="F8" s="41"/>
      <c r="G8" s="42"/>
      <c r="H8" s="42"/>
      <c r="I8" s="42"/>
      <c r="J8" s="42"/>
      <c r="K8" s="42">
        <f>SUM(F8:J8)</f>
        <v>0</v>
      </c>
    </row>
    <row r="9" spans="2:11" x14ac:dyDescent="0.25">
      <c r="B9" s="5">
        <v>2</v>
      </c>
      <c r="C9" s="43" t="s">
        <v>68</v>
      </c>
      <c r="D9" s="43">
        <v>325</v>
      </c>
      <c r="E9" s="53">
        <v>0</v>
      </c>
      <c r="F9" s="44"/>
      <c r="G9" s="45"/>
      <c r="H9" s="45"/>
      <c r="I9" s="45"/>
      <c r="J9" s="45"/>
      <c r="K9" s="45">
        <f>SUM(F9:J9)</f>
        <v>0</v>
      </c>
    </row>
    <row r="10" spans="2:11" x14ac:dyDescent="0.25">
      <c r="B10" s="4">
        <v>3</v>
      </c>
      <c r="C10" s="4" t="s">
        <v>16</v>
      </c>
      <c r="D10" s="4">
        <v>100</v>
      </c>
      <c r="E10" s="23">
        <v>0.125</v>
      </c>
      <c r="F10" s="24"/>
      <c r="G10" s="25">
        <v>4.1666666666666664E-2</v>
      </c>
      <c r="H10" s="25"/>
      <c r="I10" s="25">
        <v>4.1666666666666664E-2</v>
      </c>
      <c r="J10" s="25"/>
      <c r="K10" s="28">
        <f t="shared" ref="K10:L23" si="0">SUM(F10:J10)</f>
        <v>8.3333333333333329E-2</v>
      </c>
    </row>
    <row r="11" spans="2:11" x14ac:dyDescent="0.25">
      <c r="B11" s="5">
        <v>4</v>
      </c>
      <c r="C11" s="43" t="s">
        <v>71</v>
      </c>
      <c r="D11" s="43">
        <v>400</v>
      </c>
      <c r="E11" s="53">
        <v>0</v>
      </c>
      <c r="F11" s="27"/>
      <c r="G11" s="28"/>
      <c r="H11" s="28"/>
      <c r="I11" s="28"/>
      <c r="J11" s="28"/>
      <c r="K11" s="45">
        <f t="shared" si="0"/>
        <v>0</v>
      </c>
    </row>
    <row r="12" spans="2:11" x14ac:dyDescent="0.25">
      <c r="B12" s="4">
        <v>5</v>
      </c>
      <c r="C12" s="4" t="s">
        <v>60</v>
      </c>
      <c r="D12" s="4">
        <v>175</v>
      </c>
      <c r="E12" s="23">
        <v>0.16666666666666666</v>
      </c>
      <c r="F12" s="24"/>
      <c r="G12" s="25"/>
      <c r="H12" s="25">
        <v>8.3333333333333329E-2</v>
      </c>
      <c r="I12" s="25"/>
      <c r="J12" s="25"/>
      <c r="K12" s="28">
        <f t="shared" si="0"/>
        <v>8.3333333333333329E-2</v>
      </c>
    </row>
    <row r="13" spans="2:11" x14ac:dyDescent="0.25">
      <c r="B13" s="5">
        <v>6</v>
      </c>
      <c r="C13" s="5" t="s">
        <v>13</v>
      </c>
      <c r="D13" s="5">
        <v>255</v>
      </c>
      <c r="E13" s="26">
        <v>0.125</v>
      </c>
      <c r="F13" s="27"/>
      <c r="G13" s="28">
        <v>2.0833333333333332E-2</v>
      </c>
      <c r="H13" s="28">
        <v>2.0833333333333332E-2</v>
      </c>
      <c r="I13" s="28">
        <v>2.0833333333333332E-2</v>
      </c>
      <c r="J13" s="28"/>
      <c r="K13" s="28">
        <f t="shared" si="0"/>
        <v>6.25E-2</v>
      </c>
    </row>
    <row r="14" spans="2:11" x14ac:dyDescent="0.25">
      <c r="B14" s="4">
        <v>7</v>
      </c>
      <c r="C14" s="4" t="s">
        <v>14</v>
      </c>
      <c r="D14" s="4">
        <v>270</v>
      </c>
      <c r="E14" s="23">
        <v>0.375</v>
      </c>
      <c r="F14" s="24"/>
      <c r="G14" s="25">
        <v>0.20833333333333334</v>
      </c>
      <c r="H14" s="25">
        <v>0.16666666666666666</v>
      </c>
      <c r="I14" s="25">
        <v>5.2083333333333336E-2</v>
      </c>
      <c r="J14" s="25">
        <v>0.29166666666666669</v>
      </c>
      <c r="K14" s="28">
        <f t="shared" si="0"/>
        <v>0.71875</v>
      </c>
    </row>
    <row r="15" spans="2:11" x14ac:dyDescent="0.25">
      <c r="B15" s="5">
        <v>8</v>
      </c>
      <c r="C15" s="5" t="s">
        <v>17</v>
      </c>
      <c r="D15" s="5">
        <v>300</v>
      </c>
      <c r="E15" s="26">
        <v>8.3333333333333329E-2</v>
      </c>
      <c r="F15" s="27"/>
      <c r="G15" s="28">
        <v>4.1666666666666664E-2</v>
      </c>
      <c r="H15" s="28"/>
      <c r="I15" s="28"/>
      <c r="J15" s="28"/>
      <c r="K15" s="28">
        <f t="shared" si="0"/>
        <v>4.1666666666666664E-2</v>
      </c>
    </row>
    <row r="16" spans="2:11" x14ac:dyDescent="0.25">
      <c r="B16" s="4">
        <v>9</v>
      </c>
      <c r="C16" s="4" t="s">
        <v>19</v>
      </c>
      <c r="D16" s="4">
        <v>125</v>
      </c>
      <c r="E16" s="23">
        <v>4.1666666666666664E-2</v>
      </c>
      <c r="F16" s="24"/>
      <c r="G16" s="25"/>
      <c r="H16" s="25">
        <v>2.0833333333333332E-2</v>
      </c>
      <c r="I16" s="25">
        <v>3.125E-2</v>
      </c>
      <c r="J16" s="25"/>
      <c r="K16" s="28">
        <f t="shared" si="0"/>
        <v>5.2083333333333329E-2</v>
      </c>
    </row>
    <row r="17" spans="2:12" x14ac:dyDescent="0.25">
      <c r="B17" s="5">
        <v>10</v>
      </c>
      <c r="C17" s="5" t="s">
        <v>70</v>
      </c>
      <c r="D17" s="5">
        <v>250</v>
      </c>
      <c r="E17" s="26">
        <v>0.33333333333333331</v>
      </c>
      <c r="F17" s="27">
        <v>0.33333333333333331</v>
      </c>
      <c r="G17" s="28"/>
      <c r="H17" s="28"/>
      <c r="I17" s="28"/>
      <c r="J17" s="28"/>
      <c r="K17" s="28">
        <f t="shared" si="0"/>
        <v>0.33333333333333331</v>
      </c>
    </row>
    <row r="18" spans="2:12" x14ac:dyDescent="0.25">
      <c r="B18" s="47">
        <v>11</v>
      </c>
      <c r="C18" s="47" t="s">
        <v>72</v>
      </c>
      <c r="D18" s="47">
        <v>50</v>
      </c>
      <c r="E18" s="48">
        <v>0</v>
      </c>
      <c r="F18" s="49"/>
      <c r="G18" s="50"/>
      <c r="H18" s="50"/>
      <c r="I18" s="50">
        <v>1.3888888888888888E-2</v>
      </c>
      <c r="J18" s="50"/>
      <c r="K18" s="51">
        <f t="shared" si="0"/>
        <v>1.3888888888888888E-2</v>
      </c>
    </row>
    <row r="19" spans="2:12" x14ac:dyDescent="0.25">
      <c r="B19" s="54">
        <v>12</v>
      </c>
      <c r="C19" s="54" t="s">
        <v>73</v>
      </c>
      <c r="D19" s="54">
        <v>10</v>
      </c>
      <c r="E19" s="55">
        <v>0</v>
      </c>
      <c r="F19" s="56"/>
      <c r="G19" s="51"/>
      <c r="H19" s="51"/>
      <c r="I19" s="51">
        <v>6.25E-2</v>
      </c>
      <c r="J19" s="51"/>
      <c r="K19" s="51">
        <f t="shared" si="0"/>
        <v>6.25E-2</v>
      </c>
    </row>
    <row r="20" spans="2:12" x14ac:dyDescent="0.25">
      <c r="B20" s="4"/>
      <c r="C20" s="4"/>
      <c r="D20" s="4"/>
      <c r="E20" s="23"/>
      <c r="F20" s="24"/>
      <c r="G20" s="25"/>
      <c r="H20" s="25"/>
      <c r="I20" s="25"/>
      <c r="J20" s="25"/>
      <c r="K20" s="28">
        <f t="shared" si="0"/>
        <v>0</v>
      </c>
    </row>
    <row r="21" spans="2:12" x14ac:dyDescent="0.25">
      <c r="B21" s="5"/>
      <c r="C21" s="5"/>
      <c r="D21" s="5"/>
      <c r="E21" s="26"/>
      <c r="F21" s="27"/>
      <c r="G21" s="28"/>
      <c r="H21" s="28"/>
      <c r="I21" s="28"/>
      <c r="J21" s="57"/>
      <c r="K21" s="28">
        <f t="shared" si="0"/>
        <v>0</v>
      </c>
    </row>
    <row r="22" spans="2:12" x14ac:dyDescent="0.25">
      <c r="B22" s="4"/>
      <c r="C22" s="4"/>
      <c r="D22" s="4"/>
      <c r="E22" s="23"/>
      <c r="F22" s="24"/>
      <c r="G22" s="25"/>
      <c r="H22" s="25"/>
      <c r="I22" s="25"/>
      <c r="J22" s="59"/>
      <c r="K22" s="28">
        <f t="shared" si="0"/>
        <v>0</v>
      </c>
      <c r="L22" s="58"/>
    </row>
    <row r="23" spans="2:12" x14ac:dyDescent="0.25">
      <c r="B23" s="5"/>
      <c r="C23" s="5"/>
      <c r="D23" s="5"/>
      <c r="E23" s="26"/>
      <c r="F23" s="27"/>
      <c r="G23" s="28"/>
      <c r="H23" s="28"/>
      <c r="I23" s="28"/>
      <c r="J23" s="57"/>
      <c r="K23" s="28">
        <f t="shared" si="0"/>
        <v>0</v>
      </c>
    </row>
    <row r="24" spans="2:12" ht="18.75" x14ac:dyDescent="0.3">
      <c r="B24" s="9"/>
      <c r="C24" s="10"/>
      <c r="D24" s="6" t="s">
        <v>41</v>
      </c>
      <c r="E24" s="20">
        <f>SUM(E8:E23)</f>
        <v>1.25</v>
      </c>
      <c r="F24" s="21">
        <f>IF(E24-SUM(F8:F23)&lt;=0,0,E24-SUM(F8:F23))</f>
        <v>0.91666666666666674</v>
      </c>
      <c r="G24" s="22">
        <f>IF(F24-SUM(G8:G23)&lt;=0,0,F24-SUM(G8:G23))</f>
        <v>0.60416666666666674</v>
      </c>
      <c r="H24" s="22">
        <f>IF(G24-SUM(H8:H23)&lt;=0,0,G24-SUM(H8:H23))</f>
        <v>0.31250000000000011</v>
      </c>
      <c r="I24" s="22">
        <f>IF(H24-SUM(I8:I23)&lt;=0,0,H24-SUM(I8:I23))</f>
        <v>9.0277777777777873E-2</v>
      </c>
      <c r="J24" s="22">
        <f>IF(I24-SUM(J8:J23)&lt;=0,0,I24-SUM(J8:J23))</f>
        <v>0</v>
      </c>
      <c r="K24" s="22">
        <f>SUM(K8:K23)</f>
        <v>1.4513888888888886</v>
      </c>
    </row>
    <row r="27" spans="2:12" x14ac:dyDescent="0.25">
      <c r="D27" s="46">
        <f>E24</f>
        <v>1.25</v>
      </c>
      <c r="E27" s="46">
        <v>0</v>
      </c>
    </row>
    <row r="28" spans="2:12" x14ac:dyDescent="0.25">
      <c r="D28" s="46">
        <f>E24-((E24/5))</f>
        <v>1</v>
      </c>
      <c r="E28" s="46">
        <f>SUM(F8:F23)</f>
        <v>0.33333333333333331</v>
      </c>
    </row>
    <row r="29" spans="2:12" x14ac:dyDescent="0.25">
      <c r="D29" s="46">
        <f>E24-((E24/5)*2)</f>
        <v>0.75</v>
      </c>
      <c r="E29" s="46">
        <f>E28+SUM(G8:G23)</f>
        <v>0.64583333333333337</v>
      </c>
    </row>
    <row r="30" spans="2:12" x14ac:dyDescent="0.25">
      <c r="D30" s="46">
        <f>E24-((E24/5)*3)</f>
        <v>0.5</v>
      </c>
      <c r="E30" s="46">
        <f>E29+SUM(H8:H23)</f>
        <v>0.9375</v>
      </c>
    </row>
    <row r="31" spans="2:12" x14ac:dyDescent="0.25">
      <c r="D31" s="46">
        <f>E24-((E24/5)*4)</f>
        <v>0.25</v>
      </c>
      <c r="E31" s="46">
        <f>E30+SUM(I8:I23)</f>
        <v>1.1597222222222223</v>
      </c>
    </row>
    <row r="32" spans="2:12" x14ac:dyDescent="0.25">
      <c r="D32" s="46">
        <f>E24-((E24/4)*4)</f>
        <v>0</v>
      </c>
      <c r="E32" s="46">
        <f>E31+SUM(J8:J23)</f>
        <v>1.4513888888888891</v>
      </c>
    </row>
    <row r="33" spans="4:9" x14ac:dyDescent="0.25">
      <c r="D33" t="s">
        <v>61</v>
      </c>
      <c r="E33" s="8">
        <f>F7</f>
        <v>42856</v>
      </c>
      <c r="F33" s="8">
        <f>G7</f>
        <v>42857</v>
      </c>
      <c r="G33" s="8">
        <f>H7</f>
        <v>42858</v>
      </c>
      <c r="H33" s="8">
        <f>I7</f>
        <v>42859</v>
      </c>
      <c r="I33" s="8">
        <f>J7</f>
        <v>42860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abSelected="1" topLeftCell="A4" zoomScale="90" zoomScaleNormal="90" workbookViewId="0">
      <selection activeCell="F15" sqref="F15"/>
    </sheetView>
  </sheetViews>
  <sheetFormatPr baseColWidth="10" defaultRowHeight="15" x14ac:dyDescent="0.25"/>
  <cols>
    <col min="3" max="3" width="45.7109375" customWidth="1"/>
    <col min="6" max="6" width="10.85546875" customWidth="1"/>
    <col min="7" max="7" width="11" customWidth="1"/>
    <col min="8" max="8" width="11.85546875" customWidth="1"/>
    <col min="9" max="9" width="11.140625" customWidth="1"/>
    <col min="10" max="10" width="12.7109375" customWidth="1"/>
  </cols>
  <sheetData>
    <row r="2" spans="2:11" ht="23.25" x14ac:dyDescent="0.35">
      <c r="B2" s="1" t="s">
        <v>0</v>
      </c>
    </row>
    <row r="3" spans="2:11" x14ac:dyDescent="0.25">
      <c r="B3" s="7" t="s">
        <v>53</v>
      </c>
    </row>
    <row r="4" spans="2:11" x14ac:dyDescent="0.25">
      <c r="B4" t="s">
        <v>45</v>
      </c>
    </row>
    <row r="5" spans="2:11" x14ac:dyDescent="0.25">
      <c r="B5" t="s">
        <v>46</v>
      </c>
    </row>
    <row r="6" spans="2:11" x14ac:dyDescent="0.25">
      <c r="F6" s="2"/>
      <c r="G6" s="2"/>
      <c r="H6" s="11" t="s">
        <v>59</v>
      </c>
      <c r="I6" s="2"/>
      <c r="J6" s="2"/>
    </row>
    <row r="7" spans="2:11" x14ac:dyDescent="0.25">
      <c r="B7" s="3" t="s">
        <v>4</v>
      </c>
      <c r="C7" s="3" t="s">
        <v>2</v>
      </c>
      <c r="D7" s="3" t="s">
        <v>3</v>
      </c>
      <c r="E7" s="19" t="s">
        <v>37</v>
      </c>
      <c r="F7" s="18">
        <v>42863</v>
      </c>
      <c r="G7" s="8">
        <v>42864</v>
      </c>
      <c r="H7" s="8">
        <v>42865</v>
      </c>
      <c r="I7" s="8">
        <v>42866</v>
      </c>
      <c r="J7" s="8">
        <v>42867</v>
      </c>
      <c r="K7" s="3" t="s">
        <v>38</v>
      </c>
    </row>
    <row r="8" spans="2:11" x14ac:dyDescent="0.25">
      <c r="B8" s="4">
        <v>1</v>
      </c>
      <c r="C8" s="4" t="s">
        <v>22</v>
      </c>
      <c r="D8" s="4">
        <v>225</v>
      </c>
      <c r="E8" s="23">
        <v>0.16666666666666666</v>
      </c>
      <c r="F8" s="24"/>
      <c r="G8" s="25"/>
      <c r="H8" s="25"/>
      <c r="I8" s="25"/>
      <c r="J8" s="25"/>
      <c r="K8" s="25">
        <f>SUM(G8:J8)</f>
        <v>0</v>
      </c>
    </row>
    <row r="9" spans="2:11" x14ac:dyDescent="0.25">
      <c r="B9" s="5">
        <v>2</v>
      </c>
      <c r="C9" s="5" t="s">
        <v>23</v>
      </c>
      <c r="D9" s="5">
        <v>370</v>
      </c>
      <c r="E9" s="26">
        <v>0.54166666666666663</v>
      </c>
      <c r="F9" s="27"/>
      <c r="G9" s="28"/>
      <c r="H9" s="28"/>
      <c r="I9" s="28"/>
      <c r="J9" s="28"/>
      <c r="K9" s="28">
        <f>SUM(G9:J9)</f>
        <v>0</v>
      </c>
    </row>
    <row r="10" spans="2:11" x14ac:dyDescent="0.25">
      <c r="B10" s="4">
        <v>3</v>
      </c>
      <c r="C10" s="4" t="s">
        <v>24</v>
      </c>
      <c r="D10" s="4">
        <v>200</v>
      </c>
      <c r="E10" s="23">
        <v>8.3333333333333329E-2</v>
      </c>
      <c r="F10" s="24"/>
      <c r="G10" s="25"/>
      <c r="H10" s="25"/>
      <c r="I10" s="25"/>
      <c r="J10" s="25"/>
      <c r="K10" s="28">
        <f t="shared" ref="K10:K23" si="0">SUM(F10:J10)</f>
        <v>0</v>
      </c>
    </row>
    <row r="11" spans="2:11" x14ac:dyDescent="0.25">
      <c r="B11" s="5">
        <v>4</v>
      </c>
      <c r="C11" s="5" t="s">
        <v>25</v>
      </c>
      <c r="D11" s="5">
        <v>300</v>
      </c>
      <c r="E11" s="26">
        <v>0.14583333333333334</v>
      </c>
      <c r="F11" s="27"/>
      <c r="G11" s="28"/>
      <c r="H11" s="28"/>
      <c r="I11" s="28"/>
      <c r="J11" s="28"/>
      <c r="K11" s="28">
        <f t="shared" si="0"/>
        <v>0</v>
      </c>
    </row>
    <row r="12" spans="2:11" x14ac:dyDescent="0.25">
      <c r="B12" s="4">
        <v>5</v>
      </c>
      <c r="C12" s="4" t="s">
        <v>26</v>
      </c>
      <c r="D12" s="4">
        <v>300</v>
      </c>
      <c r="E12" s="23">
        <v>0.14583333333333334</v>
      </c>
      <c r="F12" s="24"/>
      <c r="G12" s="25"/>
      <c r="H12" s="25"/>
      <c r="I12" s="25"/>
      <c r="J12" s="25"/>
      <c r="K12" s="28">
        <f t="shared" si="0"/>
        <v>0</v>
      </c>
    </row>
    <row r="13" spans="2:11" x14ac:dyDescent="0.25">
      <c r="B13" s="60">
        <v>6</v>
      </c>
      <c r="C13" s="5" t="s">
        <v>75</v>
      </c>
      <c r="D13" s="5">
        <v>100</v>
      </c>
      <c r="E13" s="26">
        <v>4.1666666666666664E-2</v>
      </c>
      <c r="F13" s="27">
        <v>4.1666666666666664E-2</v>
      </c>
      <c r="G13" s="28"/>
      <c r="H13" s="28"/>
      <c r="I13" s="28"/>
      <c r="J13" s="28"/>
      <c r="K13" s="28">
        <f t="shared" si="0"/>
        <v>4.1666666666666664E-2</v>
      </c>
    </row>
    <row r="14" spans="2:11" x14ac:dyDescent="0.25">
      <c r="B14" s="4">
        <v>7</v>
      </c>
      <c r="C14" s="4" t="s">
        <v>76</v>
      </c>
      <c r="D14" s="4">
        <v>310</v>
      </c>
      <c r="E14" s="23">
        <v>0.25</v>
      </c>
      <c r="F14" s="24">
        <v>0.21875</v>
      </c>
      <c r="G14" s="25"/>
      <c r="H14" s="25"/>
      <c r="I14" s="25"/>
      <c r="J14" s="25"/>
      <c r="K14" s="28">
        <f t="shared" si="0"/>
        <v>0.21875</v>
      </c>
    </row>
    <row r="15" spans="2:11" x14ac:dyDescent="0.25">
      <c r="B15" s="5">
        <v>8</v>
      </c>
      <c r="C15" s="5" t="s">
        <v>77</v>
      </c>
      <c r="D15" s="5">
        <v>325</v>
      </c>
      <c r="E15" s="26">
        <v>8.3333333333333329E-2</v>
      </c>
      <c r="F15" s="27">
        <v>4.1666666666666664E-2</v>
      </c>
      <c r="G15" s="28"/>
      <c r="H15" s="28"/>
      <c r="I15" s="28"/>
      <c r="J15" s="28"/>
      <c r="K15" s="28">
        <f t="shared" si="0"/>
        <v>4.1666666666666664E-2</v>
      </c>
    </row>
    <row r="16" spans="2:11" x14ac:dyDescent="0.25">
      <c r="B16" s="4"/>
      <c r="C16" s="4"/>
      <c r="D16" s="4"/>
      <c r="E16" s="23"/>
      <c r="F16" s="24"/>
      <c r="G16" s="25"/>
      <c r="H16" s="25"/>
      <c r="I16" s="25"/>
      <c r="J16" s="25"/>
      <c r="K16" s="28">
        <f t="shared" si="0"/>
        <v>0</v>
      </c>
    </row>
    <row r="17" spans="2:11" x14ac:dyDescent="0.25">
      <c r="B17" s="5"/>
      <c r="C17" s="5"/>
      <c r="D17" s="5"/>
      <c r="E17" s="26"/>
      <c r="F17" s="27"/>
      <c r="G17" s="28"/>
      <c r="H17" s="28"/>
      <c r="I17" s="28"/>
      <c r="J17" s="28"/>
      <c r="K17" s="28">
        <f t="shared" si="0"/>
        <v>0</v>
      </c>
    </row>
    <row r="18" spans="2:11" x14ac:dyDescent="0.25">
      <c r="B18" s="4"/>
      <c r="C18" s="4"/>
      <c r="D18" s="4"/>
      <c r="E18" s="23"/>
      <c r="F18" s="24"/>
      <c r="G18" s="25"/>
      <c r="H18" s="25"/>
      <c r="I18" s="25"/>
      <c r="J18" s="25"/>
      <c r="K18" s="28">
        <f t="shared" si="0"/>
        <v>0</v>
      </c>
    </row>
    <row r="19" spans="2:11" x14ac:dyDescent="0.25">
      <c r="B19" s="5"/>
      <c r="C19" s="5"/>
      <c r="D19" s="5"/>
      <c r="E19" s="26"/>
      <c r="F19" s="27"/>
      <c r="G19" s="28"/>
      <c r="H19" s="28"/>
      <c r="I19" s="28"/>
      <c r="J19" s="28"/>
      <c r="K19" s="28">
        <f t="shared" si="0"/>
        <v>0</v>
      </c>
    </row>
    <row r="20" spans="2:11" x14ac:dyDescent="0.25">
      <c r="B20" s="4"/>
      <c r="C20" s="4"/>
      <c r="D20" s="4"/>
      <c r="E20" s="23"/>
      <c r="F20" s="24"/>
      <c r="G20" s="25"/>
      <c r="H20" s="25"/>
      <c r="I20" s="25"/>
      <c r="J20" s="25"/>
      <c r="K20" s="28">
        <f t="shared" si="0"/>
        <v>0</v>
      </c>
    </row>
    <row r="21" spans="2:11" x14ac:dyDescent="0.25">
      <c r="B21" s="5"/>
      <c r="C21" s="5"/>
      <c r="D21" s="5"/>
      <c r="E21" s="26"/>
      <c r="F21" s="27"/>
      <c r="G21" s="28"/>
      <c r="H21" s="28"/>
      <c r="I21" s="28"/>
      <c r="J21" s="28"/>
      <c r="K21" s="28">
        <f t="shared" si="0"/>
        <v>0</v>
      </c>
    </row>
    <row r="22" spans="2:11" x14ac:dyDescent="0.25">
      <c r="B22" s="4"/>
      <c r="C22" s="4"/>
      <c r="D22" s="4"/>
      <c r="E22" s="23"/>
      <c r="F22" s="24"/>
      <c r="G22" s="25"/>
      <c r="H22" s="25"/>
      <c r="I22" s="25"/>
      <c r="J22" s="25"/>
      <c r="K22" s="28">
        <f t="shared" si="0"/>
        <v>0</v>
      </c>
    </row>
    <row r="23" spans="2:11" x14ac:dyDescent="0.25">
      <c r="B23" s="5"/>
      <c r="C23" s="5"/>
      <c r="D23" s="5"/>
      <c r="E23" s="26"/>
      <c r="F23" s="27"/>
      <c r="G23" s="28"/>
      <c r="H23" s="28"/>
      <c r="I23" s="28"/>
      <c r="J23" s="28"/>
      <c r="K23" s="28">
        <f t="shared" si="0"/>
        <v>0</v>
      </c>
    </row>
    <row r="24" spans="2:11" ht="18.75" x14ac:dyDescent="0.3">
      <c r="B24" s="9"/>
      <c r="C24" s="10"/>
      <c r="D24" s="6" t="s">
        <v>41</v>
      </c>
      <c r="E24" s="20">
        <f>SUM(E8:E23)</f>
        <v>1.4583333333333333</v>
      </c>
      <c r="F24" s="21">
        <f>IF(E24-SUM(F8:F23)&lt;=0,0,E24-SUM(F8:F23))</f>
        <v>1.15625</v>
      </c>
      <c r="G24" s="22">
        <f>IF(F24-SUM(G8:G23)&lt;=0,0,F24-SUM(G8:G23))</f>
        <v>1.15625</v>
      </c>
      <c r="H24" s="22">
        <f>IF(G24-SUM(H8:H23)&lt;=0,0,G24-SUM(H8:H23))</f>
        <v>1.15625</v>
      </c>
      <c r="I24" s="22">
        <f>IF(H24-SUM(I8:I23)&lt;=0,0,H24-SUM(I8:I23))</f>
        <v>1.15625</v>
      </c>
      <c r="J24" s="22">
        <f>IF(I24-SUM(J8:J23)&lt;=0,0,I24-SUM(J8:J23))</f>
        <v>1.15625</v>
      </c>
      <c r="K24" s="22">
        <f>SUM(K8:K23)</f>
        <v>0.30208333333333337</v>
      </c>
    </row>
    <row r="27" spans="2:11" x14ac:dyDescent="0.25">
      <c r="D27" s="46">
        <f>E24</f>
        <v>1.4583333333333333</v>
      </c>
      <c r="E27" s="46">
        <v>0</v>
      </c>
    </row>
    <row r="28" spans="2:11" x14ac:dyDescent="0.25">
      <c r="D28" s="46">
        <f>E24-((E24/5))</f>
        <v>1.1666666666666665</v>
      </c>
      <c r="E28" s="46">
        <f>SUM(F8:F23)</f>
        <v>0.30208333333333337</v>
      </c>
    </row>
    <row r="29" spans="2:11" x14ac:dyDescent="0.25">
      <c r="D29" s="46">
        <f>E24-((E24/5)*2)</f>
        <v>0.875</v>
      </c>
      <c r="E29" s="46">
        <f>E28+SUM(G8:G23)</f>
        <v>0.30208333333333337</v>
      </c>
    </row>
    <row r="30" spans="2:11" x14ac:dyDescent="0.25">
      <c r="D30" s="46">
        <f>E24-((E24/5)*3)</f>
        <v>0.58333333333333337</v>
      </c>
      <c r="E30" s="46">
        <f>E29+SUM(H8:H23)</f>
        <v>0.30208333333333337</v>
      </c>
    </row>
    <row r="31" spans="2:11" x14ac:dyDescent="0.25">
      <c r="D31" s="46">
        <f>E24-((E24/5)*4)</f>
        <v>0.29166666666666674</v>
      </c>
      <c r="E31" s="46">
        <f>E30+SUM(I8:I23)</f>
        <v>0.30208333333333337</v>
      </c>
    </row>
    <row r="32" spans="2:11" x14ac:dyDescent="0.25">
      <c r="D32" s="46">
        <f>E24-((E24/4)*4)</f>
        <v>0</v>
      </c>
      <c r="E32" s="46">
        <f>E31+SUM(J8:J23)</f>
        <v>0.30208333333333337</v>
      </c>
    </row>
    <row r="33" spans="4:9" x14ac:dyDescent="0.25">
      <c r="D33" t="s">
        <v>61</v>
      </c>
      <c r="E33" s="8">
        <f>F7</f>
        <v>42863</v>
      </c>
      <c r="F33" s="8">
        <f>G7</f>
        <v>42864</v>
      </c>
      <c r="G33" s="8">
        <f>H7</f>
        <v>42865</v>
      </c>
      <c r="H33" s="8">
        <f>I7</f>
        <v>42866</v>
      </c>
      <c r="I33" s="8">
        <f>J7</f>
        <v>42867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workbookViewId="0">
      <selection activeCell="E11" sqref="E11"/>
    </sheetView>
  </sheetViews>
  <sheetFormatPr baseColWidth="10" defaultRowHeight="15" x14ac:dyDescent="0.25"/>
  <cols>
    <col min="3" max="3" width="45.7109375" customWidth="1"/>
    <col min="6" max="6" width="10.85546875" customWidth="1"/>
    <col min="7" max="7" width="11" customWidth="1"/>
    <col min="8" max="8" width="11.85546875" customWidth="1"/>
    <col min="9" max="9" width="11.140625" customWidth="1"/>
    <col min="10" max="10" width="12.7109375" customWidth="1"/>
  </cols>
  <sheetData>
    <row r="2" spans="2:11" ht="23.25" x14ac:dyDescent="0.35">
      <c r="B2" s="1" t="s">
        <v>0</v>
      </c>
    </row>
    <row r="3" spans="2:11" x14ac:dyDescent="0.25">
      <c r="B3" s="7" t="s">
        <v>52</v>
      </c>
    </row>
    <row r="4" spans="2:11" x14ac:dyDescent="0.25">
      <c r="B4" t="s">
        <v>62</v>
      </c>
    </row>
    <row r="5" spans="2:11" x14ac:dyDescent="0.25">
      <c r="B5" t="s">
        <v>47</v>
      </c>
    </row>
    <row r="6" spans="2:11" x14ac:dyDescent="0.25">
      <c r="F6" s="2"/>
      <c r="G6" s="2"/>
      <c r="H6" s="11" t="s">
        <v>59</v>
      </c>
      <c r="I6" s="2"/>
      <c r="J6" s="2"/>
    </row>
    <row r="7" spans="2:11" x14ac:dyDescent="0.25">
      <c r="B7" s="3" t="s">
        <v>4</v>
      </c>
      <c r="C7" s="3" t="s">
        <v>2</v>
      </c>
      <c r="D7" s="3" t="s">
        <v>3</v>
      </c>
      <c r="E7" s="19" t="s">
        <v>37</v>
      </c>
      <c r="F7" s="18">
        <v>42870</v>
      </c>
      <c r="G7" s="8">
        <v>42871</v>
      </c>
      <c r="H7" s="8">
        <v>42872</v>
      </c>
      <c r="I7" s="8">
        <v>42873</v>
      </c>
      <c r="J7" s="8">
        <v>42874</v>
      </c>
      <c r="K7" s="3" t="s">
        <v>38</v>
      </c>
    </row>
    <row r="8" spans="2:11" x14ac:dyDescent="0.25">
      <c r="B8" s="4"/>
      <c r="C8" s="4"/>
      <c r="D8" s="4"/>
      <c r="E8" s="23"/>
      <c r="F8" s="24"/>
      <c r="G8" s="25"/>
      <c r="H8" s="25"/>
      <c r="I8" s="25"/>
      <c r="J8" s="25"/>
      <c r="K8" s="25">
        <f>SUM(F8:J8)</f>
        <v>0</v>
      </c>
    </row>
    <row r="9" spans="2:11" x14ac:dyDescent="0.25">
      <c r="B9" s="5"/>
      <c r="C9" s="5"/>
      <c r="D9" s="5"/>
      <c r="E9" s="26"/>
      <c r="F9" s="27"/>
      <c r="G9" s="28"/>
      <c r="H9" s="28"/>
      <c r="I9" s="28"/>
      <c r="J9" s="28"/>
      <c r="K9" s="28">
        <f>SUM(F9:J9)</f>
        <v>0</v>
      </c>
    </row>
    <row r="10" spans="2:11" x14ac:dyDescent="0.25">
      <c r="B10" s="4"/>
      <c r="C10" s="4"/>
      <c r="D10" s="4"/>
      <c r="E10" s="23"/>
      <c r="F10" s="24"/>
      <c r="G10" s="25"/>
      <c r="H10" s="25"/>
      <c r="I10" s="25"/>
      <c r="J10" s="25"/>
      <c r="K10" s="28">
        <f t="shared" ref="K10:K23" si="0">SUM(F10:J10)</f>
        <v>0</v>
      </c>
    </row>
    <row r="11" spans="2:11" x14ac:dyDescent="0.25">
      <c r="B11" s="5"/>
      <c r="C11" s="5"/>
      <c r="D11" s="5"/>
      <c r="E11" s="26"/>
      <c r="F11" s="27"/>
      <c r="G11" s="28"/>
      <c r="H11" s="28"/>
      <c r="I11" s="28"/>
      <c r="J11" s="28"/>
      <c r="K11" s="28">
        <f t="shared" si="0"/>
        <v>0</v>
      </c>
    </row>
    <row r="12" spans="2:11" x14ac:dyDescent="0.25">
      <c r="B12" s="4"/>
      <c r="C12" s="4"/>
      <c r="D12" s="4"/>
      <c r="E12" s="23"/>
      <c r="F12" s="24"/>
      <c r="G12" s="25"/>
      <c r="H12" s="25"/>
      <c r="I12" s="25"/>
      <c r="J12" s="25"/>
      <c r="K12" s="28">
        <f t="shared" si="0"/>
        <v>0</v>
      </c>
    </row>
    <row r="13" spans="2:11" x14ac:dyDescent="0.25">
      <c r="B13" s="5"/>
      <c r="C13" s="5"/>
      <c r="D13" s="5"/>
      <c r="E13" s="26"/>
      <c r="F13" s="27"/>
      <c r="G13" s="28"/>
      <c r="H13" s="28"/>
      <c r="I13" s="28"/>
      <c r="J13" s="28"/>
      <c r="K13" s="28">
        <f t="shared" si="0"/>
        <v>0</v>
      </c>
    </row>
    <row r="14" spans="2:11" x14ac:dyDescent="0.25">
      <c r="B14" s="4"/>
      <c r="C14" s="4"/>
      <c r="D14" s="4"/>
      <c r="E14" s="23"/>
      <c r="F14" s="24"/>
      <c r="G14" s="25"/>
      <c r="H14" s="25"/>
      <c r="I14" s="25"/>
      <c r="J14" s="25"/>
      <c r="K14" s="28">
        <f t="shared" si="0"/>
        <v>0</v>
      </c>
    </row>
    <row r="15" spans="2:11" x14ac:dyDescent="0.25">
      <c r="B15" s="5"/>
      <c r="C15" s="5"/>
      <c r="D15" s="5"/>
      <c r="E15" s="26"/>
      <c r="F15" s="27"/>
      <c r="G15" s="28"/>
      <c r="H15" s="28"/>
      <c r="I15" s="28"/>
      <c r="J15" s="28"/>
      <c r="K15" s="28">
        <f t="shared" si="0"/>
        <v>0</v>
      </c>
    </row>
    <row r="16" spans="2:11" x14ac:dyDescent="0.25">
      <c r="B16" s="4"/>
      <c r="C16" s="4"/>
      <c r="D16" s="4"/>
      <c r="E16" s="23"/>
      <c r="F16" s="24"/>
      <c r="G16" s="25"/>
      <c r="H16" s="25"/>
      <c r="I16" s="25"/>
      <c r="J16" s="25"/>
      <c r="K16" s="28">
        <f t="shared" si="0"/>
        <v>0</v>
      </c>
    </row>
    <row r="17" spans="2:11" x14ac:dyDescent="0.25">
      <c r="B17" s="5"/>
      <c r="C17" s="5"/>
      <c r="D17" s="5"/>
      <c r="E17" s="26"/>
      <c r="F17" s="27"/>
      <c r="G17" s="28"/>
      <c r="H17" s="28"/>
      <c r="I17" s="28"/>
      <c r="J17" s="28"/>
      <c r="K17" s="28">
        <f t="shared" si="0"/>
        <v>0</v>
      </c>
    </row>
    <row r="18" spans="2:11" x14ac:dyDescent="0.25">
      <c r="B18" s="4"/>
      <c r="C18" s="4"/>
      <c r="D18" s="4"/>
      <c r="E18" s="23"/>
      <c r="F18" s="24"/>
      <c r="G18" s="25"/>
      <c r="H18" s="25"/>
      <c r="I18" s="25"/>
      <c r="J18" s="25"/>
      <c r="K18" s="28">
        <f t="shared" si="0"/>
        <v>0</v>
      </c>
    </row>
    <row r="19" spans="2:11" x14ac:dyDescent="0.25">
      <c r="B19" s="5"/>
      <c r="C19" s="5"/>
      <c r="D19" s="5"/>
      <c r="E19" s="26"/>
      <c r="F19" s="27"/>
      <c r="G19" s="28"/>
      <c r="H19" s="28"/>
      <c r="I19" s="28"/>
      <c r="J19" s="28"/>
      <c r="K19" s="28">
        <f t="shared" si="0"/>
        <v>0</v>
      </c>
    </row>
    <row r="20" spans="2:11" x14ac:dyDescent="0.25">
      <c r="B20" s="4"/>
      <c r="C20" s="4"/>
      <c r="D20" s="4"/>
      <c r="E20" s="23"/>
      <c r="F20" s="24"/>
      <c r="G20" s="25"/>
      <c r="H20" s="25"/>
      <c r="I20" s="25"/>
      <c r="J20" s="25"/>
      <c r="K20" s="28">
        <f t="shared" si="0"/>
        <v>0</v>
      </c>
    </row>
    <row r="21" spans="2:11" x14ac:dyDescent="0.25">
      <c r="B21" s="5"/>
      <c r="C21" s="5"/>
      <c r="D21" s="5"/>
      <c r="E21" s="26"/>
      <c r="F21" s="27"/>
      <c r="G21" s="28"/>
      <c r="H21" s="28"/>
      <c r="I21" s="28"/>
      <c r="J21" s="28"/>
      <c r="K21" s="28">
        <f t="shared" si="0"/>
        <v>0</v>
      </c>
    </row>
    <row r="22" spans="2:11" x14ac:dyDescent="0.25">
      <c r="B22" s="4"/>
      <c r="C22" s="4"/>
      <c r="D22" s="4"/>
      <c r="E22" s="23"/>
      <c r="F22" s="24"/>
      <c r="G22" s="25"/>
      <c r="H22" s="25"/>
      <c r="I22" s="25"/>
      <c r="J22" s="25"/>
      <c r="K22" s="28">
        <f t="shared" si="0"/>
        <v>0</v>
      </c>
    </row>
    <row r="23" spans="2:11" x14ac:dyDescent="0.25">
      <c r="B23" s="5"/>
      <c r="C23" s="5"/>
      <c r="D23" s="5"/>
      <c r="E23" s="26"/>
      <c r="F23" s="27"/>
      <c r="G23" s="28"/>
      <c r="H23" s="28"/>
      <c r="I23" s="28"/>
      <c r="J23" s="28"/>
      <c r="K23" s="28">
        <f t="shared" si="0"/>
        <v>0</v>
      </c>
    </row>
    <row r="24" spans="2:11" ht="18.75" x14ac:dyDescent="0.3">
      <c r="B24" s="9"/>
      <c r="C24" s="10"/>
      <c r="D24" s="6" t="s">
        <v>41</v>
      </c>
      <c r="E24" s="20">
        <f>SUM(E8:E23)</f>
        <v>0</v>
      </c>
      <c r="F24" s="21">
        <f>IF(E24-SUM(F8:F23)&lt;=0,0,E24-SUM(F8:F23))</f>
        <v>0</v>
      </c>
      <c r="G24" s="22">
        <f>IF(F24-SUM(G8:G23)&lt;=0,0,F24-SUM(G8:G23))</f>
        <v>0</v>
      </c>
      <c r="H24" s="22">
        <f>IF(G24-SUM(H8:H23)&lt;=0,0,G24-SUM(H8:H23))</f>
        <v>0</v>
      </c>
      <c r="I24" s="22">
        <f>IF(H24-SUM(I8:I23)&lt;=0,0,H24-SUM(I8:I23))</f>
        <v>0</v>
      </c>
      <c r="J24" s="22">
        <f>IF(I24-SUM(J8:J23)&lt;=0,0,I24-SUM(J8:J23))</f>
        <v>0</v>
      </c>
      <c r="K24" s="22">
        <f>SUM(K8:K23)</f>
        <v>0</v>
      </c>
    </row>
    <row r="27" spans="2:11" x14ac:dyDescent="0.25">
      <c r="D27" s="46">
        <f>E24</f>
        <v>0</v>
      </c>
      <c r="E27" s="46">
        <v>0</v>
      </c>
    </row>
    <row r="28" spans="2:11" x14ac:dyDescent="0.25">
      <c r="D28" s="46">
        <f>E24-((E24/5))</f>
        <v>0</v>
      </c>
      <c r="E28" s="46">
        <f>SUM(F8:F23)</f>
        <v>0</v>
      </c>
    </row>
    <row r="29" spans="2:11" x14ac:dyDescent="0.25">
      <c r="D29" s="46">
        <f>E24-((E24/5)*2)</f>
        <v>0</v>
      </c>
      <c r="E29" s="46">
        <f>E28+SUM(G8:G23)</f>
        <v>0</v>
      </c>
    </row>
    <row r="30" spans="2:11" x14ac:dyDescent="0.25">
      <c r="D30" s="46">
        <f>E24-((E24/5)*3)</f>
        <v>0</v>
      </c>
      <c r="E30" s="46">
        <f>E29+SUM(H8:H23)</f>
        <v>0</v>
      </c>
    </row>
    <row r="31" spans="2:11" x14ac:dyDescent="0.25">
      <c r="D31" s="46">
        <f>E24-((E24/5)*4)</f>
        <v>0</v>
      </c>
      <c r="E31" s="46">
        <f>E30+SUM(I8:I23)</f>
        <v>0</v>
      </c>
    </row>
    <row r="32" spans="2:11" x14ac:dyDescent="0.25">
      <c r="D32" s="46">
        <f>E24-((E24/4)*4)</f>
        <v>0</v>
      </c>
      <c r="E32" s="46">
        <f>E31+SUM(J8:J23)</f>
        <v>0</v>
      </c>
    </row>
    <row r="33" spans="4:9" x14ac:dyDescent="0.25">
      <c r="D33" t="s">
        <v>61</v>
      </c>
      <c r="E33" s="8">
        <f>F7</f>
        <v>42870</v>
      </c>
      <c r="F33" s="8">
        <f>G7</f>
        <v>42871</v>
      </c>
      <c r="G33" s="8">
        <f>H7</f>
        <v>42872</v>
      </c>
      <c r="H33" s="8">
        <f>I7</f>
        <v>42873</v>
      </c>
      <c r="I33" s="8">
        <f>J7</f>
        <v>42874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workbookViewId="0">
      <selection activeCell="L31" sqref="L31"/>
    </sheetView>
  </sheetViews>
  <sheetFormatPr baseColWidth="10" defaultRowHeight="15" x14ac:dyDescent="0.25"/>
  <cols>
    <col min="3" max="3" width="45.7109375" customWidth="1"/>
    <col min="6" max="6" width="10.85546875" customWidth="1"/>
    <col min="7" max="7" width="11" customWidth="1"/>
    <col min="8" max="8" width="11.85546875" customWidth="1"/>
    <col min="9" max="9" width="11.140625" customWidth="1"/>
    <col min="10" max="10" width="12.7109375" customWidth="1"/>
  </cols>
  <sheetData>
    <row r="2" spans="2:11" ht="23.25" x14ac:dyDescent="0.35">
      <c r="B2" s="1" t="s">
        <v>0</v>
      </c>
    </row>
    <row r="3" spans="2:11" x14ac:dyDescent="0.25">
      <c r="B3" s="7" t="s">
        <v>51</v>
      </c>
    </row>
    <row r="4" spans="2:11" x14ac:dyDescent="0.25">
      <c r="B4" t="s">
        <v>48</v>
      </c>
    </row>
    <row r="5" spans="2:11" x14ac:dyDescent="0.25">
      <c r="B5" t="s">
        <v>49</v>
      </c>
    </row>
    <row r="6" spans="2:11" x14ac:dyDescent="0.25">
      <c r="F6" s="2"/>
      <c r="G6" s="2"/>
      <c r="H6" s="11" t="s">
        <v>59</v>
      </c>
      <c r="I6" s="2"/>
      <c r="J6" s="2"/>
    </row>
    <row r="7" spans="2:11" x14ac:dyDescent="0.25">
      <c r="B7" s="3" t="s">
        <v>4</v>
      </c>
      <c r="C7" s="3" t="s">
        <v>2</v>
      </c>
      <c r="D7" s="3" t="s">
        <v>3</v>
      </c>
      <c r="E7" s="19" t="s">
        <v>37</v>
      </c>
      <c r="F7" s="18">
        <v>42877</v>
      </c>
      <c r="G7" s="8">
        <v>42878</v>
      </c>
      <c r="H7" s="8">
        <v>42879</v>
      </c>
      <c r="I7" s="8">
        <v>42880</v>
      </c>
      <c r="J7" s="8">
        <v>42881</v>
      </c>
      <c r="K7" s="3" t="s">
        <v>38</v>
      </c>
    </row>
    <row r="8" spans="2:11" x14ac:dyDescent="0.25">
      <c r="B8" s="4"/>
      <c r="C8" s="4"/>
      <c r="D8" s="4"/>
      <c r="E8" s="23"/>
      <c r="F8" s="24"/>
      <c r="G8" s="25"/>
      <c r="H8" s="25"/>
      <c r="I8" s="25"/>
      <c r="J8" s="25"/>
      <c r="K8" s="25">
        <f>SUM(F8:J8)</f>
        <v>0</v>
      </c>
    </row>
    <row r="9" spans="2:11" x14ac:dyDescent="0.25">
      <c r="B9" s="5"/>
      <c r="C9" s="5"/>
      <c r="D9" s="5"/>
      <c r="E9" s="26"/>
      <c r="F9" s="27"/>
      <c r="G9" s="28"/>
      <c r="H9" s="28"/>
      <c r="I9" s="28"/>
      <c r="J9" s="28"/>
      <c r="K9" s="28">
        <f>SUM(F9:J9)</f>
        <v>0</v>
      </c>
    </row>
    <row r="10" spans="2:11" x14ac:dyDescent="0.25">
      <c r="B10" s="4"/>
      <c r="C10" s="4"/>
      <c r="D10" s="4"/>
      <c r="E10" s="23"/>
      <c r="F10" s="24"/>
      <c r="G10" s="25"/>
      <c r="H10" s="25"/>
      <c r="I10" s="25"/>
      <c r="J10" s="25"/>
      <c r="K10" s="28">
        <f t="shared" ref="K10:K23" si="0">SUM(F10:J10)</f>
        <v>0</v>
      </c>
    </row>
    <row r="11" spans="2:11" x14ac:dyDescent="0.25">
      <c r="B11" s="5"/>
      <c r="C11" s="5"/>
      <c r="D11" s="5"/>
      <c r="E11" s="26"/>
      <c r="F11" s="27"/>
      <c r="G11" s="28"/>
      <c r="H11" s="28"/>
      <c r="I11" s="28"/>
      <c r="J11" s="28"/>
      <c r="K11" s="28">
        <f t="shared" si="0"/>
        <v>0</v>
      </c>
    </row>
    <row r="12" spans="2:11" x14ac:dyDescent="0.25">
      <c r="B12" s="4"/>
      <c r="C12" s="4"/>
      <c r="D12" s="4"/>
      <c r="E12" s="23"/>
      <c r="F12" s="24"/>
      <c r="G12" s="25"/>
      <c r="H12" s="25"/>
      <c r="I12" s="25"/>
      <c r="J12" s="25"/>
      <c r="K12" s="28">
        <f t="shared" si="0"/>
        <v>0</v>
      </c>
    </row>
    <row r="13" spans="2:11" x14ac:dyDescent="0.25">
      <c r="B13" s="5"/>
      <c r="C13" s="5"/>
      <c r="D13" s="5"/>
      <c r="E13" s="26"/>
      <c r="F13" s="27"/>
      <c r="G13" s="28"/>
      <c r="H13" s="28"/>
      <c r="I13" s="28"/>
      <c r="J13" s="28"/>
      <c r="K13" s="28">
        <f t="shared" si="0"/>
        <v>0</v>
      </c>
    </row>
    <row r="14" spans="2:11" x14ac:dyDescent="0.25">
      <c r="B14" s="4"/>
      <c r="C14" s="4"/>
      <c r="D14" s="4"/>
      <c r="E14" s="23"/>
      <c r="F14" s="24"/>
      <c r="G14" s="25"/>
      <c r="H14" s="25"/>
      <c r="I14" s="25"/>
      <c r="J14" s="25"/>
      <c r="K14" s="28">
        <f t="shared" si="0"/>
        <v>0</v>
      </c>
    </row>
    <row r="15" spans="2:11" x14ac:dyDescent="0.25">
      <c r="B15" s="5"/>
      <c r="C15" s="5"/>
      <c r="D15" s="5"/>
      <c r="E15" s="26"/>
      <c r="F15" s="27"/>
      <c r="G15" s="28"/>
      <c r="H15" s="28"/>
      <c r="I15" s="28"/>
      <c r="J15" s="28"/>
      <c r="K15" s="28">
        <f t="shared" si="0"/>
        <v>0</v>
      </c>
    </row>
    <row r="16" spans="2:11" x14ac:dyDescent="0.25">
      <c r="B16" s="4"/>
      <c r="C16" s="4"/>
      <c r="D16" s="4"/>
      <c r="E16" s="23"/>
      <c r="F16" s="24"/>
      <c r="G16" s="25"/>
      <c r="H16" s="25"/>
      <c r="I16" s="25"/>
      <c r="J16" s="25"/>
      <c r="K16" s="28">
        <f t="shared" si="0"/>
        <v>0</v>
      </c>
    </row>
    <row r="17" spans="2:11" x14ac:dyDescent="0.25">
      <c r="B17" s="5"/>
      <c r="C17" s="5"/>
      <c r="D17" s="5"/>
      <c r="E17" s="26"/>
      <c r="F17" s="27"/>
      <c r="G17" s="28"/>
      <c r="H17" s="28"/>
      <c r="I17" s="28"/>
      <c r="J17" s="28"/>
      <c r="K17" s="28">
        <f t="shared" si="0"/>
        <v>0</v>
      </c>
    </row>
    <row r="18" spans="2:11" x14ac:dyDescent="0.25">
      <c r="B18" s="4"/>
      <c r="C18" s="4"/>
      <c r="D18" s="4"/>
      <c r="E18" s="23"/>
      <c r="F18" s="24"/>
      <c r="G18" s="25"/>
      <c r="H18" s="25"/>
      <c r="I18" s="25"/>
      <c r="J18" s="25"/>
      <c r="K18" s="28">
        <f t="shared" si="0"/>
        <v>0</v>
      </c>
    </row>
    <row r="19" spans="2:11" x14ac:dyDescent="0.25">
      <c r="B19" s="5"/>
      <c r="C19" s="5"/>
      <c r="D19" s="5"/>
      <c r="E19" s="26"/>
      <c r="F19" s="27"/>
      <c r="G19" s="28"/>
      <c r="H19" s="28"/>
      <c r="I19" s="28"/>
      <c r="J19" s="28"/>
      <c r="K19" s="28">
        <f t="shared" si="0"/>
        <v>0</v>
      </c>
    </row>
    <row r="20" spans="2:11" x14ac:dyDescent="0.25">
      <c r="B20" s="4"/>
      <c r="C20" s="4"/>
      <c r="D20" s="4"/>
      <c r="E20" s="23"/>
      <c r="F20" s="24"/>
      <c r="G20" s="25"/>
      <c r="H20" s="25"/>
      <c r="I20" s="25"/>
      <c r="J20" s="25"/>
      <c r="K20" s="28">
        <f t="shared" si="0"/>
        <v>0</v>
      </c>
    </row>
    <row r="21" spans="2:11" x14ac:dyDescent="0.25">
      <c r="B21" s="5"/>
      <c r="C21" s="5"/>
      <c r="D21" s="5"/>
      <c r="E21" s="26"/>
      <c r="F21" s="27"/>
      <c r="G21" s="28"/>
      <c r="H21" s="28"/>
      <c r="I21" s="28"/>
      <c r="J21" s="28"/>
      <c r="K21" s="28">
        <f t="shared" si="0"/>
        <v>0</v>
      </c>
    </row>
    <row r="22" spans="2:11" x14ac:dyDescent="0.25">
      <c r="B22" s="4"/>
      <c r="C22" s="4"/>
      <c r="D22" s="4"/>
      <c r="E22" s="23"/>
      <c r="F22" s="24"/>
      <c r="G22" s="25"/>
      <c r="H22" s="25"/>
      <c r="I22" s="25"/>
      <c r="J22" s="25"/>
      <c r="K22" s="28">
        <f t="shared" si="0"/>
        <v>0</v>
      </c>
    </row>
    <row r="23" spans="2:11" x14ac:dyDescent="0.25">
      <c r="B23" s="5"/>
      <c r="C23" s="5"/>
      <c r="D23" s="5"/>
      <c r="E23" s="26"/>
      <c r="F23" s="27"/>
      <c r="G23" s="28"/>
      <c r="H23" s="28"/>
      <c r="I23" s="28"/>
      <c r="J23" s="28"/>
      <c r="K23" s="28">
        <f t="shared" si="0"/>
        <v>0</v>
      </c>
    </row>
    <row r="24" spans="2:11" ht="18.75" x14ac:dyDescent="0.3">
      <c r="B24" s="9"/>
      <c r="C24" s="10"/>
      <c r="D24" s="6" t="s">
        <v>41</v>
      </c>
      <c r="E24" s="20">
        <f>SUM(E8:E23)</f>
        <v>0</v>
      </c>
      <c r="F24" s="21">
        <f>IF(E24-SUM(F8:F23)&lt;=0,0,E24-SUM(F8:F23))</f>
        <v>0</v>
      </c>
      <c r="G24" s="22">
        <f>IF(F24-SUM(G8:G23)&lt;=0,0,F24-SUM(G8:G23))</f>
        <v>0</v>
      </c>
      <c r="H24" s="22">
        <f>IF(G24-SUM(H8:H23)&lt;=0,0,G24-SUM(H8:H23))</f>
        <v>0</v>
      </c>
      <c r="I24" s="22">
        <f>IF(H24-SUM(I8:I23)&lt;=0,0,H24-SUM(I8:I23))</f>
        <v>0</v>
      </c>
      <c r="J24" s="22">
        <f>IF(I24-SUM(J8:J23)&lt;=0,0,I24-SUM(J8:J23))</f>
        <v>0</v>
      </c>
      <c r="K24" s="22">
        <f>SUM(K8:K23)</f>
        <v>0</v>
      </c>
    </row>
    <row r="27" spans="2:11" x14ac:dyDescent="0.25">
      <c r="D27" s="46">
        <f>E24</f>
        <v>0</v>
      </c>
      <c r="E27" s="46">
        <v>0</v>
      </c>
    </row>
    <row r="28" spans="2:11" x14ac:dyDescent="0.25">
      <c r="D28" s="46">
        <f>E24-((E24/5))</f>
        <v>0</v>
      </c>
      <c r="E28" s="46">
        <f>SUM(F8:F23)</f>
        <v>0</v>
      </c>
    </row>
    <row r="29" spans="2:11" x14ac:dyDescent="0.25">
      <c r="D29" s="46">
        <f>E24-((E24/5)*2)</f>
        <v>0</v>
      </c>
      <c r="E29" s="46">
        <f>E28+SUM(G8:G23)</f>
        <v>0</v>
      </c>
    </row>
    <row r="30" spans="2:11" x14ac:dyDescent="0.25">
      <c r="D30" s="46">
        <f>E24-((E24/5)*3)</f>
        <v>0</v>
      </c>
      <c r="E30" s="46">
        <f>E29+SUM(H8:H23)</f>
        <v>0</v>
      </c>
    </row>
    <row r="31" spans="2:11" x14ac:dyDescent="0.25">
      <c r="D31" s="46">
        <f>E24-((E24/5)*4)</f>
        <v>0</v>
      </c>
      <c r="E31" s="46">
        <f>E30+SUM(I8:I23)</f>
        <v>0</v>
      </c>
    </row>
    <row r="32" spans="2:11" x14ac:dyDescent="0.25">
      <c r="D32" s="46">
        <f>E24-((E24/4)*4)</f>
        <v>0</v>
      </c>
      <c r="E32" s="46">
        <f>E31+SUM(J8:J23)</f>
        <v>0</v>
      </c>
    </row>
    <row r="33" spans="4:9" x14ac:dyDescent="0.25">
      <c r="D33" t="s">
        <v>61</v>
      </c>
      <c r="E33" s="8">
        <f>F7</f>
        <v>42877</v>
      </c>
      <c r="F33" s="8">
        <f>G7</f>
        <v>42878</v>
      </c>
      <c r="G33" s="8">
        <f>H7</f>
        <v>42879</v>
      </c>
      <c r="H33" s="8">
        <f>I7</f>
        <v>42880</v>
      </c>
      <c r="I33" s="8">
        <f>J7</f>
        <v>42881</v>
      </c>
    </row>
  </sheetData>
  <dataValidations count="1">
    <dataValidation type="time" operator="lessThanOrEqual" allowBlank="1" showInputMessage="1" showErrorMessage="1" errorTitle="Pas d'overtime" error="Impossible d'avoir travaillé plus de 8h sur un item en une journée" promptTitle="Nombre d'heures travaillées" prompt="Le nombre d'heures pendant lesquelles vous avez travaillé sur la tâche pendant la journée désignée" sqref="F8:J23">
      <formula1>0.333333333333333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workbookViewId="0">
      <selection activeCell="E14" sqref="E14"/>
    </sheetView>
  </sheetViews>
  <sheetFormatPr baseColWidth="10" defaultRowHeight="15" x14ac:dyDescent="0.25"/>
  <cols>
    <col min="3" max="3" width="45.7109375" customWidth="1"/>
    <col min="6" max="6" width="10.85546875" customWidth="1"/>
    <col min="7" max="7" width="11" customWidth="1"/>
    <col min="8" max="8" width="11.85546875" customWidth="1"/>
    <col min="9" max="9" width="11.140625" customWidth="1"/>
    <col min="10" max="10" width="12.7109375" customWidth="1"/>
  </cols>
  <sheetData>
    <row r="2" spans="2:11" ht="23.25" x14ac:dyDescent="0.35">
      <c r="B2" s="1" t="s">
        <v>0</v>
      </c>
    </row>
    <row r="3" spans="2:11" x14ac:dyDescent="0.25">
      <c r="B3" s="7" t="s">
        <v>50</v>
      </c>
    </row>
    <row r="4" spans="2:11" x14ac:dyDescent="0.25">
      <c r="B4" t="s">
        <v>42</v>
      </c>
    </row>
    <row r="5" spans="2:11" x14ac:dyDescent="0.25">
      <c r="B5" t="s">
        <v>35</v>
      </c>
    </row>
    <row r="6" spans="2:11" x14ac:dyDescent="0.25">
      <c r="F6" s="2"/>
      <c r="G6" s="2"/>
      <c r="H6" s="11" t="s">
        <v>59</v>
      </c>
      <c r="I6" s="2"/>
      <c r="J6" s="2"/>
    </row>
    <row r="7" spans="2:11" x14ac:dyDescent="0.25">
      <c r="B7" s="3" t="s">
        <v>4</v>
      </c>
      <c r="C7" s="3" t="s">
        <v>2</v>
      </c>
      <c r="D7" s="3" t="s">
        <v>3</v>
      </c>
      <c r="E7" s="19" t="s">
        <v>37</v>
      </c>
      <c r="F7" s="18">
        <v>42884</v>
      </c>
      <c r="G7" s="8">
        <v>42885</v>
      </c>
      <c r="H7" s="8">
        <v>42886</v>
      </c>
      <c r="I7" s="8">
        <v>42887</v>
      </c>
      <c r="J7" s="8">
        <v>42888</v>
      </c>
      <c r="K7" s="3" t="s">
        <v>38</v>
      </c>
    </row>
    <row r="8" spans="2:11" x14ac:dyDescent="0.25">
      <c r="B8" s="4"/>
      <c r="C8" s="4"/>
      <c r="D8" s="4"/>
      <c r="E8" s="23"/>
      <c r="F8" s="24"/>
      <c r="G8" s="25"/>
      <c r="H8" s="25"/>
      <c r="I8" s="25"/>
      <c r="J8" s="25"/>
      <c r="K8" s="25">
        <f>SUM(F8:J8)</f>
        <v>0</v>
      </c>
    </row>
    <row r="9" spans="2:11" x14ac:dyDescent="0.25">
      <c r="B9" s="5"/>
      <c r="C9" s="5"/>
      <c r="D9" s="5"/>
      <c r="E9" s="26"/>
      <c r="F9" s="27"/>
      <c r="G9" s="28"/>
      <c r="H9" s="28"/>
      <c r="I9" s="28"/>
      <c r="J9" s="28"/>
      <c r="K9" s="28">
        <f>SUM(F9:J9)</f>
        <v>0</v>
      </c>
    </row>
    <row r="10" spans="2:11" x14ac:dyDescent="0.25">
      <c r="B10" s="4"/>
      <c r="C10" s="4"/>
      <c r="D10" s="4"/>
      <c r="E10" s="23"/>
      <c r="F10" s="24"/>
      <c r="G10" s="25"/>
      <c r="H10" s="25"/>
      <c r="I10" s="25"/>
      <c r="J10" s="25"/>
      <c r="K10" s="28">
        <f t="shared" ref="K10:K23" si="0">SUM(F10:J10)</f>
        <v>0</v>
      </c>
    </row>
    <row r="11" spans="2:11" x14ac:dyDescent="0.25">
      <c r="B11" s="5"/>
      <c r="C11" s="5"/>
      <c r="D11" s="5"/>
      <c r="E11" s="26"/>
      <c r="F11" s="27"/>
      <c r="G11" s="28"/>
      <c r="H11" s="28"/>
      <c r="I11" s="28"/>
      <c r="J11" s="28"/>
      <c r="K11" s="28">
        <f t="shared" si="0"/>
        <v>0</v>
      </c>
    </row>
    <row r="12" spans="2:11" x14ac:dyDescent="0.25">
      <c r="B12" s="4"/>
      <c r="C12" s="4"/>
      <c r="D12" s="4"/>
      <c r="E12" s="23"/>
      <c r="F12" s="24"/>
      <c r="G12" s="25"/>
      <c r="H12" s="25"/>
      <c r="I12" s="25"/>
      <c r="J12" s="25"/>
      <c r="K12" s="28">
        <f t="shared" si="0"/>
        <v>0</v>
      </c>
    </row>
    <row r="13" spans="2:11" x14ac:dyDescent="0.25">
      <c r="B13" s="5"/>
      <c r="C13" s="5"/>
      <c r="D13" s="5"/>
      <c r="E13" s="26"/>
      <c r="F13" s="27"/>
      <c r="G13" s="28"/>
      <c r="H13" s="28"/>
      <c r="I13" s="28"/>
      <c r="J13" s="28"/>
      <c r="K13" s="28">
        <f t="shared" si="0"/>
        <v>0</v>
      </c>
    </row>
    <row r="14" spans="2:11" x14ac:dyDescent="0.25">
      <c r="B14" s="4"/>
      <c r="C14" s="4"/>
      <c r="D14" s="4"/>
      <c r="E14" s="23"/>
      <c r="F14" s="24"/>
      <c r="G14" s="25"/>
      <c r="H14" s="25"/>
      <c r="I14" s="25"/>
      <c r="J14" s="25"/>
      <c r="K14" s="28">
        <f t="shared" si="0"/>
        <v>0</v>
      </c>
    </row>
    <row r="15" spans="2:11" x14ac:dyDescent="0.25">
      <c r="B15" s="5"/>
      <c r="C15" s="5"/>
      <c r="D15" s="5"/>
      <c r="E15" s="26"/>
      <c r="F15" s="27"/>
      <c r="G15" s="28"/>
      <c r="H15" s="28"/>
      <c r="I15" s="28"/>
      <c r="J15" s="28"/>
      <c r="K15" s="28">
        <f t="shared" si="0"/>
        <v>0</v>
      </c>
    </row>
    <row r="16" spans="2:11" x14ac:dyDescent="0.25">
      <c r="B16" s="4"/>
      <c r="C16" s="4"/>
      <c r="D16" s="4"/>
      <c r="E16" s="23"/>
      <c r="F16" s="24"/>
      <c r="G16" s="25"/>
      <c r="H16" s="25"/>
      <c r="I16" s="25"/>
      <c r="J16" s="25"/>
      <c r="K16" s="28">
        <f t="shared" si="0"/>
        <v>0</v>
      </c>
    </row>
    <row r="17" spans="2:11" x14ac:dyDescent="0.25">
      <c r="B17" s="5"/>
      <c r="C17" s="5"/>
      <c r="D17" s="5"/>
      <c r="E17" s="26"/>
      <c r="F17" s="27"/>
      <c r="G17" s="28"/>
      <c r="H17" s="28"/>
      <c r="I17" s="28"/>
      <c r="J17" s="28"/>
      <c r="K17" s="28">
        <f t="shared" si="0"/>
        <v>0</v>
      </c>
    </row>
    <row r="18" spans="2:11" x14ac:dyDescent="0.25">
      <c r="B18" s="4"/>
      <c r="C18" s="4"/>
      <c r="D18" s="4"/>
      <c r="E18" s="23"/>
      <c r="F18" s="24"/>
      <c r="G18" s="25"/>
      <c r="H18" s="25"/>
      <c r="I18" s="25"/>
      <c r="J18" s="25"/>
      <c r="K18" s="28">
        <f t="shared" si="0"/>
        <v>0</v>
      </c>
    </row>
    <row r="19" spans="2:11" x14ac:dyDescent="0.25">
      <c r="B19" s="5"/>
      <c r="C19" s="5"/>
      <c r="D19" s="5"/>
      <c r="E19" s="26"/>
      <c r="F19" s="27"/>
      <c r="G19" s="28"/>
      <c r="H19" s="28"/>
      <c r="I19" s="28"/>
      <c r="J19" s="28"/>
      <c r="K19" s="28">
        <f t="shared" si="0"/>
        <v>0</v>
      </c>
    </row>
    <row r="20" spans="2:11" x14ac:dyDescent="0.25">
      <c r="B20" s="4"/>
      <c r="C20" s="4"/>
      <c r="D20" s="4"/>
      <c r="E20" s="23"/>
      <c r="F20" s="24"/>
      <c r="G20" s="25"/>
      <c r="H20" s="25"/>
      <c r="I20" s="25"/>
      <c r="J20" s="25"/>
      <c r="K20" s="28">
        <f t="shared" si="0"/>
        <v>0</v>
      </c>
    </row>
    <row r="21" spans="2:11" x14ac:dyDescent="0.25">
      <c r="B21" s="5"/>
      <c r="C21" s="5"/>
      <c r="D21" s="5"/>
      <c r="E21" s="26"/>
      <c r="F21" s="27"/>
      <c r="G21" s="28"/>
      <c r="H21" s="28"/>
      <c r="I21" s="28"/>
      <c r="J21" s="28"/>
      <c r="K21" s="28">
        <f t="shared" si="0"/>
        <v>0</v>
      </c>
    </row>
    <row r="22" spans="2:11" x14ac:dyDescent="0.25">
      <c r="B22" s="4"/>
      <c r="C22" s="4"/>
      <c r="D22" s="4"/>
      <c r="E22" s="23"/>
      <c r="F22" s="24"/>
      <c r="G22" s="25"/>
      <c r="H22" s="25"/>
      <c r="I22" s="25"/>
      <c r="J22" s="25"/>
      <c r="K22" s="28">
        <f t="shared" si="0"/>
        <v>0</v>
      </c>
    </row>
    <row r="23" spans="2:11" x14ac:dyDescent="0.25">
      <c r="B23" s="5"/>
      <c r="C23" s="5"/>
      <c r="D23" s="5"/>
      <c r="E23" s="26"/>
      <c r="F23" s="27"/>
      <c r="G23" s="28"/>
      <c r="H23" s="28"/>
      <c r="I23" s="28"/>
      <c r="J23" s="28"/>
      <c r="K23" s="28">
        <f t="shared" si="0"/>
        <v>0</v>
      </c>
    </row>
    <row r="24" spans="2:11" ht="18.75" x14ac:dyDescent="0.3">
      <c r="B24" s="9"/>
      <c r="C24" s="10"/>
      <c r="D24" s="6" t="s">
        <v>41</v>
      </c>
      <c r="E24" s="20">
        <f>SUM(E8:E23)</f>
        <v>0</v>
      </c>
      <c r="F24" s="21">
        <f>IF(E24-SUM(F8:F23)&lt;=0,0,E24-SUM(F8:F23))</f>
        <v>0</v>
      </c>
      <c r="G24" s="22">
        <f>IF(F24-SUM(G8:G23)&lt;=0,0,F24-SUM(G8:G23))</f>
        <v>0</v>
      </c>
      <c r="H24" s="22">
        <f>IF(G24-SUM(H8:H23)&lt;=0,0,G24-SUM(H8:H23))</f>
        <v>0</v>
      </c>
      <c r="I24" s="22">
        <f>IF(H24-SUM(I8:I23)&lt;=0,0,H24-SUM(I8:I23))</f>
        <v>0</v>
      </c>
      <c r="J24" s="22">
        <f>IF(I24-SUM(J8:J23)&lt;=0,0,I24-SUM(J8:J23))</f>
        <v>0</v>
      </c>
      <c r="K24" s="22">
        <f>SUM(K8:K23)</f>
        <v>0</v>
      </c>
    </row>
    <row r="27" spans="2:11" x14ac:dyDescent="0.25">
      <c r="D27" s="46">
        <f>E24</f>
        <v>0</v>
      </c>
      <c r="E27" s="46">
        <v>0</v>
      </c>
    </row>
    <row r="28" spans="2:11" x14ac:dyDescent="0.25">
      <c r="D28" s="46">
        <f>E24-((E24/5))</f>
        <v>0</v>
      </c>
      <c r="E28" s="46">
        <f>SUM(F8:F23)</f>
        <v>0</v>
      </c>
    </row>
    <row r="29" spans="2:11" x14ac:dyDescent="0.25">
      <c r="D29" s="46">
        <f>E24-((E24/5)*2)</f>
        <v>0</v>
      </c>
      <c r="E29" s="46">
        <f>E28+SUM(G8:G23)</f>
        <v>0</v>
      </c>
    </row>
    <row r="30" spans="2:11" x14ac:dyDescent="0.25">
      <c r="D30" s="46">
        <f>E24-((E24/5)*3)</f>
        <v>0</v>
      </c>
      <c r="E30" s="46">
        <f>E29+SUM(H8:H23)</f>
        <v>0</v>
      </c>
    </row>
    <row r="31" spans="2:11" x14ac:dyDescent="0.25">
      <c r="D31" s="46">
        <f>E24-((E24/5)*4)</f>
        <v>0</v>
      </c>
      <c r="E31" s="46">
        <f>E30+SUM(I8:I23)</f>
        <v>0</v>
      </c>
    </row>
    <row r="32" spans="2:11" x14ac:dyDescent="0.25">
      <c r="D32" s="46">
        <f>E24-((E24/4)*4)</f>
        <v>0</v>
      </c>
      <c r="E32" s="46">
        <f>E31+SUM(J8:J23)</f>
        <v>0</v>
      </c>
    </row>
    <row r="33" spans="4:9" x14ac:dyDescent="0.25">
      <c r="D33" t="s">
        <v>61</v>
      </c>
      <c r="E33" s="8">
        <f>F7</f>
        <v>42884</v>
      </c>
      <c r="F33" s="8">
        <f>G7</f>
        <v>42885</v>
      </c>
      <c r="G33" s="8">
        <f>H7</f>
        <v>42886</v>
      </c>
      <c r="H33" s="8">
        <f>I7</f>
        <v>42887</v>
      </c>
      <c r="I33" s="8">
        <f>J7</f>
        <v>42888</v>
      </c>
    </row>
  </sheetData>
  <dataValidations count="1">
    <dataValidation type="time" operator="lessThanOrEqual" allowBlank="1" showInputMessage="1" showErrorMessage="1" errorTitle="Pas d'overtime!" error="Impossible d'avoir travaillé plus que 8h en 1 journée sur un truc :)" promptTitle="Nombre d'heures travaillées" prompt="Le nombre d'heures pendant lesquelles vous avez travaillé sur la tâche pendant la journée désignée" sqref="F8:J23">
      <formula1>0.333333333333333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Semaine 1</vt:lpstr>
      <vt:lpstr>Semaine 2</vt:lpstr>
      <vt:lpstr>Semaine 3</vt:lpstr>
      <vt:lpstr>Semaine 4</vt:lpstr>
      <vt:lpstr>Semaine 5</vt:lpstr>
      <vt:lpstr>Semaine 6</vt:lpstr>
    </vt:vector>
  </TitlesOfParts>
  <Company>Services de Crise de Lanaudière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Invité</dc:creator>
  <cp:lastModifiedBy>Invité</cp:lastModifiedBy>
  <dcterms:created xsi:type="dcterms:W3CDTF">2017-04-24T13:06:31Z</dcterms:created>
  <dcterms:modified xsi:type="dcterms:W3CDTF">2017-05-08T20:31:40Z</dcterms:modified>
</cp:coreProperties>
</file>