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0" documentId="11_EF4B2B0FE833369B64C9EAC905A7366FF4F7C991" xr6:coauthVersionLast="47" xr6:coauthVersionMax="47" xr10:uidLastSave="{2D4F169F-69E6-914C-AC1A-B7F4CD3472CB}"/>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8" l="1"/>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9" i="27" l="1"/>
  <c r="T66" i="31"/>
  <c r="B14" i="21"/>
  <c r="B13" i="27"/>
  <c r="C24" i="30"/>
  <c r="D43" i="31"/>
  <c r="E43" i="31"/>
  <c r="F43" i="31"/>
  <c r="G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5" i="37"/>
  <c r="B6" i="38"/>
  <c r="B6" i="37"/>
  <c r="C10" i="36"/>
  <c r="B5" i="38"/>
  <c r="V80" i="31"/>
  <c r="V78" i="31"/>
  <c r="V22" i="31"/>
  <c r="V39" i="31"/>
  <c r="V89" i="31"/>
  <c r="V19" i="31"/>
  <c r="V87" i="31"/>
  <c r="V58" i="31"/>
  <c r="V85" i="31"/>
  <c r="V41" i="31"/>
  <c r="V86" i="31"/>
  <c r="V49" i="31"/>
  <c r="V54" i="31"/>
  <c r="V72" i="31"/>
  <c r="V48" i="31"/>
  <c r="V45" i="31"/>
  <c r="V32" i="31"/>
  <c r="V69" i="31"/>
  <c r="V62" i="31"/>
  <c r="V84" i="31"/>
  <c r="V76" i="31"/>
  <c r="V77" i="31"/>
  <c r="V30" i="31"/>
  <c r="V31" i="31"/>
  <c r="V46" i="31"/>
  <c r="V96" i="31"/>
  <c r="V52" i="31"/>
  <c r="V88" i="31"/>
  <c r="V65" i="31"/>
  <c r="V64" i="31"/>
  <c r="V92" i="31"/>
  <c r="V43" i="31"/>
  <c r="V21" i="31"/>
  <c r="V34" i="31"/>
  <c r="V24" i="31"/>
  <c r="V90" i="31"/>
  <c r="C18" i="36"/>
  <c r="V26" i="31"/>
  <c r="V53" i="31"/>
  <c r="C8" i="36"/>
  <c r="V70" i="31"/>
  <c r="V27" i="31"/>
  <c r="V75" i="31"/>
  <c r="V60" i="31"/>
  <c r="V33" i="31"/>
  <c r="V61" i="31"/>
  <c r="V63" i="31"/>
  <c r="V51" i="31"/>
  <c r="V44" i="31"/>
  <c r="V82" i="31"/>
  <c r="V23" i="31"/>
  <c r="V56" i="31"/>
  <c r="V36" i="31"/>
  <c r="V38" i="31"/>
  <c r="V57" i="31"/>
  <c r="V35" i="31"/>
  <c r="V91" i="31"/>
  <c r="V40" i="31"/>
  <c r="V59" i="31"/>
  <c r="V68" i="31"/>
  <c r="V71" i="31"/>
  <c r="V37" i="31"/>
  <c r="V66" i="31"/>
  <c r="V81" i="31"/>
  <c r="V28" i="31"/>
  <c r="V55" i="31"/>
  <c r="V79" i="31"/>
  <c r="V47" i="31"/>
  <c r="V42" i="31"/>
  <c r="V93" i="31"/>
  <c r="V50" i="31"/>
  <c r="V74" i="31"/>
  <c r="V67" i="31"/>
  <c r="V95" i="31"/>
  <c r="V20" i="31"/>
  <c r="V83" i="31"/>
  <c r="V25" i="31"/>
  <c r="V29" i="31"/>
  <c r="V94" i="31"/>
  <c r="V73" i="31"/>
  <c r="T43" i="31" l="1"/>
  <c r="G63" i="31"/>
  <c r="T6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T56" i="31" s="1"/>
  <c r="G60" i="31"/>
  <c r="T60" i="31" s="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G47" i="31"/>
  <c r="T47" i="31" s="1"/>
  <c r="G51" i="31"/>
  <c r="T51" i="31" s="1"/>
  <c r="G57" i="31"/>
  <c r="T57" i="31" s="1"/>
  <c r="G61" i="31"/>
  <c r="T61" i="31" s="1"/>
  <c r="G30" i="31"/>
  <c r="K54" i="31"/>
  <c r="K56" i="31"/>
  <c r="K58" i="31"/>
  <c r="K60" i="31"/>
  <c r="K62" i="31"/>
  <c r="L54" i="31"/>
  <c r="L56" i="31"/>
  <c r="L58" i="31"/>
  <c r="L60" i="31"/>
  <c r="L62" i="31"/>
  <c r="S7" i="4"/>
  <c r="C9" i="36"/>
  <c r="C12" i="36" l="1"/>
  <c r="T54" i="31"/>
  <c r="T42" i="31"/>
  <c r="T62" i="31"/>
  <c r="K26" i="31"/>
  <c r="T26" i="31" s="1"/>
  <c r="T20" i="31"/>
  <c r="K27" i="31"/>
  <c r="T27" i="31" s="1"/>
  <c r="K30" i="31"/>
  <c r="T30" i="31" s="1"/>
  <c r="K24" i="31"/>
  <c r="T24" i="31" s="1"/>
  <c r="K31" i="31"/>
  <c r="T31" i="31" s="1"/>
  <c r="K23" i="31"/>
  <c r="T23" i="31" s="1"/>
  <c r="K28" i="31"/>
  <c r="T28" i="31" s="1"/>
  <c r="K25" i="31"/>
  <c r="T25" i="31" s="1"/>
  <c r="K29" i="31"/>
  <c r="T29" i="31" s="1"/>
  <c r="T97" i="31" l="1"/>
  <c r="O5" i="4"/>
  <c r="T98" i="31" l="1"/>
  <c r="V97" i="31" l="1"/>
  <c r="V98" i="31" s="1"/>
</calcChain>
</file>

<file path=xl/sharedStrings.xml><?xml version="1.0" encoding="utf-8"?>
<sst xmlns="http://schemas.openxmlformats.org/spreadsheetml/2006/main" count="4503" uniqueCount="1207">
  <si>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</si>
  <si>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</si>
  <si>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</si>
  <si>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</si>
  <si>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</si>
  <si>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</si>
  <si>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</si>
  <si>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</si>
  <si>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</si>
  <si>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</si>
  <si>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</si>
  <si>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</si>
  <si>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</si>
  <si>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</si>
  <si>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</si>
  <si>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</si>
  <si>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</si>
  <si>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</si>
  <si>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</si>
  <si>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</si>
  <si>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</si>
  <si>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</si>
  <si>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</si>
  <si>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</si>
  <si>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</si>
  <si>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</si>
  <si>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</si>
  <si>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</si>
  <si>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</si>
  <si>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</si>
  <si>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</si>
  <si>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</si>
  <si>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</si>
  <si>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</si>
  <si>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</si>
  <si>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</si>
  <si>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</si>
  <si>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</si>
  <si>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</si>
  <si>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</si>
  <si>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</si>
  <si>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</si>
  <si>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</si>
  <si>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</si>
  <si>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</si>
  <si>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</si>
  <si>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</si>
  <si>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</si>
  <si>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</si>
  <si>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</si>
  <si>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</si>
  <si>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</si>
  <si>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</si>
  <si>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</si>
  <si>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</si>
  <si>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</si>
  <si>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</si>
  <si>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</si>
  <si>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</si>
  <si>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</si>
  <si>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</si>
  <si>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</si>
  <si>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</si>
  <si>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</si>
  <si>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</si>
  <si>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</si>
  <si>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</si>
  <si>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</si>
  <si>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</si>
  <si>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</si>
  <si>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</si>
  <si>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</si>
  <si>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</si>
  <si>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</si>
  <si>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</si>
  <si>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</si>
  <si>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</si>
  <si>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</si>
  <si>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</si>
  <si>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</si>
  <si>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</si>
  <si>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</si>
  <si>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</si>
  <si>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</si>
  <si>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</si>
  <si>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</si>
  <si>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</si>
  <si>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</si>
  <si>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</si>
  <si>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</si>
  <si>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</si>
  <si>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</si>
  <si>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</si>
  <si>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</si>
  <si>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</si>
  <si>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</si>
  <si>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</si>
  <si>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</si>
  <si>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</si>
  <si>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</si>
  <si>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</si>
  <si>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</si>
  <si>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</si>
  <si>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</si>
  <si>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</si>
  <si>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</si>
  <si>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</si>
  <si>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</si>
  <si>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</si>
  <si>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</si>
  <si>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</si>
  <si>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</si>
  <si>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</si>
  <si>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</si>
  <si>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</si>
  <si>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</si>
  <si>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</si>
  <si>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</si>
  <si>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</si>
  <si>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</si>
  <si>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</si>
  <si>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</si>
  <si>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</si>
  <si>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</si>
  <si>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</si>
  <si>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</si>
  <si>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</si>
  <si>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</si>
  <si>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</si>
  <si>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</si>
  <si>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</si>
  <si>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</si>
  <si>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</si>
  <si>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</si>
  <si>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</si>
  <si>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</si>
  <si>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</si>
  <si>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</si>
  <si>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</si>
  <si>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</si>
  <si>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</si>
  <si>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</si>
  <si>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</si>
  <si>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</si>
  <si>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</si>
  <si>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</si>
  <si>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</si>
  <si>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</si>
  <si>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</si>
  <si>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</si>
  <si>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</si>
  <si>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</si>
  <si>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</si>
  <si>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</si>
  <si>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</si>
  <si>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</si>
  <si>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</si>
  <si>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</si>
  <si>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</si>
  <si>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</si>
  <si>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</si>
  <si>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</si>
  <si>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</si>
  <si>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</si>
  <si>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</si>
  <si>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</si>
  <si>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</si>
  <si>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</si>
  <si>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</si>
  <si>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</si>
  <si>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</si>
  <si>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</si>
  <si>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</si>
  <si>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</si>
  <si>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</si>
  <si>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</si>
  <si>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</si>
  <si>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</si>
  <si>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</si>
  <si>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</si>
  <si>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</si>
  <si>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</si>
  <si>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</si>
  <si>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</si>
  <si>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</si>
  <si>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</si>
  <si>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</si>
  <si>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</si>
  <si>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</si>
  <si>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</si>
  <si>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</si>
  <si>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</si>
  <si>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</si>
  <si>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</si>
  <si>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</si>
  <si>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</si>
  <si>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</si>
  <si>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</si>
  <si>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</si>
  <si>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</si>
  <si>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</si>
  <si>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</si>
  <si>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</si>
  <si>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</si>
  <si>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</si>
  <si>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</si>
  <si>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</si>
  <si>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</si>
  <si>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</si>
  <si>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</si>
  <si>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</si>
  <si>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</si>
  <si>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</si>
  <si>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</si>
  <si>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</si>
  <si>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</si>
  <si>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</si>
  <si>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</si>
  <si>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</si>
  <si>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</si>
  <si>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</si>
  <si>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</si>
  <si>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</si>
  <si>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</si>
  <si>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</si>
  <si>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</si>
  <si>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</si>
  <si>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</si>
  <si>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</si>
  <si>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</si>
  <si>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</si>
  <si>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</si>
  <si>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</si>
  <si>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</si>
  <si>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</si>
  <si>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</si>
  <si>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</si>
  <si>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</si>
  <si>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</si>
  <si>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</si>
  <si>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</si>
  <si>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</si>
  <si>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</si>
  <si>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</si>
  <si>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</si>
  <si>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</si>
  <si>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</si>
  <si>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</si>
  <si>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</si>
  <si>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</si>
  <si>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</si>
  <si>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</si>
  <si>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</si>
  <si>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</si>
  <si>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</si>
  <si>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</si>
  <si>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</si>
  <si>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</si>
  <si>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</si>
  <si>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</si>
  <si>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</si>
  <si>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</si>
  <si>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</si>
  <si>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</si>
  <si>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</si>
  <si>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</si>
  <si>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</si>
  <si>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</si>
  <si>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</si>
  <si>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</si>
  <si>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</si>
  <si>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</si>
  <si>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</si>
  <si>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</si>
  <si>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</si>
  <si>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</si>
  <si>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</si>
  <si>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</si>
  <si>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</si>
  <si>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</si>
  <si>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</si>
  <si>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</si>
  <si>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</si>
  <si>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</si>
  <si>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</si>
  <si>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</si>
  <si>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</si>
  <si>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</si>
  <si>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</si>
  <si>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</si>
  <si>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</si>
  <si>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</si>
  <si>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</si>
  <si>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</si>
  <si>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</si>
  <si>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</si>
  <si>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</si>
  <si>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</si>
  <si>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</si>
  <si>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</si>
  <si>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</si>
  <si>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</si>
  <si>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</si>
  <si>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</si>
  <si>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</si>
  <si>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</si>
  <si>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</si>
  <si>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</si>
  <si>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</si>
  <si>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</si>
  <si>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</si>
  <si>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</si>
  <si>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</si>
  <si>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</si>
  <si>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</si>
  <si>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</si>
  <si>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</si>
  <si>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</si>
  <si>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</si>
  <si>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</si>
  <si>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</si>
  <si>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</si>
  <si>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</si>
  <si>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</si>
  <si>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</si>
  <si>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</si>
  <si>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</si>
  <si>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</si>
  <si>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</si>
  <si>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</si>
  <si>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</si>
  <si>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</si>
  <si>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</si>
  <si>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</si>
  <si>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</si>
  <si>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</si>
  <si>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</si>
  <si>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</si>
  <si>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</si>
  <si>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</si>
  <si>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</si>
  <si>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</si>
  <si>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</si>
  <si>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</si>
  <si>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</si>
  <si>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</si>
  <si>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</si>
  <si>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</si>
  <si>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</si>
  <si>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</si>
  <si>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</si>
  <si>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</si>
  <si>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</si>
  <si>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</si>
  <si>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</si>
  <si>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</si>
  <si>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</si>
  <si>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</si>
  <si>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</si>
  <si>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</si>
  <si>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</si>
  <si>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</si>
  <si>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</si>
  <si>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</si>
  <si>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</si>
  <si>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</si>
  <si>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</si>
  <si>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</si>
  <si>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</si>
  <si>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</si>
  <si>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</si>
  <si>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</si>
  <si>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</si>
  <si>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</si>
  <si>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</si>
  <si>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</si>
  <si>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</si>
  <si>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</si>
  <si>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</si>
  <si>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</si>
  <si>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</si>
  <si>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</si>
  <si>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</si>
  <si>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</si>
  <si>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</si>
  <si>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</si>
  <si>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</si>
  <si>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</si>
  <si>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</si>
  <si>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</si>
  <si>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</si>
  <si>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</si>
  <si>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</si>
  <si>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</si>
  <si>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</si>
  <si>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</si>
  <si>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</si>
  <si>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</si>
  <si>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</si>
  <si>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</si>
  <si>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</si>
  <si>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</si>
  <si>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</si>
  <si>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</si>
  <si>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</si>
  <si>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</si>
  <si>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</si>
  <si>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</si>
  <si>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</si>
  <si>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</si>
  <si>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</si>
  <si>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</si>
  <si>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</si>
  <si>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</si>
  <si>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</si>
  <si>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</si>
  <si>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</si>
  <si>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</si>
  <si>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</si>
  <si>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</si>
  <si>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</si>
  <si>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</si>
  <si>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</si>
  <si>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</si>
  <si>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</si>
  <si>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</si>
  <si>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</si>
  <si>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</si>
  <si>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</si>
  <si>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</si>
  <si>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</si>
  <si>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</si>
  <si>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</si>
  <si>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</si>
  <si>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</si>
  <si>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</si>
  <si>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</si>
  <si>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</si>
  <si>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</si>
  <si>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</si>
  <si>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</si>
  <si>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</si>
  <si>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</si>
  <si>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</si>
  <si>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</si>
  <si>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</si>
  <si>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</si>
  <si>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</si>
  <si>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</si>
  <si>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</si>
  <si>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</si>
  <si>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</si>
  <si>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</si>
  <si>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</si>
  <si>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</si>
  <si>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</si>
  <si>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</si>
  <si>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</si>
  <si>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</si>
  <si>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</si>
  <si>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</si>
  <si>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</si>
  <si>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</si>
  <si>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</si>
  <si>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</si>
  <si>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</si>
  <si>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</si>
  <si>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</si>
  <si>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</si>
  <si>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</si>
  <si>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</si>
  <si>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</si>
  <si>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</si>
  <si>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</si>
  <si>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</si>
  <si>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</si>
  <si>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</si>
  <si>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</si>
  <si>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</si>
  <si>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</si>
  <si>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</si>
  <si>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</si>
  <si>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</si>
  <si>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</si>
  <si>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</si>
  <si>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</si>
  <si>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</si>
  <si>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</si>
  <si>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</si>
  <si>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</si>
  <si>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</si>
  <si>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</si>
  <si>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</si>
  <si>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</si>
  <si>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</si>
  <si>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</si>
  <si>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</si>
  <si>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</si>
  <si>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</si>
  <si>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</si>
  <si>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</si>
  <si>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</si>
  <si>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</si>
  <si>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</si>
  <si>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</si>
  <si>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</si>
  <si>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</si>
  <si>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</si>
  <si>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</si>
  <si>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</si>
  <si>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</si>
  <si>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</si>
  <si>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</si>
  <si>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</si>
  <si>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</si>
  <si>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</si>
  <si>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</si>
  <si>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</si>
  <si>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</si>
  <si>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</si>
  <si>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</si>
  <si>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</si>
  <si>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</si>
  <si>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</si>
  <si>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</si>
  <si>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</si>
  <si>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</si>
  <si>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</si>
  <si>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</si>
  <si>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</si>
  <si>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</si>
  <si>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</si>
  <si>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</si>
  <si>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</si>
  <si>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</si>
  <si>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</si>
  <si>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</si>
  <si>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</si>
  <si>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</si>
  <si>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</si>
  <si>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</si>
  <si>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</si>
  <si>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</si>
  <si>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</si>
  <si>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</si>
  <si>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</si>
  <si>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</si>
  <si>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</si>
  <si>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</si>
  <si>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</si>
  <si>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</si>
  <si>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</si>
  <si>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</si>
  <si>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</si>
  <si>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</si>
  <si>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</si>
  <si>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</si>
  <si>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</si>
  <si>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</si>
  <si>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</si>
  <si>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</si>
  <si>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</si>
  <si>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</si>
  <si>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</si>
  <si>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</si>
  <si>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</si>
  <si>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</si>
  <si>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</si>
  <si>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</si>
  <si>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</si>
  <si>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</si>
  <si>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</si>
  <si>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</si>
  <si>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</si>
  <si>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</si>
  <si>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</si>
  <si>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</si>
  <si>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</si>
  <si>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</si>
  <si>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</si>
  <si>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</si>
  <si>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</si>
  <si>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</si>
  <si>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</si>
  <si>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</si>
  <si>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</si>
  <si>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</si>
  <si>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</si>
  <si>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</si>
  <si>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</si>
  <si>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</si>
  <si>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</si>
  <si>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</si>
  <si>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</si>
  <si>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</si>
  <si>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</si>
  <si>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</si>
  <si>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</si>
  <si>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</si>
  <si>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</si>
  <si>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</si>
  <si>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</si>
  <si>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</si>
  <si>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</si>
  <si>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</si>
  <si>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</si>
  <si>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</si>
  <si>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</si>
  <si>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</si>
  <si>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</si>
  <si>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</si>
  <si>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</si>
  <si>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</si>
  <si>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</si>
  <si>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</si>
  <si>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</si>
  <si>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</si>
  <si>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</si>
  <si>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</si>
  <si>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</si>
  <si>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</si>
  <si>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</si>
  <si>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</si>
  <si>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</si>
  <si>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</si>
  <si>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</si>
  <si>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</si>
  <si>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</si>
  <si>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</si>
  <si>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</si>
  <si>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</si>
  <si>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</si>
  <si>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</si>
  <si>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</si>
  <si>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</si>
  <si>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</si>
  <si>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</si>
  <si>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</si>
  <si>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</si>
  <si>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</si>
  <si>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</si>
  <si>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</si>
  <si>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</si>
  <si>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</si>
  <si>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</si>
  <si>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</si>
  <si>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</si>
  <si>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</si>
  <si>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</si>
  <si>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</si>
  <si>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</si>
  <si>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</si>
  <si>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</si>
  <si>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</si>
  <si>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</si>
  <si>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</si>
  <si>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</si>
  <si>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</si>
  <si>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</si>
  <si>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</si>
  <si>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</si>
  <si>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</si>
  <si>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</si>
  <si>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</si>
  <si>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</si>
  <si>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</si>
  <si>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</si>
  <si>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</si>
  <si>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</si>
  <si>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</si>
  <si>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</si>
  <si>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</si>
  <si>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</si>
  <si>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</si>
  <si>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</si>
  <si>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</si>
  <si>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</si>
  <si>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</si>
  <si>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</si>
  <si>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</si>
  <si>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Lenana household 4 Eliz</t>
  </si>
  <si>
    <t>An household in Lenana area</t>
  </si>
  <si>
    <t>Narok town</t>
  </si>
  <si>
    <t>4 toilets</t>
  </si>
  <si>
    <t>1 household</t>
  </si>
  <si>
    <t>A pit latrine</t>
  </si>
  <si>
    <t>Labour for 5000 to install toilets inside househouse (2000KES for each inspection chamber x 6 NO, 5000KES for trench), 20000 for digging pit latrine, 10000 for superstructure of pit latrine</t>
  </si>
  <si>
    <t>no any repair</t>
  </si>
  <si>
    <t>Reparing handle of toilets</t>
  </si>
  <si>
    <t>n/a</t>
  </si>
  <si>
    <t>toilet paper (1000KES per month), cleaning detergents (300KES per month)</t>
  </si>
  <si>
    <t>Average 3 people use toilets, maximum 4 people</t>
  </si>
  <si>
    <t>A pit latrine with two toilets and two bath rooms, and connected to two toilets inside house. They experienced once for emptying pit in 2015. The price of emptying was 3000KES.</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</si>
  <si>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</si>
  <si>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</si>
  <si>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</si>
  <si>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</si>
  <si>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</si>
  <si>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</si>
  <si>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</si>
  <si>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</si>
  <si>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</si>
  <si>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</si>
  <si>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</si>
  <si>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</si>
  <si>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</si>
  <si>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</si>
  <si>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</si>
  <si>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</si>
  <si>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</si>
  <si>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</si>
  <si>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</si>
  <si>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</si>
  <si>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</si>
  <si>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</si>
  <si>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</si>
  <si>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</si>
  <si>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</si>
  <si>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</si>
  <si>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</si>
  <si>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</si>
  <si>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</si>
  <si>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</si>
  <si>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</si>
  <si>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</si>
  <si>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</si>
  <si>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</si>
  <si>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</si>
  <si>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</si>
  <si>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</si>
  <si>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</si>
  <si>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</si>
  <si>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</si>
  <si>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</si>
  <si>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</si>
  <si>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</si>
  <si>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</si>
  <si>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</si>
  <si>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</si>
  <si>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</si>
  <si>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</si>
  <si>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</si>
  <si>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</si>
  <si>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</si>
  <si>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</si>
  <si>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</si>
  <si>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</si>
  <si>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</si>
  <si>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</si>
  <si>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</si>
  <si>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</si>
  <si>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</si>
  <si>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</si>
  <si>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</si>
  <si>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</si>
  <si>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</si>
  <si>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</si>
  <si>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</si>
  <si>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</si>
  <si>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</si>
  <si>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</si>
  <si>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</si>
  <si>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</si>
  <si>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</si>
  <si>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</si>
  <si>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</si>
  <si>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</si>
  <si>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</si>
  <si>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</si>
  <si>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</si>
  <si>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</si>
  <si>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</si>
  <si>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</si>
  <si>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</si>
  <si>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</si>
  <si>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</si>
  <si>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</si>
  <si>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</si>
  <si>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</si>
  <si>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</si>
  <si>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</si>
  <si>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</si>
  <si>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</si>
  <si>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</si>
  <si>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</si>
  <si>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</si>
  <si>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</si>
  <si>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</si>
  <si>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</si>
  <si>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</si>
  <si>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</si>
  <si>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</si>
  <si>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</si>
  <si>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</si>
  <si>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</si>
  <si>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</si>
  <si>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</si>
  <si>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</si>
  <si>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</si>
  <si>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</si>
  <si>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</si>
  <si>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</si>
  <si>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</si>
  <si>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</si>
  <si>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</si>
  <si>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</si>
  <si>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</si>
  <si>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</si>
  <si>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</si>
  <si>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</si>
  <si>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</si>
  <si>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</si>
  <si>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</si>
  <si>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</si>
  <si>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</si>
  <si>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</si>
  <si>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</si>
  <si>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</si>
  <si>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</si>
  <si>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</si>
  <si>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</si>
  <si>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</si>
  <si>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</si>
  <si>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</si>
  <si>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</si>
  <si>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</si>
  <si>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</si>
  <si>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</si>
  <si>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</si>
  <si>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</si>
  <si>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</si>
  <si>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</si>
  <si>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</si>
  <si>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</si>
  <si>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</si>
  <si>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</si>
  <si>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</si>
  <si>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</si>
  <si>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</si>
  <si>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</si>
  <si>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</si>
  <si>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</si>
  <si>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</si>
  <si>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</si>
  <si>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</si>
  <si>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</si>
  <si>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</si>
  <si>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</si>
  <si>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</si>
  <si>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</si>
  <si>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</si>
  <si>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</si>
  <si>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</si>
  <si>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</si>
  <si>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</si>
  <si>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</si>
  <si>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</si>
  <si>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</si>
  <si>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</si>
  <si>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</si>
  <si>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</si>
  <si>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</si>
  <si>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</si>
  <si>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</si>
  <si>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</si>
  <si>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</si>
  <si>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</si>
  <si>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</si>
  <si>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</si>
  <si>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</si>
  <si>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</si>
  <si>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</si>
  <si>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</si>
  <si>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</si>
  <si>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</si>
  <si>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</si>
  <si>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</si>
  <si>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</si>
  <si>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</si>
  <si>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</si>
  <si>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</si>
  <si>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</si>
  <si>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</si>
  <si>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</si>
  <si>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</si>
  <si>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</si>
  <si>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</si>
  <si>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</si>
  <si>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</si>
  <si>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</si>
  <si>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</si>
  <si>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</si>
  <si>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</si>
  <si>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</si>
  <si>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</si>
  <si>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</si>
  <si>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</si>
  <si>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</si>
  <si>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</si>
  <si>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</si>
  <si>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</si>
  <si>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</si>
  <si>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</si>
  <si>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</si>
  <si>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</si>
  <si>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</si>
  <si>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</si>
  <si>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</si>
  <si>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</si>
  <si>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</si>
  <si>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</si>
  <si>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</si>
  <si>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</si>
  <si>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</si>
  <si>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</si>
  <si>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</si>
  <si>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</si>
  <si>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</si>
  <si>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</si>
  <si>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</si>
  <si>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</si>
  <si>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</si>
  <si>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</si>
  <si>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</si>
  <si>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</si>
  <si>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</si>
  <si>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</si>
  <si>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</si>
  <si>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</si>
  <si>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</si>
  <si>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</si>
  <si>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</si>
  <si>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</si>
  <si>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</si>
  <si>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</si>
  <si>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</si>
  <si>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</si>
  <si>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</si>
  <si>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</si>
  <si>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</si>
  <si>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</si>
  <si>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</si>
  <si>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</si>
  <si>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</si>
  <si>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</si>
  <si>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</si>
  <si>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</si>
  <si>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</si>
  <si>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</si>
  <si>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</si>
  <si>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</si>
  <si>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</si>
  <si>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</si>
  <si>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</si>
  <si>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</si>
  <si>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</si>
  <si>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</si>
  <si>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</si>
  <si>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</si>
  <si>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</si>
  <si>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</si>
  <si>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</si>
  <si>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</si>
  <si>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</si>
  <si>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</si>
  <si>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</si>
  <si>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</si>
  <si>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</si>
  <si>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</si>
  <si>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</si>
  <si>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</si>
  <si>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</si>
  <si>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</si>
  <si>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</si>
  <si>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</si>
  <si>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</si>
  <si>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</si>
  <si>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</si>
  <si>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</si>
  <si>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</si>
  <si>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</si>
  <si>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</si>
  <si>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</si>
  <si>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</si>
  <si>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</si>
  <si>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</si>
  <si>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</si>
  <si>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</si>
  <si>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</si>
  <si>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</si>
  <si>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</si>
  <si>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</si>
  <si>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</si>
  <si>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</si>
  <si>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</si>
  <si>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</si>
  <si>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</si>
  <si>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</si>
  <si>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</si>
  <si>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</si>
  <si>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</si>
  <si>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</si>
  <si>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</si>
  <si>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</si>
  <si>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</si>
  <si>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</si>
  <si>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</si>
  <si>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</si>
  <si>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</si>
  <si>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</si>
  <si>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</si>
  <si>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</si>
  <si>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</si>
  <si>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</si>
  <si>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</si>
  <si>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</si>
  <si>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</si>
  <si>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</si>
  <si>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</si>
  <si>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</si>
  <si>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</si>
  <si>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</si>
  <si>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</si>
  <si>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</si>
  <si>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</si>
  <si>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</si>
  <si>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</si>
  <si>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</si>
  <si>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</si>
  <si>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</si>
  <si>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</si>
  <si>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</si>
  <si>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</si>
  <si>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</si>
  <si>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</si>
  <si>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</si>
  <si>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</si>
  <si>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</si>
  <si>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</si>
  <si>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</si>
  <si>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</si>
  <si>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</si>
  <si>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</si>
  <si>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</si>
  <si>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</si>
  <si>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</si>
  <si>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</si>
  <si>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</si>
  <si>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</si>
  <si>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</si>
  <si>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</si>
  <si>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</si>
  <si>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</si>
  <si>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</si>
  <si>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</si>
  <si>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</si>
  <si>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</si>
  <si>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</si>
  <si>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</si>
  <si>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</si>
  <si>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</si>
  <si>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</si>
  <si>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</si>
  <si>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</si>
  <si>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</si>
  <si>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</si>
  <si>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</si>
  <si>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</si>
  <si>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</si>
  <si>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</si>
  <si>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</si>
  <si>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</si>
  <si>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</si>
  <si>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</si>
  <si>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</si>
  <si>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</si>
  <si>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</si>
  <si>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</si>
  <si>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</si>
  <si>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</si>
  <si>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</si>
  <si>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</si>
  <si>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</si>
  <si>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</si>
  <si>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</si>
  <si>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</si>
  <si>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</si>
  <si>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</si>
  <si>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</si>
  <si>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</si>
  <si>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</si>
  <si>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</si>
  <si>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</si>
  <si>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</si>
  <si>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</si>
  <si>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</si>
  <si>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</si>
  <si>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</si>
  <si>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</si>
  <si>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</si>
  <si>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</si>
  <si>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</si>
  <si>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</si>
  <si>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</si>
  <si>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</si>
  <si>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</si>
  <si>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</si>
  <si>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</si>
  <si>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</si>
  <si>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</si>
  <si>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</si>
  <si>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</si>
  <si>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</si>
  <si>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</si>
  <si>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</si>
  <si>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</si>
  <si>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</si>
  <si>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</si>
  <si>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</si>
  <si>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</si>
  <si>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</si>
  <si>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</si>
  <si>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</si>
  <si>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</si>
  <si>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</si>
  <si>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</si>
  <si>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</si>
  <si>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</si>
  <si>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</si>
  <si>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</si>
  <si>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</si>
  <si>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</si>
  <si>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</si>
  <si>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</si>
  <si>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</si>
  <si>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</si>
  <si>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</si>
  <si>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</si>
  <si>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</si>
  <si>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</si>
  <si>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</si>
  <si>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</si>
  <si>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</si>
  <si>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</si>
  <si>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Wall, doors, roof, water tank. inclusive of VAT16%</t>
  </si>
  <si>
    <t>installing slab 20000KES for pit latrine. inclusive of VAT16%</t>
  </si>
  <si>
    <t>Install toilets inside a house to connect to pit latrine including piping (20500KES)</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</si>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</sst>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3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rgb="FFFF0000"/>
        <bgColor indexed="64"/>
      </patternFill>
    </fill>
    <fill>
      <patternFill patternType="solid">
        <fgColor rgb="FFFFFF00"/>
        <bgColor rgb="FF000000"/>
      </patternFill>
    </fill>
    <fill>
      <patternFill patternType="solid">
        <fgColor rgb="FFF8CBAD"/>
        <bgColor rgb="FF000000"/>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8">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557">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4" borderId="0" xfId="2" applyFill="1"/>
    <xf numFmtId="0" fontId="5" fillId="27" borderId="0" xfId="0" applyFont="1" applyFill="1"/>
    <xf numFmtId="0" fontId="0" fillId="27"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41" fillId="28" borderId="0" xfId="0" applyFont="1" applyFill="1"/>
    <xf numFmtId="0" fontId="41" fillId="29" borderId="0" xfId="0" applyFont="1" applyFill="1"/>
    <xf numFmtId="0" fontId="41" fillId="28" borderId="0" xfId="0" applyNumberFormat="1" applyFont="1" applyFill="1"/>
    <xf numFmtId="0" fontId="19" fillId="29" borderId="0" xfId="0" applyFont="1" applyFill="1"/>
    <xf numFmtId="0" fontId="19" fillId="12" borderId="0" xfId="0" applyFont="1"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8">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28" customWidth="1"/>
    <col min="2" max="2" width="17.33203125" style="428" customWidth="1"/>
    <col min="3" max="3" width="20.1640625" style="428" customWidth="1"/>
    <col min="4" max="16384" width="8.6640625" style="428"/>
  </cols>
  <sheetData>
    <row r="1" spans="1:3" x14ac:dyDescent="0.2">
      <c r="A1" s="425" t="s">
        <v>693</v>
      </c>
      <c r="B1" s="426"/>
      <c r="C1" s="427"/>
    </row>
    <row r="2" spans="1:3" x14ac:dyDescent="0.2">
      <c r="A2" s="426"/>
      <c r="B2" s="426" t="s">
        <v>694</v>
      </c>
      <c r="C2" s="429">
        <v>9345.2018980967023</v>
      </c>
    </row>
    <row r="3" spans="1:3" x14ac:dyDescent="0.2">
      <c r="A3" s="426"/>
      <c r="B3" s="426" t="s">
        <v>651</v>
      </c>
      <c r="C3" s="429" t="s">
        <v>346</v>
      </c>
    </row>
    <row r="4" spans="1:3" x14ac:dyDescent="0.2">
      <c r="A4" s="426"/>
      <c r="B4" s="426" t="s">
        <v>695</v>
      </c>
      <c r="C4" s="430" t="s">
        <v>700</v>
      </c>
    </row>
    <row r="5" spans="1:3" x14ac:dyDescent="0.2">
      <c r="A5" s="426"/>
      <c r="B5" s="426" t="s">
        <v>696</v>
      </c>
      <c r="C5" s="429">
        <v>2022</v>
      </c>
    </row>
    <row r="6" spans="1:3" x14ac:dyDescent="0.2">
      <c r="A6" s="426"/>
      <c r="B6" s="426"/>
      <c r="C6" s="427"/>
    </row>
    <row r="7" spans="1:3" x14ac:dyDescent="0.2">
      <c r="A7" s="425" t="s">
        <v>697</v>
      </c>
      <c r="B7" s="426"/>
      <c r="C7" s="427"/>
    </row>
    <row r="8" spans="1:3" x14ac:dyDescent="0.2">
      <c r="A8" s="426"/>
      <c r="B8" s="426" t="str">
        <f>"PPP-"&amp;C4&amp;"/US-2020"</f>
        <v>PPP-USA/US-2020</v>
      </c>
      <c r="C8" s="430">
        <f ca="1">INDIRECT(ADDRESS(VLOOKUP(C4,INDIRECT('PPP Index USA'!$B$4),'PPP Index USA'!$B$6,FALSE),HLOOKUP(C16,INDIRECT('PPP Index USA'!$B$4),'PPP Index USA'!$B$5,FALSE),,,"PPP Index USA"))</f>
        <v>1</v>
      </c>
    </row>
    <row r="9" spans="1:3" x14ac:dyDescent="0.2">
      <c r="A9" s="426"/>
      <c r="B9" s="426" t="str">
        <f>"CPI-"&amp;C4&amp;"-"&amp;C5</f>
        <v>CPI-USA-2022</v>
      </c>
      <c r="C9" s="430">
        <f ca="1">INDIRECT(ADDRESS(VLOOKUP(C4,INDIRECT('CPI Table'!$B$4),'CPI Table'!$B$6,FALSE),HLOOKUP(IF(C5&lt;=2020,C5,2020),INDIRECT('CPI Table'!$B$4),'CPI Table'!$B$5,FALSE),,,"CPI Table"))</f>
        <v>118.691</v>
      </c>
    </row>
    <row r="10" spans="1:3" x14ac:dyDescent="0.2">
      <c r="A10" s="426"/>
      <c r="B10" s="426" t="str">
        <f>"CPI-"&amp;C4&amp;"-"&amp;C16</f>
        <v>CPI-USA-2020</v>
      </c>
      <c r="C10" s="430">
        <f ca="1">INDIRECT(ADDRESS(VLOOKUP('CPI+PPP Cal'!C4,INDIRECT('CPI Table'!$B$4),'CPI Table'!$B$6,FALSE),HLOOKUP('CPI+PPP Cal'!C16,INDIRECT('CPI Table'!$B$4),'CPI Table'!$B$5,FALSE),,,"CPI Table"))</f>
        <v>118.691</v>
      </c>
    </row>
    <row r="11" spans="1:3" x14ac:dyDescent="0.2">
      <c r="A11" s="426"/>
      <c r="B11" s="426"/>
      <c r="C11" s="427"/>
    </row>
    <row r="12" spans="1:3" x14ac:dyDescent="0.2">
      <c r="A12" s="426"/>
      <c r="B12" s="426" t="s">
        <v>698</v>
      </c>
      <c r="C12" s="431">
        <f ca="1">C2/C8*(C10/C9)</f>
        <v>9345.2018980967023</v>
      </c>
    </row>
    <row r="13" spans="1:3" x14ac:dyDescent="0.2">
      <c r="A13" s="426"/>
      <c r="B13" s="426"/>
      <c r="C13" s="427"/>
    </row>
    <row r="14" spans="1:3" x14ac:dyDescent="0.2">
      <c r="A14" s="425" t="s">
        <v>699</v>
      </c>
      <c r="B14" s="426"/>
      <c r="C14" s="426"/>
    </row>
    <row r="15" spans="1:3" x14ac:dyDescent="0.2">
      <c r="A15" s="426"/>
      <c r="B15" s="426" t="s">
        <v>651</v>
      </c>
      <c r="C15" s="427" t="s">
        <v>700</v>
      </c>
    </row>
    <row r="16" spans="1:3" x14ac:dyDescent="0.2">
      <c r="A16" s="426"/>
      <c r="B16" s="426" t="s">
        <v>696</v>
      </c>
      <c r="C16" s="429">
        <v>2020</v>
      </c>
    </row>
    <row r="17" spans="1:3" x14ac:dyDescent="0.2">
      <c r="A17" s="426"/>
      <c r="B17" s="426"/>
      <c r="C17" s="427"/>
    </row>
    <row r="18" spans="1:3" x14ac:dyDescent="0.2">
      <c r="A18" s="426"/>
      <c r="B18" s="426" t="s">
        <v>701</v>
      </c>
      <c r="C18" s="432"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J63" workbookViewId="0">
      <selection activeCell="V66" sqref="V66:V96"/>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49" t="s">
        <v>647</v>
      </c>
      <c r="E3" s="550"/>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Lenana household 4 Eliz</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household in Lenana area</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A pit latrine with two toilets and two bath rooms, and connected to two toilets inside house. They experienced once for emptying pit in 2015. The price of emptying was 3000KES.</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51" t="s">
        <v>652</v>
      </c>
      <c r="E11" s="552"/>
      <c r="F11" s="553"/>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3</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1</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3</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3" t="s">
        <v>1138</v>
      </c>
      <c r="U16" s="444"/>
      <c r="V16" s="444"/>
      <c r="W16" s="444"/>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1139</v>
      </c>
      <c r="W17" s="445">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46" t="s">
        <v>1140</v>
      </c>
      <c r="U18" s="446" t="s">
        <v>1141</v>
      </c>
      <c r="V18" s="446" t="s">
        <v>1204</v>
      </c>
      <c r="W18" s="69"/>
    </row>
    <row r="19" spans="1:23" ht="15" customHeight="1" x14ac:dyDescent="0.2">
      <c r="A19" s="69"/>
      <c r="B19" s="535" t="s">
        <v>665</v>
      </c>
      <c r="C19" s="554" t="s">
        <v>666</v>
      </c>
      <c r="D19" s="317" t="str">
        <f>'Direct CAPEX'!A6</f>
        <v>Superstructure</v>
      </c>
      <c r="E19" s="318">
        <f>'Direct CAPEX'!B6</f>
        <v>200000</v>
      </c>
      <c r="F19" s="319">
        <f>'Direct CAPEX'!C6</f>
        <v>1</v>
      </c>
      <c r="G19" s="320">
        <f t="shared" ref="G19:G64" si="0">E19*F19</f>
        <v>200000</v>
      </c>
      <c r="H19" s="321"/>
      <c r="I19" s="322" t="str">
        <f>IF('Direct CAPEX'!D6="","",'Direct CAPEX'!D6)</f>
        <v>Kenyan Shilling (KES)</v>
      </c>
      <c r="J19" s="322" t="str">
        <f>IF('Direct CAPEX'!E6="","",'Direct CAPEX'!E6)</f>
        <v>Fair (+/-15%)</v>
      </c>
      <c r="K19" s="322">
        <f>IF('Direct CAPEX'!F6="","",'Direct CAPEX'!F6)</f>
        <v>70</v>
      </c>
      <c r="L19" s="322">
        <f>IF('Direct CAPEX'!G6="","",'Direct CAPEX'!G6)</f>
        <v>2000</v>
      </c>
      <c r="M19" s="48" t="str">
        <f>IF('Direct CAPEX'!H6="","",'Direct CAPEX'!H6)</f>
        <v/>
      </c>
      <c r="N19" s="48" t="str">
        <f>IF('Direct CAPEX'!I6="","",'Direct CAPEX'!I6)</f>
        <v>Wall, doors, roof, water tank. inclusive of VAT16%</v>
      </c>
      <c r="O19" s="48" t="s">
        <v>33</v>
      </c>
      <c r="P19" s="48" t="s">
        <v>84</v>
      </c>
      <c r="Q19" s="48" t="s">
        <v>98</v>
      </c>
      <c r="R19" s="48"/>
      <c r="S19" s="49"/>
      <c r="T19" s="447">
        <f t="shared" ref="T19:T50" si="1">IF(O19="CAPEX",IFERROR(G19*($W$17*((1+$W$17)^K19))/(((1+$W$17)^K19)-1),""),H19)</f>
        <v>10339.83060524736</v>
      </c>
      <c r="U19" s="447" t="s">
        <v>872</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1251.2009132052276</v>
      </c>
      <c r="W19" s="69"/>
    </row>
    <row r="20" spans="1:23" x14ac:dyDescent="0.2">
      <c r="A20" s="69"/>
      <c r="B20" s="536"/>
      <c r="C20" s="555"/>
      <c r="D20" s="317" t="str">
        <f>'Direct CAPEX'!A7</f>
        <v>User interface</v>
      </c>
      <c r="E20" s="318">
        <f>'Direct CAPEX'!B7</f>
        <v>20000</v>
      </c>
      <c r="F20" s="319">
        <f>'Direct CAPEX'!C7</f>
        <v>1</v>
      </c>
      <c r="G20" s="320">
        <f t="shared" si="0"/>
        <v>20000</v>
      </c>
      <c r="H20" s="321"/>
      <c r="I20" s="322" t="str">
        <f>IF('Direct CAPEX'!D7="","",'Direct CAPEX'!D7)</f>
        <v>Kenyan Shilling (KES)</v>
      </c>
      <c r="J20" s="322" t="str">
        <f>IF('Direct CAPEX'!E7="","",'Direct CAPEX'!E7)</f>
        <v>Fair (+/-15%)</v>
      </c>
      <c r="K20" s="322">
        <f>IF('Direct CAPEX'!F7="","",'Direct CAPEX'!F7)</f>
        <v>50</v>
      </c>
      <c r="L20" s="322">
        <f>IF('Direct CAPEX'!G7="","",'Direct CAPEX'!G7)</f>
        <v>2000</v>
      </c>
      <c r="M20" s="48" t="str">
        <f>IF('Direct CAPEX'!H7="","",'Direct CAPEX'!H7)</f>
        <v/>
      </c>
      <c r="N20" s="48" t="str">
        <f>IF('Direct CAPEX'!I7="","",'Direct CAPEX'!I7)</f>
        <v>installing slab 20000KES for pit latrine. inclusive of VAT16%</v>
      </c>
      <c r="O20" s="48" t="s">
        <v>33</v>
      </c>
      <c r="P20" s="48" t="s">
        <v>84</v>
      </c>
      <c r="Q20" s="48" t="s">
        <v>98</v>
      </c>
      <c r="R20" s="48"/>
      <c r="S20" s="49"/>
      <c r="T20" s="447">
        <f t="shared" si="1"/>
        <v>1095.5347097147296</v>
      </c>
      <c r="U20" s="447" t="s">
        <v>872</v>
      </c>
      <c r="V20" s="69">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132.56832549533837</v>
      </c>
      <c r="W20" s="69"/>
    </row>
    <row r="21" spans="1:23" x14ac:dyDescent="0.2">
      <c r="A21" s="69"/>
      <c r="B21" s="536"/>
      <c r="C21" s="555"/>
      <c r="D21" s="317" t="str">
        <f>'Direct CAPEX'!A8</f>
        <v>Pit (including any lining)</v>
      </c>
      <c r="E21" s="318">
        <f>'Direct CAPEX'!B8</f>
        <v>0</v>
      </c>
      <c r="F21" s="319">
        <f>'Direct CAPEX'!C8</f>
        <v>0</v>
      </c>
      <c r="G21" s="320">
        <f t="shared" si="0"/>
        <v>0</v>
      </c>
      <c r="H21" s="321"/>
      <c r="I21" s="322" t="str">
        <f>IF('Direct CAPEX'!D8="","",'Direct CAPEX'!D8)</f>
        <v/>
      </c>
      <c r="J21" s="322" t="str">
        <f>IF('Direct CAPEX'!E8="","",'Direct CAPEX'!E8)</f>
        <v/>
      </c>
      <c r="K21" s="322" t="str">
        <f>IF('Direct CAPEX'!F8="","",'Direct CAPEX'!F8)</f>
        <v/>
      </c>
      <c r="L21" s="322" t="str">
        <f>IF('Direct CAPEX'!G8="","",'Direct CAPEX'!G8)</f>
        <v/>
      </c>
      <c r="M21" s="48" t="str">
        <f>IF('Direct CAPEX'!H8="","",'Direct CAPEX'!H8)</f>
        <v/>
      </c>
      <c r="N21" s="48" t="str">
        <f>IF('Direct CAPEX'!I8="","",'Direct CAPEX'!I8)</f>
        <v/>
      </c>
      <c r="O21" s="48" t="s">
        <v>33</v>
      </c>
      <c r="P21" s="48" t="s">
        <v>84</v>
      </c>
      <c r="Q21" s="48" t="s">
        <v>98</v>
      </c>
      <c r="R21" s="48"/>
      <c r="S21" s="49"/>
      <c r="T21" s="447" t="str">
        <f t="shared" si="1"/>
        <v/>
      </c>
      <c r="U21" s="447" t="s">
        <v>872</v>
      </c>
      <c r="V21" s="69"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c r="W21" s="69"/>
    </row>
    <row r="22" spans="1:23" ht="16" thickBot="1" x14ac:dyDescent="0.25">
      <c r="A22" s="69"/>
      <c r="B22" s="536"/>
      <c r="C22" s="555"/>
      <c r="D22" s="317" t="str">
        <f>'Direct CAPEX'!A9</f>
        <v>Other or combined physical assests</v>
      </c>
      <c r="E22" s="318">
        <f>'Direct CAPEX'!B9</f>
        <v>20500</v>
      </c>
      <c r="F22" s="319">
        <f>'Direct CAPEX'!C9</f>
        <v>1</v>
      </c>
      <c r="G22" s="320">
        <f t="shared" si="0"/>
        <v>20500</v>
      </c>
      <c r="H22" s="321"/>
      <c r="I22" s="322" t="str">
        <f>IF('Direct CAPEX'!D9="","",'Direct CAPEX'!D9)</f>
        <v>Kenyan Shilling (KES)</v>
      </c>
      <c r="J22" s="322" t="str">
        <f>IF('Direct CAPEX'!E9="","",'Direct CAPEX'!E9)</f>
        <v>Fair (+/-15%)</v>
      </c>
      <c r="K22" s="322">
        <f>IF('Direct CAPEX'!F9="","",'Direct CAPEX'!F9)</f>
        <v>15</v>
      </c>
      <c r="L22" s="322">
        <f>IF('Direct CAPEX'!G9="","",'Direct CAPEX'!G9)</f>
        <v>2004</v>
      </c>
      <c r="M22" s="48" t="str">
        <f>IF('Direct CAPEX'!H9="","",'Direct CAPEX'!H9)</f>
        <v/>
      </c>
      <c r="N22" s="48" t="str">
        <f>IF('Direct CAPEX'!I9="","",'Direct CAPEX'!I9)</f>
        <v>Install toilets inside a house to connect to pit latrine including piping (20500KES)</v>
      </c>
      <c r="O22" s="322" t="s">
        <v>33</v>
      </c>
      <c r="P22" s="48" t="s">
        <v>84</v>
      </c>
      <c r="Q22" s="48" t="s">
        <v>98</v>
      </c>
      <c r="R22" s="48"/>
      <c r="S22" s="49"/>
      <c r="T22" s="447">
        <f t="shared" si="1"/>
        <v>1975.0168959895093</v>
      </c>
      <c r="U22" s="447" t="s">
        <v>872</v>
      </c>
      <c r="V22" s="69">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180.83964015889993</v>
      </c>
      <c r="W22" s="69"/>
    </row>
    <row r="23" spans="1:23" ht="46" thickBot="1" x14ac:dyDescent="0.25">
      <c r="A23" s="69"/>
      <c r="B23" s="536"/>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59000</v>
      </c>
      <c r="F23" s="325">
        <f>'Direct CAPEX'!C13</f>
        <v>1</v>
      </c>
      <c r="G23" s="326">
        <f t="shared" si="0"/>
        <v>59000</v>
      </c>
      <c r="H23" s="321"/>
      <c r="I23" s="327" t="str">
        <f>IF('Direct CAPEX'!D13="","",'Direct CAPEX'!D13)</f>
        <v>Kenyan Shilling (KES)</v>
      </c>
      <c r="J23" s="327" t="str">
        <f>IF('Direct CAPEX'!E13="","",'Direct CAPEX'!E13)</f>
        <v>Fair (+/-15%)</v>
      </c>
      <c r="K23" s="41">
        <f t="shared" ref="K23" si="2">IF(SUM(K$19:K$22)=0,"",(SUMPRODUCT(G$19:G$22,K$19:K$22)/SUM(G$19:G$22)))</f>
        <v>63.648648648648646</v>
      </c>
      <c r="L23" s="41">
        <f>IF(ISNUMBER(Context!D$12),Context!D$12,"")</f>
        <v>2022</v>
      </c>
      <c r="M23" s="41" t="str">
        <f>IF('Direct CAPEX'!F13="","",'Direct CAPEX'!F13)</f>
        <v/>
      </c>
      <c r="N23" s="41" t="str">
        <f>IF('Direct CAPEX'!G13="","",'Direct CAPEX'!G13)</f>
        <v>Labour for 5000 to install toilets inside househouse (2000KES for each inspection chamber x 6 NO, 5000KES for trench), 20000 for digging pit latrine, 10000 for superstructure of pit latrine</v>
      </c>
      <c r="O23" s="41" t="s">
        <v>33</v>
      </c>
      <c r="P23" s="41" t="s">
        <v>97</v>
      </c>
      <c r="Q23" s="41" t="s">
        <v>34</v>
      </c>
      <c r="R23" s="41"/>
      <c r="S23" s="42"/>
      <c r="T23" s="447">
        <f t="shared" si="1"/>
        <v>3088.3757147457559</v>
      </c>
      <c r="U23" s="447" t="s">
        <v>872</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71.087454386676868</v>
      </c>
      <c r="W23" s="69"/>
    </row>
    <row r="24" spans="1:23" ht="15" customHeight="1" x14ac:dyDescent="0.2">
      <c r="A24" s="69"/>
      <c r="B24" s="536"/>
      <c r="C24" s="554"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63.648648648648646</v>
      </c>
      <c r="L24" s="334">
        <f>IF(ISNUMBER(Context!D$12),Context!D$12,"")</f>
        <v>2022</v>
      </c>
      <c r="M24" s="333" t="str">
        <f>IF('Direct CAPEX'!F19="","",'Direct CAPEX'!F19)</f>
        <v/>
      </c>
      <c r="N24" s="333" t="str">
        <f>IF('Direct CAPEX'!G19="","",'Direct CAPEX'!G19)</f>
        <v/>
      </c>
      <c r="O24" s="334" t="s">
        <v>33</v>
      </c>
      <c r="P24" s="334" t="s">
        <v>84</v>
      </c>
      <c r="Q24" s="334" t="s">
        <v>34</v>
      </c>
      <c r="R24" s="334"/>
      <c r="S24" s="335"/>
      <c r="T24" s="447">
        <f t="shared" si="1"/>
        <v>0</v>
      </c>
      <c r="U24" s="447" t="s">
        <v>872</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36"/>
      <c r="C25" s="555"/>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63.648648648648646</v>
      </c>
      <c r="L25" s="334">
        <f>IF(ISNUMBER(Context!D$12),Context!D$12,"")</f>
        <v>2022</v>
      </c>
      <c r="M25" s="333" t="str">
        <f>IF('Direct CAPEX'!F20="","",'Direct CAPEX'!F20)</f>
        <v/>
      </c>
      <c r="N25" s="333" t="str">
        <f>IF('Direct CAPEX'!G20="","",'Direct CAPEX'!G20)</f>
        <v/>
      </c>
      <c r="O25" s="334" t="s">
        <v>33</v>
      </c>
      <c r="P25" s="334" t="s">
        <v>84</v>
      </c>
      <c r="Q25" s="334" t="s">
        <v>34</v>
      </c>
      <c r="R25" s="334"/>
      <c r="S25" s="335"/>
      <c r="T25" s="447">
        <f t="shared" si="1"/>
        <v>0</v>
      </c>
      <c r="U25" s="447" t="s">
        <v>872</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36"/>
      <c r="C26" s="555"/>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63.648648648648646</v>
      </c>
      <c r="L26" s="334">
        <f>IF(ISNUMBER(Context!D$12),Context!D$12,"")</f>
        <v>2022</v>
      </c>
      <c r="M26" s="333" t="str">
        <f>IF('Direct CAPEX'!F21="","",'Direct CAPEX'!F21)</f>
        <v/>
      </c>
      <c r="N26" s="333" t="str">
        <f>IF('Direct CAPEX'!G21="","",'Direct CAPEX'!G21)</f>
        <v/>
      </c>
      <c r="O26" s="334" t="s">
        <v>33</v>
      </c>
      <c r="P26" s="334" t="s">
        <v>84</v>
      </c>
      <c r="Q26" s="334" t="s">
        <v>34</v>
      </c>
      <c r="R26" s="334"/>
      <c r="S26" s="335"/>
      <c r="T26" s="447">
        <f t="shared" si="1"/>
        <v>0</v>
      </c>
      <c r="U26" s="447" t="s">
        <v>872</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36"/>
      <c r="C27" s="555"/>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63.648648648648646</v>
      </c>
      <c r="L27" s="334">
        <f>IF(ISNUMBER(Context!D$12),Context!D$12,"")</f>
        <v>2022</v>
      </c>
      <c r="M27" s="333" t="str">
        <f>IF('Direct CAPEX'!F25="","",'Direct CAPEX'!F25)</f>
        <v/>
      </c>
      <c r="N27" s="333" t="str">
        <f>IF('Direct CAPEX'!G25="","",'Direct CAPEX'!G25)</f>
        <v/>
      </c>
      <c r="O27" s="334" t="s">
        <v>33</v>
      </c>
      <c r="P27" s="334" t="s">
        <v>84</v>
      </c>
      <c r="Q27" s="334" t="s">
        <v>110</v>
      </c>
      <c r="R27" s="334"/>
      <c r="S27" s="335"/>
      <c r="T27" s="447">
        <f t="shared" si="1"/>
        <v>0</v>
      </c>
      <c r="U27" s="447" t="s">
        <v>872</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36"/>
      <c r="C28" s="555"/>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63.648648648648646</v>
      </c>
      <c r="L28" s="334">
        <f>IF(ISNUMBER(Context!D$12),Context!D$12,"")</f>
        <v>2022</v>
      </c>
      <c r="M28" s="333" t="str">
        <f>IF('Direct CAPEX'!F26="","",'Direct CAPEX'!F26)</f>
        <v/>
      </c>
      <c r="N28" s="333" t="str">
        <f>IF('Direct CAPEX'!G26="","",'Direct CAPEX'!G26)</f>
        <v/>
      </c>
      <c r="O28" s="334" t="s">
        <v>33</v>
      </c>
      <c r="P28" s="334" t="s">
        <v>84</v>
      </c>
      <c r="Q28" s="334" t="s">
        <v>34</v>
      </c>
      <c r="R28" s="334"/>
      <c r="S28" s="335"/>
      <c r="T28" s="447">
        <f t="shared" si="1"/>
        <v>0</v>
      </c>
      <c r="U28" s="447" t="s">
        <v>872</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36"/>
      <c r="C29" s="555"/>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63.648648648648646</v>
      </c>
      <c r="L29" s="334">
        <f>IF(ISNUMBER(Context!D$12),Context!D$12,"")</f>
        <v>2022</v>
      </c>
      <c r="M29" s="333" t="str">
        <f>IF('Direct CAPEX'!F27="","",'Direct CAPEX'!F27)</f>
        <v/>
      </c>
      <c r="N29" s="333" t="str">
        <f>IF('Direct CAPEX'!G27="","",'Direct CAPEX'!G27)</f>
        <v/>
      </c>
      <c r="O29" s="334" t="s">
        <v>33</v>
      </c>
      <c r="P29" s="334" t="s">
        <v>84</v>
      </c>
      <c r="Q29" s="334" t="s">
        <v>34</v>
      </c>
      <c r="R29" s="334"/>
      <c r="S29" s="335"/>
      <c r="T29" s="447">
        <f t="shared" si="1"/>
        <v>0</v>
      </c>
      <c r="U29" s="447" t="s">
        <v>872</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36"/>
      <c r="C30" s="555"/>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63.648648648648646</v>
      </c>
      <c r="L30" s="334">
        <f>IF(ISNUMBER(Context!D$12),Context!D$12,"")</f>
        <v>2022</v>
      </c>
      <c r="M30" s="333" t="str">
        <f>IF('Direct CAPEX'!F28="","",'Direct CAPEX'!F28)</f>
        <v/>
      </c>
      <c r="N30" s="333" t="str">
        <f>IF('Direct CAPEX'!G28="","",'Direct CAPEX'!G28)</f>
        <v/>
      </c>
      <c r="O30" s="334" t="s">
        <v>33</v>
      </c>
      <c r="P30" s="334" t="s">
        <v>84</v>
      </c>
      <c r="Q30" s="334" t="s">
        <v>128</v>
      </c>
      <c r="R30" s="334"/>
      <c r="S30" s="335"/>
      <c r="T30" s="447">
        <f t="shared" si="1"/>
        <v>0</v>
      </c>
      <c r="U30" s="447" t="s">
        <v>872</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36"/>
      <c r="C31" s="556"/>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63.648648648648646</v>
      </c>
      <c r="L31" s="334">
        <f>IF(ISNUMBER(Context!D$12),Context!D$12,"")</f>
        <v>2022</v>
      </c>
      <c r="M31" s="333" t="str">
        <f>IF('Direct CAPEX'!F29="","",'Direct CAPEX'!F29)</f>
        <v/>
      </c>
      <c r="N31" s="333" t="str">
        <f>IF('Direct CAPEX'!G29="","",'Direct CAPEX'!G29)</f>
        <v/>
      </c>
      <c r="O31" s="334" t="s">
        <v>33</v>
      </c>
      <c r="P31" s="334" t="s">
        <v>84</v>
      </c>
      <c r="Q31" s="334" t="s">
        <v>34</v>
      </c>
      <c r="R31" s="334"/>
      <c r="S31" s="335"/>
      <c r="T31" s="447">
        <f t="shared" si="1"/>
        <v>0</v>
      </c>
      <c r="U31" s="447" t="s">
        <v>872</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36"/>
      <c r="C32" s="554" t="s">
        <v>47</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no any repair</v>
      </c>
      <c r="O32" s="41" t="s">
        <v>33</v>
      </c>
      <c r="P32" s="41" t="s">
        <v>84</v>
      </c>
      <c r="Q32" s="41" t="s">
        <v>47</v>
      </c>
      <c r="R32" s="41"/>
      <c r="S32" s="42"/>
      <c r="T32" s="447" t="str">
        <f t="shared" si="1"/>
        <v/>
      </c>
      <c r="U32" s="447" t="s">
        <v>872</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36"/>
      <c r="C33" s="555"/>
      <c r="D33" s="336" t="str">
        <f>'Direct CAPEX'!A34</f>
        <v>User interface repairs</v>
      </c>
      <c r="E33" s="337">
        <f>'Direct CAPEX'!B34</f>
        <v>1000</v>
      </c>
      <c r="F33" s="325">
        <f>'Direct CAPEX'!C34</f>
        <v>1</v>
      </c>
      <c r="G33" s="326">
        <f t="shared" si="0"/>
        <v>1000</v>
      </c>
      <c r="H33" s="321"/>
      <c r="I33" s="41" t="str">
        <f>IF('Direct CAPEX'!D34="","",'Direct CAPEX'!D34)</f>
        <v>Kenyan Shilling (KES)</v>
      </c>
      <c r="J33" s="41" t="str">
        <f>IF('Direct CAPEX'!E34="","",'Direct CAPEX'!E34)</f>
        <v>Fair (+/-15%)</v>
      </c>
      <c r="K33" s="41">
        <f>IF('Direct CAPEX'!F34="","",'Direct CAPEX'!F34)</f>
        <v>10</v>
      </c>
      <c r="L33" s="41">
        <f>IF('Direct CAPEX'!G34="","",'Direct CAPEX'!G34)</f>
        <v>2020</v>
      </c>
      <c r="M33" s="41" t="str">
        <f>IF('Direct CAPEX'!H34="","",'Direct CAPEX'!H34)</f>
        <v/>
      </c>
      <c r="N33" s="41" t="str">
        <f>IF('Direct CAPEX'!I34="","",'Direct CAPEX'!I34)</f>
        <v>Reparing handle of toilets</v>
      </c>
      <c r="O33" s="41" t="s">
        <v>33</v>
      </c>
      <c r="P33" s="41" t="s">
        <v>84</v>
      </c>
      <c r="Q33" s="41" t="s">
        <v>47</v>
      </c>
      <c r="R33" s="41"/>
      <c r="S33" s="42"/>
      <c r="T33" s="447">
        <f t="shared" si="1"/>
        <v>129.5045749654567</v>
      </c>
      <c r="U33" s="447" t="s">
        <v>872</v>
      </c>
      <c r="V33" s="69">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2.9809036904956869</v>
      </c>
      <c r="W33" s="69"/>
    </row>
    <row r="34" spans="1:23" x14ac:dyDescent="0.2">
      <c r="A34" s="69"/>
      <c r="B34" s="536"/>
      <c r="C34" s="555"/>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47" t="str">
        <f t="shared" si="1"/>
        <v/>
      </c>
      <c r="U34" s="447" t="s">
        <v>872</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36"/>
      <c r="C35" s="556"/>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47" t="str">
        <f t="shared" si="1"/>
        <v/>
      </c>
      <c r="U35" s="447" t="s">
        <v>872</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9"/>
    </row>
    <row r="36" spans="1:23" s="69" customFormat="1" ht="20" customHeight="1" x14ac:dyDescent="0.2">
      <c r="B36" s="536"/>
      <c r="C36" s="554" t="s">
        <v>669</v>
      </c>
      <c r="D36" s="52" t="str">
        <f>'Direct CAPEX'!A41</f>
        <v>Financing costs for superstructure</v>
      </c>
      <c r="E36" s="320">
        <f>'Direct CAPEX'!B41</f>
        <v>0</v>
      </c>
      <c r="F36" s="319">
        <f>'Direct CAPEX'!C41</f>
        <v>0</v>
      </c>
      <c r="G36" s="320">
        <f t="shared" ref="G36" si="6">E36*F36</f>
        <v>0</v>
      </c>
      <c r="H36" s="321"/>
      <c r="I36" s="48" t="str">
        <f>IF('Direct CAPEX'!D41="","",'Direct CAPEX'!D41)</f>
        <v/>
      </c>
      <c r="J36" s="48" t="str">
        <f>IF('Direct CAPEX'!E41="","",'Direct CAPEX'!E41)</f>
        <v/>
      </c>
      <c r="K36" s="48">
        <f>K19</f>
        <v>70</v>
      </c>
      <c r="L36" s="48">
        <f>L19</f>
        <v>2000</v>
      </c>
      <c r="M36" s="48" t="str">
        <f>IF('Direct CAPEX'!F41="","",'Direct CAPEX'!F41)</f>
        <v/>
      </c>
      <c r="N36" s="48" t="str">
        <f>IF('Direct CAPEX'!G41="","",'Direct CAPEX'!G41)</f>
        <v/>
      </c>
      <c r="O36" s="48" t="s">
        <v>33</v>
      </c>
      <c r="P36" s="48" t="s">
        <v>84</v>
      </c>
      <c r="Q36" s="48" t="s">
        <v>43</v>
      </c>
      <c r="R36" s="48"/>
      <c r="S36" s="49"/>
      <c r="T36" s="447">
        <f t="shared" si="1"/>
        <v>0</v>
      </c>
      <c r="U36" s="447" t="s">
        <v>872</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9" customFormat="1" x14ac:dyDescent="0.2">
      <c r="B37" s="536"/>
      <c r="C37" s="555"/>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f>K19</f>
        <v>70</v>
      </c>
      <c r="L37" s="48">
        <f>L19</f>
        <v>2000</v>
      </c>
      <c r="M37" s="48" t="str">
        <f>IF('Direct CAPEX'!F42="","",'Direct CAPEX'!F42)</f>
        <v/>
      </c>
      <c r="N37" s="48" t="str">
        <f>IF('Direct CAPEX'!G42="","",'Direct CAPEX'!G42)</f>
        <v/>
      </c>
      <c r="O37" s="48" t="s">
        <v>33</v>
      </c>
      <c r="P37" s="48" t="s">
        <v>84</v>
      </c>
      <c r="Q37" s="48" t="s">
        <v>43</v>
      </c>
      <c r="R37" s="48"/>
      <c r="S37" s="49"/>
      <c r="T37" s="447">
        <f t="shared" si="1"/>
        <v>0</v>
      </c>
      <c r="U37" s="447" t="s">
        <v>872</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36"/>
      <c r="C38" s="555"/>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f>K20</f>
        <v>50</v>
      </c>
      <c r="L38" s="48">
        <f>L20</f>
        <v>2000</v>
      </c>
      <c r="M38" s="48" t="str">
        <f>IF('Direct CAPEX'!F44="","",'Direct CAPEX'!F44)</f>
        <v/>
      </c>
      <c r="N38" s="48" t="str">
        <f>IF('Direct CAPEX'!G44="","",'Direct CAPEX'!G44)</f>
        <v/>
      </c>
      <c r="O38" s="48" t="s">
        <v>33</v>
      </c>
      <c r="P38" s="48" t="s">
        <v>84</v>
      </c>
      <c r="Q38" s="48" t="s">
        <v>159</v>
      </c>
      <c r="R38" s="48"/>
      <c r="S38" s="49"/>
      <c r="T38" s="447">
        <f t="shared" si="1"/>
        <v>0</v>
      </c>
      <c r="U38" s="447" t="s">
        <v>872</v>
      </c>
      <c r="V38" s="69">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0</v>
      </c>
      <c r="W38" s="69"/>
    </row>
    <row r="39" spans="1:23" s="69" customFormat="1" x14ac:dyDescent="0.2">
      <c r="B39" s="536"/>
      <c r="C39" s="555"/>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f>K20</f>
        <v>50</v>
      </c>
      <c r="L39" s="48">
        <f>L20</f>
        <v>2000</v>
      </c>
      <c r="M39" s="48" t="str">
        <f>IF('Direct CAPEX'!F45="","",'Direct CAPEX'!F45)</f>
        <v/>
      </c>
      <c r="N39" s="48" t="str">
        <f>IF('Direct CAPEX'!G45="","",'Direct CAPEX'!G45)</f>
        <v/>
      </c>
      <c r="O39" s="48" t="s">
        <v>33</v>
      </c>
      <c r="P39" s="48" t="s">
        <v>84</v>
      </c>
      <c r="Q39" s="48" t="s">
        <v>159</v>
      </c>
      <c r="R39" s="48"/>
      <c r="S39" s="49"/>
      <c r="T39" s="447">
        <f t="shared" si="1"/>
        <v>0</v>
      </c>
      <c r="U39" s="447" t="s">
        <v>872</v>
      </c>
      <c r="V39" s="69">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row>
    <row r="40" spans="1:23" x14ac:dyDescent="0.2">
      <c r="A40" s="69"/>
      <c r="B40" s="536"/>
      <c r="C40" s="555"/>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t="str">
        <f>K21</f>
        <v/>
      </c>
      <c r="L40" s="48" t="str">
        <f>L21</f>
        <v/>
      </c>
      <c r="M40" s="48" t="str">
        <f>IF('Direct CAPEX'!F47="","",'Direct CAPEX'!F47)</f>
        <v/>
      </c>
      <c r="N40" s="48" t="str">
        <f>IF('Direct CAPEX'!G47="","",'Direct CAPEX'!G47)</f>
        <v/>
      </c>
      <c r="O40" s="48" t="s">
        <v>33</v>
      </c>
      <c r="P40" s="48" t="s">
        <v>84</v>
      </c>
      <c r="Q40" s="48" t="s">
        <v>159</v>
      </c>
      <c r="R40" s="48"/>
      <c r="S40" s="49"/>
      <c r="T40" s="447" t="str">
        <f t="shared" si="1"/>
        <v/>
      </c>
      <c r="U40" s="447" t="s">
        <v>872</v>
      </c>
      <c r="V40" s="69"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69"/>
    </row>
    <row r="41" spans="1:23" x14ac:dyDescent="0.2">
      <c r="A41" s="69"/>
      <c r="B41" s="536"/>
      <c r="C41" s="555"/>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t="str">
        <f>K21</f>
        <v/>
      </c>
      <c r="L41" s="48" t="str">
        <f>L21</f>
        <v/>
      </c>
      <c r="M41" s="48" t="str">
        <f>IF('Direct CAPEX'!F48="","",'Direct CAPEX'!F48)</f>
        <v/>
      </c>
      <c r="N41" s="48" t="str">
        <f>IF('Direct CAPEX'!G48="","",'Direct CAPEX'!G48)</f>
        <v/>
      </c>
      <c r="O41" s="48" t="s">
        <v>33</v>
      </c>
      <c r="P41" s="48" t="s">
        <v>84</v>
      </c>
      <c r="Q41" s="48" t="s">
        <v>159</v>
      </c>
      <c r="R41" s="48"/>
      <c r="S41" s="49"/>
      <c r="T41" s="447" t="str">
        <f t="shared" si="1"/>
        <v/>
      </c>
      <c r="U41" s="447" t="s">
        <v>872</v>
      </c>
      <c r="V41" s="69"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69"/>
    </row>
    <row r="42" spans="1:23" x14ac:dyDescent="0.2">
      <c r="A42" s="69"/>
      <c r="B42" s="536"/>
      <c r="C42" s="555"/>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f>K22</f>
        <v>15</v>
      </c>
      <c r="L42" s="48">
        <f>L22</f>
        <v>2004</v>
      </c>
      <c r="M42" s="48" t="str">
        <f>IF('Direct CAPEX'!F50="","",'Direct CAPEX'!F50)</f>
        <v/>
      </c>
      <c r="N42" s="48" t="str">
        <f>IF('Direct CAPEX'!G50="","",'Direct CAPEX'!G50)</f>
        <v/>
      </c>
      <c r="O42" s="48" t="s">
        <v>33</v>
      </c>
      <c r="P42" s="48" t="s">
        <v>84</v>
      </c>
      <c r="Q42" s="48" t="s">
        <v>159</v>
      </c>
      <c r="R42" s="48"/>
      <c r="S42" s="49"/>
      <c r="T42" s="447">
        <f t="shared" si="1"/>
        <v>0</v>
      </c>
      <c r="U42" s="447" t="s">
        <v>872</v>
      </c>
      <c r="V42" s="69">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69"/>
    </row>
    <row r="43" spans="1:23" ht="16" thickBot="1" x14ac:dyDescent="0.25">
      <c r="A43" s="69"/>
      <c r="B43" s="338"/>
      <c r="C43" s="556"/>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f>K22</f>
        <v>15</v>
      </c>
      <c r="L43" s="48">
        <f>L22</f>
        <v>2004</v>
      </c>
      <c r="M43" s="48" t="str">
        <f>IF('Direct CAPEX'!F51="","",'Direct CAPEX'!F51)</f>
        <v/>
      </c>
      <c r="N43" s="48" t="str">
        <f>IF('Direct CAPEX'!G51="","",'Direct CAPEX'!G51)</f>
        <v/>
      </c>
      <c r="O43" s="48" t="s">
        <v>33</v>
      </c>
      <c r="P43" s="48" t="s">
        <v>84</v>
      </c>
      <c r="Q43" s="48" t="s">
        <v>159</v>
      </c>
      <c r="R43" s="48"/>
      <c r="S43" s="49"/>
      <c r="T43" s="447">
        <f t="shared" si="1"/>
        <v>0</v>
      </c>
      <c r="U43" s="447" t="s">
        <v>872</v>
      </c>
      <c r="V43" s="69">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69"/>
    </row>
    <row r="44" spans="1:23" ht="16" customHeight="1" thickBot="1" x14ac:dyDescent="0.25">
      <c r="A44" s="69"/>
      <c r="B44" s="535" t="s">
        <v>670</v>
      </c>
      <c r="C44" s="544"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47" t="str">
        <f t="shared" si="1"/>
        <v/>
      </c>
      <c r="U44" s="447" t="s">
        <v>872</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36"/>
      <c r="C45" s="544"/>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47" t="str">
        <f t="shared" si="1"/>
        <v/>
      </c>
      <c r="U45" s="447" t="s">
        <v>872</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36"/>
      <c r="C46" s="544"/>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47" t="str">
        <f t="shared" si="1"/>
        <v/>
      </c>
      <c r="U46" s="447" t="s">
        <v>872</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36"/>
      <c r="C47" s="544"/>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47" t="str">
        <f t="shared" si="1"/>
        <v/>
      </c>
      <c r="U47" s="447" t="s">
        <v>872</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36"/>
      <c r="C48" s="544"/>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47" t="str">
        <f t="shared" si="1"/>
        <v/>
      </c>
      <c r="U48" s="447" t="s">
        <v>872</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36"/>
      <c r="C49" s="545"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47" t="str">
        <f t="shared" si="1"/>
        <v/>
      </c>
      <c r="U49" s="447" t="s">
        <v>872</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36"/>
      <c r="C50" s="545"/>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47" t="str">
        <f t="shared" si="1"/>
        <v/>
      </c>
      <c r="U50" s="447" t="s">
        <v>872</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36"/>
      <c r="C51" s="545"/>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47" t="str">
        <f t="shared" ref="T51:T82" si="11">IF(O51="CAPEX",IFERROR(G51*($W$17*((1+$W$17)^K51))/(((1+$W$17)^K51)-1),""),H51)</f>
        <v/>
      </c>
      <c r="U51" s="447" t="s">
        <v>872</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36"/>
      <c r="C52" s="545"/>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47" t="str">
        <f t="shared" si="11"/>
        <v/>
      </c>
      <c r="U52" s="447" t="s">
        <v>872</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36"/>
      <c r="C53" s="545"/>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47" t="str">
        <f t="shared" si="11"/>
        <v/>
      </c>
      <c r="U53" s="447" t="s">
        <v>872</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36"/>
      <c r="C54" s="545"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47" t="str">
        <f t="shared" si="11"/>
        <v/>
      </c>
      <c r="U54" s="447" t="s">
        <v>872</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36"/>
      <c r="C55" s="545"/>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47" t="str">
        <f t="shared" si="11"/>
        <v/>
      </c>
      <c r="U55" s="447" t="s">
        <v>872</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36"/>
      <c r="C56" s="545"/>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47" t="str">
        <f t="shared" si="11"/>
        <v/>
      </c>
      <c r="U56" s="447" t="s">
        <v>872</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36"/>
      <c r="C57" s="545"/>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47" t="str">
        <f t="shared" si="11"/>
        <v/>
      </c>
      <c r="U57" s="447" t="s">
        <v>872</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36"/>
      <c r="C58" s="545"/>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47" t="str">
        <f t="shared" si="11"/>
        <v/>
      </c>
      <c r="U58" s="447" t="s">
        <v>872</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36"/>
      <c r="C59" s="545"/>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47" t="str">
        <f t="shared" si="11"/>
        <v/>
      </c>
      <c r="U59" s="447" t="s">
        <v>872</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36"/>
      <c r="C60" s="545"/>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47" t="str">
        <f t="shared" si="11"/>
        <v/>
      </c>
      <c r="U60" s="447" t="s">
        <v>872</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36"/>
      <c r="C61" s="545"/>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47" t="str">
        <f t="shared" si="11"/>
        <v/>
      </c>
      <c r="U61" s="447" t="s">
        <v>872</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36"/>
      <c r="C62" s="545"/>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47" t="str">
        <f t="shared" si="11"/>
        <v/>
      </c>
      <c r="U62" s="447" t="s">
        <v>872</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36"/>
      <c r="C63" s="545"/>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47" t="str">
        <f t="shared" si="11"/>
        <v/>
      </c>
      <c r="U63" s="447" t="s">
        <v>872</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36"/>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47" t="str">
        <f t="shared" si="11"/>
        <v/>
      </c>
      <c r="U64" s="447" t="s">
        <v>872</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37"/>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47" t="str">
        <f t="shared" si="11"/>
        <v/>
      </c>
      <c r="U65" s="447" t="s">
        <v>872</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36" t="s">
        <v>674</v>
      </c>
      <c r="C66" s="546" t="s">
        <v>360</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2022</v>
      </c>
      <c r="M66" s="367" t="str">
        <f>IF('Direct OPEX'!E7="","",'Direct OPEX'!E7)</f>
        <v/>
      </c>
      <c r="N66" s="367" t="str">
        <f>IF('Direct OPEX'!F7="","",'Direct OPEX'!F7)</f>
        <v>n/a</v>
      </c>
      <c r="O66" s="369" t="s">
        <v>48</v>
      </c>
      <c r="P66" s="369" t="s">
        <v>97</v>
      </c>
      <c r="Q66" s="369" t="s">
        <v>98</v>
      </c>
      <c r="R66" s="369"/>
      <c r="S66" s="370"/>
      <c r="T66" s="447">
        <f t="shared" si="11"/>
        <v>0</v>
      </c>
      <c r="U66" s="447" t="s">
        <v>872</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36"/>
      <c r="C67" s="547"/>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n/a</v>
      </c>
      <c r="O67" s="355" t="s">
        <v>48</v>
      </c>
      <c r="P67" s="369" t="s">
        <v>97</v>
      </c>
      <c r="Q67" s="369" t="s">
        <v>98</v>
      </c>
      <c r="R67" s="355"/>
      <c r="S67" s="356"/>
      <c r="T67" s="447">
        <f t="shared" si="11"/>
        <v>0</v>
      </c>
      <c r="U67" s="447" t="s">
        <v>872</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36"/>
      <c r="C68" s="547"/>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n/a</v>
      </c>
      <c r="O68" s="355" t="s">
        <v>48</v>
      </c>
      <c r="P68" s="369" t="s">
        <v>97</v>
      </c>
      <c r="Q68" s="369" t="s">
        <v>98</v>
      </c>
      <c r="R68" s="355"/>
      <c r="S68" s="356"/>
      <c r="T68" s="447">
        <f t="shared" si="11"/>
        <v>0</v>
      </c>
      <c r="U68" s="447" t="s">
        <v>872</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36"/>
      <c r="C69" s="548"/>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47">
        <f t="shared" si="11"/>
        <v>0</v>
      </c>
      <c r="U69" s="447" t="s">
        <v>872</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36"/>
      <c r="C70" s="373" t="s">
        <v>143</v>
      </c>
      <c r="D70" s="374" t="str">
        <f>'Direct OPEX'!A14</f>
        <v>All consumables</v>
      </c>
      <c r="E70" s="345">
        <f>'Direct OPEX'!B14</f>
        <v>15600</v>
      </c>
      <c r="F70" s="346">
        <v>1</v>
      </c>
      <c r="G70" s="332"/>
      <c r="H70" s="345">
        <f>E70*F70</f>
        <v>15600</v>
      </c>
      <c r="I70" s="347" t="str">
        <f>IF('Direct OPEX'!C14="","",'Direct OPEX'!C14)</f>
        <v>Kenyan Shilling (KES)</v>
      </c>
      <c r="J70" s="347" t="str">
        <f>IF('Direct OPEX'!D14="","",IF('Direct OPEX'!D14="How confident are you about the reported cost?","",'Direct OPEX'!D14))</f>
        <v>Fair (+/-15%)</v>
      </c>
      <c r="K70" s="372"/>
      <c r="L70" s="347">
        <f>IF(Context!D$12="","",IF(Context!D$12="Enter the year corresponding to the reported operating costs","",Context!D$12))</f>
        <v>2022</v>
      </c>
      <c r="M70" s="347" t="str">
        <f>IF('Direct OPEX'!E14="","",'Direct OPEX'!E14)</f>
        <v/>
      </c>
      <c r="N70" s="347" t="str">
        <f>IF('Direct OPEX'!F14="","",'Direct OPEX'!F14)</f>
        <v>toilet paper (1000KES per month), cleaning detergents (300KES per month)</v>
      </c>
      <c r="O70" s="41" t="s">
        <v>48</v>
      </c>
      <c r="P70" s="41" t="s">
        <v>97</v>
      </c>
      <c r="Q70" s="41" t="s">
        <v>143</v>
      </c>
      <c r="R70" s="41" t="s">
        <v>129</v>
      </c>
      <c r="S70" s="42"/>
      <c r="T70" s="447">
        <f t="shared" si="11"/>
        <v>15600</v>
      </c>
      <c r="U70" s="447" t="s">
        <v>872</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359.07687110000876</v>
      </c>
      <c r="W70" s="69"/>
    </row>
    <row r="71" spans="1:23" ht="15" customHeight="1" x14ac:dyDescent="0.2">
      <c r="A71" s="69"/>
      <c r="B71" s="535" t="s">
        <v>675</v>
      </c>
      <c r="C71" s="538"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47">
        <f t="shared" si="11"/>
        <v>0</v>
      </c>
      <c r="U71" s="447" t="s">
        <v>872</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36"/>
      <c r="C72" s="539"/>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47">
        <f t="shared" si="11"/>
        <v>0</v>
      </c>
      <c r="U72" s="447" t="s">
        <v>872</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36"/>
      <c r="C73" s="540"/>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47">
        <f t="shared" si="11"/>
        <v>0</v>
      </c>
      <c r="U73" s="447" t="s">
        <v>872</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36"/>
      <c r="C74" s="538"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47">
        <f t="shared" si="11"/>
        <v>0</v>
      </c>
      <c r="U74" s="447" t="s">
        <v>872</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36"/>
      <c r="C75" s="539"/>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47">
        <f t="shared" si="11"/>
        <v>0</v>
      </c>
      <c r="U75" s="447" t="s">
        <v>872</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36"/>
      <c r="C76" s="540"/>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47">
        <f t="shared" si="11"/>
        <v>0</v>
      </c>
      <c r="U76" s="447" t="s">
        <v>872</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36"/>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47">
        <f t="shared" si="11"/>
        <v>0</v>
      </c>
      <c r="U77" s="447" t="s">
        <v>872</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36"/>
      <c r="C78" s="538"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47">
        <f t="shared" si="11"/>
        <v>0</v>
      </c>
      <c r="U78" s="447" t="s">
        <v>872</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36"/>
      <c r="C79" s="539"/>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47">
        <f t="shared" si="11"/>
        <v>0</v>
      </c>
      <c r="U79" s="447" t="s">
        <v>872</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36"/>
      <c r="C80" s="539"/>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47">
        <f t="shared" si="11"/>
        <v>0</v>
      </c>
      <c r="U80" s="447" t="s">
        <v>872</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36"/>
      <c r="C81" s="539"/>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47">
        <f t="shared" si="11"/>
        <v>0</v>
      </c>
      <c r="U81" s="447" t="s">
        <v>872</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36"/>
      <c r="C82" s="539"/>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47">
        <f t="shared" si="11"/>
        <v>0</v>
      </c>
      <c r="U82" s="447" t="s">
        <v>872</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36"/>
      <c r="C83" s="540"/>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47">
        <f t="shared" ref="T83:T96" si="13">IF(O83="CAPEX",IFERROR(G83*($W$17*((1+$W$17)^K83))/(((1+$W$17)^K83)-1),""),H83)</f>
        <v>0</v>
      </c>
      <c r="U83" s="447" t="s">
        <v>872</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36"/>
      <c r="C84" s="541"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47">
        <f t="shared" si="13"/>
        <v>0</v>
      </c>
      <c r="U84" s="447" t="s">
        <v>872</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36"/>
      <c r="C85" s="541"/>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47">
        <f t="shared" si="13"/>
        <v>0</v>
      </c>
      <c r="U85" s="447" t="s">
        <v>872</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36"/>
      <c r="C86" s="541"/>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47">
        <f t="shared" si="13"/>
        <v>0</v>
      </c>
      <c r="U86" s="447" t="s">
        <v>872</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36"/>
      <c r="C87" s="542"/>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47">
        <f t="shared" si="13"/>
        <v>0</v>
      </c>
      <c r="U87" s="447" t="s">
        <v>872</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36"/>
      <c r="C88" s="538"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47">
        <f t="shared" si="13"/>
        <v>0</v>
      </c>
      <c r="U88" s="447" t="s">
        <v>872</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36"/>
      <c r="C89" s="539"/>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47">
        <f t="shared" si="13"/>
        <v>0</v>
      </c>
      <c r="U89" s="447" t="s">
        <v>872</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36"/>
      <c r="C90" s="539"/>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47">
        <f t="shared" si="13"/>
        <v>0</v>
      </c>
      <c r="U90" s="447" t="s">
        <v>872</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36"/>
      <c r="C91" s="539"/>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47">
        <f t="shared" si="13"/>
        <v>0</v>
      </c>
      <c r="U91" s="447" t="s">
        <v>872</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36"/>
      <c r="C92" s="539"/>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47">
        <f t="shared" si="13"/>
        <v>0</v>
      </c>
      <c r="U92" s="447" t="s">
        <v>872</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36"/>
      <c r="C93" s="540"/>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47">
        <f t="shared" si="13"/>
        <v>0</v>
      </c>
      <c r="U93" s="447" t="s">
        <v>872</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36"/>
      <c r="C94" s="543"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47">
        <f t="shared" si="13"/>
        <v>0</v>
      </c>
      <c r="U94" s="447" t="s">
        <v>872</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36"/>
      <c r="C95" s="541"/>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47">
        <f t="shared" si="13"/>
        <v>0</v>
      </c>
      <c r="U95" s="447" t="s">
        <v>872</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37"/>
      <c r="C96" s="542"/>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47">
        <f t="shared" si="13"/>
        <v>0</v>
      </c>
      <c r="U96" s="447" t="s">
        <v>872</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48" t="s">
        <v>1142</v>
      </c>
      <c r="T97" s="449">
        <f>SUM(T14:T96)</f>
        <v>32228.262500662811</v>
      </c>
      <c r="U97" s="448"/>
      <c r="V97" s="449">
        <f ca="1">SUMIF(V19:V96,"&lt;&gt;#VALUE!")</f>
        <v>1997.7541080366473</v>
      </c>
      <c r="W97" s="69"/>
    </row>
    <row r="98" spans="19:23" x14ac:dyDescent="0.2">
      <c r="S98" s="448" t="s">
        <v>1143</v>
      </c>
      <c r="T98" s="450">
        <f>T97/$E$14</f>
        <v>32228.262500662811</v>
      </c>
      <c r="U98" s="448"/>
      <c r="V98" s="451">
        <f ca="1">V97/$E$14</f>
        <v>1997.7541080366473</v>
      </c>
      <c r="W98" s="69"/>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C17" sqref="C17"/>
    </sheetView>
  </sheetViews>
  <sheetFormatPr baseColWidth="10" defaultColWidth="8.6640625" defaultRowHeight="15" x14ac:dyDescent="0.2"/>
  <cols>
    <col min="1" max="1" width="18.1640625" style="428" customWidth="1"/>
    <col min="2" max="2" width="14" style="433" customWidth="1"/>
    <col min="3" max="3" width="14" style="434" customWidth="1"/>
    <col min="4" max="16384" width="8.6640625" style="428"/>
  </cols>
  <sheetData>
    <row r="1" spans="1:67" x14ac:dyDescent="0.2">
      <c r="A1" s="428" t="s">
        <v>702</v>
      </c>
      <c r="B1" s="433" t="s">
        <v>703</v>
      </c>
    </row>
    <row r="2" spans="1:67" x14ac:dyDescent="0.2">
      <c r="A2" s="428" t="s">
        <v>704</v>
      </c>
      <c r="B2" s="452" t="s">
        <v>705</v>
      </c>
      <c r="C2" s="453"/>
    </row>
    <row r="3" spans="1:67" x14ac:dyDescent="0.2">
      <c r="A3" s="428" t="s">
        <v>706</v>
      </c>
      <c r="B3" s="435">
        <v>44028.653360185184</v>
      </c>
      <c r="C3" s="436"/>
    </row>
    <row r="4" spans="1:67" x14ac:dyDescent="0.2">
      <c r="A4" s="428" t="s">
        <v>707</v>
      </c>
      <c r="B4" s="437" t="str">
        <f>ADDRESS(ROW(B11),COLUMN(B11),,,"CPI Table")&amp;":"&amp;ADDRESS(ROW(BO278),COLUMN(BO278))</f>
        <v>'CPI Table'!$B$11:$BO$278</v>
      </c>
    </row>
    <row r="5" spans="1:67" x14ac:dyDescent="0.2">
      <c r="A5" s="428" t="s">
        <v>708</v>
      </c>
      <c r="B5" s="438">
        <f ca="1">ROWS(INDIRECT(B4))</f>
        <v>268</v>
      </c>
    </row>
    <row r="6" spans="1:67" x14ac:dyDescent="0.2">
      <c r="A6" s="428" t="s">
        <v>709</v>
      </c>
      <c r="B6" s="438">
        <f ca="1">COLUMNS(INDIRECT(B4))</f>
        <v>66</v>
      </c>
    </row>
    <row r="7" spans="1:67" s="439" customFormat="1" x14ac:dyDescent="0.2">
      <c r="B7" s="440"/>
      <c r="C7" s="441"/>
    </row>
    <row r="8" spans="1:67" s="455" customFormat="1" ht="14" x14ac:dyDescent="0.15">
      <c r="A8" s="454" t="s">
        <v>702</v>
      </c>
      <c r="B8" s="454" t="s">
        <v>703</v>
      </c>
      <c r="C8" s="454"/>
      <c r="D8" s="454"/>
      <c r="E8" s="454"/>
      <c r="F8" s="454"/>
      <c r="G8" s="454"/>
      <c r="H8" s="454"/>
      <c r="I8" s="454"/>
      <c r="J8" s="454"/>
      <c r="K8" s="454"/>
      <c r="L8" s="454"/>
      <c r="M8" s="454"/>
      <c r="N8" s="454"/>
      <c r="O8" s="454"/>
      <c r="P8" s="454"/>
      <c r="Q8" s="454"/>
      <c r="R8" s="454"/>
      <c r="S8" s="454"/>
      <c r="T8" s="454"/>
      <c r="U8" s="454"/>
      <c r="V8" s="454"/>
      <c r="W8" s="454"/>
      <c r="X8" s="454"/>
      <c r="Y8" s="454"/>
      <c r="Z8" s="454"/>
      <c r="AA8" s="454"/>
      <c r="AB8" s="454"/>
      <c r="AC8" s="454"/>
      <c r="AD8" s="454"/>
      <c r="AE8" s="454"/>
      <c r="AF8" s="454"/>
      <c r="AG8" s="454"/>
      <c r="AH8" s="454"/>
      <c r="AI8" s="454"/>
      <c r="AJ8" s="454"/>
      <c r="AK8" s="454"/>
      <c r="AL8" s="454"/>
      <c r="AM8" s="454"/>
      <c r="AN8" s="454"/>
      <c r="AO8" s="454"/>
      <c r="AP8" s="454"/>
      <c r="AQ8" s="454"/>
      <c r="AR8" s="454"/>
      <c r="AS8" s="454"/>
      <c r="AT8" s="454"/>
      <c r="AU8" s="454"/>
      <c r="AV8" s="454"/>
      <c r="AW8" s="454"/>
      <c r="AX8" s="454"/>
      <c r="AY8" s="454"/>
      <c r="AZ8" s="454"/>
      <c r="BA8" s="454"/>
      <c r="BB8" s="454"/>
      <c r="BC8" s="454"/>
      <c r="BD8" s="454"/>
      <c r="BE8" s="454"/>
      <c r="BF8" s="454"/>
      <c r="BG8" s="454"/>
      <c r="BH8" s="454"/>
      <c r="BI8" s="454"/>
      <c r="BJ8" s="454"/>
      <c r="BK8" s="454"/>
      <c r="BL8" s="454"/>
      <c r="BM8" s="454"/>
      <c r="BN8" s="454"/>
    </row>
    <row r="9" spans="1:67" s="455" customFormat="1" ht="14" x14ac:dyDescent="0.15">
      <c r="A9" s="454" t="s">
        <v>706</v>
      </c>
      <c r="B9" s="456">
        <v>44742</v>
      </c>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4"/>
      <c r="BA9" s="454"/>
      <c r="BB9" s="454"/>
      <c r="BC9" s="454"/>
      <c r="BD9" s="454"/>
      <c r="BE9" s="454"/>
      <c r="BF9" s="454"/>
      <c r="BG9" s="454"/>
      <c r="BH9" s="454"/>
      <c r="BI9" s="454"/>
      <c r="BJ9" s="454"/>
      <c r="BK9" s="454"/>
      <c r="BL9" s="454"/>
      <c r="BM9" s="454"/>
      <c r="BN9" s="454"/>
    </row>
    <row r="10" spans="1:67" s="455" customFormat="1" ht="14" x14ac:dyDescent="0.15">
      <c r="A10" s="454"/>
      <c r="B10" s="454"/>
      <c r="C10" s="454"/>
      <c r="D10" s="454"/>
      <c r="E10" s="454"/>
      <c r="F10" s="454"/>
      <c r="G10" s="454"/>
      <c r="H10" s="454"/>
      <c r="I10" s="454"/>
      <c r="J10" s="454"/>
      <c r="K10" s="454"/>
      <c r="L10" s="454"/>
      <c r="M10" s="454"/>
      <c r="N10" s="454"/>
      <c r="O10" s="454"/>
      <c r="P10" s="454"/>
      <c r="Q10" s="454"/>
      <c r="R10" s="454"/>
      <c r="S10" s="454"/>
      <c r="T10" s="454"/>
      <c r="U10" s="454"/>
      <c r="V10" s="454"/>
      <c r="W10" s="454"/>
      <c r="X10" s="454"/>
      <c r="Y10" s="454"/>
      <c r="Z10" s="454"/>
      <c r="AA10" s="454"/>
      <c r="AB10" s="454"/>
      <c r="AC10" s="454"/>
      <c r="AD10" s="454"/>
      <c r="AE10" s="454"/>
      <c r="AF10" s="454"/>
      <c r="AG10" s="454"/>
      <c r="AH10" s="454"/>
      <c r="AI10" s="454"/>
      <c r="AJ10" s="454"/>
      <c r="AK10" s="454"/>
      <c r="AL10" s="454"/>
      <c r="AM10" s="454"/>
      <c r="AN10" s="454"/>
      <c r="AO10" s="454"/>
      <c r="AP10" s="454"/>
      <c r="AQ10" s="454"/>
      <c r="AR10" s="454"/>
      <c r="AS10" s="454"/>
      <c r="AT10" s="454"/>
      <c r="AU10" s="454"/>
      <c r="AV10" s="454"/>
      <c r="AW10" s="454"/>
      <c r="AX10" s="454"/>
      <c r="AY10" s="454"/>
      <c r="AZ10" s="454"/>
      <c r="BA10" s="454"/>
      <c r="BB10" s="454"/>
      <c r="BC10" s="454"/>
      <c r="BD10" s="454"/>
      <c r="BE10" s="454"/>
      <c r="BF10" s="454"/>
      <c r="BG10" s="454"/>
      <c r="BH10" s="454"/>
      <c r="BI10" s="454"/>
      <c r="BJ10" s="454"/>
      <c r="BK10" s="454"/>
      <c r="BL10" s="454"/>
      <c r="BM10" s="454"/>
      <c r="BN10" s="454"/>
    </row>
    <row r="11" spans="1:67" s="455" customFormat="1" ht="14" x14ac:dyDescent="0.15">
      <c r="A11" s="460" t="s">
        <v>710</v>
      </c>
      <c r="B11" s="460" t="s">
        <v>711</v>
      </c>
      <c r="C11" s="460" t="s">
        <v>712</v>
      </c>
      <c r="D11" s="460" t="s">
        <v>713</v>
      </c>
      <c r="E11" s="460">
        <v>1960</v>
      </c>
      <c r="F11" s="460">
        <v>1961</v>
      </c>
      <c r="G11" s="460">
        <v>1962</v>
      </c>
      <c r="H11" s="460">
        <v>1963</v>
      </c>
      <c r="I11" s="460">
        <v>1964</v>
      </c>
      <c r="J11" s="460">
        <v>1965</v>
      </c>
      <c r="K11" s="460">
        <v>1966</v>
      </c>
      <c r="L11" s="460">
        <v>1967</v>
      </c>
      <c r="M11" s="460">
        <v>1968</v>
      </c>
      <c r="N11" s="460">
        <v>1969</v>
      </c>
      <c r="O11" s="460">
        <v>1970</v>
      </c>
      <c r="P11" s="460">
        <v>1971</v>
      </c>
      <c r="Q11" s="460">
        <v>1972</v>
      </c>
      <c r="R11" s="460">
        <v>1973</v>
      </c>
      <c r="S11" s="460">
        <v>1974</v>
      </c>
      <c r="T11" s="460">
        <v>1975</v>
      </c>
      <c r="U11" s="460">
        <v>1976</v>
      </c>
      <c r="V11" s="460">
        <v>1977</v>
      </c>
      <c r="W11" s="460">
        <v>1978</v>
      </c>
      <c r="X11" s="460">
        <v>1979</v>
      </c>
      <c r="Y11" s="460">
        <v>1980</v>
      </c>
      <c r="Z11" s="460">
        <v>1981</v>
      </c>
      <c r="AA11" s="460">
        <v>1982</v>
      </c>
      <c r="AB11" s="460">
        <v>1983</v>
      </c>
      <c r="AC11" s="460">
        <v>1984</v>
      </c>
      <c r="AD11" s="460">
        <v>1985</v>
      </c>
      <c r="AE11" s="460">
        <v>1986</v>
      </c>
      <c r="AF11" s="460">
        <v>1987</v>
      </c>
      <c r="AG11" s="460">
        <v>1988</v>
      </c>
      <c r="AH11" s="460">
        <v>1989</v>
      </c>
      <c r="AI11" s="460">
        <v>1990</v>
      </c>
      <c r="AJ11" s="460">
        <v>1991</v>
      </c>
      <c r="AK11" s="460">
        <v>1992</v>
      </c>
      <c r="AL11" s="460">
        <v>1993</v>
      </c>
      <c r="AM11" s="460">
        <v>1994</v>
      </c>
      <c r="AN11" s="460">
        <v>1995</v>
      </c>
      <c r="AO11" s="460">
        <v>1996</v>
      </c>
      <c r="AP11" s="460">
        <v>1997</v>
      </c>
      <c r="AQ11" s="460">
        <v>1998</v>
      </c>
      <c r="AR11" s="460">
        <v>1999</v>
      </c>
      <c r="AS11" s="460">
        <v>2000</v>
      </c>
      <c r="AT11" s="460">
        <v>2001</v>
      </c>
      <c r="AU11" s="460">
        <v>2002</v>
      </c>
      <c r="AV11" s="460">
        <v>2003</v>
      </c>
      <c r="AW11" s="460">
        <v>2004</v>
      </c>
      <c r="AX11" s="460">
        <v>2005</v>
      </c>
      <c r="AY11" s="460">
        <v>2006</v>
      </c>
      <c r="AZ11" s="460">
        <v>2007</v>
      </c>
      <c r="BA11" s="460">
        <v>2008</v>
      </c>
      <c r="BB11" s="460">
        <v>2009</v>
      </c>
      <c r="BC11" s="460">
        <v>2010</v>
      </c>
      <c r="BD11" s="460">
        <v>2011</v>
      </c>
      <c r="BE11" s="460">
        <v>2012</v>
      </c>
      <c r="BF11" s="460">
        <v>2013</v>
      </c>
      <c r="BG11" s="460">
        <v>2014</v>
      </c>
      <c r="BH11" s="460">
        <v>2015</v>
      </c>
      <c r="BI11" s="460">
        <v>2016</v>
      </c>
      <c r="BJ11" s="460">
        <v>2017</v>
      </c>
      <c r="BK11" s="460">
        <v>2018</v>
      </c>
      <c r="BL11" s="460">
        <v>2019</v>
      </c>
      <c r="BM11" s="460">
        <v>2020</v>
      </c>
      <c r="BN11" s="460">
        <v>2021</v>
      </c>
      <c r="BO11" s="461">
        <v>11</v>
      </c>
    </row>
    <row r="12" spans="1:67" s="455" customFormat="1" ht="14" x14ac:dyDescent="0.15">
      <c r="A12" s="460" t="s">
        <v>714</v>
      </c>
      <c r="B12" s="460" t="s">
        <v>715</v>
      </c>
      <c r="C12" s="460" t="s">
        <v>1205</v>
      </c>
      <c r="D12" s="460" t="s">
        <v>1206</v>
      </c>
      <c r="E12" s="460"/>
      <c r="F12" s="460"/>
      <c r="G12" s="460"/>
      <c r="H12" s="460"/>
      <c r="I12" s="460"/>
      <c r="J12" s="460"/>
      <c r="K12" s="460"/>
      <c r="L12" s="460"/>
      <c r="M12" s="460"/>
      <c r="N12" s="460"/>
      <c r="O12" s="460"/>
      <c r="P12" s="460"/>
      <c r="Q12" s="460"/>
      <c r="R12" s="460"/>
      <c r="S12" s="460"/>
      <c r="T12" s="460"/>
      <c r="U12" s="460"/>
      <c r="V12" s="460"/>
      <c r="W12" s="460"/>
      <c r="X12" s="460"/>
      <c r="Y12" s="460">
        <v>31.982500000000002</v>
      </c>
      <c r="Z12" s="460"/>
      <c r="AA12" s="460"/>
      <c r="AB12" s="460"/>
      <c r="AC12" s="460">
        <v>39.857500000000002</v>
      </c>
      <c r="AD12" s="460">
        <v>41.464700000000001</v>
      </c>
      <c r="AE12" s="460">
        <v>41.91</v>
      </c>
      <c r="AF12" s="460">
        <v>43.436799999999998</v>
      </c>
      <c r="AG12" s="460">
        <v>44.792900000000003</v>
      </c>
      <c r="AH12" s="460">
        <v>46.580800000000004</v>
      </c>
      <c r="AI12" s="460">
        <v>49.299599999999998</v>
      </c>
      <c r="AJ12" s="460">
        <v>52.038499999999999</v>
      </c>
      <c r="AK12" s="460">
        <v>54.054099999999998</v>
      </c>
      <c r="AL12" s="460">
        <v>56.8733</v>
      </c>
      <c r="AM12" s="460">
        <v>60.462699999999998</v>
      </c>
      <c r="AN12" s="460">
        <v>62.494999999999997</v>
      </c>
      <c r="AO12" s="460">
        <v>64.5107</v>
      </c>
      <c r="AP12" s="460">
        <v>66.445999999999998</v>
      </c>
      <c r="AQ12" s="460">
        <v>67.688199999999995</v>
      </c>
      <c r="AR12" s="460">
        <v>69.231700000000004</v>
      </c>
      <c r="AS12" s="460">
        <v>72.031499999999994</v>
      </c>
      <c r="AT12" s="460">
        <v>74.108599999999996</v>
      </c>
      <c r="AU12" s="460">
        <v>76.565399999999997</v>
      </c>
      <c r="AV12" s="460">
        <v>79.364999999999995</v>
      </c>
      <c r="AW12" s="460">
        <v>81.372200000000007</v>
      </c>
      <c r="AX12" s="460">
        <v>84.137</v>
      </c>
      <c r="AY12" s="460">
        <v>87.172700000000006</v>
      </c>
      <c r="AZ12" s="460">
        <v>91.873599999999996</v>
      </c>
      <c r="BA12" s="460">
        <v>100.102</v>
      </c>
      <c r="BB12" s="460">
        <v>97.964200000000005</v>
      </c>
      <c r="BC12" s="460">
        <v>100</v>
      </c>
      <c r="BD12" s="460">
        <v>104.316</v>
      </c>
      <c r="BE12" s="460">
        <v>104.971</v>
      </c>
      <c r="BF12" s="460">
        <v>102.48099999999999</v>
      </c>
      <c r="BG12" s="460">
        <v>102.913</v>
      </c>
      <c r="BH12" s="460">
        <v>103.401</v>
      </c>
      <c r="BI12" s="460">
        <v>102.438</v>
      </c>
      <c r="BJ12" s="460">
        <v>101.38500000000001</v>
      </c>
      <c r="BK12" s="460">
        <v>105.06100000000001</v>
      </c>
      <c r="BL12" s="460">
        <v>109.53400000000001</v>
      </c>
      <c r="BM12" s="460"/>
      <c r="BN12" s="460"/>
      <c r="BO12" s="461">
        <v>12</v>
      </c>
    </row>
    <row r="13" spans="1:67" s="455" customFormat="1" ht="14" x14ac:dyDescent="0.15">
      <c r="A13" s="460" t="s">
        <v>1147</v>
      </c>
      <c r="B13" s="460" t="s">
        <v>1148</v>
      </c>
      <c r="C13" s="460" t="s">
        <v>1205</v>
      </c>
      <c r="D13" s="460" t="s">
        <v>1206</v>
      </c>
      <c r="E13" s="460"/>
      <c r="F13" s="460"/>
      <c r="G13" s="460"/>
      <c r="H13" s="460"/>
      <c r="I13" s="460"/>
      <c r="J13" s="460"/>
      <c r="K13" s="460"/>
      <c r="L13" s="460"/>
      <c r="M13" s="460"/>
      <c r="N13" s="460"/>
      <c r="O13" s="460"/>
      <c r="P13" s="460"/>
      <c r="Q13" s="460"/>
      <c r="R13" s="460"/>
      <c r="S13" s="460"/>
      <c r="T13" s="460"/>
      <c r="U13" s="460"/>
      <c r="V13" s="460"/>
      <c r="W13" s="460"/>
      <c r="X13" s="460"/>
      <c r="Y13" s="460"/>
      <c r="Z13" s="460"/>
      <c r="AA13" s="460"/>
      <c r="AB13" s="460"/>
      <c r="AC13" s="460"/>
      <c r="AD13" s="460"/>
      <c r="AE13" s="460"/>
      <c r="AF13" s="460"/>
      <c r="AG13" s="460"/>
      <c r="AH13" s="460"/>
      <c r="AI13" s="460"/>
      <c r="AJ13" s="460"/>
      <c r="AK13" s="460"/>
      <c r="AL13" s="460"/>
      <c r="AM13" s="460"/>
      <c r="AN13" s="460"/>
      <c r="AO13" s="460"/>
      <c r="AP13" s="460"/>
      <c r="AQ13" s="460"/>
      <c r="AR13" s="460"/>
      <c r="AS13" s="460"/>
      <c r="AT13" s="460"/>
      <c r="AU13" s="460"/>
      <c r="AV13" s="460"/>
      <c r="AW13" s="460"/>
      <c r="AX13" s="460"/>
      <c r="AY13" s="460"/>
      <c r="AZ13" s="460"/>
      <c r="BA13" s="460"/>
      <c r="BB13" s="460"/>
      <c r="BC13" s="460"/>
      <c r="BD13" s="460"/>
      <c r="BE13" s="460"/>
      <c r="BF13" s="460"/>
      <c r="BG13" s="460"/>
      <c r="BH13" s="460"/>
      <c r="BI13" s="460"/>
      <c r="BJ13" s="460"/>
      <c r="BK13" s="460"/>
      <c r="BL13" s="460"/>
      <c r="BM13" s="460"/>
      <c r="BN13" s="460"/>
      <c r="BO13" s="461">
        <v>13</v>
      </c>
    </row>
    <row r="14" spans="1:67" s="455" customFormat="1" ht="14" x14ac:dyDescent="0.15">
      <c r="A14" s="460" t="s">
        <v>88</v>
      </c>
      <c r="B14" s="460" t="s">
        <v>716</v>
      </c>
      <c r="C14" s="460" t="s">
        <v>1205</v>
      </c>
      <c r="D14" s="460" t="s">
        <v>1206</v>
      </c>
      <c r="E14" s="460"/>
      <c r="F14" s="460"/>
      <c r="G14" s="460"/>
      <c r="H14" s="460"/>
      <c r="I14" s="460"/>
      <c r="J14" s="460"/>
      <c r="K14" s="460"/>
      <c r="L14" s="460"/>
      <c r="M14" s="460"/>
      <c r="N14" s="460"/>
      <c r="O14" s="460"/>
      <c r="P14" s="460"/>
      <c r="Q14" s="460"/>
      <c r="R14" s="460"/>
      <c r="S14" s="460"/>
      <c r="T14" s="460"/>
      <c r="U14" s="460"/>
      <c r="V14" s="460"/>
      <c r="W14" s="460"/>
      <c r="X14" s="460"/>
      <c r="Y14" s="460"/>
      <c r="Z14" s="460"/>
      <c r="AA14" s="460"/>
      <c r="AB14" s="460"/>
      <c r="AC14" s="460"/>
      <c r="AD14" s="460"/>
      <c r="AE14" s="460"/>
      <c r="AF14" s="460"/>
      <c r="AG14" s="460"/>
      <c r="AH14" s="460"/>
      <c r="AI14" s="460"/>
      <c r="AJ14" s="460"/>
      <c r="AK14" s="460"/>
      <c r="AL14" s="460"/>
      <c r="AM14" s="460"/>
      <c r="AN14" s="460"/>
      <c r="AO14" s="460"/>
      <c r="AP14" s="460"/>
      <c r="AQ14" s="460"/>
      <c r="AR14" s="460"/>
      <c r="AS14" s="460"/>
      <c r="AT14" s="460"/>
      <c r="AU14" s="460"/>
      <c r="AV14" s="460"/>
      <c r="AW14" s="460">
        <v>63.523400000000002</v>
      </c>
      <c r="AX14" s="460">
        <v>71.582099999999997</v>
      </c>
      <c r="AY14" s="460">
        <v>76.438699999999997</v>
      </c>
      <c r="AZ14" s="460">
        <v>83.073999999999998</v>
      </c>
      <c r="BA14" s="460">
        <v>105.021</v>
      </c>
      <c r="BB14" s="460">
        <v>97.867900000000006</v>
      </c>
      <c r="BC14" s="460">
        <v>100</v>
      </c>
      <c r="BD14" s="460">
        <v>111.804</v>
      </c>
      <c r="BE14" s="460">
        <v>119.006</v>
      </c>
      <c r="BF14" s="460">
        <v>127.795</v>
      </c>
      <c r="BG14" s="460">
        <v>133.768</v>
      </c>
      <c r="BH14" s="460">
        <v>132.88300000000001</v>
      </c>
      <c r="BI14" s="460">
        <v>138.709</v>
      </c>
      <c r="BJ14" s="460">
        <v>145.61099999999999</v>
      </c>
      <c r="BK14" s="460">
        <v>146.52199999999999</v>
      </c>
      <c r="BL14" s="460">
        <v>149.89599999999999</v>
      </c>
      <c r="BM14" s="460"/>
      <c r="BN14" s="460"/>
      <c r="BO14" s="461">
        <v>14</v>
      </c>
    </row>
    <row r="15" spans="1:67" s="455" customFormat="1" ht="14" x14ac:dyDescent="0.15">
      <c r="A15" s="460" t="s">
        <v>1149</v>
      </c>
      <c r="B15" s="460" t="s">
        <v>1150</v>
      </c>
      <c r="C15" s="460" t="s">
        <v>1205</v>
      </c>
      <c r="D15" s="460" t="s">
        <v>1206</v>
      </c>
      <c r="E15" s="460"/>
      <c r="F15" s="460"/>
      <c r="G15" s="460"/>
      <c r="H15" s="460"/>
      <c r="I15" s="460"/>
      <c r="J15" s="460"/>
      <c r="K15" s="460"/>
      <c r="L15" s="460"/>
      <c r="M15" s="460"/>
      <c r="N15" s="460"/>
      <c r="O15" s="460"/>
      <c r="P15" s="460"/>
      <c r="Q15" s="460"/>
      <c r="R15" s="460"/>
      <c r="S15" s="460"/>
      <c r="T15" s="460"/>
      <c r="U15" s="460"/>
      <c r="V15" s="460"/>
      <c r="W15" s="460"/>
      <c r="X15" s="460"/>
      <c r="Y15" s="460"/>
      <c r="Z15" s="460"/>
      <c r="AA15" s="460"/>
      <c r="AB15" s="460"/>
      <c r="AC15" s="460"/>
      <c r="AD15" s="460"/>
      <c r="AE15" s="460"/>
      <c r="AF15" s="460"/>
      <c r="AG15" s="460"/>
      <c r="AH15" s="460"/>
      <c r="AI15" s="460"/>
      <c r="AJ15" s="460"/>
      <c r="AK15" s="460"/>
      <c r="AL15" s="460"/>
      <c r="AM15" s="460"/>
      <c r="AN15" s="460"/>
      <c r="AO15" s="460"/>
      <c r="AP15" s="460"/>
      <c r="AQ15" s="460"/>
      <c r="AR15" s="460"/>
      <c r="AS15" s="460"/>
      <c r="AT15" s="460"/>
      <c r="AU15" s="460"/>
      <c r="AV15" s="460"/>
      <c r="AW15" s="460"/>
      <c r="AX15" s="460"/>
      <c r="AY15" s="460"/>
      <c r="AZ15" s="460"/>
      <c r="BA15" s="460"/>
      <c r="BB15" s="460"/>
      <c r="BC15" s="460"/>
      <c r="BD15" s="460"/>
      <c r="BE15" s="460"/>
      <c r="BF15" s="460"/>
      <c r="BG15" s="460"/>
      <c r="BH15" s="460"/>
      <c r="BI15" s="460"/>
      <c r="BJ15" s="460"/>
      <c r="BK15" s="460"/>
      <c r="BL15" s="460"/>
      <c r="BM15" s="460"/>
      <c r="BN15" s="460"/>
      <c r="BO15" s="461">
        <v>15</v>
      </c>
    </row>
    <row r="16" spans="1:67" s="455" customFormat="1" ht="14" x14ac:dyDescent="0.15">
      <c r="A16" s="460" t="s">
        <v>131</v>
      </c>
      <c r="B16" s="460" t="s">
        <v>717</v>
      </c>
      <c r="C16" s="460" t="s">
        <v>1205</v>
      </c>
      <c r="D16" s="460" t="s">
        <v>1206</v>
      </c>
      <c r="E16" s="460"/>
      <c r="F16" s="460"/>
      <c r="G16" s="460"/>
      <c r="H16" s="460"/>
      <c r="I16" s="460"/>
      <c r="J16" s="460"/>
      <c r="K16" s="460"/>
      <c r="L16" s="460"/>
      <c r="M16" s="460"/>
      <c r="N16" s="460"/>
      <c r="O16" s="460"/>
      <c r="P16" s="460"/>
      <c r="Q16" s="460"/>
      <c r="R16" s="460"/>
      <c r="S16" s="460"/>
      <c r="T16" s="460"/>
      <c r="U16" s="460"/>
      <c r="V16" s="460"/>
      <c r="W16" s="460"/>
      <c r="X16" s="460"/>
      <c r="Y16" s="460"/>
      <c r="Z16" s="460"/>
      <c r="AA16" s="460"/>
      <c r="AB16" s="460"/>
      <c r="AC16" s="460"/>
      <c r="AD16" s="460"/>
      <c r="AE16" s="460"/>
      <c r="AF16" s="460"/>
      <c r="AG16" s="460"/>
      <c r="AH16" s="460"/>
      <c r="AI16" s="462">
        <v>2.1999999999999998E-8</v>
      </c>
      <c r="AJ16" s="462">
        <v>4.1000000000000003E-8</v>
      </c>
      <c r="AK16" s="462">
        <v>1.6E-7</v>
      </c>
      <c r="AL16" s="462">
        <v>2.3999999999999999E-6</v>
      </c>
      <c r="AM16" s="462">
        <v>2.5000000000000001E-5</v>
      </c>
      <c r="AN16" s="460">
        <v>6.9999999999999999E-4</v>
      </c>
      <c r="AO16" s="460">
        <v>2.971E-2</v>
      </c>
      <c r="AP16" s="460">
        <v>9.4839999999999994E-2</v>
      </c>
      <c r="AQ16" s="460">
        <v>0.19658</v>
      </c>
      <c r="AR16" s="460">
        <v>0.6845</v>
      </c>
      <c r="AS16" s="460">
        <v>2.9090799999999999</v>
      </c>
      <c r="AT16" s="460">
        <v>7.3472099999999996</v>
      </c>
      <c r="AU16" s="460">
        <v>15.348100000000001</v>
      </c>
      <c r="AV16" s="460">
        <v>30.4237</v>
      </c>
      <c r="AW16" s="460">
        <v>43.6708</v>
      </c>
      <c r="AX16" s="460">
        <v>53.694800000000001</v>
      </c>
      <c r="AY16" s="460">
        <v>60.838999999999999</v>
      </c>
      <c r="AZ16" s="460">
        <v>68.292699999999996</v>
      </c>
      <c r="BA16" s="460">
        <v>76.812799999999996</v>
      </c>
      <c r="BB16" s="460">
        <v>87.359399999999994</v>
      </c>
      <c r="BC16" s="460">
        <v>100</v>
      </c>
      <c r="BD16" s="460">
        <v>113.482</v>
      </c>
      <c r="BE16" s="460">
        <v>125.146</v>
      </c>
      <c r="BF16" s="460">
        <v>136.131</v>
      </c>
      <c r="BG16" s="460">
        <v>146.042</v>
      </c>
      <c r="BH16" s="460">
        <v>159.405</v>
      </c>
      <c r="BI16" s="460">
        <v>208.33500000000001</v>
      </c>
      <c r="BJ16" s="460">
        <v>270.51</v>
      </c>
      <c r="BK16" s="460">
        <v>323.608</v>
      </c>
      <c r="BL16" s="460">
        <v>378.88400000000001</v>
      </c>
      <c r="BM16" s="460"/>
      <c r="BN16" s="460"/>
      <c r="BO16" s="461">
        <v>16</v>
      </c>
    </row>
    <row r="17" spans="1:67" s="455" customFormat="1" ht="14" x14ac:dyDescent="0.15">
      <c r="A17" s="460" t="s">
        <v>101</v>
      </c>
      <c r="B17" s="460" t="s">
        <v>718</v>
      </c>
      <c r="C17" s="460" t="s">
        <v>1205</v>
      </c>
      <c r="D17" s="460" t="s">
        <v>1206</v>
      </c>
      <c r="E17" s="460"/>
      <c r="F17" s="460"/>
      <c r="G17" s="460"/>
      <c r="H17" s="460"/>
      <c r="I17" s="460"/>
      <c r="J17" s="460"/>
      <c r="K17" s="460"/>
      <c r="L17" s="460"/>
      <c r="M17" s="460"/>
      <c r="N17" s="460"/>
      <c r="O17" s="460"/>
      <c r="P17" s="460"/>
      <c r="Q17" s="460"/>
      <c r="R17" s="460"/>
      <c r="S17" s="460"/>
      <c r="T17" s="460"/>
      <c r="U17" s="460"/>
      <c r="V17" s="460"/>
      <c r="W17" s="460"/>
      <c r="X17" s="460"/>
      <c r="Y17" s="460"/>
      <c r="Z17" s="460"/>
      <c r="AA17" s="460"/>
      <c r="AB17" s="460"/>
      <c r="AC17" s="460"/>
      <c r="AD17" s="460"/>
      <c r="AE17" s="460"/>
      <c r="AF17" s="460"/>
      <c r="AG17" s="460"/>
      <c r="AH17" s="460"/>
      <c r="AI17" s="460"/>
      <c r="AJ17" s="460">
        <v>5.1145500000000004</v>
      </c>
      <c r="AK17" s="460">
        <v>16.6737</v>
      </c>
      <c r="AL17" s="460">
        <v>30.847200000000001</v>
      </c>
      <c r="AM17" s="460">
        <v>37.8078</v>
      </c>
      <c r="AN17" s="460">
        <v>40.754300000000001</v>
      </c>
      <c r="AO17" s="460">
        <v>45.9405</v>
      </c>
      <c r="AP17" s="460">
        <v>61.183599999999998</v>
      </c>
      <c r="AQ17" s="460">
        <v>73.813699999999997</v>
      </c>
      <c r="AR17" s="460">
        <v>74.101200000000006</v>
      </c>
      <c r="AS17" s="460">
        <v>74.138199999999998</v>
      </c>
      <c r="AT17" s="460">
        <v>76.442099999999996</v>
      </c>
      <c r="AU17" s="460">
        <v>82.382099999999994</v>
      </c>
      <c r="AV17" s="460">
        <v>82.780799999999999</v>
      </c>
      <c r="AW17" s="460">
        <v>84.668199999999999</v>
      </c>
      <c r="AX17" s="460">
        <v>86.671999999999997</v>
      </c>
      <c r="AY17" s="460">
        <v>88.726699999999994</v>
      </c>
      <c r="AZ17" s="460">
        <v>91.328800000000001</v>
      </c>
      <c r="BA17" s="460">
        <v>94.361699999999999</v>
      </c>
      <c r="BB17" s="460">
        <v>96.500799999999998</v>
      </c>
      <c r="BC17" s="460">
        <v>100</v>
      </c>
      <c r="BD17" s="460">
        <v>103.429</v>
      </c>
      <c r="BE17" s="460">
        <v>105.53</v>
      </c>
      <c r="BF17" s="460">
        <v>107.575</v>
      </c>
      <c r="BG17" s="460">
        <v>109.324</v>
      </c>
      <c r="BH17" s="460">
        <v>113.152</v>
      </c>
      <c r="BI17" s="460">
        <v>112.736</v>
      </c>
      <c r="BJ17" s="460">
        <v>115.059</v>
      </c>
      <c r="BK17" s="460">
        <v>117.393</v>
      </c>
      <c r="BL17" s="460">
        <v>119.04900000000001</v>
      </c>
      <c r="BM17" s="460">
        <v>120.979</v>
      </c>
      <c r="BN17" s="460">
        <v>123.449</v>
      </c>
      <c r="BO17" s="461">
        <v>17</v>
      </c>
    </row>
    <row r="18" spans="1:67" s="455" customFormat="1" ht="14" x14ac:dyDescent="0.15">
      <c r="A18" s="460" t="s">
        <v>122</v>
      </c>
      <c r="B18" s="460" t="s">
        <v>719</v>
      </c>
      <c r="C18" s="460" t="s">
        <v>1205</v>
      </c>
      <c r="D18" s="460" t="s">
        <v>1206</v>
      </c>
      <c r="E18" s="460"/>
      <c r="F18" s="460"/>
      <c r="G18" s="460"/>
      <c r="H18" s="460"/>
      <c r="I18" s="460"/>
      <c r="J18" s="460"/>
      <c r="K18" s="460"/>
      <c r="L18" s="460"/>
      <c r="M18" s="460"/>
      <c r="N18" s="460"/>
      <c r="O18" s="460"/>
      <c r="P18" s="460"/>
      <c r="Q18" s="460"/>
      <c r="R18" s="460"/>
      <c r="S18" s="460"/>
      <c r="T18" s="460"/>
      <c r="U18" s="460"/>
      <c r="V18" s="460"/>
      <c r="W18" s="460"/>
      <c r="X18" s="460"/>
      <c r="Y18" s="460"/>
      <c r="Z18" s="460"/>
      <c r="AA18" s="460"/>
      <c r="AB18" s="460"/>
      <c r="AC18" s="460"/>
      <c r="AD18" s="460"/>
      <c r="AE18" s="460"/>
      <c r="AF18" s="460"/>
      <c r="AG18" s="460"/>
      <c r="AH18" s="460"/>
      <c r="AI18" s="460"/>
      <c r="AJ18" s="460"/>
      <c r="AK18" s="460"/>
      <c r="AL18" s="460"/>
      <c r="AM18" s="460"/>
      <c r="AN18" s="460"/>
      <c r="AO18" s="460"/>
      <c r="AP18" s="460"/>
      <c r="AQ18" s="460"/>
      <c r="AR18" s="460"/>
      <c r="AS18" s="460"/>
      <c r="AT18" s="460"/>
      <c r="AU18" s="460"/>
      <c r="AV18" s="460"/>
      <c r="AW18" s="460"/>
      <c r="AX18" s="460"/>
      <c r="AY18" s="460"/>
      <c r="AZ18" s="460"/>
      <c r="BA18" s="460"/>
      <c r="BB18" s="460"/>
      <c r="BC18" s="460"/>
      <c r="BD18" s="460"/>
      <c r="BE18" s="460"/>
      <c r="BF18" s="460"/>
      <c r="BG18" s="460"/>
      <c r="BH18" s="460"/>
      <c r="BI18" s="460"/>
      <c r="BJ18" s="460"/>
      <c r="BK18" s="460"/>
      <c r="BL18" s="460"/>
      <c r="BM18" s="460"/>
      <c r="BN18" s="460"/>
      <c r="BO18" s="461">
        <v>18</v>
      </c>
    </row>
    <row r="19" spans="1:67" s="455" customFormat="1" ht="14" x14ac:dyDescent="0.15">
      <c r="A19" s="460" t="s">
        <v>720</v>
      </c>
      <c r="B19" s="460" t="s">
        <v>721</v>
      </c>
      <c r="C19" s="460" t="s">
        <v>1205</v>
      </c>
      <c r="D19" s="460" t="s">
        <v>1206</v>
      </c>
      <c r="E19" s="460"/>
      <c r="F19" s="460"/>
      <c r="G19" s="460"/>
      <c r="H19" s="460"/>
      <c r="I19" s="460"/>
      <c r="J19" s="460"/>
      <c r="K19" s="460"/>
      <c r="L19" s="460"/>
      <c r="M19" s="460"/>
      <c r="N19" s="460"/>
      <c r="O19" s="460"/>
      <c r="P19" s="460"/>
      <c r="Q19" s="460"/>
      <c r="R19" s="460"/>
      <c r="S19" s="460"/>
      <c r="T19" s="460"/>
      <c r="U19" s="460"/>
      <c r="V19" s="460"/>
      <c r="W19" s="460"/>
      <c r="X19" s="460"/>
      <c r="Y19" s="460"/>
      <c r="Z19" s="460"/>
      <c r="AA19" s="460"/>
      <c r="AB19" s="460"/>
      <c r="AC19" s="460"/>
      <c r="AD19" s="460"/>
      <c r="AE19" s="460"/>
      <c r="AF19" s="460"/>
      <c r="AG19" s="460"/>
      <c r="AH19" s="460"/>
      <c r="AI19" s="460"/>
      <c r="AJ19" s="460"/>
      <c r="AK19" s="460"/>
      <c r="AL19" s="460"/>
      <c r="AM19" s="460"/>
      <c r="AN19" s="460"/>
      <c r="AO19" s="460"/>
      <c r="AP19" s="460"/>
      <c r="AQ19" s="460"/>
      <c r="AR19" s="460"/>
      <c r="AS19" s="460"/>
      <c r="AT19" s="460"/>
      <c r="AU19" s="460"/>
      <c r="AV19" s="460"/>
      <c r="AW19" s="460"/>
      <c r="AX19" s="460"/>
      <c r="AY19" s="460"/>
      <c r="AZ19" s="460"/>
      <c r="BA19" s="460"/>
      <c r="BB19" s="460"/>
      <c r="BC19" s="460"/>
      <c r="BD19" s="460"/>
      <c r="BE19" s="460"/>
      <c r="BF19" s="460"/>
      <c r="BG19" s="460"/>
      <c r="BH19" s="460"/>
      <c r="BI19" s="460"/>
      <c r="BJ19" s="460"/>
      <c r="BK19" s="460"/>
      <c r="BL19" s="460"/>
      <c r="BM19" s="460"/>
      <c r="BN19" s="460"/>
      <c r="BO19" s="461">
        <v>19</v>
      </c>
    </row>
    <row r="20" spans="1:67" s="455" customFormat="1" ht="14" x14ac:dyDescent="0.15">
      <c r="A20" s="460" t="s">
        <v>348</v>
      </c>
      <c r="B20" s="460" t="s">
        <v>722</v>
      </c>
      <c r="C20" s="460" t="s">
        <v>1205</v>
      </c>
      <c r="D20" s="460" t="s">
        <v>1206</v>
      </c>
      <c r="E20" s="460"/>
      <c r="F20" s="460"/>
      <c r="G20" s="460"/>
      <c r="H20" s="460"/>
      <c r="I20" s="460"/>
      <c r="J20" s="460"/>
      <c r="K20" s="460"/>
      <c r="L20" s="460"/>
      <c r="M20" s="460"/>
      <c r="N20" s="460"/>
      <c r="O20" s="460"/>
      <c r="P20" s="460"/>
      <c r="Q20" s="460"/>
      <c r="R20" s="460"/>
      <c r="S20" s="460"/>
      <c r="T20" s="460"/>
      <c r="U20" s="460"/>
      <c r="V20" s="460"/>
      <c r="W20" s="460"/>
      <c r="X20" s="460"/>
      <c r="Y20" s="460"/>
      <c r="Z20" s="460"/>
      <c r="AA20" s="460"/>
      <c r="AB20" s="460"/>
      <c r="AC20" s="460"/>
      <c r="AD20" s="460"/>
      <c r="AE20" s="460"/>
      <c r="AF20" s="460"/>
      <c r="AG20" s="460"/>
      <c r="AH20" s="460"/>
      <c r="AI20" s="460"/>
      <c r="AJ20" s="460"/>
      <c r="AK20" s="460"/>
      <c r="AL20" s="460"/>
      <c r="AM20" s="460"/>
      <c r="AN20" s="460"/>
      <c r="AO20" s="460"/>
      <c r="AP20" s="460"/>
      <c r="AQ20" s="460"/>
      <c r="AR20" s="460"/>
      <c r="AS20" s="460"/>
      <c r="AT20" s="460"/>
      <c r="AU20" s="460"/>
      <c r="AV20" s="460"/>
      <c r="AW20" s="460"/>
      <c r="AX20" s="460"/>
      <c r="AY20" s="460"/>
      <c r="AZ20" s="460">
        <v>86.953100000000006</v>
      </c>
      <c r="BA20" s="460">
        <v>97.605199999999996</v>
      </c>
      <c r="BB20" s="460">
        <v>99.1297</v>
      </c>
      <c r="BC20" s="460">
        <v>100</v>
      </c>
      <c r="BD20" s="460">
        <v>100.877</v>
      </c>
      <c r="BE20" s="460">
        <v>101.545</v>
      </c>
      <c r="BF20" s="460">
        <v>102.664</v>
      </c>
      <c r="BG20" s="460">
        <v>105.072</v>
      </c>
      <c r="BH20" s="460">
        <v>109.349</v>
      </c>
      <c r="BI20" s="460">
        <v>111.117</v>
      </c>
      <c r="BJ20" s="460">
        <v>113.303</v>
      </c>
      <c r="BK20" s="460">
        <v>116.78</v>
      </c>
      <c r="BL20" s="460">
        <v>114.52500000000001</v>
      </c>
      <c r="BM20" s="460">
        <v>112.143</v>
      </c>
      <c r="BN20" s="460"/>
      <c r="BO20" s="461">
        <v>20</v>
      </c>
    </row>
    <row r="21" spans="1:67" s="455" customFormat="1" ht="14" x14ac:dyDescent="0.15">
      <c r="A21" s="460" t="s">
        <v>139</v>
      </c>
      <c r="B21" s="460" t="s">
        <v>723</v>
      </c>
      <c r="C21" s="460" t="s">
        <v>1205</v>
      </c>
      <c r="D21" s="460" t="s">
        <v>1206</v>
      </c>
      <c r="E21" s="460"/>
      <c r="F21" s="460"/>
      <c r="G21" s="460"/>
      <c r="H21" s="460"/>
      <c r="I21" s="460"/>
      <c r="J21" s="460"/>
      <c r="K21" s="460"/>
      <c r="L21" s="460"/>
      <c r="M21" s="460"/>
      <c r="N21" s="460"/>
      <c r="O21" s="460"/>
      <c r="P21" s="460"/>
      <c r="Q21" s="460"/>
      <c r="R21" s="460"/>
      <c r="S21" s="460"/>
      <c r="T21" s="460"/>
      <c r="U21" s="460"/>
      <c r="V21" s="460"/>
      <c r="W21" s="460"/>
      <c r="X21" s="460"/>
      <c r="Y21" s="460"/>
      <c r="Z21" s="460"/>
      <c r="AA21" s="460"/>
      <c r="AB21" s="460"/>
      <c r="AC21" s="460"/>
      <c r="AD21" s="460"/>
      <c r="AE21" s="460"/>
      <c r="AF21" s="460"/>
      <c r="AG21" s="460"/>
      <c r="AH21" s="460"/>
      <c r="AI21" s="460"/>
      <c r="AJ21" s="460"/>
      <c r="AK21" s="460"/>
      <c r="AL21" s="460"/>
      <c r="AM21" s="460"/>
      <c r="AN21" s="460"/>
      <c r="AO21" s="460"/>
      <c r="AP21" s="460"/>
      <c r="AQ21" s="460"/>
      <c r="AR21" s="460"/>
      <c r="AS21" s="460"/>
      <c r="AT21" s="460"/>
      <c r="AU21" s="460"/>
      <c r="AV21" s="460"/>
      <c r="AW21" s="460"/>
      <c r="AX21" s="460"/>
      <c r="AY21" s="460"/>
      <c r="AZ21" s="460"/>
      <c r="BA21" s="460"/>
      <c r="BB21" s="460"/>
      <c r="BC21" s="460"/>
      <c r="BD21" s="460"/>
      <c r="BE21" s="460"/>
      <c r="BF21" s="460"/>
      <c r="BG21" s="460"/>
      <c r="BH21" s="460"/>
      <c r="BI21" s="460"/>
      <c r="BJ21" s="460"/>
      <c r="BK21" s="460"/>
      <c r="BL21" s="460"/>
      <c r="BM21" s="460"/>
      <c r="BN21" s="460"/>
      <c r="BO21" s="461">
        <v>21</v>
      </c>
    </row>
    <row r="22" spans="1:67" s="455" customFormat="1" ht="14" x14ac:dyDescent="0.15">
      <c r="A22" s="460" t="s">
        <v>144</v>
      </c>
      <c r="B22" s="460" t="s">
        <v>724</v>
      </c>
      <c r="C22" s="460" t="s">
        <v>1205</v>
      </c>
      <c r="D22" s="460" t="s">
        <v>1206</v>
      </c>
      <c r="E22" s="460"/>
      <c r="F22" s="460"/>
      <c r="G22" s="460"/>
      <c r="H22" s="460"/>
      <c r="I22" s="460"/>
      <c r="J22" s="460"/>
      <c r="K22" s="460"/>
      <c r="L22" s="460"/>
      <c r="M22" s="460"/>
      <c r="N22" s="460"/>
      <c r="O22" s="460"/>
      <c r="P22" s="460"/>
      <c r="Q22" s="460"/>
      <c r="R22" s="460"/>
      <c r="S22" s="460"/>
      <c r="T22" s="460"/>
      <c r="U22" s="460"/>
      <c r="V22" s="460"/>
      <c r="W22" s="460"/>
      <c r="X22" s="460"/>
      <c r="Y22" s="460"/>
      <c r="Z22" s="460"/>
      <c r="AA22" s="460"/>
      <c r="AB22" s="460"/>
      <c r="AC22" s="460"/>
      <c r="AD22" s="460"/>
      <c r="AE22" s="460"/>
      <c r="AF22" s="460"/>
      <c r="AG22" s="460"/>
      <c r="AH22" s="460"/>
      <c r="AI22" s="460"/>
      <c r="AJ22" s="460"/>
      <c r="AK22" s="460"/>
      <c r="AL22" s="460">
        <v>0.46203</v>
      </c>
      <c r="AM22" s="460">
        <v>16.049800000000001</v>
      </c>
      <c r="AN22" s="460">
        <v>44.289700000000003</v>
      </c>
      <c r="AO22" s="460">
        <v>52.563499999999998</v>
      </c>
      <c r="AP22" s="460">
        <v>59.901800000000001</v>
      </c>
      <c r="AQ22" s="460">
        <v>65.096800000000002</v>
      </c>
      <c r="AR22" s="460">
        <v>65.518799999999999</v>
      </c>
      <c r="AS22" s="460">
        <v>65.000600000000006</v>
      </c>
      <c r="AT22" s="460">
        <v>67.045400000000001</v>
      </c>
      <c r="AU22" s="460">
        <v>67.756200000000007</v>
      </c>
      <c r="AV22" s="460">
        <v>70.955299999999994</v>
      </c>
      <c r="AW22" s="460">
        <v>75.8947</v>
      </c>
      <c r="AX22" s="460">
        <v>76.379599999999996</v>
      </c>
      <c r="AY22" s="460">
        <v>78.588800000000006</v>
      </c>
      <c r="AZ22" s="460">
        <v>82.052499999999995</v>
      </c>
      <c r="BA22" s="460">
        <v>89.396100000000004</v>
      </c>
      <c r="BB22" s="460">
        <v>92.441599999999994</v>
      </c>
      <c r="BC22" s="460">
        <v>100</v>
      </c>
      <c r="BD22" s="460">
        <v>107.65</v>
      </c>
      <c r="BE22" s="460">
        <v>110.404</v>
      </c>
      <c r="BF22" s="460">
        <v>116.79600000000001</v>
      </c>
      <c r="BG22" s="460">
        <v>120.27800000000001</v>
      </c>
      <c r="BH22" s="460">
        <v>124.76600000000001</v>
      </c>
      <c r="BI22" s="460">
        <v>123.015</v>
      </c>
      <c r="BJ22" s="460">
        <v>124.208</v>
      </c>
      <c r="BK22" s="460">
        <v>127.33799999999999</v>
      </c>
      <c r="BL22" s="460">
        <v>129.17599999999999</v>
      </c>
      <c r="BM22" s="460">
        <v>130.74100000000001</v>
      </c>
      <c r="BN22" s="460">
        <v>140.13399999999999</v>
      </c>
      <c r="BO22" s="461">
        <v>22</v>
      </c>
    </row>
    <row r="23" spans="1:67" s="455" customFormat="1" ht="14" x14ac:dyDescent="0.15">
      <c r="A23" s="460" t="s">
        <v>725</v>
      </c>
      <c r="B23" s="460" t="s">
        <v>726</v>
      </c>
      <c r="C23" s="460" t="s">
        <v>1205</v>
      </c>
      <c r="D23" s="460" t="s">
        <v>1206</v>
      </c>
      <c r="E23" s="460"/>
      <c r="F23" s="460"/>
      <c r="G23" s="460"/>
      <c r="H23" s="460"/>
      <c r="I23" s="460"/>
      <c r="J23" s="460"/>
      <c r="K23" s="460"/>
      <c r="L23" s="460"/>
      <c r="M23" s="460"/>
      <c r="N23" s="460"/>
      <c r="O23" s="460"/>
      <c r="P23" s="460"/>
      <c r="Q23" s="460"/>
      <c r="R23" s="460"/>
      <c r="S23" s="460"/>
      <c r="T23" s="460"/>
      <c r="U23" s="460"/>
      <c r="V23" s="460"/>
      <c r="W23" s="460"/>
      <c r="X23" s="460"/>
      <c r="Y23" s="460"/>
      <c r="Z23" s="460"/>
      <c r="AA23" s="460"/>
      <c r="AB23" s="460"/>
      <c r="AC23" s="460"/>
      <c r="AD23" s="460"/>
      <c r="AE23" s="460"/>
      <c r="AF23" s="460"/>
      <c r="AG23" s="460"/>
      <c r="AH23" s="460"/>
      <c r="AI23" s="460"/>
      <c r="AJ23" s="460"/>
      <c r="AK23" s="460"/>
      <c r="AL23" s="460"/>
      <c r="AM23" s="460"/>
      <c r="AN23" s="460"/>
      <c r="AO23" s="460"/>
      <c r="AP23" s="460"/>
      <c r="AQ23" s="460"/>
      <c r="AR23" s="460"/>
      <c r="AS23" s="460"/>
      <c r="AT23" s="460"/>
      <c r="AU23" s="460"/>
      <c r="AV23" s="460"/>
      <c r="AW23" s="460"/>
      <c r="AX23" s="460"/>
      <c r="AY23" s="460"/>
      <c r="AZ23" s="460"/>
      <c r="BA23" s="460"/>
      <c r="BB23" s="460"/>
      <c r="BC23" s="460"/>
      <c r="BD23" s="460"/>
      <c r="BE23" s="460"/>
      <c r="BF23" s="460"/>
      <c r="BG23" s="460"/>
      <c r="BH23" s="460"/>
      <c r="BI23" s="460"/>
      <c r="BJ23" s="460"/>
      <c r="BK23" s="460"/>
      <c r="BL23" s="460"/>
      <c r="BM23" s="460"/>
      <c r="BN23" s="460"/>
      <c r="BO23" s="461">
        <v>23</v>
      </c>
    </row>
    <row r="24" spans="1:67" s="455" customFormat="1" ht="14" x14ac:dyDescent="0.15">
      <c r="A24" s="460" t="s">
        <v>135</v>
      </c>
      <c r="B24" s="460" t="s">
        <v>727</v>
      </c>
      <c r="C24" s="460" t="s">
        <v>1205</v>
      </c>
      <c r="D24" s="460" t="s">
        <v>1206</v>
      </c>
      <c r="E24" s="460"/>
      <c r="F24" s="460"/>
      <c r="G24" s="460"/>
      <c r="H24" s="460"/>
      <c r="I24" s="460"/>
      <c r="J24" s="460"/>
      <c r="K24" s="460"/>
      <c r="L24" s="460"/>
      <c r="M24" s="460"/>
      <c r="N24" s="460"/>
      <c r="O24" s="460"/>
      <c r="P24" s="460"/>
      <c r="Q24" s="460"/>
      <c r="R24" s="460"/>
      <c r="S24" s="460"/>
      <c r="T24" s="460"/>
      <c r="U24" s="460"/>
      <c r="V24" s="460"/>
      <c r="W24" s="460"/>
      <c r="X24" s="460"/>
      <c r="Y24" s="460"/>
      <c r="Z24" s="460"/>
      <c r="AA24" s="460"/>
      <c r="AB24" s="460"/>
      <c r="AC24" s="460"/>
      <c r="AD24" s="460"/>
      <c r="AE24" s="460"/>
      <c r="AF24" s="460"/>
      <c r="AG24" s="460"/>
      <c r="AH24" s="460"/>
      <c r="AI24" s="460"/>
      <c r="AJ24" s="460"/>
      <c r="AK24" s="460"/>
      <c r="AL24" s="460"/>
      <c r="AM24" s="460"/>
      <c r="AN24" s="460"/>
      <c r="AO24" s="460"/>
      <c r="AP24" s="460"/>
      <c r="AQ24" s="460">
        <v>79.569400000000002</v>
      </c>
      <c r="AR24" s="460">
        <v>80.461600000000004</v>
      </c>
      <c r="AS24" s="460">
        <v>81.082599999999999</v>
      </c>
      <c r="AT24" s="460">
        <v>82.22</v>
      </c>
      <c r="AU24" s="460">
        <v>84.199600000000004</v>
      </c>
      <c r="AV24" s="460">
        <v>85.878100000000003</v>
      </c>
      <c r="AW24" s="460">
        <v>87.621499999999997</v>
      </c>
      <c r="AX24" s="460">
        <v>89.460499999999996</v>
      </c>
      <c r="AY24" s="460">
        <v>91.059799999999996</v>
      </c>
      <c r="AZ24" s="460">
        <v>92.349299999999999</v>
      </c>
      <c r="BA24" s="460">
        <v>97.275000000000006</v>
      </c>
      <c r="BB24" s="460">
        <v>96.739800000000002</v>
      </c>
      <c r="BC24" s="460">
        <v>100</v>
      </c>
      <c r="BD24" s="460">
        <v>103.45699999999999</v>
      </c>
      <c r="BE24" s="460">
        <v>106.95</v>
      </c>
      <c r="BF24" s="460">
        <v>108.083</v>
      </c>
      <c r="BG24" s="460">
        <v>109.261</v>
      </c>
      <c r="BH24" s="460">
        <v>110.32</v>
      </c>
      <c r="BI24" s="460">
        <v>109.78</v>
      </c>
      <c r="BJ24" s="460">
        <v>112.45</v>
      </c>
      <c r="BK24" s="460">
        <v>113.80800000000001</v>
      </c>
      <c r="BL24" s="460">
        <v>115.437</v>
      </c>
      <c r="BM24" s="460">
        <v>116.15900000000001</v>
      </c>
      <c r="BN24" s="460">
        <v>118.556</v>
      </c>
      <c r="BO24" s="461">
        <v>24</v>
      </c>
    </row>
    <row r="25" spans="1:67" s="455" customFormat="1" ht="14" x14ac:dyDescent="0.15">
      <c r="A25" s="460" t="s">
        <v>148</v>
      </c>
      <c r="B25" s="460" t="s">
        <v>728</v>
      </c>
      <c r="C25" s="460" t="s">
        <v>1205</v>
      </c>
      <c r="D25" s="460" t="s">
        <v>1206</v>
      </c>
      <c r="E25" s="460">
        <v>7.9604600000000003</v>
      </c>
      <c r="F25" s="460">
        <v>8.1425599999999996</v>
      </c>
      <c r="G25" s="460">
        <v>8.1165500000000002</v>
      </c>
      <c r="H25" s="460">
        <v>8.1685700000000008</v>
      </c>
      <c r="I25" s="460">
        <v>8.4027100000000008</v>
      </c>
      <c r="J25" s="460">
        <v>8.6888699999999996</v>
      </c>
      <c r="K25" s="460">
        <v>8.9750300000000003</v>
      </c>
      <c r="L25" s="460">
        <v>9.2872000000000003</v>
      </c>
      <c r="M25" s="460">
        <v>9.5213300000000007</v>
      </c>
      <c r="N25" s="460">
        <v>9.8335100000000004</v>
      </c>
      <c r="O25" s="460">
        <v>10.1717</v>
      </c>
      <c r="P25" s="460">
        <v>10.795999999999999</v>
      </c>
      <c r="Q25" s="460">
        <v>11.446400000000001</v>
      </c>
      <c r="R25" s="460">
        <v>12.487</v>
      </c>
      <c r="S25" s="460">
        <v>14.412100000000001</v>
      </c>
      <c r="T25" s="460">
        <v>16.597300000000001</v>
      </c>
      <c r="U25" s="460">
        <v>18.808499999999999</v>
      </c>
      <c r="V25" s="460">
        <v>21.123799999999999</v>
      </c>
      <c r="W25" s="460">
        <v>22.814800000000002</v>
      </c>
      <c r="X25" s="460">
        <v>24.895900000000001</v>
      </c>
      <c r="Y25" s="460">
        <v>27.4194</v>
      </c>
      <c r="Z25" s="460">
        <v>30.020800000000001</v>
      </c>
      <c r="AA25" s="460">
        <v>33.428699999999999</v>
      </c>
      <c r="AB25" s="460">
        <v>36.784599999999998</v>
      </c>
      <c r="AC25" s="460">
        <v>38.241399999999999</v>
      </c>
      <c r="AD25" s="460">
        <v>40.816899999999997</v>
      </c>
      <c r="AE25" s="460">
        <v>44.510899999999999</v>
      </c>
      <c r="AF25" s="460">
        <v>48.309100000000001</v>
      </c>
      <c r="AG25" s="460">
        <v>51.795000000000002</v>
      </c>
      <c r="AH25" s="460">
        <v>55.697200000000002</v>
      </c>
      <c r="AI25" s="460">
        <v>59.781500000000001</v>
      </c>
      <c r="AJ25" s="460">
        <v>61.680500000000002</v>
      </c>
      <c r="AK25" s="460">
        <v>62.304900000000004</v>
      </c>
      <c r="AL25" s="460">
        <v>63.397500000000001</v>
      </c>
      <c r="AM25" s="460">
        <v>64.646199999999993</v>
      </c>
      <c r="AN25" s="460">
        <v>67.637900000000002</v>
      </c>
      <c r="AO25" s="460">
        <v>69.406899999999993</v>
      </c>
      <c r="AP25" s="460">
        <v>69.563000000000002</v>
      </c>
      <c r="AQ25" s="460">
        <v>70.161299999999997</v>
      </c>
      <c r="AR25" s="460">
        <v>71.201899999999995</v>
      </c>
      <c r="AS25" s="460">
        <v>74.375699999999995</v>
      </c>
      <c r="AT25" s="460">
        <v>77.653499999999994</v>
      </c>
      <c r="AU25" s="460">
        <v>79.968800000000002</v>
      </c>
      <c r="AV25" s="460">
        <v>82.153999999999996</v>
      </c>
      <c r="AW25" s="460">
        <v>84.079099999999997</v>
      </c>
      <c r="AX25" s="460">
        <v>86.342399999999998</v>
      </c>
      <c r="AY25" s="460">
        <v>89.412099999999995</v>
      </c>
      <c r="AZ25" s="460">
        <v>91.493200000000002</v>
      </c>
      <c r="BA25" s="460">
        <v>95.473500000000001</v>
      </c>
      <c r="BB25" s="460">
        <v>97.164400000000001</v>
      </c>
      <c r="BC25" s="460">
        <v>100</v>
      </c>
      <c r="BD25" s="460">
        <v>103.304</v>
      </c>
      <c r="BE25" s="460">
        <v>105.125</v>
      </c>
      <c r="BF25" s="460">
        <v>107.7</v>
      </c>
      <c r="BG25" s="460">
        <v>110.38</v>
      </c>
      <c r="BH25" s="460">
        <v>112.045</v>
      </c>
      <c r="BI25" s="460">
        <v>113.476</v>
      </c>
      <c r="BJ25" s="460">
        <v>115.687</v>
      </c>
      <c r="BK25" s="460">
        <v>117.898</v>
      </c>
      <c r="BL25" s="460">
        <v>119.797</v>
      </c>
      <c r="BM25" s="460">
        <v>120.812</v>
      </c>
      <c r="BN25" s="460">
        <v>124.27200000000001</v>
      </c>
      <c r="BO25" s="461">
        <v>25</v>
      </c>
    </row>
    <row r="26" spans="1:67" s="455" customFormat="1" ht="14" x14ac:dyDescent="0.15">
      <c r="A26" s="460" t="s">
        <v>153</v>
      </c>
      <c r="B26" s="460" t="s">
        <v>729</v>
      </c>
      <c r="C26" s="460" t="s">
        <v>1205</v>
      </c>
      <c r="D26" s="460" t="s">
        <v>1206</v>
      </c>
      <c r="E26" s="460">
        <v>17.824200000000001</v>
      </c>
      <c r="F26" s="460">
        <v>18.455500000000001</v>
      </c>
      <c r="G26" s="460">
        <v>19.264199999999999</v>
      </c>
      <c r="H26" s="460">
        <v>19.786000000000001</v>
      </c>
      <c r="I26" s="460">
        <v>20.551500000000001</v>
      </c>
      <c r="J26" s="460">
        <v>21.564900000000002</v>
      </c>
      <c r="K26" s="460">
        <v>22.007999999999999</v>
      </c>
      <c r="L26" s="460">
        <v>22.8827</v>
      </c>
      <c r="M26" s="460">
        <v>23.5154</v>
      </c>
      <c r="N26" s="460">
        <v>24.239799999999999</v>
      </c>
      <c r="O26" s="460">
        <v>25.299700000000001</v>
      </c>
      <c r="P26" s="460">
        <v>26.489899999999999</v>
      </c>
      <c r="Q26" s="460">
        <v>28.173400000000001</v>
      </c>
      <c r="R26" s="460">
        <v>30.295100000000001</v>
      </c>
      <c r="S26" s="460">
        <v>33.1798</v>
      </c>
      <c r="T26" s="460">
        <v>35.981900000000003</v>
      </c>
      <c r="U26" s="460">
        <v>38.615299999999998</v>
      </c>
      <c r="V26" s="460">
        <v>40.737000000000002</v>
      </c>
      <c r="W26" s="460">
        <v>42.193100000000001</v>
      </c>
      <c r="X26" s="460">
        <v>43.757399999999997</v>
      </c>
      <c r="Y26" s="460">
        <v>46.526499999999999</v>
      </c>
      <c r="Z26" s="460">
        <v>49.691699999999997</v>
      </c>
      <c r="AA26" s="460">
        <v>52.393000000000001</v>
      </c>
      <c r="AB26" s="460">
        <v>54.142499999999998</v>
      </c>
      <c r="AC26" s="460">
        <v>57.208599999999997</v>
      </c>
      <c r="AD26" s="460">
        <v>59.033299999999997</v>
      </c>
      <c r="AE26" s="460">
        <v>60.040100000000002</v>
      </c>
      <c r="AF26" s="460">
        <v>60.881799999999998</v>
      </c>
      <c r="AG26" s="460">
        <v>62.048200000000001</v>
      </c>
      <c r="AH26" s="460">
        <v>63.641800000000003</v>
      </c>
      <c r="AI26" s="460">
        <v>65.717699999999994</v>
      </c>
      <c r="AJ26" s="460">
        <v>67.911000000000001</v>
      </c>
      <c r="AK26" s="460">
        <v>70.641599999999997</v>
      </c>
      <c r="AL26" s="460">
        <v>73.207099999999997</v>
      </c>
      <c r="AM26" s="460">
        <v>75.369200000000006</v>
      </c>
      <c r="AN26" s="460">
        <v>77.06</v>
      </c>
      <c r="AO26" s="460">
        <v>78.494100000000003</v>
      </c>
      <c r="AP26" s="460">
        <v>79.519199999999998</v>
      </c>
      <c r="AQ26" s="460">
        <v>80.252799999999993</v>
      </c>
      <c r="AR26" s="460">
        <v>80.709400000000002</v>
      </c>
      <c r="AS26" s="460">
        <v>82.601900000000001</v>
      </c>
      <c r="AT26" s="460">
        <v>84.790899999999993</v>
      </c>
      <c r="AU26" s="460">
        <v>86.325900000000004</v>
      </c>
      <c r="AV26" s="460">
        <v>87.496099999999998</v>
      </c>
      <c r="AW26" s="460">
        <v>89.299499999999995</v>
      </c>
      <c r="AX26" s="460">
        <v>91.352699999999999</v>
      </c>
      <c r="AY26" s="460">
        <v>92.669600000000003</v>
      </c>
      <c r="AZ26" s="460">
        <v>94.679100000000005</v>
      </c>
      <c r="BA26" s="460">
        <v>97.724000000000004</v>
      </c>
      <c r="BB26" s="460">
        <v>98.218800000000002</v>
      </c>
      <c r="BC26" s="460">
        <v>100</v>
      </c>
      <c r="BD26" s="460">
        <v>103.28700000000001</v>
      </c>
      <c r="BE26" s="460">
        <v>105.854</v>
      </c>
      <c r="BF26" s="460">
        <v>107.971</v>
      </c>
      <c r="BG26" s="460">
        <v>109.705</v>
      </c>
      <c r="BH26" s="460">
        <v>110.68899999999999</v>
      </c>
      <c r="BI26" s="460">
        <v>111.675</v>
      </c>
      <c r="BJ26" s="460">
        <v>114</v>
      </c>
      <c r="BK26" s="460">
        <v>116.27800000000001</v>
      </c>
      <c r="BL26" s="460">
        <v>118.05800000000001</v>
      </c>
      <c r="BM26" s="460">
        <v>119.68899999999999</v>
      </c>
      <c r="BN26" s="460">
        <v>123.001</v>
      </c>
      <c r="BO26" s="461">
        <v>26</v>
      </c>
    </row>
    <row r="27" spans="1:67" s="455" customFormat="1" ht="14" x14ac:dyDescent="0.15">
      <c r="A27" s="460" t="s">
        <v>156</v>
      </c>
      <c r="B27" s="460" t="s">
        <v>730</v>
      </c>
      <c r="C27" s="460" t="s">
        <v>1205</v>
      </c>
      <c r="D27" s="460" t="s">
        <v>1206</v>
      </c>
      <c r="E27" s="460"/>
      <c r="F27" s="460"/>
      <c r="G27" s="460"/>
      <c r="H27" s="460"/>
      <c r="I27" s="460"/>
      <c r="J27" s="460"/>
      <c r="K27" s="460"/>
      <c r="L27" s="460"/>
      <c r="M27" s="460"/>
      <c r="N27" s="460"/>
      <c r="O27" s="460"/>
      <c r="P27" s="460"/>
      <c r="Q27" s="460"/>
      <c r="R27" s="460"/>
      <c r="S27" s="460"/>
      <c r="T27" s="460"/>
      <c r="U27" s="460"/>
      <c r="V27" s="460"/>
      <c r="W27" s="460"/>
      <c r="X27" s="460"/>
      <c r="Y27" s="460"/>
      <c r="Z27" s="460"/>
      <c r="AA27" s="460"/>
      <c r="AB27" s="460"/>
      <c r="AC27" s="460"/>
      <c r="AD27" s="460"/>
      <c r="AE27" s="460"/>
      <c r="AF27" s="460"/>
      <c r="AG27" s="460"/>
      <c r="AH27" s="460"/>
      <c r="AI27" s="460"/>
      <c r="AJ27" s="460">
        <v>4.3020000000000003E-2</v>
      </c>
      <c r="AK27" s="460">
        <v>3.8449999999999998E-2</v>
      </c>
      <c r="AL27" s="460">
        <v>0.47215000000000001</v>
      </c>
      <c r="AM27" s="460">
        <v>8.3202599999999993</v>
      </c>
      <c r="AN27" s="460">
        <v>42.579799999999999</v>
      </c>
      <c r="AO27" s="460">
        <v>51.008299999999998</v>
      </c>
      <c r="AP27" s="460">
        <v>52.882599999999996</v>
      </c>
      <c r="AQ27" s="460">
        <v>52.4739</v>
      </c>
      <c r="AR27" s="460">
        <v>48.000399999999999</v>
      </c>
      <c r="AS27" s="460">
        <v>48.866900000000001</v>
      </c>
      <c r="AT27" s="460">
        <v>49.622900000000001</v>
      </c>
      <c r="AU27" s="460">
        <v>50.998100000000001</v>
      </c>
      <c r="AV27" s="460">
        <v>52.137300000000003</v>
      </c>
      <c r="AW27" s="460">
        <v>55.635100000000001</v>
      </c>
      <c r="AX27" s="460">
        <v>61.020299999999999</v>
      </c>
      <c r="AY27" s="460">
        <v>66.102699999999999</v>
      </c>
      <c r="AZ27" s="460">
        <v>77.1417</v>
      </c>
      <c r="BA27" s="460">
        <v>93.224999999999994</v>
      </c>
      <c r="BB27" s="460">
        <v>94.583299999999994</v>
      </c>
      <c r="BC27" s="460">
        <v>100</v>
      </c>
      <c r="BD27" s="460">
        <v>107.858</v>
      </c>
      <c r="BE27" s="460">
        <v>109.008</v>
      </c>
      <c r="BF27" s="460">
        <v>111.642</v>
      </c>
      <c r="BG27" s="460">
        <v>113.175</v>
      </c>
      <c r="BH27" s="460">
        <v>117.733</v>
      </c>
      <c r="BI27" s="460">
        <v>132.38300000000001</v>
      </c>
      <c r="BJ27" s="460">
        <v>149.50800000000001</v>
      </c>
      <c r="BK27" s="460">
        <v>152.9</v>
      </c>
      <c r="BL27" s="460">
        <v>156.892</v>
      </c>
      <c r="BM27" s="460">
        <v>161.221</v>
      </c>
      <c r="BN27" s="460">
        <v>171.94300000000001</v>
      </c>
      <c r="BO27" s="461">
        <v>27</v>
      </c>
    </row>
    <row r="28" spans="1:67" s="455" customFormat="1" ht="14" x14ac:dyDescent="0.15">
      <c r="A28" s="460" t="s">
        <v>191</v>
      </c>
      <c r="B28" s="460" t="s">
        <v>731</v>
      </c>
      <c r="C28" s="460" t="s">
        <v>1205</v>
      </c>
      <c r="D28" s="460" t="s">
        <v>1206</v>
      </c>
      <c r="E28" s="460"/>
      <c r="F28" s="460"/>
      <c r="G28" s="460"/>
      <c r="H28" s="460"/>
      <c r="I28" s="460"/>
      <c r="J28" s="460">
        <v>1.46845</v>
      </c>
      <c r="K28" s="460">
        <v>1.5336000000000001</v>
      </c>
      <c r="L28" s="460">
        <v>1.5168999999999999</v>
      </c>
      <c r="M28" s="460">
        <v>1.6087800000000001</v>
      </c>
      <c r="N28" s="460">
        <v>1.6735199999999999</v>
      </c>
      <c r="O28" s="460">
        <v>1.67018</v>
      </c>
      <c r="P28" s="460">
        <v>1.7344900000000001</v>
      </c>
      <c r="Q28" s="460">
        <v>1.8008999999999999</v>
      </c>
      <c r="R28" s="460">
        <v>1.90907</v>
      </c>
      <c r="S28" s="460">
        <v>2.2092200000000002</v>
      </c>
      <c r="T28" s="460">
        <v>2.5562900000000002</v>
      </c>
      <c r="U28" s="460">
        <v>2.73156</v>
      </c>
      <c r="V28" s="460">
        <v>2.91825</v>
      </c>
      <c r="W28" s="460">
        <v>3.61558</v>
      </c>
      <c r="X28" s="460">
        <v>4.9367400000000004</v>
      </c>
      <c r="Y28" s="460">
        <v>5.0600899999999998</v>
      </c>
      <c r="Z28" s="460">
        <v>5.67577</v>
      </c>
      <c r="AA28" s="460">
        <v>6.0088299999999997</v>
      </c>
      <c r="AB28" s="460">
        <v>6.4986199999999998</v>
      </c>
      <c r="AC28" s="460">
        <v>7.4290200000000004</v>
      </c>
      <c r="AD28" s="460">
        <v>7.7116400000000001</v>
      </c>
      <c r="AE28" s="460">
        <v>7.8408600000000002</v>
      </c>
      <c r="AF28" s="460">
        <v>8.3986000000000001</v>
      </c>
      <c r="AG28" s="460">
        <v>8.7754300000000001</v>
      </c>
      <c r="AH28" s="460">
        <v>9.7987900000000003</v>
      </c>
      <c r="AI28" s="460">
        <v>10.4849</v>
      </c>
      <c r="AJ28" s="460">
        <v>11.4282</v>
      </c>
      <c r="AK28" s="460">
        <v>11.6366</v>
      </c>
      <c r="AL28" s="460">
        <v>12.763</v>
      </c>
      <c r="AM28" s="460">
        <v>14.6586</v>
      </c>
      <c r="AN28" s="460">
        <v>17.482299999999999</v>
      </c>
      <c r="AO28" s="460">
        <v>22.104099999999999</v>
      </c>
      <c r="AP28" s="460">
        <v>28.981000000000002</v>
      </c>
      <c r="AQ28" s="460">
        <v>32.6038</v>
      </c>
      <c r="AR28" s="460">
        <v>33.707599999999999</v>
      </c>
      <c r="AS28" s="460">
        <v>41.942999999999998</v>
      </c>
      <c r="AT28" s="460">
        <v>45.842100000000002</v>
      </c>
      <c r="AU28" s="460">
        <v>45.216099999999997</v>
      </c>
      <c r="AV28" s="460">
        <v>50.0304</v>
      </c>
      <c r="AW28" s="460">
        <v>54.121099999999998</v>
      </c>
      <c r="AX28" s="460">
        <v>61.293300000000002</v>
      </c>
      <c r="AY28" s="460">
        <v>62.976100000000002</v>
      </c>
      <c r="AZ28" s="460">
        <v>68.273600000000002</v>
      </c>
      <c r="BA28" s="460">
        <v>84.937200000000004</v>
      </c>
      <c r="BB28" s="460">
        <v>93.902699999999996</v>
      </c>
      <c r="BC28" s="460">
        <v>100</v>
      </c>
      <c r="BD28" s="460">
        <v>109.592</v>
      </c>
      <c r="BE28" s="460">
        <v>129.495</v>
      </c>
      <c r="BF28" s="460">
        <v>139.77500000000001</v>
      </c>
      <c r="BG28" s="460">
        <v>145.93199999999999</v>
      </c>
      <c r="BH28" s="460">
        <v>154.024</v>
      </c>
      <c r="BI28" s="460">
        <v>162.584</v>
      </c>
      <c r="BJ28" s="460">
        <v>188.68299999999999</v>
      </c>
      <c r="BK28" s="460">
        <v>183.37200000000001</v>
      </c>
      <c r="BL28" s="460">
        <v>182.11199999999999</v>
      </c>
      <c r="BM28" s="460">
        <v>195.44499999999999</v>
      </c>
      <c r="BN28" s="460">
        <v>211.87100000000001</v>
      </c>
      <c r="BO28" s="461">
        <v>28</v>
      </c>
    </row>
    <row r="29" spans="1:67" s="455" customFormat="1" ht="14" x14ac:dyDescent="0.15">
      <c r="A29" s="460" t="s">
        <v>171</v>
      </c>
      <c r="B29" s="460" t="s">
        <v>732</v>
      </c>
      <c r="C29" s="460" t="s">
        <v>1205</v>
      </c>
      <c r="D29" s="460" t="s">
        <v>1206</v>
      </c>
      <c r="E29" s="460">
        <v>15.5961</v>
      </c>
      <c r="F29" s="460">
        <v>15.7509</v>
      </c>
      <c r="G29" s="460">
        <v>15.972099999999999</v>
      </c>
      <c r="H29" s="460">
        <v>16.315200000000001</v>
      </c>
      <c r="I29" s="460">
        <v>16.9954</v>
      </c>
      <c r="J29" s="460">
        <v>17.686299999999999</v>
      </c>
      <c r="K29" s="460">
        <v>18.424499999999998</v>
      </c>
      <c r="L29" s="460">
        <v>18.927600000000002</v>
      </c>
      <c r="M29" s="460">
        <v>19.4389</v>
      </c>
      <c r="N29" s="460">
        <v>20.168600000000001</v>
      </c>
      <c r="O29" s="460">
        <v>20.956900000000001</v>
      </c>
      <c r="P29" s="460">
        <v>21.8672</v>
      </c>
      <c r="Q29" s="460">
        <v>23.058599999999998</v>
      </c>
      <c r="R29" s="460">
        <v>24.662400000000002</v>
      </c>
      <c r="S29" s="460">
        <v>27.789100000000001</v>
      </c>
      <c r="T29" s="460">
        <v>31.337299999999999</v>
      </c>
      <c r="U29" s="460">
        <v>34.179099999999998</v>
      </c>
      <c r="V29" s="460">
        <v>36.604500000000002</v>
      </c>
      <c r="W29" s="460">
        <v>38.240900000000003</v>
      </c>
      <c r="X29" s="460">
        <v>39.9499</v>
      </c>
      <c r="Y29" s="460">
        <v>42.606099999999998</v>
      </c>
      <c r="Z29" s="460">
        <v>45.855899999999998</v>
      </c>
      <c r="AA29" s="460">
        <v>49.857500000000002</v>
      </c>
      <c r="AB29" s="460">
        <v>53.677399999999999</v>
      </c>
      <c r="AC29" s="460">
        <v>57.081499999999998</v>
      </c>
      <c r="AD29" s="460">
        <v>59.860599999999998</v>
      </c>
      <c r="AE29" s="460">
        <v>60.635399999999997</v>
      </c>
      <c r="AF29" s="460">
        <v>61.577300000000001</v>
      </c>
      <c r="AG29" s="460">
        <v>62.292200000000001</v>
      </c>
      <c r="AH29" s="460">
        <v>64.227699999999999</v>
      </c>
      <c r="AI29" s="460">
        <v>66.442400000000006</v>
      </c>
      <c r="AJ29" s="460">
        <v>68.578800000000001</v>
      </c>
      <c r="AK29" s="460">
        <v>70.243799999999993</v>
      </c>
      <c r="AL29" s="460">
        <v>72.178700000000006</v>
      </c>
      <c r="AM29" s="460">
        <v>73.8947</v>
      </c>
      <c r="AN29" s="460">
        <v>74.979500000000002</v>
      </c>
      <c r="AO29" s="460">
        <v>76.536799999999999</v>
      </c>
      <c r="AP29" s="460">
        <v>77.783000000000001</v>
      </c>
      <c r="AQ29" s="460">
        <v>78.521299999999997</v>
      </c>
      <c r="AR29" s="460">
        <v>79.401399999999995</v>
      </c>
      <c r="AS29" s="460">
        <v>81.421800000000005</v>
      </c>
      <c r="AT29" s="460">
        <v>83.432299999999998</v>
      </c>
      <c r="AU29" s="460">
        <v>84.805000000000007</v>
      </c>
      <c r="AV29" s="460">
        <v>86.152500000000003</v>
      </c>
      <c r="AW29" s="460">
        <v>87.959299999999999</v>
      </c>
      <c r="AX29" s="460">
        <v>90.405900000000003</v>
      </c>
      <c r="AY29" s="460">
        <v>92.025199999999998</v>
      </c>
      <c r="AZ29" s="460">
        <v>93.7029</v>
      </c>
      <c r="BA29" s="460">
        <v>97.909599999999998</v>
      </c>
      <c r="BB29" s="460">
        <v>97.857600000000005</v>
      </c>
      <c r="BC29" s="460">
        <v>100</v>
      </c>
      <c r="BD29" s="460">
        <v>103.532</v>
      </c>
      <c r="BE29" s="460">
        <v>106.47199999999999</v>
      </c>
      <c r="BF29" s="460">
        <v>107.657</v>
      </c>
      <c r="BG29" s="460">
        <v>108.023</v>
      </c>
      <c r="BH29" s="460">
        <v>108.63</v>
      </c>
      <c r="BI29" s="460">
        <v>110.774</v>
      </c>
      <c r="BJ29" s="460">
        <v>113.129</v>
      </c>
      <c r="BK29" s="460">
        <v>115.452</v>
      </c>
      <c r="BL29" s="460">
        <v>117.11</v>
      </c>
      <c r="BM29" s="460">
        <v>117.97799999999999</v>
      </c>
      <c r="BN29" s="460">
        <v>120.857</v>
      </c>
      <c r="BO29" s="461">
        <v>29</v>
      </c>
    </row>
    <row r="30" spans="1:67" s="455" customFormat="1" ht="14" x14ac:dyDescent="0.15">
      <c r="A30" s="460" t="s">
        <v>175</v>
      </c>
      <c r="B30" s="460" t="s">
        <v>733</v>
      </c>
      <c r="C30" s="460" t="s">
        <v>1205</v>
      </c>
      <c r="D30" s="460" t="s">
        <v>1206</v>
      </c>
      <c r="E30" s="460"/>
      <c r="F30" s="460"/>
      <c r="G30" s="460"/>
      <c r="H30" s="460"/>
      <c r="I30" s="460"/>
      <c r="J30" s="460"/>
      <c r="K30" s="460"/>
      <c r="L30" s="460"/>
      <c r="M30" s="460"/>
      <c r="N30" s="460"/>
      <c r="O30" s="460"/>
      <c r="P30" s="460"/>
      <c r="Q30" s="460"/>
      <c r="R30" s="460"/>
      <c r="S30" s="460"/>
      <c r="T30" s="460"/>
      <c r="U30" s="460"/>
      <c r="V30" s="460"/>
      <c r="W30" s="460"/>
      <c r="X30" s="460"/>
      <c r="Y30" s="460"/>
      <c r="Z30" s="460"/>
      <c r="AA30" s="460"/>
      <c r="AB30" s="460"/>
      <c r="AC30" s="460"/>
      <c r="AD30" s="460"/>
      <c r="AE30" s="460"/>
      <c r="AF30" s="460"/>
      <c r="AG30" s="460"/>
      <c r="AH30" s="460"/>
      <c r="AI30" s="460"/>
      <c r="AJ30" s="460"/>
      <c r="AK30" s="460">
        <v>38.903500000000001</v>
      </c>
      <c r="AL30" s="460">
        <v>39.0749</v>
      </c>
      <c r="AM30" s="460">
        <v>54.130800000000001</v>
      </c>
      <c r="AN30" s="460">
        <v>61.959499999999998</v>
      </c>
      <c r="AO30" s="460">
        <v>65.004400000000004</v>
      </c>
      <c r="AP30" s="460">
        <v>67.257599999999996</v>
      </c>
      <c r="AQ30" s="460">
        <v>71.127099999999999</v>
      </c>
      <c r="AR30" s="460">
        <v>71.359499999999997</v>
      </c>
      <c r="AS30" s="460">
        <v>74.331900000000005</v>
      </c>
      <c r="AT30" s="460">
        <v>77.293599999999998</v>
      </c>
      <c r="AU30" s="460">
        <v>79.217500000000001</v>
      </c>
      <c r="AV30" s="460">
        <v>80.395700000000005</v>
      </c>
      <c r="AW30" s="460">
        <v>81.098200000000006</v>
      </c>
      <c r="AX30" s="460">
        <v>85.448800000000006</v>
      </c>
      <c r="AY30" s="460">
        <v>88.680599999999998</v>
      </c>
      <c r="AZ30" s="460">
        <v>89.831699999999998</v>
      </c>
      <c r="BA30" s="460">
        <v>96.9709</v>
      </c>
      <c r="BB30" s="460">
        <v>97.8399</v>
      </c>
      <c r="BC30" s="460">
        <v>100</v>
      </c>
      <c r="BD30" s="460">
        <v>102.70399999999999</v>
      </c>
      <c r="BE30" s="460">
        <v>109.631</v>
      </c>
      <c r="BF30" s="460">
        <v>110.102</v>
      </c>
      <c r="BG30" s="460">
        <v>109.497</v>
      </c>
      <c r="BH30" s="460">
        <v>109.73699999999999</v>
      </c>
      <c r="BI30" s="460">
        <v>108.866</v>
      </c>
      <c r="BJ30" s="460">
        <v>110.792</v>
      </c>
      <c r="BK30" s="460">
        <v>111.506</v>
      </c>
      <c r="BL30" s="460">
        <v>110.72</v>
      </c>
      <c r="BM30" s="460">
        <v>114.06699999999999</v>
      </c>
      <c r="BN30" s="460">
        <v>116.044</v>
      </c>
      <c r="BO30" s="461">
        <v>30</v>
      </c>
    </row>
    <row r="31" spans="1:67" s="455" customFormat="1" ht="14" x14ac:dyDescent="0.15">
      <c r="A31" s="460" t="s">
        <v>190</v>
      </c>
      <c r="B31" s="460" t="s">
        <v>734</v>
      </c>
      <c r="C31" s="460" t="s">
        <v>1205</v>
      </c>
      <c r="D31" s="460" t="s">
        <v>1206</v>
      </c>
      <c r="E31" s="460">
        <v>10.7133</v>
      </c>
      <c r="F31" s="460">
        <v>12.7019</v>
      </c>
      <c r="G31" s="460">
        <v>12.9148</v>
      </c>
      <c r="H31" s="460">
        <v>13.6347</v>
      </c>
      <c r="I31" s="460">
        <v>13.8863</v>
      </c>
      <c r="J31" s="460">
        <v>13.7849</v>
      </c>
      <c r="K31" s="460">
        <v>14.1107</v>
      </c>
      <c r="L31" s="460">
        <v>13.4992</v>
      </c>
      <c r="M31" s="460">
        <v>13.4605</v>
      </c>
      <c r="N31" s="460">
        <v>14.760199999999999</v>
      </c>
      <c r="O31" s="460">
        <v>15.021800000000001</v>
      </c>
      <c r="P31" s="460">
        <v>15.3315</v>
      </c>
      <c r="Q31" s="460">
        <v>14.8833</v>
      </c>
      <c r="R31" s="460">
        <v>16.015000000000001</v>
      </c>
      <c r="S31" s="460">
        <v>17.4114</v>
      </c>
      <c r="T31" s="460">
        <v>20.677299999999999</v>
      </c>
      <c r="U31" s="460">
        <v>18.940200000000001</v>
      </c>
      <c r="V31" s="460">
        <v>24.619700000000002</v>
      </c>
      <c r="W31" s="460">
        <v>26.6555</v>
      </c>
      <c r="X31" s="460">
        <v>30.652100000000001</v>
      </c>
      <c r="Y31" s="460">
        <v>34.392499999999998</v>
      </c>
      <c r="Z31" s="460">
        <v>36.991100000000003</v>
      </c>
      <c r="AA31" s="460">
        <v>41.452100000000002</v>
      </c>
      <c r="AB31" s="460">
        <v>44.832000000000001</v>
      </c>
      <c r="AC31" s="460">
        <v>47.005000000000003</v>
      </c>
      <c r="AD31" s="460">
        <v>50.251199999999997</v>
      </c>
      <c r="AE31" s="460">
        <v>48.938800000000001</v>
      </c>
      <c r="AF31" s="460">
        <v>47.626300000000001</v>
      </c>
      <c r="AG31" s="460">
        <v>49.653100000000002</v>
      </c>
      <c r="AH31" s="460">
        <v>49.413899999999998</v>
      </c>
      <c r="AI31" s="460">
        <v>49.164700000000003</v>
      </c>
      <c r="AJ31" s="460">
        <v>50.227899999999998</v>
      </c>
      <c r="AK31" s="460">
        <v>49.227800000000002</v>
      </c>
      <c r="AL31" s="460">
        <v>49.500300000000003</v>
      </c>
      <c r="AM31" s="460">
        <v>61.9634</v>
      </c>
      <c r="AN31" s="460">
        <v>66.5852</v>
      </c>
      <c r="AO31" s="460">
        <v>70.645399999999995</v>
      </c>
      <c r="AP31" s="460">
        <v>72.283500000000004</v>
      </c>
      <c r="AQ31" s="460">
        <v>75.958600000000004</v>
      </c>
      <c r="AR31" s="460">
        <v>75.143799999999999</v>
      </c>
      <c r="AS31" s="460">
        <v>74.915199999999999</v>
      </c>
      <c r="AT31" s="460">
        <v>78.666600000000003</v>
      </c>
      <c r="AU31" s="460">
        <v>80.378100000000003</v>
      </c>
      <c r="AV31" s="460">
        <v>82.013499999999993</v>
      </c>
      <c r="AW31" s="460">
        <v>81.685199999999995</v>
      </c>
      <c r="AX31" s="460">
        <v>86.925399999999996</v>
      </c>
      <c r="AY31" s="460">
        <v>88.953400000000002</v>
      </c>
      <c r="AZ31" s="460">
        <v>88.7483</v>
      </c>
      <c r="BA31" s="460">
        <v>98.208699999999993</v>
      </c>
      <c r="BB31" s="460">
        <v>100.77</v>
      </c>
      <c r="BC31" s="460">
        <v>100</v>
      </c>
      <c r="BD31" s="460">
        <v>102.76</v>
      </c>
      <c r="BE31" s="460">
        <v>106.68300000000001</v>
      </c>
      <c r="BF31" s="460">
        <v>107.253</v>
      </c>
      <c r="BG31" s="460">
        <v>106.976</v>
      </c>
      <c r="BH31" s="460">
        <v>107.751</v>
      </c>
      <c r="BI31" s="460">
        <v>108.227</v>
      </c>
      <c r="BJ31" s="460">
        <v>109.83199999999999</v>
      </c>
      <c r="BK31" s="460">
        <v>111.98</v>
      </c>
      <c r="BL31" s="460">
        <v>108.35899999999999</v>
      </c>
      <c r="BM31" s="460">
        <v>110.401</v>
      </c>
      <c r="BN31" s="460">
        <v>114.435</v>
      </c>
      <c r="BO31" s="461">
        <v>31</v>
      </c>
    </row>
    <row r="32" spans="1:67" s="455" customFormat="1" ht="14" x14ac:dyDescent="0.15">
      <c r="A32" s="460" t="s">
        <v>165</v>
      </c>
      <c r="B32" s="460" t="s">
        <v>735</v>
      </c>
      <c r="C32" s="460" t="s">
        <v>1205</v>
      </c>
      <c r="D32" s="460" t="s">
        <v>1206</v>
      </c>
      <c r="E32" s="460"/>
      <c r="F32" s="460"/>
      <c r="G32" s="460"/>
      <c r="H32" s="460"/>
      <c r="I32" s="460"/>
      <c r="J32" s="460"/>
      <c r="K32" s="460"/>
      <c r="L32" s="460"/>
      <c r="M32" s="460"/>
      <c r="N32" s="460"/>
      <c r="O32" s="460"/>
      <c r="P32" s="460"/>
      <c r="Q32" s="460"/>
      <c r="R32" s="460"/>
      <c r="S32" s="460"/>
      <c r="T32" s="460"/>
      <c r="U32" s="460"/>
      <c r="V32" s="460"/>
      <c r="W32" s="460"/>
      <c r="X32" s="460"/>
      <c r="Y32" s="460"/>
      <c r="Z32" s="460"/>
      <c r="AA32" s="460"/>
      <c r="AB32" s="460"/>
      <c r="AC32" s="460"/>
      <c r="AD32" s="460"/>
      <c r="AE32" s="460">
        <v>24.28</v>
      </c>
      <c r="AF32" s="460">
        <v>26.677600000000002</v>
      </c>
      <c r="AG32" s="460">
        <v>28.655100000000001</v>
      </c>
      <c r="AH32" s="460">
        <v>30.387499999999999</v>
      </c>
      <c r="AI32" s="460">
        <v>32.249200000000002</v>
      </c>
      <c r="AJ32" s="460">
        <v>34.299399999999999</v>
      </c>
      <c r="AK32" s="460">
        <v>35.545900000000003</v>
      </c>
      <c r="AL32" s="460">
        <v>36.6175</v>
      </c>
      <c r="AM32" s="460">
        <v>38.563299999999998</v>
      </c>
      <c r="AN32" s="460">
        <v>42.534500000000001</v>
      </c>
      <c r="AO32" s="460">
        <v>43.5456</v>
      </c>
      <c r="AP32" s="460">
        <v>45.855899999999998</v>
      </c>
      <c r="AQ32" s="460">
        <v>49.708799999999997</v>
      </c>
      <c r="AR32" s="460">
        <v>52.744399999999999</v>
      </c>
      <c r="AS32" s="460">
        <v>53.909100000000002</v>
      </c>
      <c r="AT32" s="460">
        <v>54.991199999999999</v>
      </c>
      <c r="AU32" s="460">
        <v>56.823799999999999</v>
      </c>
      <c r="AV32" s="460">
        <v>60.045000000000002</v>
      </c>
      <c r="AW32" s="460">
        <v>64.600899999999996</v>
      </c>
      <c r="AX32" s="460">
        <v>69.153099999999995</v>
      </c>
      <c r="AY32" s="460">
        <v>73.831500000000005</v>
      </c>
      <c r="AZ32" s="460">
        <v>80.555300000000003</v>
      </c>
      <c r="BA32" s="460">
        <v>87.726299999999995</v>
      </c>
      <c r="BB32" s="460">
        <v>92.484099999999998</v>
      </c>
      <c r="BC32" s="460">
        <v>100</v>
      </c>
      <c r="BD32" s="460">
        <v>111.395</v>
      </c>
      <c r="BE32" s="460">
        <v>118.321</v>
      </c>
      <c r="BF32" s="460">
        <v>127.23099999999999</v>
      </c>
      <c r="BG32" s="460">
        <v>136.12700000000001</v>
      </c>
      <c r="BH32" s="460">
        <v>144.559</v>
      </c>
      <c r="BI32" s="460">
        <v>152.529</v>
      </c>
      <c r="BJ32" s="460">
        <v>161.226</v>
      </c>
      <c r="BK32" s="460">
        <v>170.16399999999999</v>
      </c>
      <c r="BL32" s="460">
        <v>179.68</v>
      </c>
      <c r="BM32" s="460">
        <v>189.90600000000001</v>
      </c>
      <c r="BN32" s="460">
        <v>200.43700000000001</v>
      </c>
      <c r="BO32" s="461">
        <v>32</v>
      </c>
    </row>
    <row r="33" spans="1:67" s="455" customFormat="1" ht="14" x14ac:dyDescent="0.15">
      <c r="A33" s="460" t="s">
        <v>188</v>
      </c>
      <c r="B33" s="460" t="s">
        <v>736</v>
      </c>
      <c r="C33" s="460" t="s">
        <v>1205</v>
      </c>
      <c r="D33" s="460" t="s">
        <v>1206</v>
      </c>
      <c r="E33" s="460"/>
      <c r="F33" s="460"/>
      <c r="G33" s="460"/>
      <c r="H33" s="460"/>
      <c r="I33" s="460"/>
      <c r="J33" s="460"/>
      <c r="K33" s="460"/>
      <c r="L33" s="460"/>
      <c r="M33" s="460"/>
      <c r="N33" s="460"/>
      <c r="O33" s="460"/>
      <c r="P33" s="460"/>
      <c r="Q33" s="460"/>
      <c r="R33" s="460"/>
      <c r="S33" s="460"/>
      <c r="T33" s="460"/>
      <c r="U33" s="460"/>
      <c r="V33" s="460"/>
      <c r="W33" s="460"/>
      <c r="X33" s="460"/>
      <c r="Y33" s="460"/>
      <c r="Z33" s="460"/>
      <c r="AA33" s="460"/>
      <c r="AB33" s="460"/>
      <c r="AC33" s="460"/>
      <c r="AD33" s="460">
        <v>2.4830000000000001E-2</v>
      </c>
      <c r="AE33" s="460">
        <v>2.5510000000000001E-2</v>
      </c>
      <c r="AF33" s="460">
        <v>2.6200000000000001E-2</v>
      </c>
      <c r="AG33" s="460">
        <v>2.682E-2</v>
      </c>
      <c r="AH33" s="460">
        <v>2.8539999999999999E-2</v>
      </c>
      <c r="AI33" s="460">
        <v>3.533E-2</v>
      </c>
      <c r="AJ33" s="460">
        <v>0.15489</v>
      </c>
      <c r="AK33" s="460">
        <v>0.29630000000000001</v>
      </c>
      <c r="AL33" s="460">
        <v>0.51224000000000003</v>
      </c>
      <c r="AM33" s="460">
        <v>1.0042800000000001</v>
      </c>
      <c r="AN33" s="460">
        <v>1.6274900000000001</v>
      </c>
      <c r="AO33" s="460">
        <v>3.6066400000000001</v>
      </c>
      <c r="AP33" s="460">
        <v>41.778399999999998</v>
      </c>
      <c r="AQ33" s="460">
        <v>49.5794</v>
      </c>
      <c r="AR33" s="460">
        <v>50.8551</v>
      </c>
      <c r="AS33" s="460">
        <v>56.101399999999998</v>
      </c>
      <c r="AT33" s="460">
        <v>60.231000000000002</v>
      </c>
      <c r="AU33" s="460">
        <v>63.730499999999999</v>
      </c>
      <c r="AV33" s="460">
        <v>65.2273</v>
      </c>
      <c r="AW33" s="460">
        <v>69.236900000000006</v>
      </c>
      <c r="AX33" s="460">
        <v>72.7256</v>
      </c>
      <c r="AY33" s="460">
        <v>78.006699999999995</v>
      </c>
      <c r="AZ33" s="460">
        <v>84.561199999999999</v>
      </c>
      <c r="BA33" s="460">
        <v>95.003399999999999</v>
      </c>
      <c r="BB33" s="460">
        <v>97.619100000000003</v>
      </c>
      <c r="BC33" s="460">
        <v>100</v>
      </c>
      <c r="BD33" s="460">
        <v>104.22</v>
      </c>
      <c r="BE33" s="460">
        <v>107.29900000000001</v>
      </c>
      <c r="BF33" s="460">
        <v>108.254</v>
      </c>
      <c r="BG33" s="460">
        <v>106.71899999999999</v>
      </c>
      <c r="BH33" s="460">
        <v>106.607</v>
      </c>
      <c r="BI33" s="460">
        <v>105.756</v>
      </c>
      <c r="BJ33" s="460">
        <v>107.93600000000001</v>
      </c>
      <c r="BK33" s="460">
        <v>110.974</v>
      </c>
      <c r="BL33" s="460">
        <v>114.41800000000001</v>
      </c>
      <c r="BM33" s="460">
        <v>116.33199999999999</v>
      </c>
      <c r="BN33" s="460">
        <v>120.16800000000001</v>
      </c>
      <c r="BO33" s="461">
        <v>33</v>
      </c>
    </row>
    <row r="34" spans="1:67" s="455" customFormat="1" ht="14" x14ac:dyDescent="0.15">
      <c r="A34" s="460" t="s">
        <v>162</v>
      </c>
      <c r="B34" s="460" t="s">
        <v>737</v>
      </c>
      <c r="C34" s="460" t="s">
        <v>1205</v>
      </c>
      <c r="D34" s="460" t="s">
        <v>1206</v>
      </c>
      <c r="E34" s="460"/>
      <c r="F34" s="460"/>
      <c r="G34" s="460"/>
      <c r="H34" s="460"/>
      <c r="I34" s="460"/>
      <c r="J34" s="460">
        <v>17.965699999999998</v>
      </c>
      <c r="K34" s="460">
        <v>18.3491</v>
      </c>
      <c r="L34" s="460">
        <v>19.130500000000001</v>
      </c>
      <c r="M34" s="460">
        <v>19.753599999999999</v>
      </c>
      <c r="N34" s="460">
        <v>19.715199999999999</v>
      </c>
      <c r="O34" s="460">
        <v>20.0364</v>
      </c>
      <c r="P34" s="460">
        <v>21.196400000000001</v>
      </c>
      <c r="Q34" s="460">
        <v>22.274899999999999</v>
      </c>
      <c r="R34" s="460">
        <v>25.467300000000002</v>
      </c>
      <c r="S34" s="460">
        <v>31.679600000000001</v>
      </c>
      <c r="T34" s="460">
        <v>36.798900000000003</v>
      </c>
      <c r="U34" s="460">
        <v>45.077100000000002</v>
      </c>
      <c r="V34" s="460">
        <v>53.069800000000001</v>
      </c>
      <c r="W34" s="460">
        <v>61.447099999999999</v>
      </c>
      <c r="X34" s="460">
        <v>62.802700000000002</v>
      </c>
      <c r="Y34" s="460">
        <v>65.232799999999997</v>
      </c>
      <c r="Z34" s="460">
        <v>72.633200000000002</v>
      </c>
      <c r="AA34" s="460">
        <v>79.087199999999996</v>
      </c>
      <c r="AB34" s="460">
        <v>81.438000000000002</v>
      </c>
      <c r="AC34" s="460">
        <v>81.700500000000005</v>
      </c>
      <c r="AD34" s="460">
        <v>79.546899999999994</v>
      </c>
      <c r="AE34" s="460">
        <v>77.720500000000001</v>
      </c>
      <c r="AF34" s="460">
        <v>76.3643</v>
      </c>
      <c r="AG34" s="460">
        <v>76.596000000000004</v>
      </c>
      <c r="AH34" s="460">
        <v>77.734099999999998</v>
      </c>
      <c r="AI34" s="460">
        <v>78.456500000000005</v>
      </c>
      <c r="AJ34" s="460">
        <v>79.056299999999993</v>
      </c>
      <c r="AK34" s="460">
        <v>78.919899999999998</v>
      </c>
      <c r="AL34" s="460">
        <v>80.923599999999993</v>
      </c>
      <c r="AM34" s="460">
        <v>81.584699999999998</v>
      </c>
      <c r="AN34" s="460">
        <v>83.790800000000004</v>
      </c>
      <c r="AO34" s="460">
        <v>83.411799999999999</v>
      </c>
      <c r="AP34" s="460">
        <v>85.44</v>
      </c>
      <c r="AQ34" s="460">
        <v>85.126900000000006</v>
      </c>
      <c r="AR34" s="460">
        <v>84.030799999999999</v>
      </c>
      <c r="AS34" s="460">
        <v>83.438500000000005</v>
      </c>
      <c r="AT34" s="460">
        <v>82.430899999999994</v>
      </c>
      <c r="AU34" s="460">
        <v>82.022400000000005</v>
      </c>
      <c r="AV34" s="460">
        <v>83.329599999999999</v>
      </c>
      <c r="AW34" s="460">
        <v>85.290300000000002</v>
      </c>
      <c r="AX34" s="460">
        <v>87.496099999999998</v>
      </c>
      <c r="AY34" s="460">
        <v>89.252499999999998</v>
      </c>
      <c r="AZ34" s="460">
        <v>92.159199999999998</v>
      </c>
      <c r="BA34" s="460">
        <v>95.408699999999996</v>
      </c>
      <c r="BB34" s="460">
        <v>98.075900000000004</v>
      </c>
      <c r="BC34" s="460">
        <v>100</v>
      </c>
      <c r="BD34" s="460">
        <v>99.6</v>
      </c>
      <c r="BE34" s="460">
        <v>102.346</v>
      </c>
      <c r="BF34" s="460">
        <v>105.724</v>
      </c>
      <c r="BG34" s="460">
        <v>108.523</v>
      </c>
      <c r="BH34" s="460">
        <v>110.529</v>
      </c>
      <c r="BI34" s="460">
        <v>113.60899999999999</v>
      </c>
      <c r="BJ34" s="460">
        <v>115.185</v>
      </c>
      <c r="BK34" s="460">
        <v>117.589</v>
      </c>
      <c r="BL34" s="460">
        <v>118.77200000000001</v>
      </c>
      <c r="BM34" s="460">
        <v>116.01900000000001</v>
      </c>
      <c r="BN34" s="460">
        <v>115.316</v>
      </c>
      <c r="BO34" s="461">
        <v>34</v>
      </c>
    </row>
    <row r="35" spans="1:67" s="455" customFormat="1" ht="14" x14ac:dyDescent="0.15">
      <c r="A35" s="460" t="s">
        <v>738</v>
      </c>
      <c r="B35" s="460" t="s">
        <v>739</v>
      </c>
      <c r="C35" s="460" t="s">
        <v>1205</v>
      </c>
      <c r="D35" s="460" t="s">
        <v>1206</v>
      </c>
      <c r="E35" s="460"/>
      <c r="F35" s="460"/>
      <c r="G35" s="460"/>
      <c r="H35" s="460"/>
      <c r="I35" s="460"/>
      <c r="J35" s="460"/>
      <c r="K35" s="460">
        <v>13.962300000000001</v>
      </c>
      <c r="L35" s="460">
        <v>14.7216</v>
      </c>
      <c r="M35" s="460">
        <v>15.3901</v>
      </c>
      <c r="N35" s="460">
        <v>16.7653</v>
      </c>
      <c r="O35" s="460">
        <v>17.796700000000001</v>
      </c>
      <c r="P35" s="460">
        <v>18.617999999999999</v>
      </c>
      <c r="Q35" s="460">
        <v>19.889800000000001</v>
      </c>
      <c r="R35" s="460">
        <v>20.9801</v>
      </c>
      <c r="S35" s="460">
        <v>23.7226</v>
      </c>
      <c r="T35" s="460">
        <v>26.180199999999999</v>
      </c>
      <c r="U35" s="460">
        <v>27.2944</v>
      </c>
      <c r="V35" s="460">
        <v>28.164999999999999</v>
      </c>
      <c r="W35" s="460">
        <v>29.8856</v>
      </c>
      <c r="X35" s="460">
        <v>32.602699999999999</v>
      </c>
      <c r="Y35" s="460">
        <v>36.546900000000001</v>
      </c>
      <c r="Z35" s="460">
        <v>40.608899999999998</v>
      </c>
      <c r="AA35" s="460">
        <v>43.0505</v>
      </c>
      <c r="AB35" s="460">
        <v>44.772599999999997</v>
      </c>
      <c r="AC35" s="460">
        <v>46.548400000000001</v>
      </c>
      <c r="AD35" s="460">
        <v>48.692</v>
      </c>
      <c r="AE35" s="460">
        <v>51.337800000000001</v>
      </c>
      <c r="AF35" s="460">
        <v>54.292999999999999</v>
      </c>
      <c r="AG35" s="460">
        <v>56.683199999999999</v>
      </c>
      <c r="AH35" s="460">
        <v>59.737099999999998</v>
      </c>
      <c r="AI35" s="460">
        <v>62.526400000000002</v>
      </c>
      <c r="AJ35" s="460">
        <v>66.974999999999994</v>
      </c>
      <c r="AK35" s="460">
        <v>70.818100000000001</v>
      </c>
      <c r="AL35" s="460">
        <v>72.746399999999994</v>
      </c>
      <c r="AM35" s="460">
        <v>73.764399999999995</v>
      </c>
      <c r="AN35" s="460">
        <v>75.289100000000005</v>
      </c>
      <c r="AO35" s="460">
        <v>76.327500000000001</v>
      </c>
      <c r="AP35" s="460">
        <v>76.742800000000003</v>
      </c>
      <c r="AQ35" s="460">
        <v>77.768500000000003</v>
      </c>
      <c r="AR35" s="460">
        <v>78.744</v>
      </c>
      <c r="AS35" s="460">
        <v>80.008799999999994</v>
      </c>
      <c r="AT35" s="460">
        <v>81.644999999999996</v>
      </c>
      <c r="AU35" s="460">
        <v>83.419600000000003</v>
      </c>
      <c r="AV35" s="460">
        <v>85.943100000000001</v>
      </c>
      <c r="AW35" s="460">
        <v>86.787000000000006</v>
      </c>
      <c r="AX35" s="460">
        <v>88.168300000000002</v>
      </c>
      <c r="AY35" s="460">
        <v>90.275400000000005</v>
      </c>
      <c r="AZ35" s="460">
        <v>92.525599999999997</v>
      </c>
      <c r="BA35" s="460">
        <v>96.679599999999994</v>
      </c>
      <c r="BB35" s="460">
        <v>98.6738</v>
      </c>
      <c r="BC35" s="460">
        <v>100</v>
      </c>
      <c r="BD35" s="460">
        <v>103.199</v>
      </c>
      <c r="BE35" s="460">
        <v>105.235</v>
      </c>
      <c r="BF35" s="460">
        <v>105.996</v>
      </c>
      <c r="BG35" s="460">
        <v>107.6</v>
      </c>
      <c r="BH35" s="460">
        <v>109.60299999999999</v>
      </c>
      <c r="BI35" s="460">
        <v>109.223</v>
      </c>
      <c r="BJ35" s="460">
        <v>110.88200000000001</v>
      </c>
      <c r="BK35" s="460">
        <v>113.39400000000001</v>
      </c>
      <c r="BL35" s="460">
        <v>116.21899999999999</v>
      </c>
      <c r="BM35" s="460">
        <v>116.264</v>
      </c>
      <c r="BN35" s="460">
        <v>119.64100000000001</v>
      </c>
      <c r="BO35" s="461">
        <v>35</v>
      </c>
    </row>
    <row r="36" spans="1:67" s="455" customFormat="1" ht="14" x14ac:dyDescent="0.15">
      <c r="A36" s="460" t="s">
        <v>181</v>
      </c>
      <c r="B36" s="460" t="s">
        <v>740</v>
      </c>
      <c r="C36" s="460" t="s">
        <v>1205</v>
      </c>
      <c r="D36" s="460" t="s">
        <v>1206</v>
      </c>
      <c r="E36" s="460"/>
      <c r="F36" s="460"/>
      <c r="G36" s="460"/>
      <c r="H36" s="460"/>
      <c r="I36" s="460"/>
      <c r="J36" s="460"/>
      <c r="K36" s="460"/>
      <c r="L36" s="460"/>
      <c r="M36" s="460"/>
      <c r="N36" s="460"/>
      <c r="O36" s="460"/>
      <c r="P36" s="460"/>
      <c r="Q36" s="460"/>
      <c r="R36" s="460"/>
      <c r="S36" s="460"/>
      <c r="T36" s="460"/>
      <c r="U36" s="460"/>
      <c r="V36" s="460"/>
      <c r="W36" s="460"/>
      <c r="X36" s="460"/>
      <c r="Y36" s="460"/>
      <c r="Z36" s="460"/>
      <c r="AA36" s="460"/>
      <c r="AB36" s="460"/>
      <c r="AC36" s="460"/>
      <c r="AD36" s="460"/>
      <c r="AE36" s="460"/>
      <c r="AF36" s="460"/>
      <c r="AG36" s="460"/>
      <c r="AH36" s="460"/>
      <c r="AI36" s="460"/>
      <c r="AJ36" s="460"/>
      <c r="AK36" s="460"/>
      <c r="AL36" s="460"/>
      <c r="AM36" s="460"/>
      <c r="AN36" s="460"/>
      <c r="AO36" s="460"/>
      <c r="AP36" s="460"/>
      <c r="AQ36" s="460"/>
      <c r="AR36" s="460"/>
      <c r="AS36" s="460"/>
      <c r="AT36" s="460"/>
      <c r="AU36" s="460"/>
      <c r="AV36" s="460"/>
      <c r="AW36" s="460"/>
      <c r="AX36" s="460">
        <v>85.049700000000001</v>
      </c>
      <c r="AY36" s="460">
        <v>90.259500000000003</v>
      </c>
      <c r="AZ36" s="460">
        <v>91.614099999999993</v>
      </c>
      <c r="BA36" s="460">
        <v>98.418300000000002</v>
      </c>
      <c r="BB36" s="460">
        <v>98.042900000000003</v>
      </c>
      <c r="BC36" s="460">
        <v>100</v>
      </c>
      <c r="BD36" s="460">
        <v>103.67100000000001</v>
      </c>
      <c r="BE36" s="460">
        <v>105.79900000000001</v>
      </c>
      <c r="BF36" s="460">
        <v>105.70099999999999</v>
      </c>
      <c r="BG36" s="460">
        <v>104.753</v>
      </c>
      <c r="BH36" s="460">
        <v>103.667</v>
      </c>
      <c r="BI36" s="460">
        <v>102.02500000000001</v>
      </c>
      <c r="BJ36" s="460">
        <v>102.852</v>
      </c>
      <c r="BK36" s="460">
        <v>104.309</v>
      </c>
      <c r="BL36" s="460">
        <v>104.896</v>
      </c>
      <c r="BM36" s="460">
        <v>103.79300000000001</v>
      </c>
      <c r="BN36" s="460">
        <v>105.85</v>
      </c>
      <c r="BO36" s="461">
        <v>36</v>
      </c>
    </row>
    <row r="37" spans="1:67" s="455" customFormat="1" ht="14" x14ac:dyDescent="0.15">
      <c r="A37" s="460" t="s">
        <v>169</v>
      </c>
      <c r="B37" s="460" t="s">
        <v>741</v>
      </c>
      <c r="C37" s="460" t="s">
        <v>1205</v>
      </c>
      <c r="D37" s="460" t="s">
        <v>1206</v>
      </c>
      <c r="E37" s="460"/>
      <c r="F37" s="460"/>
      <c r="G37" s="460"/>
      <c r="H37" s="460"/>
      <c r="I37" s="460"/>
      <c r="J37" s="460"/>
      <c r="K37" s="460"/>
      <c r="L37" s="460"/>
      <c r="M37" s="460"/>
      <c r="N37" s="460"/>
      <c r="O37" s="460"/>
      <c r="P37" s="460"/>
      <c r="Q37" s="460"/>
      <c r="R37" s="460"/>
      <c r="S37" s="460"/>
      <c r="T37" s="460"/>
      <c r="U37" s="460"/>
      <c r="V37" s="460"/>
      <c r="W37" s="460"/>
      <c r="X37" s="460"/>
      <c r="Y37" s="460"/>
      <c r="Z37" s="460"/>
      <c r="AA37" s="460"/>
      <c r="AB37" s="460"/>
      <c r="AC37" s="460"/>
      <c r="AD37" s="460"/>
      <c r="AE37" s="460"/>
      <c r="AF37" s="460"/>
      <c r="AG37" s="460"/>
      <c r="AH37" s="460"/>
      <c r="AI37" s="460"/>
      <c r="AJ37" s="460"/>
      <c r="AK37" s="460">
        <v>1.3999999999999999E-4</v>
      </c>
      <c r="AL37" s="460">
        <v>1.8699999999999999E-3</v>
      </c>
      <c r="AM37" s="460">
        <v>4.333E-2</v>
      </c>
      <c r="AN37" s="460">
        <v>0.35070000000000001</v>
      </c>
      <c r="AO37" s="460">
        <v>0.53556999999999999</v>
      </c>
      <c r="AP37" s="460">
        <v>0.87799000000000005</v>
      </c>
      <c r="AQ37" s="460">
        <v>1.51779</v>
      </c>
      <c r="AR37" s="460">
        <v>5.9752000000000001</v>
      </c>
      <c r="AS37" s="460">
        <v>16.050599999999999</v>
      </c>
      <c r="AT37" s="460">
        <v>25.863099999999999</v>
      </c>
      <c r="AU37" s="460">
        <v>36.864699999999999</v>
      </c>
      <c r="AV37" s="460">
        <v>47.333399999999997</v>
      </c>
      <c r="AW37" s="460">
        <v>55.904699999999998</v>
      </c>
      <c r="AX37" s="460">
        <v>61.684600000000003</v>
      </c>
      <c r="AY37" s="460">
        <v>66.000799999999998</v>
      </c>
      <c r="AZ37" s="460">
        <v>71.5625</v>
      </c>
      <c r="BA37" s="460">
        <v>82.180899999999994</v>
      </c>
      <c r="BB37" s="460">
        <v>92.819699999999997</v>
      </c>
      <c r="BC37" s="460">
        <v>100</v>
      </c>
      <c r="BD37" s="460">
        <v>153.22900000000001</v>
      </c>
      <c r="BE37" s="460">
        <v>243.97</v>
      </c>
      <c r="BF37" s="460">
        <v>288.64699999999999</v>
      </c>
      <c r="BG37" s="460">
        <v>340.94799999999998</v>
      </c>
      <c r="BH37" s="460">
        <v>387.09399999999999</v>
      </c>
      <c r="BI37" s="460">
        <v>432.91300000000001</v>
      </c>
      <c r="BJ37" s="460">
        <v>459.02499999999998</v>
      </c>
      <c r="BK37" s="460">
        <v>481.39</v>
      </c>
      <c r="BL37" s="460">
        <v>508.339</v>
      </c>
      <c r="BM37" s="460">
        <v>536.54300000000001</v>
      </c>
      <c r="BN37" s="460">
        <v>587.30100000000004</v>
      </c>
      <c r="BO37" s="461">
        <v>37</v>
      </c>
    </row>
    <row r="38" spans="1:67" s="455" customFormat="1" ht="14" x14ac:dyDescent="0.15">
      <c r="A38" s="460" t="s">
        <v>173</v>
      </c>
      <c r="B38" s="460" t="s">
        <v>742</v>
      </c>
      <c r="C38" s="460" t="s">
        <v>1205</v>
      </c>
      <c r="D38" s="460" t="s">
        <v>1206</v>
      </c>
      <c r="E38" s="460"/>
      <c r="F38" s="460"/>
      <c r="G38" s="460"/>
      <c r="H38" s="460"/>
      <c r="I38" s="460"/>
      <c r="J38" s="460"/>
      <c r="K38" s="460"/>
      <c r="L38" s="460"/>
      <c r="M38" s="460"/>
      <c r="N38" s="460"/>
      <c r="O38" s="460"/>
      <c r="P38" s="460"/>
      <c r="Q38" s="460"/>
      <c r="R38" s="460"/>
      <c r="S38" s="460"/>
      <c r="T38" s="460"/>
      <c r="U38" s="460"/>
      <c r="V38" s="460"/>
      <c r="W38" s="460"/>
      <c r="X38" s="460"/>
      <c r="Y38" s="460"/>
      <c r="Z38" s="460"/>
      <c r="AA38" s="460"/>
      <c r="AB38" s="460"/>
      <c r="AC38" s="460"/>
      <c r="AD38" s="460"/>
      <c r="AE38" s="460"/>
      <c r="AF38" s="460"/>
      <c r="AG38" s="460"/>
      <c r="AH38" s="460"/>
      <c r="AI38" s="460"/>
      <c r="AJ38" s="460"/>
      <c r="AK38" s="460"/>
      <c r="AL38" s="460"/>
      <c r="AM38" s="460"/>
      <c r="AN38" s="460"/>
      <c r="AO38" s="460"/>
      <c r="AP38" s="460"/>
      <c r="AQ38" s="460"/>
      <c r="AR38" s="460"/>
      <c r="AS38" s="460"/>
      <c r="AT38" s="460"/>
      <c r="AU38" s="460"/>
      <c r="AV38" s="460"/>
      <c r="AW38" s="460"/>
      <c r="AX38" s="460"/>
      <c r="AY38" s="460"/>
      <c r="AZ38" s="460"/>
      <c r="BA38" s="460"/>
      <c r="BB38" s="460"/>
      <c r="BC38" s="460"/>
      <c r="BD38" s="460"/>
      <c r="BE38" s="460"/>
      <c r="BF38" s="460"/>
      <c r="BG38" s="460"/>
      <c r="BH38" s="460"/>
      <c r="BI38" s="460"/>
      <c r="BJ38" s="460"/>
      <c r="BK38" s="460"/>
      <c r="BL38" s="460"/>
      <c r="BM38" s="460"/>
      <c r="BN38" s="460"/>
      <c r="BO38" s="461">
        <v>38</v>
      </c>
    </row>
    <row r="39" spans="1:67" s="455" customFormat="1" ht="14" x14ac:dyDescent="0.15">
      <c r="A39" s="460" t="s">
        <v>743</v>
      </c>
      <c r="B39" s="460" t="s">
        <v>744</v>
      </c>
      <c r="C39" s="460" t="s">
        <v>1205</v>
      </c>
      <c r="D39" s="460" t="s">
        <v>1206</v>
      </c>
      <c r="E39" s="460"/>
      <c r="F39" s="460"/>
      <c r="G39" s="460"/>
      <c r="H39" s="460"/>
      <c r="I39" s="460"/>
      <c r="J39" s="460"/>
      <c r="K39" s="460"/>
      <c r="L39" s="460"/>
      <c r="M39" s="460"/>
      <c r="N39" s="460"/>
      <c r="O39" s="460"/>
      <c r="P39" s="460"/>
      <c r="Q39" s="460"/>
      <c r="R39" s="460"/>
      <c r="S39" s="460"/>
      <c r="T39" s="460"/>
      <c r="U39" s="460"/>
      <c r="V39" s="460"/>
      <c r="W39" s="460"/>
      <c r="X39" s="460"/>
      <c r="Y39" s="460"/>
      <c r="Z39" s="460"/>
      <c r="AA39" s="460"/>
      <c r="AB39" s="460"/>
      <c r="AC39" s="460"/>
      <c r="AD39" s="460"/>
      <c r="AE39" s="460"/>
      <c r="AF39" s="460"/>
      <c r="AG39" s="460"/>
      <c r="AH39" s="460"/>
      <c r="AI39" s="460"/>
      <c r="AJ39" s="460"/>
      <c r="AK39" s="460"/>
      <c r="AL39" s="460"/>
      <c r="AM39" s="460"/>
      <c r="AN39" s="460"/>
      <c r="AO39" s="460"/>
      <c r="AP39" s="460"/>
      <c r="AQ39" s="460"/>
      <c r="AR39" s="460"/>
      <c r="AS39" s="460"/>
      <c r="AT39" s="460"/>
      <c r="AU39" s="460"/>
      <c r="AV39" s="460"/>
      <c r="AW39" s="460"/>
      <c r="AX39" s="460"/>
      <c r="AY39" s="460"/>
      <c r="AZ39" s="460"/>
      <c r="BA39" s="460"/>
      <c r="BB39" s="460"/>
      <c r="BC39" s="460"/>
      <c r="BD39" s="460"/>
      <c r="BE39" s="460"/>
      <c r="BF39" s="460"/>
      <c r="BG39" s="460"/>
      <c r="BH39" s="460"/>
      <c r="BI39" s="460"/>
      <c r="BJ39" s="460"/>
      <c r="BK39" s="460"/>
      <c r="BL39" s="460"/>
      <c r="BM39" s="460"/>
      <c r="BN39" s="460"/>
      <c r="BO39" s="461">
        <v>39</v>
      </c>
    </row>
    <row r="40" spans="1:67" s="455" customFormat="1" ht="14" x14ac:dyDescent="0.15">
      <c r="A40" s="460" t="s">
        <v>179</v>
      </c>
      <c r="B40" s="460" t="s">
        <v>745</v>
      </c>
      <c r="C40" s="460" t="s">
        <v>1205</v>
      </c>
      <c r="D40" s="460" t="s">
        <v>1206</v>
      </c>
      <c r="E40" s="462">
        <v>2.1999999999999999E-5</v>
      </c>
      <c r="F40" s="462">
        <v>2.4000000000000001E-5</v>
      </c>
      <c r="G40" s="462">
        <v>2.5999999999999998E-5</v>
      </c>
      <c r="H40" s="462">
        <v>2.5000000000000001E-5</v>
      </c>
      <c r="I40" s="462">
        <v>2.8E-5</v>
      </c>
      <c r="J40" s="462">
        <v>2.9E-5</v>
      </c>
      <c r="K40" s="462">
        <v>3.1000000000000001E-5</v>
      </c>
      <c r="L40" s="462">
        <v>3.4E-5</v>
      </c>
      <c r="M40" s="462">
        <v>3.6000000000000001E-5</v>
      </c>
      <c r="N40" s="462">
        <v>3.6999999999999998E-5</v>
      </c>
      <c r="O40" s="462">
        <v>3.8000000000000002E-5</v>
      </c>
      <c r="P40" s="462">
        <v>4.0000000000000003E-5</v>
      </c>
      <c r="Q40" s="462">
        <v>4.1999999999999998E-5</v>
      </c>
      <c r="R40" s="462">
        <v>5.5999999999999999E-5</v>
      </c>
      <c r="S40" s="462">
        <v>9.1000000000000003E-5</v>
      </c>
      <c r="T40" s="462">
        <v>9.7999999999999997E-5</v>
      </c>
      <c r="U40" s="460">
        <v>1E-4</v>
      </c>
      <c r="V40" s="460">
        <v>1.1E-4</v>
      </c>
      <c r="W40" s="460">
        <v>1.2E-4</v>
      </c>
      <c r="X40" s="460">
        <v>1.4999999999999999E-4</v>
      </c>
      <c r="Y40" s="460">
        <v>2.1000000000000001E-4</v>
      </c>
      <c r="Z40" s="460">
        <v>2.7999999999999998E-4</v>
      </c>
      <c r="AA40" s="460">
        <v>6.3000000000000003E-4</v>
      </c>
      <c r="AB40" s="460">
        <v>2.3800000000000002E-3</v>
      </c>
      <c r="AC40" s="460">
        <v>3.2939999999999997E-2</v>
      </c>
      <c r="AD40" s="460">
        <v>3.9030999999999998</v>
      </c>
      <c r="AE40" s="460">
        <v>14.688800000000001</v>
      </c>
      <c r="AF40" s="460">
        <v>16.830200000000001</v>
      </c>
      <c r="AG40" s="460">
        <v>19.523399999999999</v>
      </c>
      <c r="AH40" s="460">
        <v>22.485800000000001</v>
      </c>
      <c r="AI40" s="460">
        <v>26.335000000000001</v>
      </c>
      <c r="AJ40" s="460">
        <v>31.9831</v>
      </c>
      <c r="AK40" s="460">
        <v>35.840400000000002</v>
      </c>
      <c r="AL40" s="460">
        <v>38.896799999999999</v>
      </c>
      <c r="AM40" s="460">
        <v>41.959600000000002</v>
      </c>
      <c r="AN40" s="460">
        <v>46.236600000000003</v>
      </c>
      <c r="AO40" s="460">
        <v>51.981699999999996</v>
      </c>
      <c r="AP40" s="460">
        <v>54.429299999999998</v>
      </c>
      <c r="AQ40" s="460">
        <v>58.605800000000002</v>
      </c>
      <c r="AR40" s="460">
        <v>59.871400000000001</v>
      </c>
      <c r="AS40" s="460">
        <v>62.630400000000002</v>
      </c>
      <c r="AT40" s="460">
        <v>63.625999999999998</v>
      </c>
      <c r="AU40" s="460">
        <v>64.2166</v>
      </c>
      <c r="AV40" s="460">
        <v>66.359700000000004</v>
      </c>
      <c r="AW40" s="460">
        <v>69.304299999999998</v>
      </c>
      <c r="AX40" s="460">
        <v>73.042000000000002</v>
      </c>
      <c r="AY40" s="460">
        <v>76.17</v>
      </c>
      <c r="AZ40" s="460">
        <v>82.801100000000005</v>
      </c>
      <c r="BA40" s="460">
        <v>94.398799999999994</v>
      </c>
      <c r="BB40" s="460">
        <v>97.557900000000004</v>
      </c>
      <c r="BC40" s="460">
        <v>100</v>
      </c>
      <c r="BD40" s="460">
        <v>109.884</v>
      </c>
      <c r="BE40" s="460">
        <v>114.846</v>
      </c>
      <c r="BF40" s="460">
        <v>121.434</v>
      </c>
      <c r="BG40" s="460">
        <v>128.43700000000001</v>
      </c>
      <c r="BH40" s="460">
        <v>133.65100000000001</v>
      </c>
      <c r="BI40" s="460">
        <v>138.494</v>
      </c>
      <c r="BJ40" s="460">
        <v>142.40299999999999</v>
      </c>
      <c r="BK40" s="460">
        <v>145.63800000000001</v>
      </c>
      <c r="BL40" s="460">
        <v>148.31800000000001</v>
      </c>
      <c r="BM40" s="460">
        <v>149.71299999999999</v>
      </c>
      <c r="BN40" s="460">
        <v>150.81700000000001</v>
      </c>
      <c r="BO40" s="461">
        <v>40</v>
      </c>
    </row>
    <row r="41" spans="1:67" s="455" customFormat="1" ht="14" x14ac:dyDescent="0.15">
      <c r="A41" s="460" t="s">
        <v>185</v>
      </c>
      <c r="B41" s="460" t="s">
        <v>746</v>
      </c>
      <c r="C41" s="460" t="s">
        <v>1205</v>
      </c>
      <c r="D41" s="460" t="s">
        <v>1206</v>
      </c>
      <c r="E41" s="460"/>
      <c r="F41" s="460"/>
      <c r="G41" s="460"/>
      <c r="H41" s="460"/>
      <c r="I41" s="460"/>
      <c r="J41" s="460"/>
      <c r="K41" s="460"/>
      <c r="L41" s="460"/>
      <c r="M41" s="460"/>
      <c r="N41" s="460"/>
      <c r="O41" s="460"/>
      <c r="P41" s="460"/>
      <c r="Q41" s="460"/>
      <c r="R41" s="460"/>
      <c r="S41" s="460"/>
      <c r="T41" s="460"/>
      <c r="U41" s="460"/>
      <c r="V41" s="460"/>
      <c r="W41" s="460"/>
      <c r="X41" s="460"/>
      <c r="Y41" s="462">
        <v>3.6E-10</v>
      </c>
      <c r="Z41" s="462">
        <v>7.2E-10</v>
      </c>
      <c r="AA41" s="462">
        <v>1.3999999999999999E-9</v>
      </c>
      <c r="AB41" s="462">
        <v>3.3999999999999998E-9</v>
      </c>
      <c r="AC41" s="462">
        <v>9.8999999999999993E-9</v>
      </c>
      <c r="AD41" s="462">
        <v>3.2000000000000002E-8</v>
      </c>
      <c r="AE41" s="462">
        <v>8.0000000000000002E-8</v>
      </c>
      <c r="AF41" s="462">
        <v>2.6E-7</v>
      </c>
      <c r="AG41" s="462">
        <v>1.9E-6</v>
      </c>
      <c r="AH41" s="462">
        <v>2.9E-5</v>
      </c>
      <c r="AI41" s="460">
        <v>8.8999999999999995E-4</v>
      </c>
      <c r="AJ41" s="460">
        <v>4.7600000000000003E-3</v>
      </c>
      <c r="AK41" s="460">
        <v>5.0029999999999998E-2</v>
      </c>
      <c r="AL41" s="460">
        <v>1.01437</v>
      </c>
      <c r="AM41" s="460">
        <v>22.0715</v>
      </c>
      <c r="AN41" s="460">
        <v>36.640300000000003</v>
      </c>
      <c r="AO41" s="460">
        <v>42.414000000000001</v>
      </c>
      <c r="AP41" s="460">
        <v>45.351900000000001</v>
      </c>
      <c r="AQ41" s="460">
        <v>46.800899999999999</v>
      </c>
      <c r="AR41" s="460">
        <v>49.0747</v>
      </c>
      <c r="AS41" s="460">
        <v>52.531599999999997</v>
      </c>
      <c r="AT41" s="460">
        <v>56.124899999999997</v>
      </c>
      <c r="AU41" s="460">
        <v>60.867600000000003</v>
      </c>
      <c r="AV41" s="460">
        <v>69.824200000000005</v>
      </c>
      <c r="AW41" s="460">
        <v>74.430599999999998</v>
      </c>
      <c r="AX41" s="460">
        <v>79.543700000000001</v>
      </c>
      <c r="AY41" s="460">
        <v>82.871399999999994</v>
      </c>
      <c r="AZ41" s="460">
        <v>85.888999999999996</v>
      </c>
      <c r="BA41" s="460">
        <v>90.766300000000001</v>
      </c>
      <c r="BB41" s="460">
        <v>95.203000000000003</v>
      </c>
      <c r="BC41" s="460">
        <v>100</v>
      </c>
      <c r="BD41" s="460">
        <v>106.636</v>
      </c>
      <c r="BE41" s="460">
        <v>112.399</v>
      </c>
      <c r="BF41" s="460">
        <v>119.372</v>
      </c>
      <c r="BG41" s="460">
        <v>126.92700000000001</v>
      </c>
      <c r="BH41" s="460">
        <v>138.38900000000001</v>
      </c>
      <c r="BI41" s="460">
        <v>150.483</v>
      </c>
      <c r="BJ41" s="460">
        <v>155.66900000000001</v>
      </c>
      <c r="BK41" s="460">
        <v>161.374</v>
      </c>
      <c r="BL41" s="460">
        <v>167.398</v>
      </c>
      <c r="BM41" s="460">
        <v>172.774</v>
      </c>
      <c r="BN41" s="460">
        <v>187.11699999999999</v>
      </c>
      <c r="BO41" s="461">
        <v>41</v>
      </c>
    </row>
    <row r="42" spans="1:67" s="455" customFormat="1" ht="14" x14ac:dyDescent="0.15">
      <c r="A42" s="460" t="s">
        <v>167</v>
      </c>
      <c r="B42" s="460" t="s">
        <v>747</v>
      </c>
      <c r="C42" s="460" t="s">
        <v>1205</v>
      </c>
      <c r="D42" s="460" t="s">
        <v>1206</v>
      </c>
      <c r="E42" s="460"/>
      <c r="F42" s="460"/>
      <c r="G42" s="460"/>
      <c r="H42" s="460"/>
      <c r="I42" s="460"/>
      <c r="J42" s="460"/>
      <c r="K42" s="460">
        <v>6.1383599999999996</v>
      </c>
      <c r="L42" s="460">
        <v>6.3614800000000002</v>
      </c>
      <c r="M42" s="460">
        <v>6.8378800000000002</v>
      </c>
      <c r="N42" s="460">
        <v>7.2368899999999998</v>
      </c>
      <c r="O42" s="460">
        <v>7.7640399999999996</v>
      </c>
      <c r="P42" s="460">
        <v>8.3439499999999995</v>
      </c>
      <c r="Q42" s="460">
        <v>9.3349299999999999</v>
      </c>
      <c r="R42" s="460">
        <v>10.908300000000001</v>
      </c>
      <c r="S42" s="460">
        <v>15.154199999999999</v>
      </c>
      <c r="T42" s="460">
        <v>18.229700000000001</v>
      </c>
      <c r="U42" s="460">
        <v>19.1387</v>
      </c>
      <c r="V42" s="460">
        <v>20.737300000000001</v>
      </c>
      <c r="W42" s="460">
        <v>22.703600000000002</v>
      </c>
      <c r="X42" s="460">
        <v>25.6937</v>
      </c>
      <c r="Y42" s="460">
        <v>29.401399999999999</v>
      </c>
      <c r="Z42" s="460">
        <v>33.6845</v>
      </c>
      <c r="AA42" s="460">
        <v>37.164900000000003</v>
      </c>
      <c r="AB42" s="460">
        <v>39.108800000000002</v>
      </c>
      <c r="AC42" s="460">
        <v>40.941299999999998</v>
      </c>
      <c r="AD42" s="460">
        <v>42.544199999999996</v>
      </c>
      <c r="AE42" s="460">
        <v>43.110100000000003</v>
      </c>
      <c r="AF42" s="460">
        <v>44.537799999999997</v>
      </c>
      <c r="AG42" s="460">
        <v>46.701799999999999</v>
      </c>
      <c r="AH42" s="460">
        <v>49.592700000000001</v>
      </c>
      <c r="AI42" s="460">
        <v>51.1175</v>
      </c>
      <c r="AJ42" s="460">
        <v>54.316099999999999</v>
      </c>
      <c r="AK42" s="460">
        <v>57.626100000000001</v>
      </c>
      <c r="AL42" s="460">
        <v>58.267699999999998</v>
      </c>
      <c r="AM42" s="460">
        <v>58.3127</v>
      </c>
      <c r="AN42" s="460">
        <v>59.408299999999997</v>
      </c>
      <c r="AO42" s="460">
        <v>60.825899999999997</v>
      </c>
      <c r="AP42" s="460">
        <v>65.515900000000002</v>
      </c>
      <c r="AQ42" s="460">
        <v>64.684600000000003</v>
      </c>
      <c r="AR42" s="460">
        <v>65.693700000000007</v>
      </c>
      <c r="AS42" s="460">
        <v>67.293899999999994</v>
      </c>
      <c r="AT42" s="460">
        <v>69.028599999999997</v>
      </c>
      <c r="AU42" s="460">
        <v>69.115099999999998</v>
      </c>
      <c r="AV42" s="460">
        <v>70.234300000000005</v>
      </c>
      <c r="AW42" s="460">
        <v>71.213700000000003</v>
      </c>
      <c r="AX42" s="460">
        <v>75.545100000000005</v>
      </c>
      <c r="AY42" s="460">
        <v>81.065600000000003</v>
      </c>
      <c r="AZ42" s="460">
        <v>84.335999999999999</v>
      </c>
      <c r="BA42" s="460">
        <v>91.174099999999996</v>
      </c>
      <c r="BB42" s="460">
        <v>94.496300000000005</v>
      </c>
      <c r="BC42" s="460">
        <v>100</v>
      </c>
      <c r="BD42" s="460">
        <v>109.432</v>
      </c>
      <c r="BE42" s="460">
        <v>114.393</v>
      </c>
      <c r="BF42" s="460">
        <v>116.468</v>
      </c>
      <c r="BG42" s="460">
        <v>118.529</v>
      </c>
      <c r="BH42" s="460">
        <v>117.21</v>
      </c>
      <c r="BI42" s="460">
        <v>118.71299999999999</v>
      </c>
      <c r="BJ42" s="460">
        <v>124.245</v>
      </c>
      <c r="BK42" s="460">
        <v>128.81</v>
      </c>
      <c r="BL42" s="460">
        <v>134.09100000000001</v>
      </c>
      <c r="BM42" s="460"/>
      <c r="BN42" s="460"/>
      <c r="BO42" s="461">
        <v>42</v>
      </c>
    </row>
    <row r="43" spans="1:67" s="455" customFormat="1" ht="14" x14ac:dyDescent="0.15">
      <c r="A43" s="460" t="s">
        <v>748</v>
      </c>
      <c r="B43" s="460" t="s">
        <v>749</v>
      </c>
      <c r="C43" s="460" t="s">
        <v>1205</v>
      </c>
      <c r="D43" s="460" t="s">
        <v>1206</v>
      </c>
      <c r="E43" s="460"/>
      <c r="F43" s="460"/>
      <c r="G43" s="460"/>
      <c r="H43" s="460"/>
      <c r="I43" s="460"/>
      <c r="J43" s="460"/>
      <c r="K43" s="460"/>
      <c r="L43" s="460"/>
      <c r="M43" s="460"/>
      <c r="N43" s="460"/>
      <c r="O43" s="460"/>
      <c r="P43" s="460"/>
      <c r="Q43" s="460"/>
      <c r="R43" s="460"/>
      <c r="S43" s="460"/>
      <c r="T43" s="460"/>
      <c r="U43" s="460"/>
      <c r="V43" s="460">
        <v>49.3979</v>
      </c>
      <c r="W43" s="460"/>
      <c r="X43" s="460"/>
      <c r="Y43" s="460">
        <v>58.388300000000001</v>
      </c>
      <c r="Z43" s="460">
        <v>63.723300000000002</v>
      </c>
      <c r="AA43" s="460">
        <v>67.773899999999998</v>
      </c>
      <c r="AB43" s="460">
        <v>68.564300000000003</v>
      </c>
      <c r="AC43" s="460">
        <v>70.671999999999997</v>
      </c>
      <c r="AD43" s="460">
        <v>72.334999999999994</v>
      </c>
      <c r="AE43" s="460">
        <v>73.623500000000007</v>
      </c>
      <c r="AF43" s="460">
        <v>74.541499999999999</v>
      </c>
      <c r="AG43" s="460">
        <v>75.430599999999998</v>
      </c>
      <c r="AH43" s="460">
        <v>76.414500000000004</v>
      </c>
      <c r="AI43" s="460">
        <v>78.048699999999997</v>
      </c>
      <c r="AJ43" s="460">
        <v>79.297499999999999</v>
      </c>
      <c r="AK43" s="460">
        <v>80.312100000000001</v>
      </c>
      <c r="AL43" s="460">
        <v>83.726799999999997</v>
      </c>
      <c r="AM43" s="460">
        <v>85.788499999999999</v>
      </c>
      <c r="AN43" s="460">
        <v>90.907200000000003</v>
      </c>
      <c r="AO43" s="460">
        <v>92.721900000000005</v>
      </c>
      <c r="AP43" s="460">
        <v>94.308899999999994</v>
      </c>
      <c r="AQ43" s="460">
        <v>93.892600000000002</v>
      </c>
      <c r="AR43" s="460">
        <v>93.502399999999994</v>
      </c>
      <c r="AS43" s="460">
        <v>94.959299999999999</v>
      </c>
      <c r="AT43" s="460">
        <v>95.525099999999995</v>
      </c>
      <c r="AU43" s="460">
        <v>93.313699999999997</v>
      </c>
      <c r="AV43" s="460">
        <v>93.593699999999998</v>
      </c>
      <c r="AW43" s="460">
        <v>94.355699999999999</v>
      </c>
      <c r="AX43" s="460">
        <v>95.529899999999998</v>
      </c>
      <c r="AY43" s="460">
        <v>95.682699999999997</v>
      </c>
      <c r="AZ43" s="460">
        <v>96.608699999999999</v>
      </c>
      <c r="BA43" s="460">
        <v>98.622900000000001</v>
      </c>
      <c r="BB43" s="460">
        <v>99.644400000000005</v>
      </c>
      <c r="BC43" s="460">
        <v>100</v>
      </c>
      <c r="BD43" s="460">
        <v>100.13800000000001</v>
      </c>
      <c r="BE43" s="460">
        <v>100.25</v>
      </c>
      <c r="BF43" s="460">
        <v>100.64</v>
      </c>
      <c r="BG43" s="460">
        <v>100.432</v>
      </c>
      <c r="BH43" s="460">
        <v>99.941100000000006</v>
      </c>
      <c r="BI43" s="460">
        <v>99.662599999999998</v>
      </c>
      <c r="BJ43" s="460">
        <v>98.406300000000002</v>
      </c>
      <c r="BK43" s="460">
        <v>99.415099999999995</v>
      </c>
      <c r="BL43" s="460">
        <v>99.026799999999994</v>
      </c>
      <c r="BM43" s="460">
        <v>100.94799999999999</v>
      </c>
      <c r="BN43" s="460">
        <v>102.69799999999999</v>
      </c>
      <c r="BO43" s="461">
        <v>43</v>
      </c>
    </row>
    <row r="44" spans="1:67" s="455" customFormat="1" ht="14" x14ac:dyDescent="0.15">
      <c r="A44" s="460" t="s">
        <v>177</v>
      </c>
      <c r="B44" s="460" t="s">
        <v>750</v>
      </c>
      <c r="C44" s="460" t="s">
        <v>1205</v>
      </c>
      <c r="D44" s="460" t="s">
        <v>1206</v>
      </c>
      <c r="E44" s="460"/>
      <c r="F44" s="460"/>
      <c r="G44" s="460"/>
      <c r="H44" s="460"/>
      <c r="I44" s="460"/>
      <c r="J44" s="460"/>
      <c r="K44" s="460"/>
      <c r="L44" s="460"/>
      <c r="M44" s="460"/>
      <c r="N44" s="460"/>
      <c r="O44" s="460"/>
      <c r="P44" s="460"/>
      <c r="Q44" s="460"/>
      <c r="R44" s="460"/>
      <c r="S44" s="460"/>
      <c r="T44" s="460"/>
      <c r="U44" s="460"/>
      <c r="V44" s="460"/>
      <c r="W44" s="460"/>
      <c r="X44" s="460"/>
      <c r="Y44" s="460">
        <v>13.941800000000001</v>
      </c>
      <c r="Z44" s="460">
        <v>15.326599999999999</v>
      </c>
      <c r="AA44" s="460">
        <v>16.8447</v>
      </c>
      <c r="AB44" s="460">
        <v>19.880700000000001</v>
      </c>
      <c r="AC44" s="460">
        <v>21.2789</v>
      </c>
      <c r="AD44" s="460">
        <v>21.6783</v>
      </c>
      <c r="AE44" s="460">
        <v>23.8355</v>
      </c>
      <c r="AF44" s="460">
        <v>25.3535</v>
      </c>
      <c r="AG44" s="460">
        <v>27.9102</v>
      </c>
      <c r="AH44" s="460">
        <v>30.360299999999999</v>
      </c>
      <c r="AI44" s="460">
        <v>33.3964</v>
      </c>
      <c r="AJ44" s="460">
        <v>37.497700000000002</v>
      </c>
      <c r="AK44" s="460">
        <v>43.489899999999999</v>
      </c>
      <c r="AL44" s="460">
        <v>48.363500000000002</v>
      </c>
      <c r="AM44" s="460">
        <v>51.745699999999999</v>
      </c>
      <c r="AN44" s="460">
        <v>56.659300000000002</v>
      </c>
      <c r="AO44" s="460">
        <v>61.639499999999998</v>
      </c>
      <c r="AP44" s="460">
        <v>65.654200000000003</v>
      </c>
      <c r="AQ44" s="460">
        <v>72.598500000000001</v>
      </c>
      <c r="AR44" s="460">
        <v>77.518699999999995</v>
      </c>
      <c r="AS44" s="460">
        <v>80.628</v>
      </c>
      <c r="AT44" s="460">
        <v>83.377700000000004</v>
      </c>
      <c r="AU44" s="460">
        <v>85.448400000000007</v>
      </c>
      <c r="AV44" s="460">
        <v>86.786600000000007</v>
      </c>
      <c r="AW44" s="460">
        <v>71.070800000000006</v>
      </c>
      <c r="AX44" s="460">
        <v>74.845699999999994</v>
      </c>
      <c r="AY44" s="460">
        <v>78.588300000000004</v>
      </c>
      <c r="AZ44" s="460">
        <v>82.6404</v>
      </c>
      <c r="BA44" s="460">
        <v>89.522000000000006</v>
      </c>
      <c r="BB44" s="460">
        <v>93.426199999999994</v>
      </c>
      <c r="BC44" s="460">
        <v>100</v>
      </c>
      <c r="BD44" s="460">
        <v>108.849</v>
      </c>
      <c r="BE44" s="460">
        <v>120.735</v>
      </c>
      <c r="BF44" s="460">
        <v>129.19399999999999</v>
      </c>
      <c r="BG44" s="460">
        <v>139.88</v>
      </c>
      <c r="BH44" s="460">
        <v>146.24199999999999</v>
      </c>
      <c r="BI44" s="460">
        <v>150.95099999999999</v>
      </c>
      <c r="BJ44" s="460">
        <v>158.43100000000001</v>
      </c>
      <c r="BK44" s="460">
        <v>162.74600000000001</v>
      </c>
      <c r="BL44" s="460">
        <v>167.18199999999999</v>
      </c>
      <c r="BM44" s="460">
        <v>176.595</v>
      </c>
      <c r="BN44" s="460">
        <v>189.56899999999999</v>
      </c>
      <c r="BO44" s="461">
        <v>44</v>
      </c>
    </row>
    <row r="45" spans="1:67" s="455" customFormat="1" ht="14" x14ac:dyDescent="0.15">
      <c r="A45" s="460" t="s">
        <v>183</v>
      </c>
      <c r="B45" s="460" t="s">
        <v>751</v>
      </c>
      <c r="C45" s="460" t="s">
        <v>1205</v>
      </c>
      <c r="D45" s="460" t="s">
        <v>1206</v>
      </c>
      <c r="E45" s="460"/>
      <c r="F45" s="460"/>
      <c r="G45" s="460"/>
      <c r="H45" s="460"/>
      <c r="I45" s="460"/>
      <c r="J45" s="460"/>
      <c r="K45" s="460"/>
      <c r="L45" s="460"/>
      <c r="M45" s="460"/>
      <c r="N45" s="460"/>
      <c r="O45" s="460"/>
      <c r="P45" s="460"/>
      <c r="Q45" s="460"/>
      <c r="R45" s="460"/>
      <c r="S45" s="460">
        <v>3.0385800000000001</v>
      </c>
      <c r="T45" s="460">
        <v>3.4024399999999999</v>
      </c>
      <c r="U45" s="460">
        <v>3.8016299999999998</v>
      </c>
      <c r="V45" s="460">
        <v>4.3022499999999999</v>
      </c>
      <c r="W45" s="460">
        <v>4.6913499999999999</v>
      </c>
      <c r="X45" s="460">
        <v>5.2419399999999996</v>
      </c>
      <c r="Y45" s="460">
        <v>5.9565400000000004</v>
      </c>
      <c r="Z45" s="460">
        <v>6.9350800000000001</v>
      </c>
      <c r="AA45" s="460">
        <v>7.7074600000000002</v>
      </c>
      <c r="AB45" s="460">
        <v>8.5149799999999995</v>
      </c>
      <c r="AC45" s="460">
        <v>9.2453500000000002</v>
      </c>
      <c r="AD45" s="460">
        <v>9.9937199999999997</v>
      </c>
      <c r="AE45" s="460">
        <v>10.9933</v>
      </c>
      <c r="AF45" s="460">
        <v>12.0708</v>
      </c>
      <c r="AG45" s="460">
        <v>13.078900000000001</v>
      </c>
      <c r="AH45" s="460">
        <v>14.5928</v>
      </c>
      <c r="AI45" s="460">
        <v>16.2559</v>
      </c>
      <c r="AJ45" s="460">
        <v>18.168399999999998</v>
      </c>
      <c r="AK45" s="460">
        <v>21.105799999999999</v>
      </c>
      <c r="AL45" s="460">
        <v>24.130400000000002</v>
      </c>
      <c r="AM45" s="460">
        <v>26.674399999999999</v>
      </c>
      <c r="AN45" s="460">
        <v>29.4786</v>
      </c>
      <c r="AO45" s="460">
        <v>32.450899999999997</v>
      </c>
      <c r="AP45" s="460">
        <v>35.2806</v>
      </c>
      <c r="AQ45" s="460">
        <v>37.630800000000001</v>
      </c>
      <c r="AR45" s="460">
        <v>40.546900000000001</v>
      </c>
      <c r="AS45" s="460">
        <v>44.034500000000001</v>
      </c>
      <c r="AT45" s="460">
        <v>46.922699999999999</v>
      </c>
      <c r="AU45" s="460">
        <v>50.692</v>
      </c>
      <c r="AV45" s="460">
        <v>55.350499999999997</v>
      </c>
      <c r="AW45" s="460">
        <v>59.195</v>
      </c>
      <c r="AX45" s="460">
        <v>64.291799999999995</v>
      </c>
      <c r="AY45" s="460">
        <v>71.7209</v>
      </c>
      <c r="AZ45" s="460">
        <v>76.799400000000006</v>
      </c>
      <c r="BA45" s="460">
        <v>86.554599999999994</v>
      </c>
      <c r="BB45" s="460">
        <v>93.502600000000001</v>
      </c>
      <c r="BC45" s="460">
        <v>100</v>
      </c>
      <c r="BD45" s="460">
        <v>108.46</v>
      </c>
      <c r="BE45" s="460">
        <v>116.634</v>
      </c>
      <c r="BF45" s="460">
        <v>123.498</v>
      </c>
      <c r="BG45" s="460">
        <v>128.935</v>
      </c>
      <c r="BH45" s="460">
        <v>132.88300000000001</v>
      </c>
      <c r="BI45" s="460">
        <v>136.62299999999999</v>
      </c>
      <c r="BJ45" s="460">
        <v>141.143</v>
      </c>
      <c r="BK45" s="460">
        <v>145.71299999999999</v>
      </c>
      <c r="BL45" s="460">
        <v>149.75399999999999</v>
      </c>
      <c r="BM45" s="460">
        <v>152.58500000000001</v>
      </c>
      <c r="BN45" s="460">
        <v>163.63300000000001</v>
      </c>
      <c r="BO45" s="461">
        <v>45</v>
      </c>
    </row>
    <row r="46" spans="1:67" s="455" customFormat="1" ht="14" x14ac:dyDescent="0.15">
      <c r="A46" s="460" t="s">
        <v>196</v>
      </c>
      <c r="B46" s="460" t="s">
        <v>752</v>
      </c>
      <c r="C46" s="460" t="s">
        <v>1205</v>
      </c>
      <c r="D46" s="460" t="s">
        <v>1206</v>
      </c>
      <c r="E46" s="460"/>
      <c r="F46" s="460"/>
      <c r="G46" s="460"/>
      <c r="H46" s="460"/>
      <c r="I46" s="460"/>
      <c r="J46" s="460"/>
      <c r="K46" s="460"/>
      <c r="L46" s="460"/>
      <c r="M46" s="460"/>
      <c r="N46" s="460"/>
      <c r="O46" s="460"/>
      <c r="P46" s="460"/>
      <c r="Q46" s="460"/>
      <c r="R46" s="460"/>
      <c r="S46" s="460"/>
      <c r="T46" s="460"/>
      <c r="U46" s="460"/>
      <c r="V46" s="460"/>
      <c r="W46" s="460"/>
      <c r="X46" s="460"/>
      <c r="Y46" s="460">
        <v>36.774999999999999</v>
      </c>
      <c r="Z46" s="460">
        <v>36.762799999999999</v>
      </c>
      <c r="AA46" s="460">
        <v>41.650799999999997</v>
      </c>
      <c r="AB46" s="460">
        <v>47.737099999999998</v>
      </c>
      <c r="AC46" s="460">
        <v>48.950699999999998</v>
      </c>
      <c r="AD46" s="460">
        <v>54.053199999999997</v>
      </c>
      <c r="AE46" s="460">
        <v>55.266800000000003</v>
      </c>
      <c r="AF46" s="460">
        <v>51.4054</v>
      </c>
      <c r="AG46" s="460">
        <v>49.367400000000004</v>
      </c>
      <c r="AH46" s="460">
        <v>49.707599999999999</v>
      </c>
      <c r="AI46" s="460">
        <v>49.701500000000003</v>
      </c>
      <c r="AJ46" s="460">
        <v>48.328499999999998</v>
      </c>
      <c r="AK46" s="460">
        <v>47.829000000000001</v>
      </c>
      <c r="AL46" s="460">
        <v>46.434600000000003</v>
      </c>
      <c r="AM46" s="460">
        <v>57.844099999999997</v>
      </c>
      <c r="AN46" s="460">
        <v>68.944000000000003</v>
      </c>
      <c r="AO46" s="460">
        <v>71.512100000000004</v>
      </c>
      <c r="AP46" s="460">
        <v>72.664400000000001</v>
      </c>
      <c r="AQ46" s="460">
        <v>71.294600000000003</v>
      </c>
      <c r="AR46" s="460">
        <v>70.286299999999997</v>
      </c>
      <c r="AS46" s="460">
        <v>72.537899999999993</v>
      </c>
      <c r="AT46" s="460">
        <v>75.319599999999994</v>
      </c>
      <c r="AU46" s="460">
        <v>77.075900000000004</v>
      </c>
      <c r="AV46" s="460">
        <v>80.262799999999999</v>
      </c>
      <c r="AW46" s="460">
        <v>78.604200000000006</v>
      </c>
      <c r="AX46" s="460">
        <v>80.870800000000003</v>
      </c>
      <c r="AY46" s="460">
        <v>86.285300000000007</v>
      </c>
      <c r="AZ46" s="460">
        <v>87.113600000000005</v>
      </c>
      <c r="BA46" s="460">
        <v>95.179400000000001</v>
      </c>
      <c r="BB46" s="460">
        <v>98.530900000000003</v>
      </c>
      <c r="BC46" s="460">
        <v>100</v>
      </c>
      <c r="BD46" s="460">
        <v>101.194</v>
      </c>
      <c r="BE46" s="460">
        <v>106.738</v>
      </c>
      <c r="BF46" s="460">
        <v>114.19799999999999</v>
      </c>
      <c r="BG46" s="460">
        <v>131.21199999999999</v>
      </c>
      <c r="BH46" s="460">
        <v>133.053</v>
      </c>
      <c r="BI46" s="460">
        <v>139.63300000000001</v>
      </c>
      <c r="BJ46" s="460">
        <v>145.47</v>
      </c>
      <c r="BK46" s="460">
        <v>147.816</v>
      </c>
      <c r="BL46" s="460">
        <v>151.785</v>
      </c>
      <c r="BM46" s="460">
        <v>154.381</v>
      </c>
      <c r="BN46" s="460">
        <v>160.95599999999999</v>
      </c>
      <c r="BO46" s="461">
        <v>46</v>
      </c>
    </row>
    <row r="47" spans="1:67" s="455" customFormat="1" ht="14" x14ac:dyDescent="0.15">
      <c r="A47" s="460" t="s">
        <v>194</v>
      </c>
      <c r="B47" s="460" t="s">
        <v>753</v>
      </c>
      <c r="C47" s="460" t="s">
        <v>1205</v>
      </c>
      <c r="D47" s="460" t="s">
        <v>1206</v>
      </c>
      <c r="E47" s="460">
        <v>13.3443</v>
      </c>
      <c r="F47" s="460">
        <v>13.4803</v>
      </c>
      <c r="G47" s="460">
        <v>13.6234</v>
      </c>
      <c r="H47" s="460">
        <v>13.8452</v>
      </c>
      <c r="I47" s="460">
        <v>14.1099</v>
      </c>
      <c r="J47" s="460">
        <v>14.439</v>
      </c>
      <c r="K47" s="460">
        <v>14.99</v>
      </c>
      <c r="L47" s="460">
        <v>15.5266</v>
      </c>
      <c r="M47" s="460">
        <v>16.156300000000002</v>
      </c>
      <c r="N47" s="460">
        <v>16.8932</v>
      </c>
      <c r="O47" s="460">
        <v>17.458500000000001</v>
      </c>
      <c r="P47" s="460">
        <v>17.930700000000002</v>
      </c>
      <c r="Q47" s="460">
        <v>18.825099999999999</v>
      </c>
      <c r="R47" s="460">
        <v>20.2347</v>
      </c>
      <c r="S47" s="460">
        <v>22.459900000000001</v>
      </c>
      <c r="T47" s="460">
        <v>24.8569</v>
      </c>
      <c r="U47" s="460">
        <v>26.7315</v>
      </c>
      <c r="V47" s="460">
        <v>28.863800000000001</v>
      </c>
      <c r="W47" s="460">
        <v>31.453900000000001</v>
      </c>
      <c r="X47" s="460">
        <v>34.330300000000001</v>
      </c>
      <c r="Y47" s="460">
        <v>37.807699999999997</v>
      </c>
      <c r="Z47" s="460">
        <v>42.5229</v>
      </c>
      <c r="AA47" s="460">
        <v>47.102200000000003</v>
      </c>
      <c r="AB47" s="460">
        <v>49.864100000000001</v>
      </c>
      <c r="AC47" s="460">
        <v>52.010599999999997</v>
      </c>
      <c r="AD47" s="460">
        <v>54.071300000000001</v>
      </c>
      <c r="AE47" s="460">
        <v>56.339399999999998</v>
      </c>
      <c r="AF47" s="460">
        <v>58.793599999999998</v>
      </c>
      <c r="AG47" s="460">
        <v>61.161999999999999</v>
      </c>
      <c r="AH47" s="460">
        <v>64.210099999999997</v>
      </c>
      <c r="AI47" s="460">
        <v>67.279600000000002</v>
      </c>
      <c r="AJ47" s="460">
        <v>71.064700000000002</v>
      </c>
      <c r="AK47" s="460">
        <v>72.123599999999996</v>
      </c>
      <c r="AL47" s="460">
        <v>73.468800000000002</v>
      </c>
      <c r="AM47" s="460">
        <v>73.590400000000002</v>
      </c>
      <c r="AN47" s="460">
        <v>75.171700000000001</v>
      </c>
      <c r="AO47" s="460">
        <v>76.3523</v>
      </c>
      <c r="AP47" s="460">
        <v>77.590199999999996</v>
      </c>
      <c r="AQ47" s="460">
        <v>78.362899999999996</v>
      </c>
      <c r="AR47" s="460">
        <v>79.722399999999993</v>
      </c>
      <c r="AS47" s="460">
        <v>81.8904</v>
      </c>
      <c r="AT47" s="460">
        <v>83.958200000000005</v>
      </c>
      <c r="AU47" s="460">
        <v>85.854299999999995</v>
      </c>
      <c r="AV47" s="460">
        <v>88.222700000000003</v>
      </c>
      <c r="AW47" s="460">
        <v>89.861199999999997</v>
      </c>
      <c r="AX47" s="460">
        <v>91.850300000000004</v>
      </c>
      <c r="AY47" s="460">
        <v>93.6892</v>
      </c>
      <c r="AZ47" s="460">
        <v>95.692599999999999</v>
      </c>
      <c r="BA47" s="460">
        <v>97.960800000000006</v>
      </c>
      <c r="BB47" s="460">
        <v>98.254099999999994</v>
      </c>
      <c r="BC47" s="460">
        <v>100</v>
      </c>
      <c r="BD47" s="460">
        <v>102.91200000000001</v>
      </c>
      <c r="BE47" s="460">
        <v>104.47199999999999</v>
      </c>
      <c r="BF47" s="460">
        <v>105.452</v>
      </c>
      <c r="BG47" s="460">
        <v>107.46299999999999</v>
      </c>
      <c r="BH47" s="460">
        <v>108.672</v>
      </c>
      <c r="BI47" s="460">
        <v>110.22499999999999</v>
      </c>
      <c r="BJ47" s="460">
        <v>111.985</v>
      </c>
      <c r="BK47" s="460">
        <v>114.52500000000001</v>
      </c>
      <c r="BL47" s="460">
        <v>116.75700000000001</v>
      </c>
      <c r="BM47" s="460">
        <v>117.59399999999999</v>
      </c>
      <c r="BN47" s="460">
        <v>121.587</v>
      </c>
      <c r="BO47" s="461">
        <v>47</v>
      </c>
    </row>
    <row r="48" spans="1:67" s="455" customFormat="1" ht="14" x14ac:dyDescent="0.15">
      <c r="A48" s="460" t="s">
        <v>754</v>
      </c>
      <c r="B48" s="460" t="s">
        <v>755</v>
      </c>
      <c r="C48" s="460" t="s">
        <v>1205</v>
      </c>
      <c r="D48" s="460" t="s">
        <v>1206</v>
      </c>
      <c r="E48" s="460"/>
      <c r="F48" s="460"/>
      <c r="G48" s="460"/>
      <c r="H48" s="460"/>
      <c r="I48" s="460"/>
      <c r="J48" s="460"/>
      <c r="K48" s="460"/>
      <c r="L48" s="460"/>
      <c r="M48" s="460"/>
      <c r="N48" s="460"/>
      <c r="O48" s="460"/>
      <c r="P48" s="460"/>
      <c r="Q48" s="460"/>
      <c r="R48" s="460"/>
      <c r="S48" s="460"/>
      <c r="T48" s="460"/>
      <c r="U48" s="460"/>
      <c r="V48" s="460"/>
      <c r="W48" s="460"/>
      <c r="X48" s="460"/>
      <c r="Y48" s="460"/>
      <c r="Z48" s="460"/>
      <c r="AA48" s="460"/>
      <c r="AB48" s="460"/>
      <c r="AC48" s="460"/>
      <c r="AD48" s="460"/>
      <c r="AE48" s="460"/>
      <c r="AF48" s="460"/>
      <c r="AG48" s="460"/>
      <c r="AH48" s="460"/>
      <c r="AI48" s="460"/>
      <c r="AJ48" s="460"/>
      <c r="AK48" s="460"/>
      <c r="AL48" s="460"/>
      <c r="AM48" s="460"/>
      <c r="AN48" s="460"/>
      <c r="AO48" s="460"/>
      <c r="AP48" s="460"/>
      <c r="AQ48" s="460"/>
      <c r="AR48" s="460"/>
      <c r="AS48" s="460"/>
      <c r="AT48" s="460"/>
      <c r="AU48" s="460"/>
      <c r="AV48" s="460"/>
      <c r="AW48" s="460"/>
      <c r="AX48" s="460"/>
      <c r="AY48" s="460"/>
      <c r="AZ48" s="460"/>
      <c r="BA48" s="460"/>
      <c r="BB48" s="460"/>
      <c r="BC48" s="460"/>
      <c r="BD48" s="460"/>
      <c r="BE48" s="460"/>
      <c r="BF48" s="460"/>
      <c r="BG48" s="460"/>
      <c r="BH48" s="460"/>
      <c r="BI48" s="460"/>
      <c r="BJ48" s="460"/>
      <c r="BK48" s="460"/>
      <c r="BL48" s="460"/>
      <c r="BM48" s="460"/>
      <c r="BN48" s="460"/>
      <c r="BO48" s="461">
        <v>48</v>
      </c>
    </row>
    <row r="49" spans="1:67" s="455" customFormat="1" ht="14" x14ac:dyDescent="0.15">
      <c r="A49" s="460" t="s">
        <v>333</v>
      </c>
      <c r="B49" s="460" t="s">
        <v>756</v>
      </c>
      <c r="C49" s="460" t="s">
        <v>1205</v>
      </c>
      <c r="D49" s="460" t="s">
        <v>1206</v>
      </c>
      <c r="E49" s="460">
        <v>24.0412</v>
      </c>
      <c r="F49" s="460">
        <v>24.4848</v>
      </c>
      <c r="G49" s="460">
        <v>25.541599999999999</v>
      </c>
      <c r="H49" s="460">
        <v>26.420300000000001</v>
      </c>
      <c r="I49" s="460">
        <v>27.234200000000001</v>
      </c>
      <c r="J49" s="460">
        <v>28.164100000000001</v>
      </c>
      <c r="K49" s="460">
        <v>29.5092</v>
      </c>
      <c r="L49" s="460">
        <v>30.691099999999999</v>
      </c>
      <c r="M49" s="460">
        <v>31.426400000000001</v>
      </c>
      <c r="N49" s="460">
        <v>32.208599999999997</v>
      </c>
      <c r="O49" s="460">
        <v>33.3733</v>
      </c>
      <c r="P49" s="460">
        <v>35.567</v>
      </c>
      <c r="Q49" s="460">
        <v>37.9358</v>
      </c>
      <c r="R49" s="460">
        <v>41.256900000000002</v>
      </c>
      <c r="S49" s="460">
        <v>45.2866</v>
      </c>
      <c r="T49" s="460">
        <v>48.319299999999998</v>
      </c>
      <c r="U49" s="460">
        <v>49.148200000000003</v>
      </c>
      <c r="V49" s="460">
        <v>49.785200000000003</v>
      </c>
      <c r="W49" s="460">
        <v>50.2973</v>
      </c>
      <c r="X49" s="460">
        <v>52.131999999999998</v>
      </c>
      <c r="Y49" s="460">
        <v>54.228999999999999</v>
      </c>
      <c r="Z49" s="460">
        <v>57.748699999999999</v>
      </c>
      <c r="AA49" s="460">
        <v>61.014400000000002</v>
      </c>
      <c r="AB49" s="460">
        <v>62.8142</v>
      </c>
      <c r="AC49" s="460">
        <v>64.655600000000007</v>
      </c>
      <c r="AD49" s="460">
        <v>66.8767</v>
      </c>
      <c r="AE49" s="460">
        <v>67.378500000000003</v>
      </c>
      <c r="AF49" s="460">
        <v>68.349000000000004</v>
      </c>
      <c r="AG49" s="460">
        <v>69.628799999999998</v>
      </c>
      <c r="AH49" s="460">
        <v>71.825800000000001</v>
      </c>
      <c r="AI49" s="460">
        <v>75.7072</v>
      </c>
      <c r="AJ49" s="460">
        <v>80.1434</v>
      </c>
      <c r="AK49" s="460">
        <v>83.378799999999998</v>
      </c>
      <c r="AL49" s="460">
        <v>86.124099999999999</v>
      </c>
      <c r="AM49" s="460">
        <v>86.858000000000004</v>
      </c>
      <c r="AN49" s="460">
        <v>88.421300000000002</v>
      </c>
      <c r="AO49" s="460">
        <v>89.138999999999996</v>
      </c>
      <c r="AP49" s="460">
        <v>89.602699999999999</v>
      </c>
      <c r="AQ49" s="460">
        <v>89.618799999999993</v>
      </c>
      <c r="AR49" s="460">
        <v>90.341499999999996</v>
      </c>
      <c r="AS49" s="460">
        <v>91.749499999999998</v>
      </c>
      <c r="AT49" s="460">
        <v>92.656899999999993</v>
      </c>
      <c r="AU49" s="460">
        <v>93.252399999999994</v>
      </c>
      <c r="AV49" s="460">
        <v>93.8476</v>
      </c>
      <c r="AW49" s="460">
        <v>94.601100000000002</v>
      </c>
      <c r="AX49" s="460">
        <v>95.709800000000001</v>
      </c>
      <c r="AY49" s="460">
        <v>96.7239</v>
      </c>
      <c r="AZ49" s="460">
        <v>97.432199999999995</v>
      </c>
      <c r="BA49" s="460">
        <v>99.796000000000006</v>
      </c>
      <c r="BB49" s="460">
        <v>99.316500000000005</v>
      </c>
      <c r="BC49" s="460">
        <v>100</v>
      </c>
      <c r="BD49" s="460">
        <v>100.23099999999999</v>
      </c>
      <c r="BE49" s="460">
        <v>99.537199999999999</v>
      </c>
      <c r="BF49" s="460">
        <v>99.320899999999995</v>
      </c>
      <c r="BG49" s="460">
        <v>99.3078</v>
      </c>
      <c r="BH49" s="460">
        <v>98.171800000000005</v>
      </c>
      <c r="BI49" s="460">
        <v>97.745099999999994</v>
      </c>
      <c r="BJ49" s="460">
        <v>98.266900000000007</v>
      </c>
      <c r="BK49" s="460">
        <v>99.186999999999998</v>
      </c>
      <c r="BL49" s="460">
        <v>99.546899999999994</v>
      </c>
      <c r="BM49" s="460">
        <v>98.824299999999994</v>
      </c>
      <c r="BN49" s="460">
        <v>99.399299999999997</v>
      </c>
      <c r="BO49" s="461">
        <v>49</v>
      </c>
    </row>
    <row r="50" spans="1:67" s="455" customFormat="1" ht="14" x14ac:dyDescent="0.15">
      <c r="A50" s="460" t="s">
        <v>757</v>
      </c>
      <c r="B50" s="460" t="s">
        <v>758</v>
      </c>
      <c r="C50" s="460" t="s">
        <v>1205</v>
      </c>
      <c r="D50" s="460" t="s">
        <v>1206</v>
      </c>
      <c r="E50" s="460"/>
      <c r="F50" s="460"/>
      <c r="G50" s="460"/>
      <c r="H50" s="460"/>
      <c r="I50" s="460"/>
      <c r="J50" s="460"/>
      <c r="K50" s="460"/>
      <c r="L50" s="460"/>
      <c r="M50" s="460"/>
      <c r="N50" s="460"/>
      <c r="O50" s="460"/>
      <c r="P50" s="460"/>
      <c r="Q50" s="460"/>
      <c r="R50" s="460"/>
      <c r="S50" s="460"/>
      <c r="T50" s="460"/>
      <c r="U50" s="460"/>
      <c r="V50" s="460"/>
      <c r="W50" s="460"/>
      <c r="X50" s="460"/>
      <c r="Y50" s="460"/>
      <c r="Z50" s="460"/>
      <c r="AA50" s="460"/>
      <c r="AB50" s="460"/>
      <c r="AC50" s="460"/>
      <c r="AD50" s="460"/>
      <c r="AE50" s="460"/>
      <c r="AF50" s="460"/>
      <c r="AG50" s="460"/>
      <c r="AH50" s="460"/>
      <c r="AI50" s="460"/>
      <c r="AJ50" s="460"/>
      <c r="AK50" s="460"/>
      <c r="AL50" s="460"/>
      <c r="AM50" s="460"/>
      <c r="AN50" s="460"/>
      <c r="AO50" s="460"/>
      <c r="AP50" s="460"/>
      <c r="AQ50" s="460"/>
      <c r="AR50" s="460"/>
      <c r="AS50" s="460"/>
      <c r="AT50" s="460"/>
      <c r="AU50" s="460"/>
      <c r="AV50" s="460"/>
      <c r="AW50" s="460"/>
      <c r="AX50" s="460"/>
      <c r="AY50" s="460"/>
      <c r="AZ50" s="460"/>
      <c r="BA50" s="460"/>
      <c r="BB50" s="460"/>
      <c r="BC50" s="460"/>
      <c r="BD50" s="460"/>
      <c r="BE50" s="460"/>
      <c r="BF50" s="460"/>
      <c r="BG50" s="460"/>
      <c r="BH50" s="460"/>
      <c r="BI50" s="460"/>
      <c r="BJ50" s="460"/>
      <c r="BK50" s="460"/>
      <c r="BL50" s="460"/>
      <c r="BM50" s="460"/>
      <c r="BN50" s="460"/>
      <c r="BO50" s="461">
        <v>50</v>
      </c>
    </row>
    <row r="51" spans="1:67" s="455" customFormat="1" ht="14" x14ac:dyDescent="0.15">
      <c r="A51" s="460" t="s">
        <v>198</v>
      </c>
      <c r="B51" s="460" t="s">
        <v>759</v>
      </c>
      <c r="C51" s="460" t="s">
        <v>1205</v>
      </c>
      <c r="D51" s="460" t="s">
        <v>1206</v>
      </c>
      <c r="E51" s="460"/>
      <c r="F51" s="460"/>
      <c r="G51" s="460"/>
      <c r="H51" s="460"/>
      <c r="I51" s="460"/>
      <c r="J51" s="460"/>
      <c r="K51" s="460"/>
      <c r="L51" s="460"/>
      <c r="M51" s="460"/>
      <c r="N51" s="460"/>
      <c r="O51" s="460">
        <v>1.1199999999999999E-3</v>
      </c>
      <c r="P51" s="460">
        <v>1.3500000000000001E-3</v>
      </c>
      <c r="Q51" s="460">
        <v>2.3999999999999998E-3</v>
      </c>
      <c r="R51" s="460">
        <v>1.0869999999999999E-2</v>
      </c>
      <c r="S51" s="460">
        <v>6.5740000000000007E-2</v>
      </c>
      <c r="T51" s="460">
        <v>0.31208999999999998</v>
      </c>
      <c r="U51" s="460">
        <v>0.97348999999999997</v>
      </c>
      <c r="V51" s="460">
        <v>1.86866</v>
      </c>
      <c r="W51" s="460">
        <v>2.61775</v>
      </c>
      <c r="X51" s="460">
        <v>3.4918</v>
      </c>
      <c r="Y51" s="460">
        <v>4.71875</v>
      </c>
      <c r="Z51" s="460">
        <v>5.6477300000000001</v>
      </c>
      <c r="AA51" s="460">
        <v>6.2091700000000003</v>
      </c>
      <c r="AB51" s="460">
        <v>7.9016200000000003</v>
      </c>
      <c r="AC51" s="460">
        <v>9.4708900000000007</v>
      </c>
      <c r="AD51" s="460">
        <v>12.3788</v>
      </c>
      <c r="AE51" s="460">
        <v>14.7898</v>
      </c>
      <c r="AF51" s="460">
        <v>17.7301</v>
      </c>
      <c r="AG51" s="460">
        <v>20.3337</v>
      </c>
      <c r="AH51" s="460">
        <v>23.796099999999999</v>
      </c>
      <c r="AI51" s="460">
        <v>29.991700000000002</v>
      </c>
      <c r="AJ51" s="460">
        <v>36.525300000000001</v>
      </c>
      <c r="AK51" s="460">
        <v>42.159599999999998</v>
      </c>
      <c r="AL51" s="460">
        <v>47.525599999999997</v>
      </c>
      <c r="AM51" s="460">
        <v>52.963999999999999</v>
      </c>
      <c r="AN51" s="460">
        <v>57.324300000000001</v>
      </c>
      <c r="AO51" s="460">
        <v>61.5428</v>
      </c>
      <c r="AP51" s="460">
        <v>65.317800000000005</v>
      </c>
      <c r="AQ51" s="460">
        <v>68.655699999999996</v>
      </c>
      <c r="AR51" s="460">
        <v>70.946700000000007</v>
      </c>
      <c r="AS51" s="460">
        <v>73.673299999999998</v>
      </c>
      <c r="AT51" s="460">
        <v>76.302800000000005</v>
      </c>
      <c r="AU51" s="460">
        <v>78.202299999999994</v>
      </c>
      <c r="AV51" s="460">
        <v>80.399900000000002</v>
      </c>
      <c r="AW51" s="460">
        <v>81.247900000000001</v>
      </c>
      <c r="AX51" s="460">
        <v>83.728099999999998</v>
      </c>
      <c r="AY51" s="460">
        <v>86.568100000000001</v>
      </c>
      <c r="AZ51" s="460">
        <v>90.383899999999997</v>
      </c>
      <c r="BA51" s="460">
        <v>98.262</v>
      </c>
      <c r="BB51" s="460">
        <v>98.608900000000006</v>
      </c>
      <c r="BC51" s="460">
        <v>100</v>
      </c>
      <c r="BD51" s="460">
        <v>103.34099999999999</v>
      </c>
      <c r="BE51" s="460">
        <v>106.449</v>
      </c>
      <c r="BF51" s="460">
        <v>108.354</v>
      </c>
      <c r="BG51" s="460">
        <v>113.467</v>
      </c>
      <c r="BH51" s="460">
        <v>118.401</v>
      </c>
      <c r="BI51" s="460">
        <v>122.884</v>
      </c>
      <c r="BJ51" s="460">
        <v>125.56699999999999</v>
      </c>
      <c r="BK51" s="460">
        <v>128.624</v>
      </c>
      <c r="BL51" s="460">
        <v>131.91399999999999</v>
      </c>
      <c r="BM51" s="460">
        <v>135.93100000000001</v>
      </c>
      <c r="BN51" s="460">
        <v>142.08099999999999</v>
      </c>
      <c r="BO51" s="461">
        <v>51</v>
      </c>
    </row>
    <row r="52" spans="1:67" s="455" customFormat="1" ht="14" x14ac:dyDescent="0.15">
      <c r="A52" s="460" t="s">
        <v>199</v>
      </c>
      <c r="B52" s="460" t="s">
        <v>760</v>
      </c>
      <c r="C52" s="460" t="s">
        <v>1205</v>
      </c>
      <c r="D52" s="460" t="s">
        <v>1206</v>
      </c>
      <c r="E52" s="460"/>
      <c r="F52" s="460"/>
      <c r="G52" s="460"/>
      <c r="H52" s="460"/>
      <c r="I52" s="460"/>
      <c r="J52" s="460"/>
      <c r="K52" s="460"/>
      <c r="L52" s="460"/>
      <c r="M52" s="460"/>
      <c r="N52" s="460"/>
      <c r="O52" s="460"/>
      <c r="P52" s="460"/>
      <c r="Q52" s="460"/>
      <c r="R52" s="460"/>
      <c r="S52" s="460"/>
      <c r="T52" s="460"/>
      <c r="U52" s="460"/>
      <c r="V52" s="460"/>
      <c r="W52" s="460"/>
      <c r="X52" s="460"/>
      <c r="Y52" s="460"/>
      <c r="Z52" s="460"/>
      <c r="AA52" s="460"/>
      <c r="AB52" s="460"/>
      <c r="AC52" s="460"/>
      <c r="AD52" s="460"/>
      <c r="AE52" s="460">
        <v>26.048300000000001</v>
      </c>
      <c r="AF52" s="460">
        <v>27.932600000000001</v>
      </c>
      <c r="AG52" s="460">
        <v>33.187199999999997</v>
      </c>
      <c r="AH52" s="460">
        <v>39.2425</v>
      </c>
      <c r="AI52" s="460">
        <v>40.440300000000001</v>
      </c>
      <c r="AJ52" s="460">
        <v>41.878599999999999</v>
      </c>
      <c r="AK52" s="460">
        <v>44.5396</v>
      </c>
      <c r="AL52" s="460">
        <v>51.046799999999998</v>
      </c>
      <c r="AM52" s="460">
        <v>63.429200000000002</v>
      </c>
      <c r="AN52" s="460">
        <v>74.079800000000006</v>
      </c>
      <c r="AO52" s="460">
        <v>80.238200000000006</v>
      </c>
      <c r="AP52" s="460">
        <v>82.474000000000004</v>
      </c>
      <c r="AQ52" s="460">
        <v>81.836299999999994</v>
      </c>
      <c r="AR52" s="460">
        <v>80.689400000000006</v>
      </c>
      <c r="AS52" s="460">
        <v>80.97</v>
      </c>
      <c r="AT52" s="460">
        <v>81.552300000000002</v>
      </c>
      <c r="AU52" s="460">
        <v>80.955399999999997</v>
      </c>
      <c r="AV52" s="460">
        <v>81.868200000000002</v>
      </c>
      <c r="AW52" s="460">
        <v>84.999399999999994</v>
      </c>
      <c r="AX52" s="460">
        <v>86.509299999999996</v>
      </c>
      <c r="AY52" s="460">
        <v>87.936199999999999</v>
      </c>
      <c r="AZ52" s="460">
        <v>92.171899999999994</v>
      </c>
      <c r="BA52" s="460">
        <v>97.633300000000006</v>
      </c>
      <c r="BB52" s="460">
        <v>96.922399999999996</v>
      </c>
      <c r="BC52" s="460">
        <v>100</v>
      </c>
      <c r="BD52" s="460">
        <v>105.554</v>
      </c>
      <c r="BE52" s="460">
        <v>108.319</v>
      </c>
      <c r="BF52" s="460">
        <v>111.158</v>
      </c>
      <c r="BG52" s="460">
        <v>113.294</v>
      </c>
      <c r="BH52" s="460">
        <v>114.922</v>
      </c>
      <c r="BI52" s="460">
        <v>117.221</v>
      </c>
      <c r="BJ52" s="460">
        <v>119.08799999999999</v>
      </c>
      <c r="BK52" s="460">
        <v>121.559</v>
      </c>
      <c r="BL52" s="460">
        <v>125.083</v>
      </c>
      <c r="BM52" s="460">
        <v>128.10900000000001</v>
      </c>
      <c r="BN52" s="460">
        <v>129.36600000000001</v>
      </c>
      <c r="BO52" s="461">
        <v>52</v>
      </c>
    </row>
    <row r="53" spans="1:67" s="455" customFormat="1" ht="14" x14ac:dyDescent="0.15">
      <c r="A53" s="460" t="s">
        <v>205</v>
      </c>
      <c r="B53" s="460" t="s">
        <v>761</v>
      </c>
      <c r="C53" s="460" t="s">
        <v>1205</v>
      </c>
      <c r="D53" s="460" t="s">
        <v>1206</v>
      </c>
      <c r="E53" s="460">
        <v>5.55884</v>
      </c>
      <c r="F53" s="460">
        <v>6.20458</v>
      </c>
      <c r="G53" s="460">
        <v>6.1213600000000001</v>
      </c>
      <c r="H53" s="460">
        <v>6.1791099999999997</v>
      </c>
      <c r="I53" s="460">
        <v>6.2173100000000003</v>
      </c>
      <c r="J53" s="460">
        <v>6.3796600000000003</v>
      </c>
      <c r="K53" s="460">
        <v>6.6470500000000001</v>
      </c>
      <c r="L53" s="460">
        <v>6.7993899999999998</v>
      </c>
      <c r="M53" s="460">
        <v>7.1631900000000002</v>
      </c>
      <c r="N53" s="460">
        <v>7.4819699999999996</v>
      </c>
      <c r="O53" s="460">
        <v>8.0958699999999997</v>
      </c>
      <c r="P53" s="460">
        <v>8.0599500000000006</v>
      </c>
      <c r="Q53" s="460">
        <v>8.0849600000000006</v>
      </c>
      <c r="R53" s="460">
        <v>8.9826300000000003</v>
      </c>
      <c r="S53" s="460">
        <v>10.542</v>
      </c>
      <c r="T53" s="460">
        <v>11.7484</v>
      </c>
      <c r="U53" s="460">
        <v>13.167199999999999</v>
      </c>
      <c r="V53" s="460">
        <v>16.777899999999999</v>
      </c>
      <c r="W53" s="460">
        <v>18.9998</v>
      </c>
      <c r="X53" s="460">
        <v>22.104800000000001</v>
      </c>
      <c r="Y53" s="460">
        <v>25.354500000000002</v>
      </c>
      <c r="Z53" s="460">
        <v>27.5855</v>
      </c>
      <c r="AA53" s="460">
        <v>29.677299999999999</v>
      </c>
      <c r="AB53" s="460">
        <v>31.351199999999999</v>
      </c>
      <c r="AC53" s="460">
        <v>32.694499999999998</v>
      </c>
      <c r="AD53" s="460">
        <v>33.303899999999999</v>
      </c>
      <c r="AE53" s="460">
        <v>36.528700000000001</v>
      </c>
      <c r="AF53" s="460">
        <v>39.064999999999998</v>
      </c>
      <c r="AG53" s="460">
        <v>41.772500000000001</v>
      </c>
      <c r="AH53" s="460">
        <v>42.210900000000002</v>
      </c>
      <c r="AI53" s="460">
        <v>41.870699999999999</v>
      </c>
      <c r="AJ53" s="460">
        <v>42.575600000000001</v>
      </c>
      <c r="AK53" s="460">
        <v>44.377099999999999</v>
      </c>
      <c r="AL53" s="460">
        <v>45.337699999999998</v>
      </c>
      <c r="AM53" s="460">
        <v>57.162500000000001</v>
      </c>
      <c r="AN53" s="460">
        <v>65.3339</v>
      </c>
      <c r="AO53" s="460">
        <v>66.954800000000006</v>
      </c>
      <c r="AP53" s="460">
        <v>69.646900000000002</v>
      </c>
      <c r="AQ53" s="460">
        <v>72.858599999999996</v>
      </c>
      <c r="AR53" s="460">
        <v>73.370400000000004</v>
      </c>
      <c r="AS53" s="460">
        <v>75.227199999999996</v>
      </c>
      <c r="AT53" s="460">
        <v>78.508300000000006</v>
      </c>
      <c r="AU53" s="460">
        <v>80.924199999999999</v>
      </c>
      <c r="AV53" s="460">
        <v>83.592100000000002</v>
      </c>
      <c r="AW53" s="460">
        <v>84.8108</v>
      </c>
      <c r="AX53" s="460">
        <v>88.106399999999994</v>
      </c>
      <c r="AY53" s="460">
        <v>90.280199999999994</v>
      </c>
      <c r="AZ53" s="460">
        <v>91.988299999999995</v>
      </c>
      <c r="BA53" s="460">
        <v>97.791399999999996</v>
      </c>
      <c r="BB53" s="460">
        <v>98.788399999999996</v>
      </c>
      <c r="BC53" s="460">
        <v>100</v>
      </c>
      <c r="BD53" s="460">
        <v>104.91200000000001</v>
      </c>
      <c r="BE53" s="460">
        <v>106.28100000000001</v>
      </c>
      <c r="BF53" s="460">
        <v>109.024</v>
      </c>
      <c r="BG53" s="460">
        <v>109.51300000000001</v>
      </c>
      <c r="BH53" s="460">
        <v>110.884</v>
      </c>
      <c r="BI53" s="460">
        <v>111.68600000000001</v>
      </c>
      <c r="BJ53" s="460">
        <v>112.452</v>
      </c>
      <c r="BK53" s="460">
        <v>112.85599999999999</v>
      </c>
      <c r="BL53" s="460">
        <v>111.607</v>
      </c>
      <c r="BM53" s="460">
        <v>114.313</v>
      </c>
      <c r="BN53" s="460">
        <v>118.991</v>
      </c>
      <c r="BO53" s="461">
        <v>53</v>
      </c>
    </row>
    <row r="54" spans="1:67" s="455" customFormat="1" ht="14" x14ac:dyDescent="0.15">
      <c r="A54" s="460" t="s">
        <v>193</v>
      </c>
      <c r="B54" s="460" t="s">
        <v>762</v>
      </c>
      <c r="C54" s="460" t="s">
        <v>1205</v>
      </c>
      <c r="D54" s="460" t="s">
        <v>1206</v>
      </c>
      <c r="E54" s="460"/>
      <c r="F54" s="460"/>
      <c r="G54" s="460"/>
      <c r="H54" s="460"/>
      <c r="I54" s="460"/>
      <c r="J54" s="460"/>
      <c r="K54" s="460"/>
      <c r="L54" s="460"/>
      <c r="M54" s="460">
        <v>7.5247999999999999</v>
      </c>
      <c r="N54" s="460">
        <v>7.44191</v>
      </c>
      <c r="O54" s="460">
        <v>7.8778600000000001</v>
      </c>
      <c r="P54" s="460">
        <v>8.1940799999999996</v>
      </c>
      <c r="Q54" s="460">
        <v>8.8572199999999999</v>
      </c>
      <c r="R54" s="460">
        <v>9.7770200000000003</v>
      </c>
      <c r="S54" s="460">
        <v>11.4619</v>
      </c>
      <c r="T54" s="460">
        <v>13.0154</v>
      </c>
      <c r="U54" s="460">
        <v>14.3079</v>
      </c>
      <c r="V54" s="460">
        <v>16.410900000000002</v>
      </c>
      <c r="W54" s="460">
        <v>18.456199999999999</v>
      </c>
      <c r="X54" s="460">
        <v>19.6707</v>
      </c>
      <c r="Y54" s="460">
        <v>21.549600000000002</v>
      </c>
      <c r="Z54" s="460">
        <v>23.8613</v>
      </c>
      <c r="AA54" s="460">
        <v>27.0246</v>
      </c>
      <c r="AB54" s="460">
        <v>31.519200000000001</v>
      </c>
      <c r="AC54" s="460">
        <v>35.103900000000003</v>
      </c>
      <c r="AD54" s="460">
        <v>38.090699999999998</v>
      </c>
      <c r="AE54" s="460">
        <v>41.050400000000003</v>
      </c>
      <c r="AF54" s="460">
        <v>46.444600000000001</v>
      </c>
      <c r="AG54" s="460">
        <v>47.225999999999999</v>
      </c>
      <c r="AH54" s="460">
        <v>46.439399999999999</v>
      </c>
      <c r="AI54" s="460">
        <v>46.9499</v>
      </c>
      <c r="AJ54" s="460">
        <v>46.978099999999998</v>
      </c>
      <c r="AK54" s="460">
        <v>46.970599999999997</v>
      </c>
      <c r="AL54" s="460">
        <v>45.464500000000001</v>
      </c>
      <c r="AM54" s="460">
        <v>61.42</v>
      </c>
      <c r="AN54" s="460">
        <v>66.990600000000001</v>
      </c>
      <c r="AO54" s="460">
        <v>69.619299999999996</v>
      </c>
      <c r="AP54" s="460">
        <v>72.951499999999996</v>
      </c>
      <c r="AQ54" s="460">
        <v>75.264600000000002</v>
      </c>
      <c r="AR54" s="460">
        <v>76.673299999999998</v>
      </c>
      <c r="AS54" s="460">
        <v>77.6143</v>
      </c>
      <c r="AT54" s="460">
        <v>81.044600000000003</v>
      </c>
      <c r="AU54" s="460">
        <v>83.341800000000006</v>
      </c>
      <c r="AV54" s="460">
        <v>83.861099999999993</v>
      </c>
      <c r="AW54" s="460">
        <v>84.057100000000005</v>
      </c>
      <c r="AX54" s="460">
        <v>85.749600000000001</v>
      </c>
      <c r="AY54" s="460">
        <v>90.137900000000002</v>
      </c>
      <c r="AZ54" s="460">
        <v>90.968400000000003</v>
      </c>
      <c r="BA54" s="460">
        <v>95.824200000000005</v>
      </c>
      <c r="BB54" s="460">
        <v>98.740700000000004</v>
      </c>
      <c r="BC54" s="460">
        <v>100</v>
      </c>
      <c r="BD54" s="460">
        <v>102.94</v>
      </c>
      <c r="BE54" s="460">
        <v>105.76300000000001</v>
      </c>
      <c r="BF54" s="460">
        <v>107.941</v>
      </c>
      <c r="BG54" s="460">
        <v>109.92</v>
      </c>
      <c r="BH54" s="460">
        <v>112.873</v>
      </c>
      <c r="BI54" s="460">
        <v>113.845</v>
      </c>
      <c r="BJ54" s="460">
        <v>114.577</v>
      </c>
      <c r="BK54" s="460">
        <v>115.80800000000001</v>
      </c>
      <c r="BL54" s="460">
        <v>118.649</v>
      </c>
      <c r="BM54" s="460">
        <v>121.541</v>
      </c>
      <c r="BN54" s="460">
        <v>124.30200000000001</v>
      </c>
      <c r="BO54" s="461">
        <v>54</v>
      </c>
    </row>
    <row r="55" spans="1:67" s="455" customFormat="1" ht="14" x14ac:dyDescent="0.15">
      <c r="A55" s="460" t="s">
        <v>763</v>
      </c>
      <c r="B55" s="460" t="s">
        <v>764</v>
      </c>
      <c r="C55" s="460" t="s">
        <v>1205</v>
      </c>
      <c r="D55" s="460" t="s">
        <v>1206</v>
      </c>
      <c r="E55" s="460"/>
      <c r="F55" s="460"/>
      <c r="G55" s="460"/>
      <c r="H55" s="462">
        <v>3.5000000000000002E-14</v>
      </c>
      <c r="I55" s="462">
        <v>4.7999999999999997E-14</v>
      </c>
      <c r="J55" s="462">
        <v>4.7000000000000002E-14</v>
      </c>
      <c r="K55" s="462">
        <v>5.3999999999999997E-14</v>
      </c>
      <c r="L55" s="462">
        <v>7.4E-14</v>
      </c>
      <c r="M55" s="462">
        <v>1.1E-13</v>
      </c>
      <c r="N55" s="462">
        <v>1.1999999999999999E-13</v>
      </c>
      <c r="O55" s="462">
        <v>1.3E-13</v>
      </c>
      <c r="P55" s="462">
        <v>1.4000000000000001E-13</v>
      </c>
      <c r="Q55" s="462">
        <v>1.6E-13</v>
      </c>
      <c r="R55" s="462">
        <v>1.7999999999999999E-13</v>
      </c>
      <c r="S55" s="462">
        <v>2.3999999999999999E-13</v>
      </c>
      <c r="T55" s="462">
        <v>3.0999999999999999E-13</v>
      </c>
      <c r="U55" s="462">
        <v>5.4999999999999998E-13</v>
      </c>
      <c r="V55" s="462">
        <v>9.4000000000000003E-13</v>
      </c>
      <c r="W55" s="462">
        <v>1.4000000000000001E-12</v>
      </c>
      <c r="X55" s="462">
        <v>2.8000000000000002E-12</v>
      </c>
      <c r="Y55" s="462">
        <v>4.0999999999999999E-12</v>
      </c>
      <c r="Z55" s="462">
        <v>5.6000000000000004E-12</v>
      </c>
      <c r="AA55" s="462">
        <v>7.5999999999999999E-12</v>
      </c>
      <c r="AB55" s="462">
        <v>1.3E-11</v>
      </c>
      <c r="AC55" s="462">
        <v>1.9999999999999999E-11</v>
      </c>
      <c r="AD55" s="462">
        <v>2.5000000000000001E-11</v>
      </c>
      <c r="AE55" s="462">
        <v>3.7000000000000001E-11</v>
      </c>
      <c r="AF55" s="462">
        <v>6.4999999999999995E-11</v>
      </c>
      <c r="AG55" s="462">
        <v>1.0999999999999999E-10</v>
      </c>
      <c r="AH55" s="462">
        <v>2.3000000000000001E-10</v>
      </c>
      <c r="AI55" s="462">
        <v>4.0999999999999998E-10</v>
      </c>
      <c r="AJ55" s="462">
        <v>9.3000000000000006E-9</v>
      </c>
      <c r="AK55" s="462">
        <v>3.9000000000000002E-7</v>
      </c>
      <c r="AL55" s="462">
        <v>8.1999999999999994E-6</v>
      </c>
      <c r="AM55" s="460">
        <v>1.9599999999999999E-3</v>
      </c>
      <c r="AN55" s="460">
        <v>1.26E-2</v>
      </c>
      <c r="AO55" s="460">
        <v>7.4630000000000002E-2</v>
      </c>
      <c r="AP55" s="460">
        <v>0.22278999999999999</v>
      </c>
      <c r="AQ55" s="460">
        <v>0.28772999999999999</v>
      </c>
      <c r="AR55" s="460">
        <v>1.10745</v>
      </c>
      <c r="AS55" s="460">
        <v>6.7987399999999996</v>
      </c>
      <c r="AT55" s="460">
        <v>31.2699</v>
      </c>
      <c r="AU55" s="460">
        <v>41.127000000000002</v>
      </c>
      <c r="AV55" s="460">
        <v>46.421599999999998</v>
      </c>
      <c r="AW55" s="460">
        <v>48.2759</v>
      </c>
      <c r="AX55" s="460">
        <v>58.566800000000001</v>
      </c>
      <c r="AY55" s="460">
        <v>66.211299999999994</v>
      </c>
      <c r="AZ55" s="460">
        <v>77.430899999999994</v>
      </c>
      <c r="BA55" s="460">
        <v>90.827500000000001</v>
      </c>
      <c r="BB55" s="460">
        <v>93.370699999999999</v>
      </c>
      <c r="BC55" s="460">
        <v>100</v>
      </c>
      <c r="BD55" s="460">
        <v>115.31699999999999</v>
      </c>
      <c r="BE55" s="460">
        <v>126.527</v>
      </c>
      <c r="BF55" s="460">
        <v>127.55</v>
      </c>
      <c r="BG55" s="460">
        <v>129.136</v>
      </c>
      <c r="BH55" s="460">
        <v>130.09700000000001</v>
      </c>
      <c r="BI55" s="460">
        <v>133.851</v>
      </c>
      <c r="BJ55" s="460"/>
      <c r="BK55" s="460"/>
      <c r="BL55" s="460"/>
      <c r="BM55" s="460"/>
      <c r="BN55" s="460"/>
      <c r="BO55" s="461">
        <v>55</v>
      </c>
    </row>
    <row r="56" spans="1:67" s="455" customFormat="1" ht="14" x14ac:dyDescent="0.15">
      <c r="A56" s="460" t="s">
        <v>765</v>
      </c>
      <c r="B56" s="460" t="s">
        <v>766</v>
      </c>
      <c r="C56" s="460" t="s">
        <v>1205</v>
      </c>
      <c r="D56" s="460" t="s">
        <v>1206</v>
      </c>
      <c r="E56" s="460"/>
      <c r="F56" s="460"/>
      <c r="G56" s="460"/>
      <c r="H56" s="460"/>
      <c r="I56" s="460"/>
      <c r="J56" s="460"/>
      <c r="K56" s="460"/>
      <c r="L56" s="460"/>
      <c r="M56" s="460"/>
      <c r="N56" s="460"/>
      <c r="O56" s="460"/>
      <c r="P56" s="460"/>
      <c r="Q56" s="460"/>
      <c r="R56" s="460"/>
      <c r="S56" s="460"/>
      <c r="T56" s="460"/>
      <c r="U56" s="460"/>
      <c r="V56" s="460"/>
      <c r="W56" s="460"/>
      <c r="X56" s="460"/>
      <c r="Y56" s="460"/>
      <c r="Z56" s="460"/>
      <c r="AA56" s="460"/>
      <c r="AB56" s="460"/>
      <c r="AC56" s="460"/>
      <c r="AD56" s="460">
        <v>35.448399999999999</v>
      </c>
      <c r="AE56" s="460">
        <v>36.922400000000003</v>
      </c>
      <c r="AF56" s="460">
        <v>37.086199999999998</v>
      </c>
      <c r="AG56" s="460">
        <v>37.468299999999999</v>
      </c>
      <c r="AH56" s="460">
        <v>36.795000000000002</v>
      </c>
      <c r="AI56" s="460">
        <v>37.857999999999997</v>
      </c>
      <c r="AJ56" s="460">
        <v>37.222700000000003</v>
      </c>
      <c r="AK56" s="460">
        <v>35.757800000000003</v>
      </c>
      <c r="AL56" s="460">
        <v>37.5184</v>
      </c>
      <c r="AM56" s="460">
        <v>53.441000000000003</v>
      </c>
      <c r="AN56" s="460">
        <v>58.4741</v>
      </c>
      <c r="AO56" s="460">
        <v>64.339699999999993</v>
      </c>
      <c r="AP56" s="460"/>
      <c r="AQ56" s="460">
        <v>73.467200000000005</v>
      </c>
      <c r="AR56" s="460">
        <v>76.5107</v>
      </c>
      <c r="AS56" s="460">
        <v>75.835899999999995</v>
      </c>
      <c r="AT56" s="460">
        <v>75.878299999999996</v>
      </c>
      <c r="AU56" s="460">
        <v>79.200900000000004</v>
      </c>
      <c r="AV56" s="460">
        <v>78.700500000000005</v>
      </c>
      <c r="AW56" s="460">
        <v>80.612700000000004</v>
      </c>
      <c r="AX56" s="460">
        <v>83.107200000000006</v>
      </c>
      <c r="AY56" s="460">
        <v>88.540700000000001</v>
      </c>
      <c r="AZ56" s="460">
        <v>90.891099999999994</v>
      </c>
      <c r="BA56" s="460">
        <v>95.398200000000003</v>
      </c>
      <c r="BB56" s="460">
        <v>99.61</v>
      </c>
      <c r="BC56" s="460">
        <v>100</v>
      </c>
      <c r="BD56" s="460">
        <v>101.76</v>
      </c>
      <c r="BE56" s="460">
        <v>106.858</v>
      </c>
      <c r="BF56" s="460">
        <v>111.807</v>
      </c>
      <c r="BG56" s="460">
        <v>112.827</v>
      </c>
      <c r="BH56" s="460">
        <v>116.40300000000001</v>
      </c>
      <c r="BI56" s="460">
        <v>120.117</v>
      </c>
      <c r="BJ56" s="460">
        <v>120.657</v>
      </c>
      <c r="BK56" s="460">
        <v>122.048</v>
      </c>
      <c r="BL56" s="460">
        <v>124.74</v>
      </c>
      <c r="BM56" s="460">
        <v>126.98</v>
      </c>
      <c r="BN56" s="460">
        <v>129.15899999999999</v>
      </c>
      <c r="BO56" s="461">
        <v>56</v>
      </c>
    </row>
    <row r="57" spans="1:67" s="455" customFormat="1" ht="14" x14ac:dyDescent="0.15">
      <c r="A57" s="460" t="s">
        <v>200</v>
      </c>
      <c r="B57" s="460" t="s">
        <v>767</v>
      </c>
      <c r="C57" s="460" t="s">
        <v>1205</v>
      </c>
      <c r="D57" s="460" t="s">
        <v>1206</v>
      </c>
      <c r="E57" s="460">
        <v>5.7599999999999998E-2</v>
      </c>
      <c r="F57" s="460">
        <v>6.2370000000000002E-2</v>
      </c>
      <c r="G57" s="460">
        <v>6.5299999999999997E-2</v>
      </c>
      <c r="H57" s="460">
        <v>8.2500000000000004E-2</v>
      </c>
      <c r="I57" s="460">
        <v>9.6589999999999995E-2</v>
      </c>
      <c r="J57" s="460">
        <v>0.10392</v>
      </c>
      <c r="K57" s="460">
        <v>0.12131</v>
      </c>
      <c r="L57" s="460">
        <v>0.13141</v>
      </c>
      <c r="M57" s="460">
        <v>0.14119000000000001</v>
      </c>
      <c r="N57" s="460">
        <v>0.15104999999999999</v>
      </c>
      <c r="O57" s="460">
        <v>0.16148999999999999</v>
      </c>
      <c r="P57" s="460">
        <v>0.18096000000000001</v>
      </c>
      <c r="Q57" s="460">
        <v>0.20272000000000001</v>
      </c>
      <c r="R57" s="460">
        <v>0.24853</v>
      </c>
      <c r="S57" s="460">
        <v>0.30464999999999998</v>
      </c>
      <c r="T57" s="460">
        <v>0.38139000000000001</v>
      </c>
      <c r="U57" s="460">
        <v>0.45354</v>
      </c>
      <c r="V57" s="460">
        <v>0.60816000000000003</v>
      </c>
      <c r="W57" s="460">
        <v>0.71467000000000003</v>
      </c>
      <c r="X57" s="460">
        <v>0.88761000000000001</v>
      </c>
      <c r="Y57" s="460">
        <v>1.12354</v>
      </c>
      <c r="Z57" s="460">
        <v>1.4327799999999999</v>
      </c>
      <c r="AA57" s="460">
        <v>1.78668</v>
      </c>
      <c r="AB57" s="460">
        <v>2.1348500000000001</v>
      </c>
      <c r="AC57" s="460">
        <v>2.4841700000000002</v>
      </c>
      <c r="AD57" s="460">
        <v>3.07972</v>
      </c>
      <c r="AE57" s="460">
        <v>3.66039</v>
      </c>
      <c r="AF57" s="460">
        <v>4.5136500000000002</v>
      </c>
      <c r="AG57" s="460">
        <v>5.7837899999999998</v>
      </c>
      <c r="AH57" s="460">
        <v>7.27956</v>
      </c>
      <c r="AI57" s="460">
        <v>9.4006600000000002</v>
      </c>
      <c r="AJ57" s="460">
        <v>12.2536</v>
      </c>
      <c r="AK57" s="460">
        <v>15.565799999999999</v>
      </c>
      <c r="AL57" s="460">
        <v>19.059000000000001</v>
      </c>
      <c r="AM57" s="460">
        <v>23.413499999999999</v>
      </c>
      <c r="AN57" s="460">
        <v>28.3062</v>
      </c>
      <c r="AO57" s="460">
        <v>34.193100000000001</v>
      </c>
      <c r="AP57" s="460">
        <v>40.506</v>
      </c>
      <c r="AQ57" s="460">
        <v>48.073</v>
      </c>
      <c r="AR57" s="460">
        <v>53.300199999999997</v>
      </c>
      <c r="AS57" s="460">
        <v>58.215800000000002</v>
      </c>
      <c r="AT57" s="460">
        <v>62.855499999999999</v>
      </c>
      <c r="AU57" s="460">
        <v>66.847999999999999</v>
      </c>
      <c r="AV57" s="460">
        <v>71.614800000000002</v>
      </c>
      <c r="AW57" s="460">
        <v>75.840900000000005</v>
      </c>
      <c r="AX57" s="460">
        <v>79.671999999999997</v>
      </c>
      <c r="AY57" s="460">
        <v>83.091899999999995</v>
      </c>
      <c r="AZ57" s="460">
        <v>87.699399999999997</v>
      </c>
      <c r="BA57" s="460">
        <v>93.837100000000007</v>
      </c>
      <c r="BB57" s="460">
        <v>97.779300000000006</v>
      </c>
      <c r="BC57" s="460">
        <v>100</v>
      </c>
      <c r="BD57" s="460">
        <v>103.41800000000001</v>
      </c>
      <c r="BE57" s="460">
        <v>106.693</v>
      </c>
      <c r="BF57" s="460">
        <v>108.846</v>
      </c>
      <c r="BG57" s="460">
        <v>112.001</v>
      </c>
      <c r="BH57" s="460">
        <v>117.59</v>
      </c>
      <c r="BI57" s="460">
        <v>126.426</v>
      </c>
      <c r="BJ57" s="460">
        <v>131.87700000000001</v>
      </c>
      <c r="BK57" s="460">
        <v>136.15</v>
      </c>
      <c r="BL57" s="460">
        <v>140.94999999999999</v>
      </c>
      <c r="BM57" s="460">
        <v>144.50899999999999</v>
      </c>
      <c r="BN57" s="460">
        <v>149.56</v>
      </c>
      <c r="BO57" s="461">
        <v>57</v>
      </c>
    </row>
    <row r="58" spans="1:67" s="455" customFormat="1" ht="14" x14ac:dyDescent="0.15">
      <c r="A58" s="460" t="s">
        <v>201</v>
      </c>
      <c r="B58" s="460" t="s">
        <v>768</v>
      </c>
      <c r="C58" s="460" t="s">
        <v>1205</v>
      </c>
      <c r="D58" s="460" t="s">
        <v>1206</v>
      </c>
      <c r="E58" s="460"/>
      <c r="F58" s="460"/>
      <c r="G58" s="460"/>
      <c r="H58" s="460"/>
      <c r="I58" s="460"/>
      <c r="J58" s="460"/>
      <c r="K58" s="460"/>
      <c r="L58" s="460"/>
      <c r="M58" s="460"/>
      <c r="N58" s="460"/>
      <c r="O58" s="460"/>
      <c r="P58" s="460"/>
      <c r="Q58" s="460"/>
      <c r="R58" s="460"/>
      <c r="S58" s="460"/>
      <c r="T58" s="460"/>
      <c r="U58" s="460"/>
      <c r="V58" s="460"/>
      <c r="W58" s="460"/>
      <c r="X58" s="460"/>
      <c r="Y58" s="460"/>
      <c r="Z58" s="460"/>
      <c r="AA58" s="460"/>
      <c r="AB58" s="460"/>
      <c r="AC58" s="460"/>
      <c r="AD58" s="460"/>
      <c r="AE58" s="460"/>
      <c r="AF58" s="460"/>
      <c r="AG58" s="460"/>
      <c r="AH58" s="460"/>
      <c r="AI58" s="460"/>
      <c r="AJ58" s="460"/>
      <c r="AK58" s="460"/>
      <c r="AL58" s="460"/>
      <c r="AM58" s="460"/>
      <c r="AN58" s="460"/>
      <c r="AO58" s="460"/>
      <c r="AP58" s="460"/>
      <c r="AQ58" s="460"/>
      <c r="AR58" s="460"/>
      <c r="AS58" s="460">
        <v>69.144499999999994</v>
      </c>
      <c r="AT58" s="460">
        <v>72.985200000000006</v>
      </c>
      <c r="AU58" s="460">
        <v>75.563800000000001</v>
      </c>
      <c r="AV58" s="460">
        <v>78.4345</v>
      </c>
      <c r="AW58" s="460">
        <v>81.944400000000002</v>
      </c>
      <c r="AX58" s="460">
        <v>84.413700000000006</v>
      </c>
      <c r="AY58" s="460">
        <v>87.262100000000004</v>
      </c>
      <c r="AZ58" s="460">
        <v>91.159400000000005</v>
      </c>
      <c r="BA58" s="460">
        <v>92.709800000000001</v>
      </c>
      <c r="BB58" s="460">
        <v>96.754099999999994</v>
      </c>
      <c r="BC58" s="460">
        <v>100</v>
      </c>
      <c r="BD58" s="460">
        <v>101.843</v>
      </c>
      <c r="BE58" s="460">
        <v>108.274</v>
      </c>
      <c r="BF58" s="460">
        <v>103.624</v>
      </c>
      <c r="BG58" s="460"/>
      <c r="BH58" s="460"/>
      <c r="BI58" s="460"/>
      <c r="BJ58" s="460"/>
      <c r="BK58" s="460"/>
      <c r="BL58" s="460"/>
      <c r="BM58" s="460"/>
      <c r="BN58" s="460"/>
      <c r="BO58" s="461">
        <v>58</v>
      </c>
    </row>
    <row r="59" spans="1:67" s="455" customFormat="1" ht="14" x14ac:dyDescent="0.15">
      <c r="A59" s="460" t="s">
        <v>769</v>
      </c>
      <c r="B59" s="460" t="s">
        <v>770</v>
      </c>
      <c r="C59" s="460" t="s">
        <v>1205</v>
      </c>
      <c r="D59" s="460" t="s">
        <v>1206</v>
      </c>
      <c r="E59" s="460"/>
      <c r="F59" s="460"/>
      <c r="G59" s="460"/>
      <c r="H59" s="460"/>
      <c r="I59" s="460"/>
      <c r="J59" s="460"/>
      <c r="K59" s="460"/>
      <c r="L59" s="460"/>
      <c r="M59" s="460"/>
      <c r="N59" s="460"/>
      <c r="O59" s="460"/>
      <c r="P59" s="460"/>
      <c r="Q59" s="460"/>
      <c r="R59" s="460"/>
      <c r="S59" s="460"/>
      <c r="T59" s="460"/>
      <c r="U59" s="460"/>
      <c r="V59" s="460"/>
      <c r="W59" s="460"/>
      <c r="X59" s="460"/>
      <c r="Y59" s="460"/>
      <c r="Z59" s="460"/>
      <c r="AA59" s="460"/>
      <c r="AB59" s="460">
        <v>29.561499999999999</v>
      </c>
      <c r="AC59" s="460">
        <v>32.887099999999997</v>
      </c>
      <c r="AD59" s="460">
        <v>34.660800000000002</v>
      </c>
      <c r="AE59" s="460">
        <v>38.429900000000004</v>
      </c>
      <c r="AF59" s="460">
        <v>39.908000000000001</v>
      </c>
      <c r="AG59" s="460">
        <v>41.533900000000003</v>
      </c>
      <c r="AH59" s="460">
        <v>43.425800000000002</v>
      </c>
      <c r="AI59" s="460">
        <v>48.052199999999999</v>
      </c>
      <c r="AJ59" s="460">
        <v>52.641599999999997</v>
      </c>
      <c r="AK59" s="460">
        <v>54.282299999999999</v>
      </c>
      <c r="AL59" s="460">
        <v>57.424300000000002</v>
      </c>
      <c r="AM59" s="460">
        <v>59.406700000000001</v>
      </c>
      <c r="AN59" s="460">
        <v>64.367999999999995</v>
      </c>
      <c r="AO59" s="460">
        <v>68.206699999999998</v>
      </c>
      <c r="AP59" s="460">
        <v>74.042500000000004</v>
      </c>
      <c r="AQ59" s="460">
        <v>77.296099999999996</v>
      </c>
      <c r="AR59" s="460">
        <v>80.663399999999996</v>
      </c>
      <c r="AS59" s="460">
        <v>78.665000000000006</v>
      </c>
      <c r="AT59" s="460">
        <v>81.300299999999993</v>
      </c>
      <c r="AU59" s="460">
        <v>82.832400000000007</v>
      </c>
      <c r="AV59" s="460">
        <v>83.816599999999994</v>
      </c>
      <c r="AW59" s="460">
        <v>82.231800000000007</v>
      </c>
      <c r="AX59" s="460">
        <v>82.576300000000003</v>
      </c>
      <c r="AY59" s="460">
        <v>87.009799999999998</v>
      </c>
      <c r="AZ59" s="460">
        <v>90.847800000000007</v>
      </c>
      <c r="BA59" s="460">
        <v>97.002300000000005</v>
      </c>
      <c r="BB59" s="460">
        <v>97.963700000000003</v>
      </c>
      <c r="BC59" s="460">
        <v>100</v>
      </c>
      <c r="BD59" s="460">
        <v>104.474</v>
      </c>
      <c r="BE59" s="460">
        <v>107.128</v>
      </c>
      <c r="BF59" s="460">
        <v>108.742</v>
      </c>
      <c r="BG59" s="460">
        <v>108.482</v>
      </c>
      <c r="BH59" s="460">
        <v>108.625</v>
      </c>
      <c r="BI59" s="460">
        <v>107.095</v>
      </c>
      <c r="BJ59" s="460">
        <v>107.935</v>
      </c>
      <c r="BK59" s="460">
        <v>109.292</v>
      </c>
      <c r="BL59" s="460">
        <v>110.502</v>
      </c>
      <c r="BM59" s="460">
        <v>111.17100000000001</v>
      </c>
      <c r="BN59" s="460">
        <v>113.241</v>
      </c>
      <c r="BO59" s="461">
        <v>59</v>
      </c>
    </row>
    <row r="60" spans="1:67" s="455" customFormat="1" ht="14" x14ac:dyDescent="0.15">
      <c r="A60" s="460" t="s">
        <v>204</v>
      </c>
      <c r="B60" s="460" t="s">
        <v>771</v>
      </c>
      <c r="C60" s="460" t="s">
        <v>1205</v>
      </c>
      <c r="D60" s="460" t="s">
        <v>1206</v>
      </c>
      <c r="E60" s="460">
        <v>0.24918000000000001</v>
      </c>
      <c r="F60" s="460">
        <v>0.25524000000000002</v>
      </c>
      <c r="G60" s="460">
        <v>0.26207000000000003</v>
      </c>
      <c r="H60" s="460">
        <v>0.26974999999999999</v>
      </c>
      <c r="I60" s="460">
        <v>0.27872000000000002</v>
      </c>
      <c r="J60" s="460">
        <v>0.27687</v>
      </c>
      <c r="K60" s="460">
        <v>0.27737000000000001</v>
      </c>
      <c r="L60" s="460">
        <v>0.28072000000000003</v>
      </c>
      <c r="M60" s="460">
        <v>0.29221999999999998</v>
      </c>
      <c r="N60" s="460">
        <v>0.2999</v>
      </c>
      <c r="O60" s="460">
        <v>0.31385000000000002</v>
      </c>
      <c r="P60" s="460">
        <v>0.32352999999999998</v>
      </c>
      <c r="Q60" s="460">
        <v>0.33842</v>
      </c>
      <c r="R60" s="460">
        <v>0.38990000000000002</v>
      </c>
      <c r="S60" s="460">
        <v>0.50716000000000006</v>
      </c>
      <c r="T60" s="460">
        <v>0.59524999999999995</v>
      </c>
      <c r="U60" s="460">
        <v>0.61599999999999999</v>
      </c>
      <c r="V60" s="460">
        <v>0.64180999999999999</v>
      </c>
      <c r="W60" s="460">
        <v>0.68035999999999996</v>
      </c>
      <c r="X60" s="460">
        <v>0.74287999999999998</v>
      </c>
      <c r="Y60" s="460">
        <v>0.87760000000000005</v>
      </c>
      <c r="Z60" s="460">
        <v>1.2028099999999999</v>
      </c>
      <c r="AA60" s="460">
        <v>2.2867999999999999</v>
      </c>
      <c r="AB60" s="460">
        <v>3.0328300000000001</v>
      </c>
      <c r="AC60" s="460">
        <v>3.3951799999999999</v>
      </c>
      <c r="AD60" s="460">
        <v>3.9064100000000002</v>
      </c>
      <c r="AE60" s="460">
        <v>4.3687300000000002</v>
      </c>
      <c r="AF60" s="460">
        <v>5.1045299999999996</v>
      </c>
      <c r="AG60" s="460">
        <v>6.1679399999999998</v>
      </c>
      <c r="AH60" s="460">
        <v>7.1862500000000002</v>
      </c>
      <c r="AI60" s="460">
        <v>8.5544899999999995</v>
      </c>
      <c r="AJ60" s="460">
        <v>11.010400000000001</v>
      </c>
      <c r="AK60" s="460">
        <v>13.409700000000001</v>
      </c>
      <c r="AL60" s="460">
        <v>14.721</v>
      </c>
      <c r="AM60" s="460">
        <v>16.7134</v>
      </c>
      <c r="AN60" s="460">
        <v>20.588699999999999</v>
      </c>
      <c r="AO60" s="460">
        <v>24.194099999999999</v>
      </c>
      <c r="AP60" s="460">
        <v>27.3993</v>
      </c>
      <c r="AQ60" s="460">
        <v>30.593900000000001</v>
      </c>
      <c r="AR60" s="460">
        <v>33.667099999999998</v>
      </c>
      <c r="AS60" s="460">
        <v>37.357500000000002</v>
      </c>
      <c r="AT60" s="460">
        <v>41.562399999999997</v>
      </c>
      <c r="AU60" s="460">
        <v>45.372599999999998</v>
      </c>
      <c r="AV60" s="460">
        <v>49.659199999999998</v>
      </c>
      <c r="AW60" s="460">
        <v>55.774700000000003</v>
      </c>
      <c r="AX60" s="460">
        <v>63.470599999999997</v>
      </c>
      <c r="AY60" s="460">
        <v>70.751099999999994</v>
      </c>
      <c r="AZ60" s="460">
        <v>77.371399999999994</v>
      </c>
      <c r="BA60" s="460">
        <v>87.758099999999999</v>
      </c>
      <c r="BB60" s="460">
        <v>94.640699999999995</v>
      </c>
      <c r="BC60" s="460">
        <v>100</v>
      </c>
      <c r="BD60" s="460">
        <v>104.878</v>
      </c>
      <c r="BE60" s="460">
        <v>109.593</v>
      </c>
      <c r="BF60" s="460">
        <v>115.32599999999999</v>
      </c>
      <c r="BG60" s="460">
        <v>120.538</v>
      </c>
      <c r="BH60" s="460">
        <v>121.504</v>
      </c>
      <c r="BI60" s="460">
        <v>121.483</v>
      </c>
      <c r="BJ60" s="460">
        <v>123.458</v>
      </c>
      <c r="BK60" s="460">
        <v>126.20099999999999</v>
      </c>
      <c r="BL60" s="460">
        <v>128.846</v>
      </c>
      <c r="BM60" s="460">
        <v>129.78</v>
      </c>
      <c r="BN60" s="460">
        <v>132.02000000000001</v>
      </c>
      <c r="BO60" s="461">
        <v>60</v>
      </c>
    </row>
    <row r="61" spans="1:67" s="455" customFormat="1" ht="14" x14ac:dyDescent="0.15">
      <c r="A61" s="460" t="s">
        <v>772</v>
      </c>
      <c r="B61" s="460" t="s">
        <v>773</v>
      </c>
      <c r="C61" s="460" t="s">
        <v>1205</v>
      </c>
      <c r="D61" s="460" t="s">
        <v>1206</v>
      </c>
      <c r="E61" s="460"/>
      <c r="F61" s="460"/>
      <c r="G61" s="460"/>
      <c r="H61" s="460"/>
      <c r="I61" s="460"/>
      <c r="J61" s="460"/>
      <c r="K61" s="460"/>
      <c r="L61" s="460"/>
      <c r="M61" s="460"/>
      <c r="N61" s="460"/>
      <c r="O61" s="460"/>
      <c r="P61" s="460"/>
      <c r="Q61" s="460"/>
      <c r="R61" s="460"/>
      <c r="S61" s="460"/>
      <c r="T61" s="460"/>
      <c r="U61" s="460"/>
      <c r="V61" s="460"/>
      <c r="W61" s="460"/>
      <c r="X61" s="460"/>
      <c r="Y61" s="460"/>
      <c r="Z61" s="460"/>
      <c r="AA61" s="460"/>
      <c r="AB61" s="460"/>
      <c r="AC61" s="460"/>
      <c r="AD61" s="460"/>
      <c r="AE61" s="460"/>
      <c r="AF61" s="460"/>
      <c r="AG61" s="460"/>
      <c r="AH61" s="460"/>
      <c r="AI61" s="460"/>
      <c r="AJ61" s="460"/>
      <c r="AK61" s="460"/>
      <c r="AL61" s="460"/>
      <c r="AM61" s="460"/>
      <c r="AN61" s="460"/>
      <c r="AO61" s="460"/>
      <c r="AP61" s="460"/>
      <c r="AQ61" s="460"/>
      <c r="AR61" s="460"/>
      <c r="AS61" s="460"/>
      <c r="AT61" s="460"/>
      <c r="AU61" s="460"/>
      <c r="AV61" s="460"/>
      <c r="AW61" s="460"/>
      <c r="AX61" s="460"/>
      <c r="AY61" s="460"/>
      <c r="AZ61" s="460"/>
      <c r="BA61" s="460"/>
      <c r="BB61" s="460"/>
      <c r="BC61" s="460"/>
      <c r="BD61" s="460"/>
      <c r="BE61" s="460"/>
      <c r="BF61" s="460"/>
      <c r="BG61" s="460"/>
      <c r="BH61" s="460"/>
      <c r="BI61" s="460"/>
      <c r="BJ61" s="460"/>
      <c r="BK61" s="460"/>
      <c r="BL61" s="460"/>
      <c r="BM61" s="460"/>
      <c r="BN61" s="460"/>
      <c r="BO61" s="461">
        <v>61</v>
      </c>
    </row>
    <row r="62" spans="1:67" s="455" customFormat="1" ht="14" x14ac:dyDescent="0.15">
      <c r="A62" s="460" t="s">
        <v>207</v>
      </c>
      <c r="B62" s="460" t="s">
        <v>774</v>
      </c>
      <c r="C62" s="460" t="s">
        <v>1205</v>
      </c>
      <c r="D62" s="460" t="s">
        <v>1206</v>
      </c>
      <c r="E62" s="460"/>
      <c r="F62" s="460"/>
      <c r="G62" s="460"/>
      <c r="H62" s="460"/>
      <c r="I62" s="460"/>
      <c r="J62" s="460"/>
      <c r="K62" s="460"/>
      <c r="L62" s="460"/>
      <c r="M62" s="460"/>
      <c r="N62" s="460"/>
      <c r="O62" s="460"/>
      <c r="P62" s="460"/>
      <c r="Q62" s="460"/>
      <c r="R62" s="460"/>
      <c r="S62" s="460"/>
      <c r="T62" s="460"/>
      <c r="U62" s="460"/>
      <c r="V62" s="460"/>
      <c r="W62" s="460"/>
      <c r="X62" s="460"/>
      <c r="Y62" s="460"/>
      <c r="Z62" s="460"/>
      <c r="AA62" s="460"/>
      <c r="AB62" s="460"/>
      <c r="AC62" s="460"/>
      <c r="AD62" s="460"/>
      <c r="AE62" s="460"/>
      <c r="AF62" s="460"/>
      <c r="AG62" s="460"/>
      <c r="AH62" s="460"/>
      <c r="AI62" s="460"/>
      <c r="AJ62" s="460"/>
      <c r="AK62" s="460"/>
      <c r="AL62" s="460"/>
      <c r="AM62" s="460"/>
      <c r="AN62" s="460"/>
      <c r="AO62" s="460"/>
      <c r="AP62" s="460"/>
      <c r="AQ62" s="460"/>
      <c r="AR62" s="460"/>
      <c r="AS62" s="460"/>
      <c r="AT62" s="460"/>
      <c r="AU62" s="460"/>
      <c r="AV62" s="460"/>
      <c r="AW62" s="460"/>
      <c r="AX62" s="460"/>
      <c r="AY62" s="460"/>
      <c r="AZ62" s="460"/>
      <c r="BA62" s="460"/>
      <c r="BB62" s="460"/>
      <c r="BC62" s="460"/>
      <c r="BD62" s="460"/>
      <c r="BE62" s="460"/>
      <c r="BF62" s="460"/>
      <c r="BG62" s="460"/>
      <c r="BH62" s="460"/>
      <c r="BI62" s="460"/>
      <c r="BJ62" s="460"/>
      <c r="BK62" s="460"/>
      <c r="BL62" s="460"/>
      <c r="BM62" s="460"/>
      <c r="BN62" s="460"/>
      <c r="BO62" s="461">
        <v>62</v>
      </c>
    </row>
    <row r="63" spans="1:67" s="455" customFormat="1" ht="14" x14ac:dyDescent="0.15">
      <c r="A63" s="460" t="s">
        <v>775</v>
      </c>
      <c r="B63" s="460" t="s">
        <v>776</v>
      </c>
      <c r="C63" s="460" t="s">
        <v>1205</v>
      </c>
      <c r="D63" s="460" t="s">
        <v>1206</v>
      </c>
      <c r="E63" s="460"/>
      <c r="F63" s="460"/>
      <c r="G63" s="460"/>
      <c r="H63" s="460"/>
      <c r="I63" s="460"/>
      <c r="J63" s="460"/>
      <c r="K63" s="460"/>
      <c r="L63" s="460"/>
      <c r="M63" s="460"/>
      <c r="N63" s="460"/>
      <c r="O63" s="460"/>
      <c r="P63" s="460"/>
      <c r="Q63" s="460"/>
      <c r="R63" s="460"/>
      <c r="S63" s="460"/>
      <c r="T63" s="460"/>
      <c r="U63" s="460"/>
      <c r="V63" s="460"/>
      <c r="W63" s="460"/>
      <c r="X63" s="460"/>
      <c r="Y63" s="460"/>
      <c r="Z63" s="460"/>
      <c r="AA63" s="460"/>
      <c r="AB63" s="460"/>
      <c r="AC63" s="460"/>
      <c r="AD63" s="460"/>
      <c r="AE63" s="460"/>
      <c r="AF63" s="460"/>
      <c r="AG63" s="460"/>
      <c r="AH63" s="460"/>
      <c r="AI63" s="460"/>
      <c r="AJ63" s="460"/>
      <c r="AK63" s="460"/>
      <c r="AL63" s="460"/>
      <c r="AM63" s="460"/>
      <c r="AN63" s="460"/>
      <c r="AO63" s="460"/>
      <c r="AP63" s="460"/>
      <c r="AQ63" s="460"/>
      <c r="AR63" s="460"/>
      <c r="AS63" s="460">
        <v>76.842299999999994</v>
      </c>
      <c r="AT63" s="460">
        <v>78.22</v>
      </c>
      <c r="AU63" s="460">
        <v>78.5261</v>
      </c>
      <c r="AV63" s="460">
        <v>79.808999999999997</v>
      </c>
      <c r="AW63" s="460">
        <v>80.909700000000001</v>
      </c>
      <c r="AX63" s="460">
        <v>84.240799999999993</v>
      </c>
      <c r="AY63" s="460">
        <v>86.864900000000006</v>
      </c>
      <c r="AZ63" s="460">
        <v>89.467200000000005</v>
      </c>
      <c r="BA63" s="460">
        <v>95.619200000000006</v>
      </c>
      <c r="BB63" s="460">
        <v>97.295699999999997</v>
      </c>
      <c r="BC63" s="460">
        <v>100</v>
      </c>
      <c r="BD63" s="460">
        <v>102.333</v>
      </c>
      <c r="BE63" s="460">
        <v>105.59099999999999</v>
      </c>
      <c r="BF63" s="460">
        <v>106.998</v>
      </c>
      <c r="BG63" s="460">
        <v>108.601</v>
      </c>
      <c r="BH63" s="460">
        <v>108.084</v>
      </c>
      <c r="BI63" s="460">
        <v>108.033</v>
      </c>
      <c r="BJ63" s="460">
        <v>109.746</v>
      </c>
      <c r="BK63" s="460">
        <v>112.581</v>
      </c>
      <c r="BL63" s="460">
        <v>115.533</v>
      </c>
      <c r="BM63" s="460"/>
      <c r="BN63" s="460"/>
      <c r="BO63" s="461">
        <v>63</v>
      </c>
    </row>
    <row r="64" spans="1:67" s="455" customFormat="1" ht="14" x14ac:dyDescent="0.15">
      <c r="A64" s="460" t="s">
        <v>777</v>
      </c>
      <c r="B64" s="460" t="s">
        <v>778</v>
      </c>
      <c r="C64" s="460" t="s">
        <v>1205</v>
      </c>
      <c r="D64" s="460" t="s">
        <v>1206</v>
      </c>
      <c r="E64" s="460"/>
      <c r="F64" s="460"/>
      <c r="G64" s="460"/>
      <c r="H64" s="460"/>
      <c r="I64" s="460"/>
      <c r="J64" s="460"/>
      <c r="K64" s="460"/>
      <c r="L64" s="460"/>
      <c r="M64" s="460"/>
      <c r="N64" s="460"/>
      <c r="O64" s="460"/>
      <c r="P64" s="460"/>
      <c r="Q64" s="460"/>
      <c r="R64" s="460"/>
      <c r="S64" s="460"/>
      <c r="T64" s="460"/>
      <c r="U64" s="460"/>
      <c r="V64" s="460"/>
      <c r="W64" s="460"/>
      <c r="X64" s="460"/>
      <c r="Y64" s="460"/>
      <c r="Z64" s="460"/>
      <c r="AA64" s="460"/>
      <c r="AB64" s="460"/>
      <c r="AC64" s="460"/>
      <c r="AD64" s="460"/>
      <c r="AE64" s="460"/>
      <c r="AF64" s="460"/>
      <c r="AG64" s="460"/>
      <c r="AH64" s="460"/>
      <c r="AI64" s="460"/>
      <c r="AJ64" s="460"/>
      <c r="AK64" s="460"/>
      <c r="AL64" s="460"/>
      <c r="AM64" s="460"/>
      <c r="AN64" s="460"/>
      <c r="AO64" s="460"/>
      <c r="AP64" s="460"/>
      <c r="AQ64" s="460"/>
      <c r="AR64" s="460"/>
      <c r="AS64" s="460"/>
      <c r="AT64" s="460"/>
      <c r="AU64" s="460"/>
      <c r="AV64" s="460"/>
      <c r="AW64" s="460"/>
      <c r="AX64" s="460"/>
      <c r="AY64" s="460"/>
      <c r="AZ64" s="460"/>
      <c r="BA64" s="460"/>
      <c r="BB64" s="460">
        <v>99.724599999999995</v>
      </c>
      <c r="BC64" s="460">
        <v>100</v>
      </c>
      <c r="BD64" s="460">
        <v>101.325</v>
      </c>
      <c r="BE64" s="460">
        <v>102.53</v>
      </c>
      <c r="BF64" s="460">
        <v>104.745</v>
      </c>
      <c r="BG64" s="460">
        <v>106.08</v>
      </c>
      <c r="BH64" s="460">
        <v>103.59</v>
      </c>
      <c r="BI64" s="460">
        <v>102.94199999999999</v>
      </c>
      <c r="BJ64" s="460"/>
      <c r="BK64" s="460"/>
      <c r="BL64" s="460"/>
      <c r="BM64" s="460"/>
      <c r="BN64" s="460"/>
      <c r="BO64" s="461">
        <v>64</v>
      </c>
    </row>
    <row r="65" spans="1:67" s="455" customFormat="1" ht="14" x14ac:dyDescent="0.15">
      <c r="A65" s="460" t="s">
        <v>208</v>
      </c>
      <c r="B65" s="460" t="s">
        <v>779</v>
      </c>
      <c r="C65" s="460" t="s">
        <v>1205</v>
      </c>
      <c r="D65" s="460" t="s">
        <v>1206</v>
      </c>
      <c r="E65" s="460">
        <v>13.941599999999999</v>
      </c>
      <c r="F65" s="460">
        <v>13.8558</v>
      </c>
      <c r="G65" s="460">
        <v>13.870100000000001</v>
      </c>
      <c r="H65" s="460">
        <v>14.1418</v>
      </c>
      <c r="I65" s="460">
        <v>14.0989</v>
      </c>
      <c r="J65" s="460">
        <v>14.1275</v>
      </c>
      <c r="K65" s="460">
        <v>14.199</v>
      </c>
      <c r="L65" s="460">
        <v>14.299099999999999</v>
      </c>
      <c r="M65" s="460">
        <v>14.8377</v>
      </c>
      <c r="N65" s="460">
        <v>15.191599999999999</v>
      </c>
      <c r="O65" s="460">
        <v>15.5562</v>
      </c>
      <c r="P65" s="460">
        <v>16.200900000000001</v>
      </c>
      <c r="Q65" s="460">
        <v>16.983699999999999</v>
      </c>
      <c r="R65" s="460">
        <v>18.309999999999999</v>
      </c>
      <c r="S65" s="460">
        <v>21.271899999999999</v>
      </c>
      <c r="T65" s="460">
        <v>22.258800000000001</v>
      </c>
      <c r="U65" s="460">
        <v>23.116800000000001</v>
      </c>
      <c r="V65" s="460">
        <v>24.810400000000001</v>
      </c>
      <c r="W65" s="460">
        <v>26.6554</v>
      </c>
      <c r="X65" s="460">
        <v>29.178000000000001</v>
      </c>
      <c r="Y65" s="460">
        <v>33.122100000000003</v>
      </c>
      <c r="Z65" s="460">
        <v>36.680999999999997</v>
      </c>
      <c r="AA65" s="460">
        <v>39.040599999999998</v>
      </c>
      <c r="AB65" s="460">
        <v>41.012099999999997</v>
      </c>
      <c r="AC65" s="460">
        <v>43.469499999999996</v>
      </c>
      <c r="AD65" s="460">
        <v>45.657899999999998</v>
      </c>
      <c r="AE65" s="460">
        <v>46.214199999999998</v>
      </c>
      <c r="AF65" s="460">
        <v>47.504399999999997</v>
      </c>
      <c r="AG65" s="460">
        <v>49.133400000000002</v>
      </c>
      <c r="AH65" s="460">
        <v>50.983499999999999</v>
      </c>
      <c r="AI65" s="460">
        <v>53.278799999999997</v>
      </c>
      <c r="AJ65" s="460">
        <v>55.961599999999997</v>
      </c>
      <c r="AK65" s="460">
        <v>59.604799999999997</v>
      </c>
      <c r="AL65" s="460">
        <v>62.498100000000001</v>
      </c>
      <c r="AM65" s="460">
        <v>65.434600000000003</v>
      </c>
      <c r="AN65" s="460">
        <v>67.146299999999997</v>
      </c>
      <c r="AO65" s="460">
        <v>69.146500000000003</v>
      </c>
      <c r="AP65" s="460">
        <v>71.639499999999998</v>
      </c>
      <c r="AQ65" s="460">
        <v>73.235399999999998</v>
      </c>
      <c r="AR65" s="460">
        <v>74.429100000000005</v>
      </c>
      <c r="AS65" s="460">
        <v>77.511700000000005</v>
      </c>
      <c r="AT65" s="460">
        <v>79.0411</v>
      </c>
      <c r="AU65" s="460">
        <v>81.255099999999999</v>
      </c>
      <c r="AV65" s="460">
        <v>84.618300000000005</v>
      </c>
      <c r="AW65" s="460">
        <v>86.552899999999994</v>
      </c>
      <c r="AX65" s="460">
        <v>88.768799999999999</v>
      </c>
      <c r="AY65" s="460">
        <v>90.814599999999999</v>
      </c>
      <c r="AZ65" s="460">
        <v>92.969399999999993</v>
      </c>
      <c r="BA65" s="460">
        <v>97.310100000000006</v>
      </c>
      <c r="BB65" s="460">
        <v>97.627600000000001</v>
      </c>
      <c r="BC65" s="460">
        <v>100</v>
      </c>
      <c r="BD65" s="460">
        <v>103.289</v>
      </c>
      <c r="BE65" s="460">
        <v>105.75700000000001</v>
      </c>
      <c r="BF65" s="460">
        <v>105.33499999999999</v>
      </c>
      <c r="BG65" s="460">
        <v>103.907</v>
      </c>
      <c r="BH65" s="460">
        <v>101.729</v>
      </c>
      <c r="BI65" s="460">
        <v>100.27500000000001</v>
      </c>
      <c r="BJ65" s="460">
        <v>100.80800000000001</v>
      </c>
      <c r="BK65" s="460">
        <v>102.255</v>
      </c>
      <c r="BL65" s="460">
        <v>102.511</v>
      </c>
      <c r="BM65" s="460">
        <v>101.857</v>
      </c>
      <c r="BN65" s="460">
        <v>104.348</v>
      </c>
      <c r="BO65" s="461">
        <v>65</v>
      </c>
    </row>
    <row r="66" spans="1:67" s="455" customFormat="1" ht="14" x14ac:dyDescent="0.15">
      <c r="A66" s="460" t="s">
        <v>209</v>
      </c>
      <c r="B66" s="460" t="s">
        <v>780</v>
      </c>
      <c r="C66" s="460" t="s">
        <v>1205</v>
      </c>
      <c r="D66" s="460" t="s">
        <v>1206</v>
      </c>
      <c r="E66" s="460"/>
      <c r="F66" s="460"/>
      <c r="G66" s="460"/>
      <c r="H66" s="460"/>
      <c r="I66" s="460"/>
      <c r="J66" s="460"/>
      <c r="K66" s="460"/>
      <c r="L66" s="460"/>
      <c r="M66" s="460"/>
      <c r="N66" s="460"/>
      <c r="O66" s="460"/>
      <c r="P66" s="460"/>
      <c r="Q66" s="460"/>
      <c r="R66" s="460"/>
      <c r="S66" s="460"/>
      <c r="T66" s="460"/>
      <c r="U66" s="460"/>
      <c r="V66" s="460"/>
      <c r="W66" s="460"/>
      <c r="X66" s="460"/>
      <c r="Y66" s="460"/>
      <c r="Z66" s="460"/>
      <c r="AA66" s="460"/>
      <c r="AB66" s="460"/>
      <c r="AC66" s="460"/>
      <c r="AD66" s="460"/>
      <c r="AE66" s="460"/>
      <c r="AF66" s="460"/>
      <c r="AG66" s="460"/>
      <c r="AH66" s="460"/>
      <c r="AI66" s="460"/>
      <c r="AJ66" s="460">
        <v>34.887900000000002</v>
      </c>
      <c r="AK66" s="460">
        <v>38.755699999999997</v>
      </c>
      <c r="AL66" s="460">
        <v>46.822000000000003</v>
      </c>
      <c r="AM66" s="460">
        <v>51.5227</v>
      </c>
      <c r="AN66" s="460">
        <v>56.154800000000002</v>
      </c>
      <c r="AO66" s="460">
        <v>61.073300000000003</v>
      </c>
      <c r="AP66" s="460">
        <v>66.3232</v>
      </c>
      <c r="AQ66" s="460">
        <v>73.418700000000001</v>
      </c>
      <c r="AR66" s="460">
        <v>74.986599999999996</v>
      </c>
      <c r="AS66" s="460">
        <v>77.817599999999999</v>
      </c>
      <c r="AT66" s="460">
        <v>81.445999999999998</v>
      </c>
      <c r="AU66" s="460">
        <v>82.995900000000006</v>
      </c>
      <c r="AV66" s="460">
        <v>83.094399999999993</v>
      </c>
      <c r="AW66" s="460">
        <v>85.387900000000002</v>
      </c>
      <c r="AX66" s="460">
        <v>86.973699999999994</v>
      </c>
      <c r="AY66" s="460">
        <v>89.177599999999998</v>
      </c>
      <c r="AZ66" s="460">
        <v>91.721900000000005</v>
      </c>
      <c r="BA66" s="460">
        <v>97.554199999999994</v>
      </c>
      <c r="BB66" s="460">
        <v>98.548599999999993</v>
      </c>
      <c r="BC66" s="460">
        <v>100</v>
      </c>
      <c r="BD66" s="460">
        <v>101.917</v>
      </c>
      <c r="BE66" s="460">
        <v>105.268</v>
      </c>
      <c r="BF66" s="460">
        <v>106.782</v>
      </c>
      <c r="BG66" s="460">
        <v>107.149</v>
      </c>
      <c r="BH66" s="460">
        <v>107.48099999999999</v>
      </c>
      <c r="BI66" s="460">
        <v>108.215</v>
      </c>
      <c r="BJ66" s="460">
        <v>110.867</v>
      </c>
      <c r="BK66" s="460">
        <v>113.25</v>
      </c>
      <c r="BL66" s="460">
        <v>116.476</v>
      </c>
      <c r="BM66" s="460">
        <v>120.158</v>
      </c>
      <c r="BN66" s="460">
        <v>124.77200000000001</v>
      </c>
      <c r="BO66" s="461">
        <v>66</v>
      </c>
    </row>
    <row r="67" spans="1:67" s="455" customFormat="1" ht="14" x14ac:dyDescent="0.15">
      <c r="A67" s="460" t="s">
        <v>228</v>
      </c>
      <c r="B67" s="460" t="s">
        <v>781</v>
      </c>
      <c r="C67" s="460" t="s">
        <v>1205</v>
      </c>
      <c r="D67" s="460" t="s">
        <v>1206</v>
      </c>
      <c r="E67" s="460">
        <v>24.646100000000001</v>
      </c>
      <c r="F67" s="460">
        <v>25.211400000000001</v>
      </c>
      <c r="G67" s="460">
        <v>25.9282</v>
      </c>
      <c r="H67" s="460">
        <v>26.697500000000002</v>
      </c>
      <c r="I67" s="460">
        <v>27.321100000000001</v>
      </c>
      <c r="J67" s="460">
        <v>28.206900000000001</v>
      </c>
      <c r="K67" s="460">
        <v>29.203499999999998</v>
      </c>
      <c r="L67" s="460">
        <v>29.728000000000002</v>
      </c>
      <c r="M67" s="460">
        <v>30.165099999999999</v>
      </c>
      <c r="N67" s="460">
        <v>30.742000000000001</v>
      </c>
      <c r="O67" s="460">
        <v>31.802700000000002</v>
      </c>
      <c r="P67" s="460">
        <v>33.469499999999996</v>
      </c>
      <c r="Q67" s="460">
        <v>35.305300000000003</v>
      </c>
      <c r="R67" s="460">
        <v>37.7879</v>
      </c>
      <c r="S67" s="460">
        <v>40.427999999999997</v>
      </c>
      <c r="T67" s="460">
        <v>42.817399999999999</v>
      </c>
      <c r="U67" s="460">
        <v>44.6357</v>
      </c>
      <c r="V67" s="460">
        <v>46.302399999999999</v>
      </c>
      <c r="W67" s="460">
        <v>47.561300000000003</v>
      </c>
      <c r="X67" s="460">
        <v>49.484499999999997</v>
      </c>
      <c r="Y67" s="460">
        <v>52.176900000000003</v>
      </c>
      <c r="Z67" s="460">
        <v>55.487200000000001</v>
      </c>
      <c r="AA67" s="460">
        <v>58.395299999999999</v>
      </c>
      <c r="AB67" s="460">
        <v>60.3185</v>
      </c>
      <c r="AC67" s="460">
        <v>61.769599999999997</v>
      </c>
      <c r="AD67" s="460">
        <v>63.045900000000003</v>
      </c>
      <c r="AE67" s="460">
        <v>62.964300000000001</v>
      </c>
      <c r="AF67" s="460">
        <v>63.121699999999997</v>
      </c>
      <c r="AG67" s="460">
        <v>63.925899999999999</v>
      </c>
      <c r="AH67" s="460">
        <v>65.703400000000002</v>
      </c>
      <c r="AI67" s="460">
        <v>67.475099999999998</v>
      </c>
      <c r="AJ67" s="460">
        <v>70.2059</v>
      </c>
      <c r="AK67" s="460">
        <v>73.756100000000004</v>
      </c>
      <c r="AL67" s="460">
        <v>77.056399999999996</v>
      </c>
      <c r="AM67" s="460">
        <v>79.131600000000006</v>
      </c>
      <c r="AN67" s="460">
        <v>80.481700000000004</v>
      </c>
      <c r="AO67" s="460">
        <v>81.648499999999999</v>
      </c>
      <c r="AP67" s="460">
        <v>83.231899999999996</v>
      </c>
      <c r="AQ67" s="460">
        <v>83.990300000000005</v>
      </c>
      <c r="AR67" s="460">
        <v>84.481999999999999</v>
      </c>
      <c r="AS67" s="460">
        <v>85.698800000000006</v>
      </c>
      <c r="AT67" s="460">
        <v>87.399000000000001</v>
      </c>
      <c r="AU67" s="460">
        <v>88.640699999999995</v>
      </c>
      <c r="AV67" s="460">
        <v>89.557500000000005</v>
      </c>
      <c r="AW67" s="460">
        <v>91.049300000000002</v>
      </c>
      <c r="AX67" s="460">
        <v>92.457700000000003</v>
      </c>
      <c r="AY67" s="460">
        <v>93.916200000000003</v>
      </c>
      <c r="AZ67" s="460">
        <v>96.074700000000007</v>
      </c>
      <c r="BA67" s="460">
        <v>98.599900000000005</v>
      </c>
      <c r="BB67" s="460">
        <v>98.908199999999994</v>
      </c>
      <c r="BC67" s="460">
        <v>100</v>
      </c>
      <c r="BD67" s="460">
        <v>102.075</v>
      </c>
      <c r="BE67" s="460">
        <v>104.125</v>
      </c>
      <c r="BF67" s="460">
        <v>105.69199999999999</v>
      </c>
      <c r="BG67" s="460">
        <v>106.651</v>
      </c>
      <c r="BH67" s="460">
        <v>107.199</v>
      </c>
      <c r="BI67" s="460">
        <v>107.726</v>
      </c>
      <c r="BJ67" s="460">
        <v>109.352</v>
      </c>
      <c r="BK67" s="460">
        <v>111.247</v>
      </c>
      <c r="BL67" s="460">
        <v>112.855</v>
      </c>
      <c r="BM67" s="460">
        <v>113.42700000000001</v>
      </c>
      <c r="BN67" s="460">
        <v>116.992</v>
      </c>
      <c r="BO67" s="461">
        <v>67</v>
      </c>
    </row>
    <row r="68" spans="1:67" s="455" customFormat="1" ht="14" x14ac:dyDescent="0.15">
      <c r="A68" s="460" t="s">
        <v>211</v>
      </c>
      <c r="B68" s="460" t="s">
        <v>782</v>
      </c>
      <c r="C68" s="460" t="s">
        <v>1205</v>
      </c>
      <c r="D68" s="460" t="s">
        <v>1206</v>
      </c>
      <c r="E68" s="460"/>
      <c r="F68" s="460"/>
      <c r="G68" s="460"/>
      <c r="H68" s="460"/>
      <c r="I68" s="460"/>
      <c r="J68" s="460"/>
      <c r="K68" s="460"/>
      <c r="L68" s="460"/>
      <c r="M68" s="460"/>
      <c r="N68" s="460"/>
      <c r="O68" s="460"/>
      <c r="P68" s="460"/>
      <c r="Q68" s="460"/>
      <c r="R68" s="460"/>
      <c r="S68" s="460"/>
      <c r="T68" s="460"/>
      <c r="U68" s="460"/>
      <c r="V68" s="460"/>
      <c r="W68" s="460"/>
      <c r="X68" s="460">
        <v>82.3857</v>
      </c>
      <c r="Y68" s="460">
        <v>92.319800000000001</v>
      </c>
      <c r="Z68" s="460">
        <v>97.597999999999999</v>
      </c>
      <c r="AA68" s="460">
        <v>95.245199999999997</v>
      </c>
      <c r="AB68" s="460">
        <v>96.104200000000006</v>
      </c>
      <c r="AC68" s="460">
        <v>97.915499999999994</v>
      </c>
      <c r="AD68" s="460">
        <v>100</v>
      </c>
      <c r="AE68" s="460">
        <v>118.148</v>
      </c>
      <c r="AF68" s="460">
        <v>122.979</v>
      </c>
      <c r="AG68" s="460"/>
      <c r="AH68" s="460"/>
      <c r="AI68" s="460"/>
      <c r="AJ68" s="460"/>
      <c r="AK68" s="460"/>
      <c r="AL68" s="460"/>
      <c r="AM68" s="460"/>
      <c r="AN68" s="460"/>
      <c r="AO68" s="460"/>
      <c r="AP68" s="460"/>
      <c r="AQ68" s="460"/>
      <c r="AR68" s="460"/>
      <c r="AS68" s="460">
        <v>70.072299999999998</v>
      </c>
      <c r="AT68" s="460">
        <v>71.296199999999999</v>
      </c>
      <c r="AU68" s="460">
        <v>71.750799999999998</v>
      </c>
      <c r="AV68" s="460">
        <v>73.172899999999998</v>
      </c>
      <c r="AW68" s="460">
        <v>75.457499999999996</v>
      </c>
      <c r="AX68" s="460">
        <v>77.800399999999996</v>
      </c>
      <c r="AY68" s="460">
        <v>80.510499999999993</v>
      </c>
      <c r="AZ68" s="460">
        <v>84.508700000000005</v>
      </c>
      <c r="BA68" s="460">
        <v>94.614800000000002</v>
      </c>
      <c r="BB68" s="460">
        <v>96.2</v>
      </c>
      <c r="BC68" s="460">
        <v>100</v>
      </c>
      <c r="BD68" s="460">
        <v>105.069</v>
      </c>
      <c r="BE68" s="460">
        <v>108.989</v>
      </c>
      <c r="BF68" s="460">
        <v>111.938</v>
      </c>
      <c r="BG68" s="460">
        <v>113.44</v>
      </c>
      <c r="BH68" s="460">
        <v>112.479</v>
      </c>
      <c r="BI68" s="460">
        <v>115.559</v>
      </c>
      <c r="BJ68" s="460">
        <v>116.21599999999999</v>
      </c>
      <c r="BK68" s="460">
        <v>116.38800000000001</v>
      </c>
      <c r="BL68" s="460">
        <v>120.251</v>
      </c>
      <c r="BM68" s="460">
        <v>122.38800000000001</v>
      </c>
      <c r="BN68" s="460"/>
      <c r="BO68" s="461">
        <v>68</v>
      </c>
    </row>
    <row r="69" spans="1:67" s="455" customFormat="1" ht="14" x14ac:dyDescent="0.15">
      <c r="A69" s="460" t="s">
        <v>212</v>
      </c>
      <c r="B69" s="460" t="s">
        <v>783</v>
      </c>
      <c r="C69" s="460" t="s">
        <v>1205</v>
      </c>
      <c r="D69" s="460" t="s">
        <v>1206</v>
      </c>
      <c r="E69" s="460"/>
      <c r="F69" s="460"/>
      <c r="G69" s="460"/>
      <c r="H69" s="460"/>
      <c r="I69" s="460">
        <v>7.9775099999999997</v>
      </c>
      <c r="J69" s="460"/>
      <c r="K69" s="460">
        <v>8.3757199999999994</v>
      </c>
      <c r="L69" s="460">
        <v>8.4555000000000007</v>
      </c>
      <c r="M69" s="460">
        <v>8.9095499999999994</v>
      </c>
      <c r="N69" s="460">
        <v>9.2851599999999994</v>
      </c>
      <c r="O69" s="460">
        <v>10.4359</v>
      </c>
      <c r="P69" s="460">
        <v>10.8155</v>
      </c>
      <c r="Q69" s="460">
        <v>11.214399999999999</v>
      </c>
      <c r="R69" s="460">
        <v>12.571199999999999</v>
      </c>
      <c r="S69" s="460">
        <v>16.892700000000001</v>
      </c>
      <c r="T69" s="460">
        <v>20.254799999999999</v>
      </c>
      <c r="U69" s="460">
        <v>22.463100000000001</v>
      </c>
      <c r="V69" s="460">
        <v>24.597999999999999</v>
      </c>
      <c r="W69" s="460">
        <v>26.495100000000001</v>
      </c>
      <c r="X69" s="460"/>
      <c r="Y69" s="460">
        <v>41.499299999999998</v>
      </c>
      <c r="Z69" s="460">
        <v>47.004899999999999</v>
      </c>
      <c r="AA69" s="460">
        <v>49.070599999999999</v>
      </c>
      <c r="AB69" s="460">
        <v>51.106000000000002</v>
      </c>
      <c r="AC69" s="460">
        <v>52.2395</v>
      </c>
      <c r="AD69" s="460">
        <v>54.193300000000001</v>
      </c>
      <c r="AE69" s="460">
        <v>55.6967</v>
      </c>
      <c r="AF69" s="460">
        <v>57.938299999999998</v>
      </c>
      <c r="AG69" s="460">
        <v>59.6327</v>
      </c>
      <c r="AH69" s="460">
        <v>63.341000000000001</v>
      </c>
      <c r="AI69" s="460">
        <v>65.362200000000001</v>
      </c>
      <c r="AJ69" s="460">
        <v>68.994399999999999</v>
      </c>
      <c r="AK69" s="460">
        <v>72.7697</v>
      </c>
      <c r="AL69" s="460">
        <v>73.9114</v>
      </c>
      <c r="AM69" s="460">
        <v>73.922600000000003</v>
      </c>
      <c r="AN69" s="460">
        <v>74.896600000000007</v>
      </c>
      <c r="AO69" s="460">
        <v>76.152699999999996</v>
      </c>
      <c r="AP69" s="460">
        <v>78.007999999999996</v>
      </c>
      <c r="AQ69" s="460">
        <v>78.787400000000005</v>
      </c>
      <c r="AR69" s="460">
        <v>79.716700000000003</v>
      </c>
      <c r="AS69" s="460">
        <v>80.399799999999999</v>
      </c>
      <c r="AT69" s="460">
        <v>81.4482</v>
      </c>
      <c r="AU69" s="460">
        <v>81.586699999999993</v>
      </c>
      <c r="AV69" s="460">
        <v>82.772400000000005</v>
      </c>
      <c r="AW69" s="460">
        <v>84.754099999999994</v>
      </c>
      <c r="AX69" s="460">
        <v>86.179599999999994</v>
      </c>
      <c r="AY69" s="460">
        <v>88.077600000000004</v>
      </c>
      <c r="AZ69" s="460">
        <v>91.276799999999994</v>
      </c>
      <c r="BA69" s="460">
        <v>97.081900000000005</v>
      </c>
      <c r="BB69" s="460">
        <v>97.087999999999994</v>
      </c>
      <c r="BC69" s="460">
        <v>100</v>
      </c>
      <c r="BD69" s="460">
        <v>101.131</v>
      </c>
      <c r="BE69" s="460">
        <v>102.503</v>
      </c>
      <c r="BF69" s="460">
        <v>102.456</v>
      </c>
      <c r="BG69" s="460">
        <v>103.27500000000001</v>
      </c>
      <c r="BH69" s="460">
        <v>102.40300000000001</v>
      </c>
      <c r="BI69" s="460">
        <v>102.548</v>
      </c>
      <c r="BJ69" s="460">
        <v>102.852</v>
      </c>
      <c r="BK69" s="460">
        <v>103.87</v>
      </c>
      <c r="BL69" s="460">
        <v>105.432</v>
      </c>
      <c r="BM69" s="460">
        <v>104.666</v>
      </c>
      <c r="BN69" s="460">
        <v>105.20699999999999</v>
      </c>
      <c r="BO69" s="461">
        <v>69</v>
      </c>
    </row>
    <row r="70" spans="1:67" s="455" customFormat="1" ht="14" x14ac:dyDescent="0.15">
      <c r="A70" s="460" t="s">
        <v>210</v>
      </c>
      <c r="B70" s="460" t="s">
        <v>784</v>
      </c>
      <c r="C70" s="460" t="s">
        <v>1205</v>
      </c>
      <c r="D70" s="460" t="s">
        <v>1206</v>
      </c>
      <c r="E70" s="460">
        <v>8.2456999999999994</v>
      </c>
      <c r="F70" s="460">
        <v>8.5303100000000001</v>
      </c>
      <c r="G70" s="460">
        <v>9.1596600000000006</v>
      </c>
      <c r="H70" s="460">
        <v>9.7188599999999994</v>
      </c>
      <c r="I70" s="460">
        <v>10.019399999999999</v>
      </c>
      <c r="J70" s="460">
        <v>10.5655</v>
      </c>
      <c r="K70" s="460">
        <v>11.311999999999999</v>
      </c>
      <c r="L70" s="460">
        <v>12.240399999999999</v>
      </c>
      <c r="M70" s="460">
        <v>13.2203</v>
      </c>
      <c r="N70" s="460">
        <v>13.6814</v>
      </c>
      <c r="O70" s="460">
        <v>14.572699999999999</v>
      </c>
      <c r="P70" s="460">
        <v>15.428100000000001</v>
      </c>
      <c r="Q70" s="460">
        <v>16.4406</v>
      </c>
      <c r="R70" s="460">
        <v>17.970099999999999</v>
      </c>
      <c r="S70" s="460">
        <v>20.7151</v>
      </c>
      <c r="T70" s="460">
        <v>22.704899999999999</v>
      </c>
      <c r="U70" s="460">
        <v>24.750699999999998</v>
      </c>
      <c r="V70" s="460">
        <v>27.454000000000001</v>
      </c>
      <c r="W70" s="460">
        <v>30.258099999999999</v>
      </c>
      <c r="X70" s="460">
        <v>33.166200000000003</v>
      </c>
      <c r="Y70" s="460">
        <v>37.247399999999999</v>
      </c>
      <c r="Z70" s="460">
        <v>41.630400000000002</v>
      </c>
      <c r="AA70" s="460">
        <v>45.843800000000002</v>
      </c>
      <c r="AB70" s="460">
        <v>49.010800000000003</v>
      </c>
      <c r="AC70" s="460">
        <v>52.093899999999998</v>
      </c>
      <c r="AD70" s="460">
        <v>54.531300000000002</v>
      </c>
      <c r="AE70" s="460">
        <v>56.536999999999999</v>
      </c>
      <c r="AF70" s="460">
        <v>58.809800000000003</v>
      </c>
      <c r="AG70" s="460">
        <v>61.476900000000001</v>
      </c>
      <c r="AH70" s="460">
        <v>64.411000000000001</v>
      </c>
      <c r="AI70" s="460">
        <v>66.112499999999997</v>
      </c>
      <c r="AJ70" s="460">
        <v>67.695999999999998</v>
      </c>
      <c r="AK70" s="460">
        <v>69.114999999999995</v>
      </c>
      <c r="AL70" s="460">
        <v>69.984300000000005</v>
      </c>
      <c r="AM70" s="460">
        <v>71.378399999999999</v>
      </c>
      <c r="AN70" s="460">
        <v>72.865700000000004</v>
      </c>
      <c r="AO70" s="460">
        <v>74.415000000000006</v>
      </c>
      <c r="AP70" s="460">
        <v>76.038899999999998</v>
      </c>
      <c r="AQ70" s="460">
        <v>77.442300000000003</v>
      </c>
      <c r="AR70" s="460">
        <v>79.376599999999996</v>
      </c>
      <c r="AS70" s="460">
        <v>81.681200000000004</v>
      </c>
      <c r="AT70" s="460">
        <v>83.590800000000002</v>
      </c>
      <c r="AU70" s="460">
        <v>85.617400000000004</v>
      </c>
      <c r="AV70" s="460">
        <v>87.394000000000005</v>
      </c>
      <c r="AW70" s="460">
        <v>88.402799999999999</v>
      </c>
      <c r="AX70" s="460">
        <v>90.009799999999998</v>
      </c>
      <c r="AY70" s="460">
        <v>91.741799999999998</v>
      </c>
      <c r="AZ70" s="460">
        <v>93.295199999999994</v>
      </c>
      <c r="BA70" s="460">
        <v>96.482500000000002</v>
      </c>
      <c r="BB70" s="460">
        <v>97.741299999999995</v>
      </c>
      <c r="BC70" s="460">
        <v>100</v>
      </c>
      <c r="BD70" s="460">
        <v>102.759</v>
      </c>
      <c r="BE70" s="460">
        <v>105.223</v>
      </c>
      <c r="BF70" s="460">
        <v>106.053</v>
      </c>
      <c r="BG70" s="460">
        <v>106.651</v>
      </c>
      <c r="BH70" s="460">
        <v>107.133</v>
      </c>
      <c r="BI70" s="460">
        <v>107.401</v>
      </c>
      <c r="BJ70" s="460">
        <v>108.633</v>
      </c>
      <c r="BK70" s="460">
        <v>109.517</v>
      </c>
      <c r="BL70" s="460">
        <v>110.34699999999999</v>
      </c>
      <c r="BM70" s="460">
        <v>110.812</v>
      </c>
      <c r="BN70" s="460">
        <v>112.86499999999999</v>
      </c>
      <c r="BO70" s="461">
        <v>70</v>
      </c>
    </row>
    <row r="71" spans="1:67" s="455" customFormat="1" ht="14" x14ac:dyDescent="0.15">
      <c r="A71" s="460" t="s">
        <v>213</v>
      </c>
      <c r="B71" s="460" t="s">
        <v>785</v>
      </c>
      <c r="C71" s="460" t="s">
        <v>1205</v>
      </c>
      <c r="D71" s="460" t="s">
        <v>1206</v>
      </c>
      <c r="E71" s="460">
        <v>0.45457999999999998</v>
      </c>
      <c r="F71" s="460">
        <v>0.43685000000000002</v>
      </c>
      <c r="G71" s="460">
        <v>0.47686000000000001</v>
      </c>
      <c r="H71" s="460">
        <v>0.51776999999999995</v>
      </c>
      <c r="I71" s="460">
        <v>0.52868000000000004</v>
      </c>
      <c r="J71" s="460">
        <v>0.51868000000000003</v>
      </c>
      <c r="K71" s="460">
        <v>0.52003999999999995</v>
      </c>
      <c r="L71" s="460">
        <v>0.52647999999999995</v>
      </c>
      <c r="M71" s="460">
        <v>0.52666999999999997</v>
      </c>
      <c r="N71" s="460">
        <v>0.53171000000000002</v>
      </c>
      <c r="O71" s="460">
        <v>0.55200000000000005</v>
      </c>
      <c r="P71" s="460">
        <v>0.57176000000000005</v>
      </c>
      <c r="Q71" s="460">
        <v>0.62117</v>
      </c>
      <c r="R71" s="460">
        <v>0.71484000000000003</v>
      </c>
      <c r="S71" s="460">
        <v>0.80876999999999999</v>
      </c>
      <c r="T71" s="460">
        <v>0.92605999999999999</v>
      </c>
      <c r="U71" s="460">
        <v>0.99797000000000002</v>
      </c>
      <c r="V71" s="460">
        <v>1.12625</v>
      </c>
      <c r="W71" s="460">
        <v>1.1654199999999999</v>
      </c>
      <c r="X71" s="460">
        <v>1.27233</v>
      </c>
      <c r="Y71" s="460">
        <v>1.4854799999999999</v>
      </c>
      <c r="Z71" s="460">
        <v>1.59711</v>
      </c>
      <c r="AA71" s="460">
        <v>1.71923</v>
      </c>
      <c r="AB71" s="460">
        <v>1.8160000000000001</v>
      </c>
      <c r="AC71" s="460">
        <v>2.1819500000000001</v>
      </c>
      <c r="AD71" s="460">
        <v>3.17117</v>
      </c>
      <c r="AE71" s="460">
        <v>3.4134099999999998</v>
      </c>
      <c r="AF71" s="460">
        <v>3.87595</v>
      </c>
      <c r="AG71" s="460">
        <v>5.5761000000000003</v>
      </c>
      <c r="AH71" s="460">
        <v>7.8432199999999996</v>
      </c>
      <c r="AI71" s="460">
        <v>11.8011</v>
      </c>
      <c r="AJ71" s="460">
        <v>17.356999999999999</v>
      </c>
      <c r="AK71" s="460">
        <v>18.0962</v>
      </c>
      <c r="AL71" s="460">
        <v>19.046299999999999</v>
      </c>
      <c r="AM71" s="460">
        <v>20.619700000000002</v>
      </c>
      <c r="AN71" s="460">
        <v>23.204599999999999</v>
      </c>
      <c r="AO71" s="460">
        <v>24.4574</v>
      </c>
      <c r="AP71" s="460">
        <v>26.486599999999999</v>
      </c>
      <c r="AQ71" s="460">
        <v>27.766300000000001</v>
      </c>
      <c r="AR71" s="460">
        <v>29.562999999999999</v>
      </c>
      <c r="AS71" s="460">
        <v>31.846399999999999</v>
      </c>
      <c r="AT71" s="460">
        <v>34.675400000000003</v>
      </c>
      <c r="AU71" s="460">
        <v>36.486600000000003</v>
      </c>
      <c r="AV71" s="460">
        <v>46.502099999999999</v>
      </c>
      <c r="AW71" s="460">
        <v>70.432400000000001</v>
      </c>
      <c r="AX71" s="460">
        <v>73.383700000000005</v>
      </c>
      <c r="AY71" s="460">
        <v>78.940899999999999</v>
      </c>
      <c r="AZ71" s="460">
        <v>83.790700000000001</v>
      </c>
      <c r="BA71" s="460">
        <v>92.709900000000005</v>
      </c>
      <c r="BB71" s="460">
        <v>94.046899999999994</v>
      </c>
      <c r="BC71" s="460">
        <v>100</v>
      </c>
      <c r="BD71" s="460">
        <v>105.797</v>
      </c>
      <c r="BE71" s="460">
        <v>109.705</v>
      </c>
      <c r="BF71" s="460">
        <v>115.005</v>
      </c>
      <c r="BG71" s="460">
        <v>118.45399999999999</v>
      </c>
      <c r="BH71" s="460">
        <v>119.44499999999999</v>
      </c>
      <c r="BI71" s="460">
        <v>121.373</v>
      </c>
      <c r="BJ71" s="460">
        <v>125.354</v>
      </c>
      <c r="BK71" s="460">
        <v>129.822</v>
      </c>
      <c r="BL71" s="460">
        <v>132.172</v>
      </c>
      <c r="BM71" s="460">
        <v>137.16999999999999</v>
      </c>
      <c r="BN71" s="460">
        <v>148.477</v>
      </c>
      <c r="BO71" s="461">
        <v>71</v>
      </c>
    </row>
    <row r="72" spans="1:67" s="455" customFormat="1" ht="14" x14ac:dyDescent="0.15">
      <c r="A72" s="460" t="s">
        <v>113</v>
      </c>
      <c r="B72" s="460" t="s">
        <v>786</v>
      </c>
      <c r="C72" s="460" t="s">
        <v>1205</v>
      </c>
      <c r="D72" s="460" t="s">
        <v>1206</v>
      </c>
      <c r="E72" s="460"/>
      <c r="F72" s="460"/>
      <c r="G72" s="460"/>
      <c r="H72" s="460"/>
      <c r="I72" s="460"/>
      <c r="J72" s="460"/>
      <c r="K72" s="460"/>
      <c r="L72" s="460"/>
      <c r="M72" s="460"/>
      <c r="N72" s="460">
        <v>2.5690200000000001</v>
      </c>
      <c r="O72" s="460">
        <v>2.7385799999999998</v>
      </c>
      <c r="P72" s="460">
        <v>2.8105099999999998</v>
      </c>
      <c r="Q72" s="460">
        <v>2.9132699999999998</v>
      </c>
      <c r="R72" s="460">
        <v>3.0931099999999998</v>
      </c>
      <c r="S72" s="460">
        <v>3.23847</v>
      </c>
      <c r="T72" s="460">
        <v>3.50501</v>
      </c>
      <c r="U72" s="460">
        <v>3.83555</v>
      </c>
      <c r="V72" s="460">
        <v>4.2954100000000004</v>
      </c>
      <c r="W72" s="460">
        <v>5.0481299999999996</v>
      </c>
      <c r="X72" s="460">
        <v>5.6210300000000002</v>
      </c>
      <c r="Y72" s="460">
        <v>6.1560300000000003</v>
      </c>
      <c r="Z72" s="460">
        <v>7.0581800000000001</v>
      </c>
      <c r="AA72" s="460">
        <v>7.5199600000000002</v>
      </c>
      <c r="AB72" s="460">
        <v>7.9686899999999996</v>
      </c>
      <c r="AC72" s="460">
        <v>8.6154600000000006</v>
      </c>
      <c r="AD72" s="460">
        <v>9.5185600000000008</v>
      </c>
      <c r="AE72" s="460">
        <v>10.696199999999999</v>
      </c>
      <c r="AF72" s="460">
        <v>11.492100000000001</v>
      </c>
      <c r="AG72" s="460">
        <v>12.1714</v>
      </c>
      <c r="AH72" s="460">
        <v>13.303900000000001</v>
      </c>
      <c r="AI72" s="460">
        <v>15.519399999999999</v>
      </c>
      <c r="AJ72" s="460">
        <v>19.536799999999999</v>
      </c>
      <c r="AK72" s="460">
        <v>25.724</v>
      </c>
      <c r="AL72" s="460">
        <v>31.0078</v>
      </c>
      <c r="AM72" s="460">
        <v>40.014800000000001</v>
      </c>
      <c r="AN72" s="460">
        <v>51.931100000000001</v>
      </c>
      <c r="AO72" s="460">
        <v>61.631300000000003</v>
      </c>
      <c r="AP72" s="460">
        <v>65.165000000000006</v>
      </c>
      <c r="AQ72" s="460">
        <v>68.390799999999999</v>
      </c>
      <c r="AR72" s="460">
        <v>70.2</v>
      </c>
      <c r="AS72" s="460">
        <v>70.438100000000006</v>
      </c>
      <c r="AT72" s="460">
        <v>73.4148</v>
      </c>
      <c r="AU72" s="460">
        <v>74.456100000000006</v>
      </c>
      <c r="AV72" s="460">
        <v>77.634600000000006</v>
      </c>
      <c r="AW72" s="460">
        <v>80.710300000000004</v>
      </c>
      <c r="AX72" s="460">
        <v>81.826099999999997</v>
      </c>
      <c r="AY72" s="460">
        <v>83.717500000000001</v>
      </c>
      <c r="AZ72" s="460">
        <v>86.797499999999999</v>
      </c>
      <c r="BA72" s="460">
        <v>91.014600000000002</v>
      </c>
      <c r="BB72" s="460">
        <v>96.236099999999993</v>
      </c>
      <c r="BC72" s="460">
        <v>100</v>
      </c>
      <c r="BD72" s="460">
        <v>104.524</v>
      </c>
      <c r="BE72" s="460">
        <v>113.818</v>
      </c>
      <c r="BF72" s="460">
        <v>117.52200000000001</v>
      </c>
      <c r="BG72" s="460">
        <v>120.95</v>
      </c>
      <c r="BH72" s="460">
        <v>126.73699999999999</v>
      </c>
      <c r="BI72" s="460">
        <v>134.845</v>
      </c>
      <c r="BJ72" s="460">
        <v>142.38399999999999</v>
      </c>
      <c r="BK72" s="460">
        <v>148.464</v>
      </c>
      <c r="BL72" s="460">
        <v>151.36199999999999</v>
      </c>
      <c r="BM72" s="460">
        <v>155.017</v>
      </c>
      <c r="BN72" s="460">
        <v>166.21899999999999</v>
      </c>
      <c r="BO72" s="461">
        <v>72</v>
      </c>
    </row>
    <row r="73" spans="1:67" s="455" customFormat="1" ht="14" x14ac:dyDescent="0.15">
      <c r="A73" s="460" t="s">
        <v>787</v>
      </c>
      <c r="B73" s="460" t="s">
        <v>788</v>
      </c>
      <c r="C73" s="460" t="s">
        <v>1205</v>
      </c>
      <c r="D73" s="460" t="s">
        <v>1206</v>
      </c>
      <c r="E73" s="460"/>
      <c r="F73" s="460"/>
      <c r="G73" s="460"/>
      <c r="H73" s="460"/>
      <c r="I73" s="460"/>
      <c r="J73" s="460"/>
      <c r="K73" s="460"/>
      <c r="L73" s="460"/>
      <c r="M73" s="460"/>
      <c r="N73" s="460"/>
      <c r="O73" s="460"/>
      <c r="P73" s="460"/>
      <c r="Q73" s="460"/>
      <c r="R73" s="460"/>
      <c r="S73" s="460"/>
      <c r="T73" s="460"/>
      <c r="U73" s="460"/>
      <c r="V73" s="460"/>
      <c r="W73" s="460"/>
      <c r="X73" s="460"/>
      <c r="Y73" s="460"/>
      <c r="Z73" s="460"/>
      <c r="AA73" s="460"/>
      <c r="AB73" s="460"/>
      <c r="AC73" s="460"/>
      <c r="AD73" s="460"/>
      <c r="AE73" s="460"/>
      <c r="AF73" s="460"/>
      <c r="AG73" s="460"/>
      <c r="AH73" s="460"/>
      <c r="AI73" s="460"/>
      <c r="AJ73" s="460"/>
      <c r="AK73" s="460"/>
      <c r="AL73" s="460"/>
      <c r="AM73" s="460"/>
      <c r="AN73" s="460"/>
      <c r="AO73" s="460"/>
      <c r="AP73" s="460"/>
      <c r="AQ73" s="460"/>
      <c r="AR73" s="460"/>
      <c r="AS73" s="460"/>
      <c r="AT73" s="460"/>
      <c r="AU73" s="460"/>
      <c r="AV73" s="460"/>
      <c r="AW73" s="460"/>
      <c r="AX73" s="460"/>
      <c r="AY73" s="460"/>
      <c r="AZ73" s="460"/>
      <c r="BA73" s="460"/>
      <c r="BB73" s="460"/>
      <c r="BC73" s="460"/>
      <c r="BD73" s="460"/>
      <c r="BE73" s="460"/>
      <c r="BF73" s="460"/>
      <c r="BG73" s="460"/>
      <c r="BH73" s="460"/>
      <c r="BI73" s="460"/>
      <c r="BJ73" s="460"/>
      <c r="BK73" s="460"/>
      <c r="BL73" s="460"/>
      <c r="BM73" s="460"/>
      <c r="BN73" s="460"/>
      <c r="BO73" s="461">
        <v>73</v>
      </c>
    </row>
    <row r="74" spans="1:67" s="455" customFormat="1" ht="14" x14ac:dyDescent="0.15">
      <c r="A74" s="460" t="s">
        <v>789</v>
      </c>
      <c r="B74" s="460" t="s">
        <v>790</v>
      </c>
      <c r="C74" s="460" t="s">
        <v>1205</v>
      </c>
      <c r="D74" s="460" t="s">
        <v>1206</v>
      </c>
      <c r="E74" s="460"/>
      <c r="F74" s="460"/>
      <c r="G74" s="460"/>
      <c r="H74" s="460"/>
      <c r="I74" s="460"/>
      <c r="J74" s="460"/>
      <c r="K74" s="460"/>
      <c r="L74" s="460"/>
      <c r="M74" s="460"/>
      <c r="N74" s="460"/>
      <c r="O74" s="460"/>
      <c r="P74" s="460"/>
      <c r="Q74" s="460"/>
      <c r="R74" s="460"/>
      <c r="S74" s="460"/>
      <c r="T74" s="460"/>
      <c r="U74" s="460"/>
      <c r="V74" s="460"/>
      <c r="W74" s="460"/>
      <c r="X74" s="460"/>
      <c r="Y74" s="460"/>
      <c r="Z74" s="460"/>
      <c r="AA74" s="460"/>
      <c r="AB74" s="460"/>
      <c r="AC74" s="460"/>
      <c r="AD74" s="460"/>
      <c r="AE74" s="460"/>
      <c r="AF74" s="460"/>
      <c r="AG74" s="460"/>
      <c r="AH74" s="460"/>
      <c r="AI74" s="460"/>
      <c r="AJ74" s="460"/>
      <c r="AK74" s="460"/>
      <c r="AL74" s="460"/>
      <c r="AM74" s="460"/>
      <c r="AN74" s="460"/>
      <c r="AO74" s="460"/>
      <c r="AP74" s="460"/>
      <c r="AQ74" s="460"/>
      <c r="AR74" s="460"/>
      <c r="AS74" s="460"/>
      <c r="AT74" s="460"/>
      <c r="AU74" s="460"/>
      <c r="AV74" s="460"/>
      <c r="AW74" s="460"/>
      <c r="AX74" s="460"/>
      <c r="AY74" s="460"/>
      <c r="AZ74" s="460"/>
      <c r="BA74" s="460"/>
      <c r="BB74" s="460"/>
      <c r="BC74" s="460"/>
      <c r="BD74" s="460"/>
      <c r="BE74" s="460"/>
      <c r="BF74" s="460"/>
      <c r="BG74" s="460"/>
      <c r="BH74" s="460"/>
      <c r="BI74" s="460"/>
      <c r="BJ74" s="460"/>
      <c r="BK74" s="460"/>
      <c r="BL74" s="460"/>
      <c r="BM74" s="460"/>
      <c r="BN74" s="460"/>
      <c r="BO74" s="461">
        <v>74</v>
      </c>
    </row>
    <row r="75" spans="1:67" s="455" customFormat="1" ht="14" x14ac:dyDescent="0.15">
      <c r="A75" s="460" t="s">
        <v>791</v>
      </c>
      <c r="B75" s="460" t="s">
        <v>792</v>
      </c>
      <c r="C75" s="460" t="s">
        <v>1205</v>
      </c>
      <c r="D75" s="460" t="s">
        <v>1206</v>
      </c>
      <c r="E75" s="460"/>
      <c r="F75" s="460"/>
      <c r="G75" s="460"/>
      <c r="H75" s="460"/>
      <c r="I75" s="460"/>
      <c r="J75" s="460"/>
      <c r="K75" s="460"/>
      <c r="L75" s="460"/>
      <c r="M75" s="460"/>
      <c r="N75" s="460"/>
      <c r="O75" s="460"/>
      <c r="P75" s="460"/>
      <c r="Q75" s="460"/>
      <c r="R75" s="460"/>
      <c r="S75" s="460"/>
      <c r="T75" s="460"/>
      <c r="U75" s="460"/>
      <c r="V75" s="460"/>
      <c r="W75" s="460"/>
      <c r="X75" s="460"/>
      <c r="Y75" s="460"/>
      <c r="Z75" s="460"/>
      <c r="AA75" s="460"/>
      <c r="AB75" s="460"/>
      <c r="AC75" s="460"/>
      <c r="AD75" s="460"/>
      <c r="AE75" s="460"/>
      <c r="AF75" s="460"/>
      <c r="AG75" s="460"/>
      <c r="AH75" s="460"/>
      <c r="AI75" s="460"/>
      <c r="AJ75" s="460"/>
      <c r="AK75" s="460"/>
      <c r="AL75" s="460"/>
      <c r="AM75" s="460"/>
      <c r="AN75" s="460"/>
      <c r="AO75" s="460"/>
      <c r="AP75" s="460"/>
      <c r="AQ75" s="460"/>
      <c r="AR75" s="460"/>
      <c r="AS75" s="460"/>
      <c r="AT75" s="460"/>
      <c r="AU75" s="460"/>
      <c r="AV75" s="460"/>
      <c r="AW75" s="460"/>
      <c r="AX75" s="460"/>
      <c r="AY75" s="460"/>
      <c r="AZ75" s="460"/>
      <c r="BA75" s="460"/>
      <c r="BB75" s="460"/>
      <c r="BC75" s="460"/>
      <c r="BD75" s="460"/>
      <c r="BE75" s="460"/>
      <c r="BF75" s="460"/>
      <c r="BG75" s="460"/>
      <c r="BH75" s="460"/>
      <c r="BI75" s="460"/>
      <c r="BJ75" s="460"/>
      <c r="BK75" s="460"/>
      <c r="BL75" s="460"/>
      <c r="BM75" s="460"/>
      <c r="BN75" s="460"/>
      <c r="BO75" s="461">
        <v>75</v>
      </c>
    </row>
    <row r="76" spans="1:67" s="455" customFormat="1" ht="14" x14ac:dyDescent="0.15">
      <c r="A76" s="460" t="s">
        <v>793</v>
      </c>
      <c r="B76" s="460" t="s">
        <v>794</v>
      </c>
      <c r="C76" s="460" t="s">
        <v>1205</v>
      </c>
      <c r="D76" s="460" t="s">
        <v>1206</v>
      </c>
      <c r="E76" s="460"/>
      <c r="F76" s="460"/>
      <c r="G76" s="460"/>
      <c r="H76" s="460"/>
      <c r="I76" s="460"/>
      <c r="J76" s="460"/>
      <c r="K76" s="460"/>
      <c r="L76" s="460"/>
      <c r="M76" s="460"/>
      <c r="N76" s="460"/>
      <c r="O76" s="460"/>
      <c r="P76" s="460"/>
      <c r="Q76" s="460"/>
      <c r="R76" s="460"/>
      <c r="S76" s="460"/>
      <c r="T76" s="460"/>
      <c r="U76" s="460"/>
      <c r="V76" s="460"/>
      <c r="W76" s="460"/>
      <c r="X76" s="460"/>
      <c r="Y76" s="460"/>
      <c r="Z76" s="460"/>
      <c r="AA76" s="460"/>
      <c r="AB76" s="460"/>
      <c r="AC76" s="460"/>
      <c r="AD76" s="460"/>
      <c r="AE76" s="460"/>
      <c r="AF76" s="460"/>
      <c r="AG76" s="460"/>
      <c r="AH76" s="460"/>
      <c r="AI76" s="460"/>
      <c r="AJ76" s="460"/>
      <c r="AK76" s="460"/>
      <c r="AL76" s="460"/>
      <c r="AM76" s="460"/>
      <c r="AN76" s="460"/>
      <c r="AO76" s="460"/>
      <c r="AP76" s="460"/>
      <c r="AQ76" s="460"/>
      <c r="AR76" s="460"/>
      <c r="AS76" s="460"/>
      <c r="AT76" s="460"/>
      <c r="AU76" s="460"/>
      <c r="AV76" s="460"/>
      <c r="AW76" s="460"/>
      <c r="AX76" s="460"/>
      <c r="AY76" s="460"/>
      <c r="AZ76" s="460"/>
      <c r="BA76" s="460"/>
      <c r="BB76" s="460"/>
      <c r="BC76" s="460"/>
      <c r="BD76" s="460"/>
      <c r="BE76" s="460"/>
      <c r="BF76" s="460"/>
      <c r="BG76" s="460"/>
      <c r="BH76" s="460"/>
      <c r="BI76" s="460"/>
      <c r="BJ76" s="460"/>
      <c r="BK76" s="460"/>
      <c r="BL76" s="460"/>
      <c r="BM76" s="460"/>
      <c r="BN76" s="460"/>
      <c r="BO76" s="461">
        <v>76</v>
      </c>
    </row>
    <row r="77" spans="1:67" s="455" customFormat="1" ht="14" x14ac:dyDescent="0.15">
      <c r="A77" s="460" t="s">
        <v>795</v>
      </c>
      <c r="B77" s="460" t="s">
        <v>796</v>
      </c>
      <c r="C77" s="460" t="s">
        <v>1205</v>
      </c>
      <c r="D77" s="460" t="s">
        <v>1206</v>
      </c>
      <c r="E77" s="460"/>
      <c r="F77" s="460"/>
      <c r="G77" s="460"/>
      <c r="H77" s="460"/>
      <c r="I77" s="460"/>
      <c r="J77" s="460"/>
      <c r="K77" s="460"/>
      <c r="L77" s="460"/>
      <c r="M77" s="460"/>
      <c r="N77" s="460"/>
      <c r="O77" s="460"/>
      <c r="P77" s="460"/>
      <c r="Q77" s="460"/>
      <c r="R77" s="460"/>
      <c r="S77" s="460"/>
      <c r="T77" s="460"/>
      <c r="U77" s="460"/>
      <c r="V77" s="460"/>
      <c r="W77" s="460"/>
      <c r="X77" s="460"/>
      <c r="Y77" s="460"/>
      <c r="Z77" s="460"/>
      <c r="AA77" s="460"/>
      <c r="AB77" s="460"/>
      <c r="AC77" s="460"/>
      <c r="AD77" s="460"/>
      <c r="AE77" s="460"/>
      <c r="AF77" s="460"/>
      <c r="AG77" s="460"/>
      <c r="AH77" s="460"/>
      <c r="AI77" s="460"/>
      <c r="AJ77" s="460"/>
      <c r="AK77" s="460"/>
      <c r="AL77" s="460"/>
      <c r="AM77" s="460"/>
      <c r="AN77" s="460"/>
      <c r="AO77" s="460"/>
      <c r="AP77" s="460"/>
      <c r="AQ77" s="460"/>
      <c r="AR77" s="460"/>
      <c r="AS77" s="460"/>
      <c r="AT77" s="460"/>
      <c r="AU77" s="460"/>
      <c r="AV77" s="460"/>
      <c r="AW77" s="460"/>
      <c r="AX77" s="460"/>
      <c r="AY77" s="460"/>
      <c r="AZ77" s="460"/>
      <c r="BA77" s="460"/>
      <c r="BB77" s="460"/>
      <c r="BC77" s="460"/>
      <c r="BD77" s="460"/>
      <c r="BE77" s="460"/>
      <c r="BF77" s="460"/>
      <c r="BG77" s="460"/>
      <c r="BH77" s="460"/>
      <c r="BI77" s="460"/>
      <c r="BJ77" s="460"/>
      <c r="BK77" s="460"/>
      <c r="BL77" s="460"/>
      <c r="BM77" s="460"/>
      <c r="BN77" s="460"/>
      <c r="BO77" s="461">
        <v>77</v>
      </c>
    </row>
    <row r="78" spans="1:67" s="455" customFormat="1" ht="14" x14ac:dyDescent="0.15">
      <c r="A78" s="460" t="s">
        <v>215</v>
      </c>
      <c r="B78" s="460" t="s">
        <v>797</v>
      </c>
      <c r="C78" s="460" t="s">
        <v>1205</v>
      </c>
      <c r="D78" s="460" t="s">
        <v>1206</v>
      </c>
      <c r="E78" s="460">
        <v>1.176E-2</v>
      </c>
      <c r="F78" s="460">
        <v>1.223E-2</v>
      </c>
      <c r="G78" s="460">
        <v>1.2579999999999999E-2</v>
      </c>
      <c r="H78" s="460">
        <v>1.333E-2</v>
      </c>
      <c r="I78" s="460">
        <v>1.3860000000000001E-2</v>
      </c>
      <c r="J78" s="460">
        <v>1.4290000000000001E-2</v>
      </c>
      <c r="K78" s="460">
        <v>1.507E-2</v>
      </c>
      <c r="L78" s="460">
        <v>1.5640000000000001E-2</v>
      </c>
      <c r="M78" s="460">
        <v>1.6320000000000001E-2</v>
      </c>
      <c r="N78" s="460">
        <v>1.7350000000000001E-2</v>
      </c>
      <c r="O78" s="460">
        <v>1.8239999999999999E-2</v>
      </c>
      <c r="P78" s="460">
        <v>1.9769999999999999E-2</v>
      </c>
      <c r="Q78" s="460">
        <v>2.1329999999999998E-2</v>
      </c>
      <c r="R78" s="460">
        <v>2.41E-2</v>
      </c>
      <c r="S78" s="460">
        <v>2.9729999999999999E-2</v>
      </c>
      <c r="T78" s="460">
        <v>3.4290000000000001E-2</v>
      </c>
      <c r="U78" s="460">
        <v>3.7949999999999998E-2</v>
      </c>
      <c r="V78" s="460">
        <v>4.2889999999999998E-2</v>
      </c>
      <c r="W78" s="460">
        <v>4.7890000000000002E-2</v>
      </c>
      <c r="X78" s="460">
        <v>5.28E-2</v>
      </c>
      <c r="Y78" s="460">
        <v>5.969E-2</v>
      </c>
      <c r="Z78" s="460">
        <v>6.948E-2</v>
      </c>
      <c r="AA78" s="460">
        <v>8.0769999999999995E-2</v>
      </c>
      <c r="AB78" s="460">
        <v>0.11989</v>
      </c>
      <c r="AC78" s="460">
        <v>0.15734000000000001</v>
      </c>
      <c r="AD78" s="460">
        <v>0.20136999999999999</v>
      </c>
      <c r="AE78" s="460">
        <v>0.24773999999999999</v>
      </c>
      <c r="AF78" s="460">
        <v>0.32084000000000001</v>
      </c>
      <c r="AG78" s="460">
        <v>0.50761000000000001</v>
      </c>
      <c r="AH78" s="460">
        <v>0.89161000000000001</v>
      </c>
      <c r="AI78" s="460">
        <v>1.32422</v>
      </c>
      <c r="AJ78" s="460">
        <v>1.9704900000000001</v>
      </c>
      <c r="AK78" s="460">
        <v>3.0412599999999999</v>
      </c>
      <c r="AL78" s="460">
        <v>4.4098300000000004</v>
      </c>
      <c r="AM78" s="460">
        <v>5.62</v>
      </c>
      <c r="AN78" s="460">
        <v>6.9062000000000001</v>
      </c>
      <c r="AO78" s="460">
        <v>8.5894600000000008</v>
      </c>
      <c r="AP78" s="460">
        <v>11.221500000000001</v>
      </c>
      <c r="AQ78" s="460">
        <v>15.2723</v>
      </c>
      <c r="AR78" s="460">
        <v>23.250900000000001</v>
      </c>
      <c r="AS78" s="460">
        <v>45.593699999999998</v>
      </c>
      <c r="AT78" s="460">
        <v>62.772500000000001</v>
      </c>
      <c r="AU78" s="460">
        <v>70.608999999999995</v>
      </c>
      <c r="AV78" s="460">
        <v>76.207899999999995</v>
      </c>
      <c r="AW78" s="460">
        <v>78.297700000000006</v>
      </c>
      <c r="AX78" s="460">
        <v>80.182900000000004</v>
      </c>
      <c r="AY78" s="460">
        <v>82.8279</v>
      </c>
      <c r="AZ78" s="460">
        <v>84.713300000000004</v>
      </c>
      <c r="BA78" s="460">
        <v>91.829300000000003</v>
      </c>
      <c r="BB78" s="460">
        <v>96.567599999999999</v>
      </c>
      <c r="BC78" s="460">
        <v>100</v>
      </c>
      <c r="BD78" s="460">
        <v>104.47499999999999</v>
      </c>
      <c r="BE78" s="460">
        <v>109.80500000000001</v>
      </c>
      <c r="BF78" s="460">
        <v>112.79300000000001</v>
      </c>
      <c r="BG78" s="460">
        <v>116.842</v>
      </c>
      <c r="BH78" s="460">
        <v>121.476</v>
      </c>
      <c r="BI78" s="460">
        <v>123.57599999999999</v>
      </c>
      <c r="BJ78" s="460">
        <v>124.09099999999999</v>
      </c>
      <c r="BK78" s="460">
        <v>123.813</v>
      </c>
      <c r="BL78" s="460">
        <v>124.143</v>
      </c>
      <c r="BM78" s="460">
        <v>123.72199999999999</v>
      </c>
      <c r="BN78" s="460">
        <v>123.887</v>
      </c>
      <c r="BO78" s="461">
        <v>78</v>
      </c>
    </row>
    <row r="79" spans="1:67" s="455" customFormat="1" ht="14" x14ac:dyDescent="0.15">
      <c r="A79" s="460" t="s">
        <v>798</v>
      </c>
      <c r="B79" s="460" t="s">
        <v>799</v>
      </c>
      <c r="C79" s="460" t="s">
        <v>1205</v>
      </c>
      <c r="D79" s="460" t="s">
        <v>1206</v>
      </c>
      <c r="E79" s="460">
        <v>1.20872</v>
      </c>
      <c r="F79" s="460">
        <v>1.2171000000000001</v>
      </c>
      <c r="G79" s="460">
        <v>1.18055</v>
      </c>
      <c r="H79" s="460">
        <v>1.18937</v>
      </c>
      <c r="I79" s="460">
        <v>1.23291</v>
      </c>
      <c r="J79" s="460">
        <v>1.4158599999999999</v>
      </c>
      <c r="K79" s="460">
        <v>1.5438099999999999</v>
      </c>
      <c r="L79" s="460">
        <v>1.55464</v>
      </c>
      <c r="M79" s="460">
        <v>1.5285899999999999</v>
      </c>
      <c r="N79" s="460">
        <v>1.5807100000000001</v>
      </c>
      <c r="O79" s="460">
        <v>1.64019</v>
      </c>
      <c r="P79" s="460">
        <v>1.6917</v>
      </c>
      <c r="Q79" s="460">
        <v>1.7272700000000001</v>
      </c>
      <c r="R79" s="460">
        <v>1.8155699999999999</v>
      </c>
      <c r="S79" s="460">
        <v>1.9975700000000001</v>
      </c>
      <c r="T79" s="460">
        <v>2.1907299999999998</v>
      </c>
      <c r="U79" s="460">
        <v>2.41675</v>
      </c>
      <c r="V79" s="460">
        <v>2.7244600000000001</v>
      </c>
      <c r="W79" s="460">
        <v>3.0262799999999999</v>
      </c>
      <c r="X79" s="460">
        <v>3.3260100000000001</v>
      </c>
      <c r="Y79" s="460">
        <v>4.0184600000000001</v>
      </c>
      <c r="Z79" s="460">
        <v>4.4330499999999997</v>
      </c>
      <c r="AA79" s="460">
        <v>5.09016</v>
      </c>
      <c r="AB79" s="460">
        <v>5.9086600000000002</v>
      </c>
      <c r="AC79" s="460">
        <v>6.9152800000000001</v>
      </c>
      <c r="AD79" s="460">
        <v>7.7524899999999999</v>
      </c>
      <c r="AE79" s="460">
        <v>9.6025700000000001</v>
      </c>
      <c r="AF79" s="460">
        <v>11.4937</v>
      </c>
      <c r="AG79" s="460">
        <v>13.5238</v>
      </c>
      <c r="AH79" s="460">
        <v>16.3993</v>
      </c>
      <c r="AI79" s="460">
        <v>19.147200000000002</v>
      </c>
      <c r="AJ79" s="460">
        <v>22.9285</v>
      </c>
      <c r="AK79" s="460">
        <v>26.055299999999999</v>
      </c>
      <c r="AL79" s="460">
        <v>29.205400000000001</v>
      </c>
      <c r="AM79" s="460">
        <v>31.5868</v>
      </c>
      <c r="AN79" s="460">
        <v>36.5593</v>
      </c>
      <c r="AO79" s="460">
        <v>39.186900000000001</v>
      </c>
      <c r="AP79" s="460">
        <v>40.999499999999998</v>
      </c>
      <c r="AQ79" s="460">
        <v>42.587200000000003</v>
      </c>
      <c r="AR79" s="460">
        <v>43.898699999999998</v>
      </c>
      <c r="AS79" s="460">
        <v>45.076900000000002</v>
      </c>
      <c r="AT79" s="460">
        <v>46.1</v>
      </c>
      <c r="AU79" s="460">
        <v>47.361899999999999</v>
      </c>
      <c r="AV79" s="460">
        <v>49.4968</v>
      </c>
      <c r="AW79" s="460">
        <v>55.075400000000002</v>
      </c>
      <c r="AX79" s="460">
        <v>57.757300000000001</v>
      </c>
      <c r="AY79" s="460">
        <v>62.172499999999999</v>
      </c>
      <c r="AZ79" s="460">
        <v>67.966399999999993</v>
      </c>
      <c r="BA79" s="460">
        <v>80.415700000000001</v>
      </c>
      <c r="BB79" s="460">
        <v>89.875399999999999</v>
      </c>
      <c r="BC79" s="460">
        <v>100</v>
      </c>
      <c r="BD79" s="460">
        <v>110.065</v>
      </c>
      <c r="BE79" s="460">
        <v>117.892</v>
      </c>
      <c r="BF79" s="460">
        <v>129.05699999999999</v>
      </c>
      <c r="BG79" s="460">
        <v>142.053</v>
      </c>
      <c r="BH79" s="460">
        <v>156.78399999999999</v>
      </c>
      <c r="BI79" s="460">
        <v>178.44200000000001</v>
      </c>
      <c r="BJ79" s="460">
        <v>231.09399999999999</v>
      </c>
      <c r="BK79" s="460">
        <v>264.375</v>
      </c>
      <c r="BL79" s="460">
        <v>288.57299999999998</v>
      </c>
      <c r="BM79" s="460">
        <v>303.13099999999997</v>
      </c>
      <c r="BN79" s="460">
        <v>319.94200000000001</v>
      </c>
      <c r="BO79" s="461">
        <v>79</v>
      </c>
    </row>
    <row r="80" spans="1:67" s="455" customFormat="1" ht="14" x14ac:dyDescent="0.15">
      <c r="A80" s="460" t="s">
        <v>800</v>
      </c>
      <c r="B80" s="460" t="s">
        <v>801</v>
      </c>
      <c r="C80" s="460" t="s">
        <v>1205</v>
      </c>
      <c r="D80" s="460" t="s">
        <v>1206</v>
      </c>
      <c r="E80" s="460"/>
      <c r="F80" s="460"/>
      <c r="G80" s="460"/>
      <c r="H80" s="460"/>
      <c r="I80" s="460"/>
      <c r="J80" s="460"/>
      <c r="K80" s="460"/>
      <c r="L80" s="460"/>
      <c r="M80" s="460"/>
      <c r="N80" s="460"/>
      <c r="O80" s="460"/>
      <c r="P80" s="460"/>
      <c r="Q80" s="460"/>
      <c r="R80" s="460"/>
      <c r="S80" s="460"/>
      <c r="T80" s="460"/>
      <c r="U80" s="460"/>
      <c r="V80" s="460"/>
      <c r="W80" s="460"/>
      <c r="X80" s="460"/>
      <c r="Y80" s="460"/>
      <c r="Z80" s="460"/>
      <c r="AA80" s="460"/>
      <c r="AB80" s="460"/>
      <c r="AC80" s="460"/>
      <c r="AD80" s="460"/>
      <c r="AE80" s="460"/>
      <c r="AF80" s="460"/>
      <c r="AG80" s="460"/>
      <c r="AH80" s="460"/>
      <c r="AI80" s="460"/>
      <c r="AJ80" s="460"/>
      <c r="AK80" s="460"/>
      <c r="AL80" s="460"/>
      <c r="AM80" s="460"/>
      <c r="AN80" s="460"/>
      <c r="AO80" s="460"/>
      <c r="AP80" s="460"/>
      <c r="AQ80" s="460"/>
      <c r="AR80" s="460"/>
      <c r="AS80" s="460"/>
      <c r="AT80" s="460"/>
      <c r="AU80" s="460"/>
      <c r="AV80" s="460"/>
      <c r="AW80" s="460"/>
      <c r="AX80" s="460"/>
      <c r="AY80" s="460"/>
      <c r="AZ80" s="460"/>
      <c r="BA80" s="460"/>
      <c r="BB80" s="460"/>
      <c r="BC80" s="460"/>
      <c r="BD80" s="460"/>
      <c r="BE80" s="460"/>
      <c r="BF80" s="460"/>
      <c r="BG80" s="460"/>
      <c r="BH80" s="460"/>
      <c r="BI80" s="460"/>
      <c r="BJ80" s="460"/>
      <c r="BK80" s="460"/>
      <c r="BL80" s="460"/>
      <c r="BM80" s="460"/>
      <c r="BN80" s="460"/>
      <c r="BO80" s="461">
        <v>80</v>
      </c>
    </row>
    <row r="81" spans="1:67" s="455" customFormat="1" ht="14" x14ac:dyDescent="0.15">
      <c r="A81" s="460" t="s">
        <v>219</v>
      </c>
      <c r="B81" s="460" t="s">
        <v>802</v>
      </c>
      <c r="C81" s="460" t="s">
        <v>1205</v>
      </c>
      <c r="D81" s="460" t="s">
        <v>1206</v>
      </c>
      <c r="E81" s="460"/>
      <c r="F81" s="460"/>
      <c r="G81" s="460"/>
      <c r="H81" s="460"/>
      <c r="I81" s="460"/>
      <c r="J81" s="460"/>
      <c r="K81" s="460"/>
      <c r="L81" s="460"/>
      <c r="M81" s="460"/>
      <c r="N81" s="460"/>
      <c r="O81" s="460"/>
      <c r="P81" s="460"/>
      <c r="Q81" s="460"/>
      <c r="R81" s="460"/>
      <c r="S81" s="460"/>
      <c r="T81" s="460"/>
      <c r="U81" s="460"/>
      <c r="V81" s="460"/>
      <c r="W81" s="460"/>
      <c r="X81" s="460"/>
      <c r="Y81" s="460"/>
      <c r="Z81" s="460"/>
      <c r="AA81" s="460"/>
      <c r="AB81" s="460"/>
      <c r="AC81" s="460"/>
      <c r="AD81" s="460"/>
      <c r="AE81" s="460"/>
      <c r="AF81" s="460"/>
      <c r="AG81" s="460"/>
      <c r="AH81" s="460"/>
      <c r="AI81" s="460"/>
      <c r="AJ81" s="460"/>
      <c r="AK81" s="460"/>
      <c r="AL81" s="460"/>
      <c r="AM81" s="460"/>
      <c r="AN81" s="460"/>
      <c r="AO81" s="460"/>
      <c r="AP81" s="460"/>
      <c r="AQ81" s="460"/>
      <c r="AR81" s="460"/>
      <c r="AS81" s="460"/>
      <c r="AT81" s="460"/>
      <c r="AU81" s="460"/>
      <c r="AV81" s="460"/>
      <c r="AW81" s="460"/>
      <c r="AX81" s="460"/>
      <c r="AY81" s="460"/>
      <c r="AZ81" s="460"/>
      <c r="BA81" s="460"/>
      <c r="BB81" s="460"/>
      <c r="BC81" s="460"/>
      <c r="BD81" s="460"/>
      <c r="BE81" s="460"/>
      <c r="BF81" s="460"/>
      <c r="BG81" s="460"/>
      <c r="BH81" s="460"/>
      <c r="BI81" s="460"/>
      <c r="BJ81" s="460"/>
      <c r="BK81" s="460"/>
      <c r="BL81" s="460"/>
      <c r="BM81" s="460"/>
      <c r="BN81" s="460"/>
      <c r="BO81" s="461">
        <v>81</v>
      </c>
    </row>
    <row r="82" spans="1:67" s="455" customFormat="1" ht="14" x14ac:dyDescent="0.15">
      <c r="A82" s="460" t="s">
        <v>327</v>
      </c>
      <c r="B82" s="460" t="s">
        <v>803</v>
      </c>
      <c r="C82" s="460" t="s">
        <v>1205</v>
      </c>
      <c r="D82" s="460" t="s">
        <v>1206</v>
      </c>
      <c r="E82" s="460">
        <v>2.8588200000000001</v>
      </c>
      <c r="F82" s="460">
        <v>2.8819499999999998</v>
      </c>
      <c r="G82" s="460">
        <v>3.0464099999999998</v>
      </c>
      <c r="H82" s="460">
        <v>3.3127800000000001</v>
      </c>
      <c r="I82" s="460">
        <v>3.54399</v>
      </c>
      <c r="J82" s="460">
        <v>4.0122900000000001</v>
      </c>
      <c r="K82" s="460">
        <v>4.2626799999999996</v>
      </c>
      <c r="L82" s="460">
        <v>4.5351299999999997</v>
      </c>
      <c r="M82" s="460">
        <v>4.7598200000000004</v>
      </c>
      <c r="N82" s="460">
        <v>4.8626500000000004</v>
      </c>
      <c r="O82" s="460">
        <v>5.14133</v>
      </c>
      <c r="P82" s="460">
        <v>5.5648200000000001</v>
      </c>
      <c r="Q82" s="460">
        <v>6.02515</v>
      </c>
      <c r="R82" s="460">
        <v>6.7130299999999998</v>
      </c>
      <c r="S82" s="460">
        <v>7.7656599999999996</v>
      </c>
      <c r="T82" s="460">
        <v>9.0821900000000007</v>
      </c>
      <c r="U82" s="460">
        <v>10.6829</v>
      </c>
      <c r="V82" s="460">
        <v>13.3043</v>
      </c>
      <c r="W82" s="460">
        <v>15.935</v>
      </c>
      <c r="X82" s="460">
        <v>18.430499999999999</v>
      </c>
      <c r="Y82" s="460">
        <v>21.2986</v>
      </c>
      <c r="Z82" s="460">
        <v>24.397500000000001</v>
      </c>
      <c r="AA82" s="460">
        <v>27.914400000000001</v>
      </c>
      <c r="AB82" s="460">
        <v>31.3127</v>
      </c>
      <c r="AC82" s="460">
        <v>34.844799999999999</v>
      </c>
      <c r="AD82" s="460">
        <v>37.916200000000003</v>
      </c>
      <c r="AE82" s="460">
        <v>41.250900000000001</v>
      </c>
      <c r="AF82" s="460">
        <v>43.415799999999997</v>
      </c>
      <c r="AG82" s="460">
        <v>45.515900000000002</v>
      </c>
      <c r="AH82" s="460">
        <v>48.607100000000003</v>
      </c>
      <c r="AI82" s="460">
        <v>51.874400000000001</v>
      </c>
      <c r="AJ82" s="460">
        <v>54.9527</v>
      </c>
      <c r="AK82" s="460">
        <v>58.208399999999997</v>
      </c>
      <c r="AL82" s="460">
        <v>60.868000000000002</v>
      </c>
      <c r="AM82" s="460">
        <v>63.74</v>
      </c>
      <c r="AN82" s="460">
        <v>66.719099999999997</v>
      </c>
      <c r="AO82" s="460">
        <v>69.093500000000006</v>
      </c>
      <c r="AP82" s="460">
        <v>70.455399999999997</v>
      </c>
      <c r="AQ82" s="460">
        <v>71.747799999999998</v>
      </c>
      <c r="AR82" s="460">
        <v>73.4054</v>
      </c>
      <c r="AS82" s="460">
        <v>75.925799999999995</v>
      </c>
      <c r="AT82" s="460">
        <v>78.651399999999995</v>
      </c>
      <c r="AU82" s="460">
        <v>81.062600000000003</v>
      </c>
      <c r="AV82" s="460">
        <v>83.525999999999996</v>
      </c>
      <c r="AW82" s="460">
        <v>86.064499999999995</v>
      </c>
      <c r="AX82" s="460">
        <v>88.963899999999995</v>
      </c>
      <c r="AY82" s="460">
        <v>92.091499999999996</v>
      </c>
      <c r="AZ82" s="460">
        <v>94.657899999999998</v>
      </c>
      <c r="BA82" s="460">
        <v>98.515500000000003</v>
      </c>
      <c r="BB82" s="460">
        <v>98.231999999999999</v>
      </c>
      <c r="BC82" s="460">
        <v>100</v>
      </c>
      <c r="BD82" s="460">
        <v>103.196</v>
      </c>
      <c r="BE82" s="460">
        <v>105.72</v>
      </c>
      <c r="BF82" s="460">
        <v>107.21</v>
      </c>
      <c r="BG82" s="460">
        <v>107.048</v>
      </c>
      <c r="BH82" s="460">
        <v>106.512</v>
      </c>
      <c r="BI82" s="460">
        <v>106.29600000000001</v>
      </c>
      <c r="BJ82" s="460">
        <v>108.375</v>
      </c>
      <c r="BK82" s="460">
        <v>110.191</v>
      </c>
      <c r="BL82" s="460">
        <v>110.961</v>
      </c>
      <c r="BM82" s="460">
        <v>110.60299999999999</v>
      </c>
      <c r="BN82" s="460">
        <v>114.024</v>
      </c>
      <c r="BO82" s="461">
        <v>82</v>
      </c>
    </row>
    <row r="83" spans="1:67" s="455" customFormat="1" ht="14" x14ac:dyDescent="0.15">
      <c r="A83" s="460" t="s">
        <v>220</v>
      </c>
      <c r="B83" s="460" t="s">
        <v>804</v>
      </c>
      <c r="C83" s="460" t="s">
        <v>1205</v>
      </c>
      <c r="D83" s="460" t="s">
        <v>1206</v>
      </c>
      <c r="E83" s="460"/>
      <c r="F83" s="460"/>
      <c r="G83" s="460"/>
      <c r="H83" s="460"/>
      <c r="I83" s="460"/>
      <c r="J83" s="460"/>
      <c r="K83" s="460"/>
      <c r="L83" s="460"/>
      <c r="M83" s="460"/>
      <c r="N83" s="460"/>
      <c r="O83" s="460"/>
      <c r="P83" s="460"/>
      <c r="Q83" s="460"/>
      <c r="R83" s="460"/>
      <c r="S83" s="460"/>
      <c r="T83" s="460"/>
      <c r="U83" s="460"/>
      <c r="V83" s="460"/>
      <c r="W83" s="460"/>
      <c r="X83" s="460"/>
      <c r="Y83" s="460"/>
      <c r="Z83" s="460"/>
      <c r="AA83" s="460"/>
      <c r="AB83" s="460"/>
      <c r="AC83" s="460"/>
      <c r="AD83" s="460"/>
      <c r="AE83" s="460"/>
      <c r="AF83" s="460"/>
      <c r="AG83" s="460"/>
      <c r="AH83" s="460"/>
      <c r="AI83" s="460"/>
      <c r="AJ83" s="460"/>
      <c r="AK83" s="460">
        <v>11.6378</v>
      </c>
      <c r="AL83" s="460">
        <v>22.0899</v>
      </c>
      <c r="AM83" s="460">
        <v>32.616799999999998</v>
      </c>
      <c r="AN83" s="460">
        <v>42.002800000000001</v>
      </c>
      <c r="AO83" s="460">
        <v>51.6845</v>
      </c>
      <c r="AP83" s="460">
        <v>57.153700000000001</v>
      </c>
      <c r="AQ83" s="460">
        <v>61.845100000000002</v>
      </c>
      <c r="AR83" s="460">
        <v>63.883600000000001</v>
      </c>
      <c r="AS83" s="460">
        <v>66.450800000000001</v>
      </c>
      <c r="AT83" s="460">
        <v>70.270499999999998</v>
      </c>
      <c r="AU83" s="460">
        <v>72.780500000000004</v>
      </c>
      <c r="AV83" s="460">
        <v>73.752099999999999</v>
      </c>
      <c r="AW83" s="460">
        <v>76.000200000000007</v>
      </c>
      <c r="AX83" s="460">
        <v>79.100800000000007</v>
      </c>
      <c r="AY83" s="460">
        <v>82.611000000000004</v>
      </c>
      <c r="AZ83" s="460">
        <v>88.064400000000006</v>
      </c>
      <c r="BA83" s="460">
        <v>97.189899999999994</v>
      </c>
      <c r="BB83" s="460">
        <v>97.113699999999994</v>
      </c>
      <c r="BC83" s="460">
        <v>100</v>
      </c>
      <c r="BD83" s="460">
        <v>104.982</v>
      </c>
      <c r="BE83" s="460">
        <v>109.111</v>
      </c>
      <c r="BF83" s="460">
        <v>112.145</v>
      </c>
      <c r="BG83" s="460">
        <v>112.026</v>
      </c>
      <c r="BH83" s="460">
        <v>111.47499999999999</v>
      </c>
      <c r="BI83" s="460">
        <v>111.64</v>
      </c>
      <c r="BJ83" s="460">
        <v>115.455</v>
      </c>
      <c r="BK83" s="460">
        <v>119.423</v>
      </c>
      <c r="BL83" s="460">
        <v>122.142</v>
      </c>
      <c r="BM83" s="460">
        <v>121.599</v>
      </c>
      <c r="BN83" s="460">
        <v>127.258</v>
      </c>
      <c r="BO83" s="461">
        <v>83</v>
      </c>
    </row>
    <row r="84" spans="1:67" s="455" customFormat="1" ht="14" x14ac:dyDescent="0.15">
      <c r="A84" s="460" t="s">
        <v>221</v>
      </c>
      <c r="B84" s="460" t="s">
        <v>805</v>
      </c>
      <c r="C84" s="460" t="s">
        <v>1205</v>
      </c>
      <c r="D84" s="460" t="s">
        <v>1206</v>
      </c>
      <c r="E84" s="460"/>
      <c r="F84" s="460"/>
      <c r="G84" s="460"/>
      <c r="H84" s="460"/>
      <c r="I84" s="460"/>
      <c r="J84" s="460">
        <v>4.6978999999999997</v>
      </c>
      <c r="K84" s="460">
        <v>4.6339199999999998</v>
      </c>
      <c r="L84" s="460">
        <v>4.6714000000000002</v>
      </c>
      <c r="M84" s="460">
        <v>4.6799299999999997</v>
      </c>
      <c r="N84" s="460">
        <v>4.7466499999999998</v>
      </c>
      <c r="O84" s="460">
        <v>5.2271000000000001</v>
      </c>
      <c r="P84" s="460">
        <v>5.2551300000000003</v>
      </c>
      <c r="Q84" s="460">
        <v>4.9355399999999996</v>
      </c>
      <c r="R84" s="460">
        <v>5.37547</v>
      </c>
      <c r="S84" s="460">
        <v>5.8373400000000002</v>
      </c>
      <c r="T84" s="460">
        <v>6.2196899999999999</v>
      </c>
      <c r="U84" s="460">
        <v>7.9946599999999997</v>
      </c>
      <c r="V84" s="460">
        <v>9.3263400000000001</v>
      </c>
      <c r="W84" s="460">
        <v>10.6608</v>
      </c>
      <c r="X84" s="460">
        <v>12.369899999999999</v>
      </c>
      <c r="Y84" s="460">
        <v>12.9244</v>
      </c>
      <c r="Z84" s="460">
        <v>13.7174</v>
      </c>
      <c r="AA84" s="460">
        <v>14.525399999999999</v>
      </c>
      <c r="AB84" s="460">
        <v>14.427300000000001</v>
      </c>
      <c r="AC84" s="460">
        <v>15.6417</v>
      </c>
      <c r="AD84" s="460">
        <v>18.623699999999999</v>
      </c>
      <c r="AE84" s="460">
        <v>16.797000000000001</v>
      </c>
      <c r="AF84" s="460">
        <v>16.388999999999999</v>
      </c>
      <c r="AG84" s="460">
        <v>17.549499999999998</v>
      </c>
      <c r="AH84" s="460">
        <v>18.921399999999998</v>
      </c>
      <c r="AI84" s="460">
        <v>19.8963</v>
      </c>
      <c r="AJ84" s="460">
        <v>27.003799999999998</v>
      </c>
      <c r="AK84" s="460">
        <v>29.846599999999999</v>
      </c>
      <c r="AL84" s="460">
        <v>30.9041</v>
      </c>
      <c r="AM84" s="460">
        <v>33.250900000000001</v>
      </c>
      <c r="AN84" s="460">
        <v>36.583399999999997</v>
      </c>
      <c r="AO84" s="460">
        <v>33.479500000000002</v>
      </c>
      <c r="AP84" s="460">
        <v>34.281500000000001</v>
      </c>
      <c r="AQ84" s="460">
        <v>34.588200000000001</v>
      </c>
      <c r="AR84" s="460">
        <v>37.335000000000001</v>
      </c>
      <c r="AS84" s="460">
        <v>37.582299999999996</v>
      </c>
      <c r="AT84" s="460">
        <v>34.486400000000003</v>
      </c>
      <c r="AU84" s="460">
        <v>34.719200000000001</v>
      </c>
      <c r="AV84" s="460">
        <v>39.466700000000003</v>
      </c>
      <c r="AW84" s="460">
        <v>40.779899999999998</v>
      </c>
      <c r="AX84" s="460">
        <v>44.845599999999997</v>
      </c>
      <c r="AY84" s="460">
        <v>50.361400000000003</v>
      </c>
      <c r="AZ84" s="460">
        <v>59.043900000000001</v>
      </c>
      <c r="BA84" s="460">
        <v>85.233900000000006</v>
      </c>
      <c r="BB84" s="460">
        <v>92.464799999999997</v>
      </c>
      <c r="BC84" s="460">
        <v>100</v>
      </c>
      <c r="BD84" s="460">
        <v>133.25</v>
      </c>
      <c r="BE84" s="460">
        <v>164.69800000000001</v>
      </c>
      <c r="BF84" s="460">
        <v>176.99100000000001</v>
      </c>
      <c r="BG84" s="460">
        <v>189.185</v>
      </c>
      <c r="BH84" s="460">
        <v>207.28800000000001</v>
      </c>
      <c r="BI84" s="460">
        <v>221.02799999999999</v>
      </c>
      <c r="BJ84" s="460">
        <v>244.649</v>
      </c>
      <c r="BK84" s="460">
        <v>278.49099999999999</v>
      </c>
      <c r="BL84" s="460">
        <v>322.52</v>
      </c>
      <c r="BM84" s="460">
        <v>388.173</v>
      </c>
      <c r="BN84" s="460">
        <v>492.35700000000003</v>
      </c>
      <c r="BO84" s="461">
        <v>84</v>
      </c>
    </row>
    <row r="85" spans="1:67" s="455" customFormat="1" ht="14" x14ac:dyDescent="0.15">
      <c r="A85" s="460" t="s">
        <v>806</v>
      </c>
      <c r="B85" s="460" t="s">
        <v>807</v>
      </c>
      <c r="C85" s="460" t="s">
        <v>1205</v>
      </c>
      <c r="D85" s="460" t="s">
        <v>1206</v>
      </c>
      <c r="E85" s="460"/>
      <c r="F85" s="460"/>
      <c r="G85" s="460"/>
      <c r="H85" s="460"/>
      <c r="I85" s="460"/>
      <c r="J85" s="460"/>
      <c r="K85" s="460"/>
      <c r="L85" s="460"/>
      <c r="M85" s="460"/>
      <c r="N85" s="460"/>
      <c r="O85" s="460"/>
      <c r="P85" s="460"/>
      <c r="Q85" s="460"/>
      <c r="R85" s="460"/>
      <c r="S85" s="460"/>
      <c r="T85" s="460"/>
      <c r="U85" s="460"/>
      <c r="V85" s="460"/>
      <c r="W85" s="460"/>
      <c r="X85" s="460"/>
      <c r="Y85" s="460"/>
      <c r="Z85" s="460"/>
      <c r="AA85" s="460"/>
      <c r="AB85" s="460"/>
      <c r="AC85" s="460"/>
      <c r="AD85" s="460"/>
      <c r="AE85" s="460"/>
      <c r="AF85" s="460"/>
      <c r="AG85" s="460"/>
      <c r="AH85" s="460"/>
      <c r="AI85" s="460"/>
      <c r="AJ85" s="460"/>
      <c r="AK85" s="460"/>
      <c r="AL85" s="460"/>
      <c r="AM85" s="460"/>
      <c r="AN85" s="460"/>
      <c r="AO85" s="460"/>
      <c r="AP85" s="460"/>
      <c r="AQ85" s="460"/>
      <c r="AR85" s="460"/>
      <c r="AS85" s="460"/>
      <c r="AT85" s="460"/>
      <c r="AU85" s="460"/>
      <c r="AV85" s="460"/>
      <c r="AW85" s="460"/>
      <c r="AX85" s="460"/>
      <c r="AY85" s="460"/>
      <c r="AZ85" s="460"/>
      <c r="BA85" s="460"/>
      <c r="BB85" s="460"/>
      <c r="BC85" s="460"/>
      <c r="BD85" s="460"/>
      <c r="BE85" s="460"/>
      <c r="BF85" s="460"/>
      <c r="BG85" s="460"/>
      <c r="BH85" s="460"/>
      <c r="BI85" s="460"/>
      <c r="BJ85" s="460"/>
      <c r="BK85" s="460"/>
      <c r="BL85" s="460"/>
      <c r="BM85" s="460"/>
      <c r="BN85" s="460"/>
      <c r="BO85" s="461">
        <v>85</v>
      </c>
    </row>
    <row r="86" spans="1:67" s="455" customFormat="1" ht="14" x14ac:dyDescent="0.15">
      <c r="A86" s="460" t="s">
        <v>808</v>
      </c>
      <c r="B86" s="460" t="s">
        <v>809</v>
      </c>
      <c r="C86" s="460" t="s">
        <v>1205</v>
      </c>
      <c r="D86" s="460" t="s">
        <v>1206</v>
      </c>
      <c r="E86" s="460"/>
      <c r="F86" s="460"/>
      <c r="G86" s="460"/>
      <c r="H86" s="460"/>
      <c r="I86" s="460"/>
      <c r="J86" s="460"/>
      <c r="K86" s="460"/>
      <c r="L86" s="460"/>
      <c r="M86" s="460"/>
      <c r="N86" s="460"/>
      <c r="O86" s="460"/>
      <c r="P86" s="460"/>
      <c r="Q86" s="460"/>
      <c r="R86" s="460"/>
      <c r="S86" s="460"/>
      <c r="T86" s="460"/>
      <c r="U86" s="460"/>
      <c r="V86" s="460"/>
      <c r="W86" s="460"/>
      <c r="X86" s="460"/>
      <c r="Y86" s="460"/>
      <c r="Z86" s="460"/>
      <c r="AA86" s="460"/>
      <c r="AB86" s="460"/>
      <c r="AC86" s="460"/>
      <c r="AD86" s="460"/>
      <c r="AE86" s="460"/>
      <c r="AF86" s="460"/>
      <c r="AG86" s="460"/>
      <c r="AH86" s="460"/>
      <c r="AI86" s="460"/>
      <c r="AJ86" s="460"/>
      <c r="AK86" s="460"/>
      <c r="AL86" s="460"/>
      <c r="AM86" s="460"/>
      <c r="AN86" s="460"/>
      <c r="AO86" s="460"/>
      <c r="AP86" s="460"/>
      <c r="AQ86" s="460"/>
      <c r="AR86" s="460"/>
      <c r="AS86" s="460"/>
      <c r="AT86" s="460"/>
      <c r="AU86" s="460"/>
      <c r="AV86" s="460"/>
      <c r="AW86" s="460"/>
      <c r="AX86" s="460"/>
      <c r="AY86" s="460"/>
      <c r="AZ86" s="460"/>
      <c r="BA86" s="460"/>
      <c r="BB86" s="460"/>
      <c r="BC86" s="460"/>
      <c r="BD86" s="460"/>
      <c r="BE86" s="460"/>
      <c r="BF86" s="460"/>
      <c r="BG86" s="460"/>
      <c r="BH86" s="460"/>
      <c r="BI86" s="460"/>
      <c r="BJ86" s="460"/>
      <c r="BK86" s="460"/>
      <c r="BL86" s="460"/>
      <c r="BM86" s="460"/>
      <c r="BN86" s="460"/>
      <c r="BO86" s="461">
        <v>86</v>
      </c>
    </row>
    <row r="87" spans="1:67" s="455" customFormat="1" ht="14" x14ac:dyDescent="0.15">
      <c r="A87" s="460" t="s">
        <v>223</v>
      </c>
      <c r="B87" s="460" t="s">
        <v>810</v>
      </c>
      <c r="C87" s="460" t="s">
        <v>1205</v>
      </c>
      <c r="D87" s="460" t="s">
        <v>1206</v>
      </c>
      <c r="E87" s="460">
        <v>8.1368799999999997</v>
      </c>
      <c r="F87" s="460">
        <v>8.2744700000000009</v>
      </c>
      <c r="G87" s="460">
        <v>8.6372199999999992</v>
      </c>
      <c r="H87" s="460">
        <v>9.0687700000000007</v>
      </c>
      <c r="I87" s="460">
        <v>10.0007</v>
      </c>
      <c r="J87" s="460">
        <v>10.4948</v>
      </c>
      <c r="K87" s="460">
        <v>10.901300000000001</v>
      </c>
      <c r="L87" s="460">
        <v>11.487500000000001</v>
      </c>
      <c r="M87" s="460">
        <v>12.5434</v>
      </c>
      <c r="N87" s="460">
        <v>12.8201</v>
      </c>
      <c r="O87" s="460">
        <v>13.1714</v>
      </c>
      <c r="P87" s="460">
        <v>14.0244</v>
      </c>
      <c r="Q87" s="460">
        <v>14.9587</v>
      </c>
      <c r="R87" s="460">
        <v>16.567499999999999</v>
      </c>
      <c r="S87" s="460">
        <v>19.3734</v>
      </c>
      <c r="T87" s="460">
        <v>22.824100000000001</v>
      </c>
      <c r="U87" s="460">
        <v>26.0977</v>
      </c>
      <c r="V87" s="460">
        <v>29.1755</v>
      </c>
      <c r="W87" s="460">
        <v>31.450900000000001</v>
      </c>
      <c r="X87" s="460">
        <v>33.799399999999999</v>
      </c>
      <c r="Y87" s="460">
        <v>37.718299999999999</v>
      </c>
      <c r="Z87" s="460">
        <v>41.982599999999998</v>
      </c>
      <c r="AA87" s="460">
        <v>46.006599999999999</v>
      </c>
      <c r="AB87" s="460">
        <v>49.855699999999999</v>
      </c>
      <c r="AC87" s="460">
        <v>53.379300000000001</v>
      </c>
      <c r="AD87" s="460">
        <v>56.152700000000003</v>
      </c>
      <c r="AE87" s="460">
        <v>57.8</v>
      </c>
      <c r="AF87" s="460">
        <v>60.177300000000002</v>
      </c>
      <c r="AG87" s="460">
        <v>63.237900000000003</v>
      </c>
      <c r="AH87" s="460">
        <v>67.4071</v>
      </c>
      <c r="AI87" s="460">
        <v>71.552300000000002</v>
      </c>
      <c r="AJ87" s="460">
        <v>74.636399999999995</v>
      </c>
      <c r="AK87" s="460">
        <v>76.815299999999993</v>
      </c>
      <c r="AL87" s="460">
        <v>78.498000000000005</v>
      </c>
      <c r="AM87" s="460">
        <v>79.352500000000006</v>
      </c>
      <c r="AN87" s="460">
        <v>79.980400000000003</v>
      </c>
      <c r="AO87" s="460">
        <v>80.483599999999996</v>
      </c>
      <c r="AP87" s="460">
        <v>81.443399999999997</v>
      </c>
      <c r="AQ87" s="460">
        <v>82.583200000000005</v>
      </c>
      <c r="AR87" s="460">
        <v>83.543000000000006</v>
      </c>
      <c r="AS87" s="460">
        <v>86.084500000000006</v>
      </c>
      <c r="AT87" s="460">
        <v>88.304100000000005</v>
      </c>
      <c r="AU87" s="460">
        <v>89.691599999999994</v>
      </c>
      <c r="AV87" s="460">
        <v>90.4786</v>
      </c>
      <c r="AW87" s="460">
        <v>90.647900000000007</v>
      </c>
      <c r="AX87" s="460">
        <v>91.213399999999993</v>
      </c>
      <c r="AY87" s="460">
        <v>92.642399999999995</v>
      </c>
      <c r="AZ87" s="460">
        <v>94.968400000000003</v>
      </c>
      <c r="BA87" s="460">
        <v>98.829700000000003</v>
      </c>
      <c r="BB87" s="460">
        <v>98.829700000000003</v>
      </c>
      <c r="BC87" s="460">
        <v>100</v>
      </c>
      <c r="BD87" s="460">
        <v>103.417</v>
      </c>
      <c r="BE87" s="460">
        <v>106.321</v>
      </c>
      <c r="BF87" s="460">
        <v>107.893</v>
      </c>
      <c r="BG87" s="460">
        <v>109.01600000000001</v>
      </c>
      <c r="BH87" s="460">
        <v>108.79</v>
      </c>
      <c r="BI87" s="460">
        <v>109.178</v>
      </c>
      <c r="BJ87" s="460">
        <v>110.001</v>
      </c>
      <c r="BK87" s="460">
        <v>111.193</v>
      </c>
      <c r="BL87" s="460">
        <v>112.33199999999999</v>
      </c>
      <c r="BM87" s="460">
        <v>112.658</v>
      </c>
      <c r="BN87" s="460">
        <v>115.13</v>
      </c>
      <c r="BO87" s="461">
        <v>87</v>
      </c>
    </row>
    <row r="88" spans="1:67" s="455" customFormat="1" ht="14" x14ac:dyDescent="0.15">
      <c r="A88" s="460" t="s">
        <v>222</v>
      </c>
      <c r="B88" s="460" t="s">
        <v>811</v>
      </c>
      <c r="C88" s="460" t="s">
        <v>1205</v>
      </c>
      <c r="D88" s="460" t="s">
        <v>1206</v>
      </c>
      <c r="E88" s="460"/>
      <c r="F88" s="460"/>
      <c r="G88" s="460"/>
      <c r="H88" s="460"/>
      <c r="I88" s="460"/>
      <c r="J88" s="460"/>
      <c r="K88" s="460"/>
      <c r="L88" s="460"/>
      <c r="M88" s="460"/>
      <c r="N88" s="460">
        <v>8.3177099999999999</v>
      </c>
      <c r="O88" s="460">
        <v>8.6607400000000005</v>
      </c>
      <c r="P88" s="460">
        <v>9.4521800000000002</v>
      </c>
      <c r="Q88" s="460">
        <v>11.5296</v>
      </c>
      <c r="R88" s="460">
        <v>12.807700000000001</v>
      </c>
      <c r="S88" s="460">
        <v>14.6646</v>
      </c>
      <c r="T88" s="460">
        <v>16.5806</v>
      </c>
      <c r="U88" s="460">
        <v>18.476099999999999</v>
      </c>
      <c r="V88" s="460">
        <v>19.770600000000002</v>
      </c>
      <c r="W88" s="460">
        <v>20.978200000000001</v>
      </c>
      <c r="X88" s="460">
        <v>22.6159</v>
      </c>
      <c r="Y88" s="460">
        <v>25.893599999999999</v>
      </c>
      <c r="Z88" s="460">
        <v>28.788699999999999</v>
      </c>
      <c r="AA88" s="460">
        <v>30.812999999999999</v>
      </c>
      <c r="AB88" s="460">
        <v>32.878799999999998</v>
      </c>
      <c r="AC88" s="460">
        <v>34.618499999999997</v>
      </c>
      <c r="AD88" s="460">
        <v>36.148899999999998</v>
      </c>
      <c r="AE88" s="460">
        <v>36.799199999999999</v>
      </c>
      <c r="AF88" s="460">
        <v>38.883400000000002</v>
      </c>
      <c r="AG88" s="460">
        <v>43.455500000000001</v>
      </c>
      <c r="AH88" s="460">
        <v>46.145099999999999</v>
      </c>
      <c r="AI88" s="460">
        <v>49.924999999999997</v>
      </c>
      <c r="AJ88" s="460">
        <v>53.168799999999997</v>
      </c>
      <c r="AK88" s="460">
        <v>55.765000000000001</v>
      </c>
      <c r="AL88" s="460">
        <v>58.668500000000002</v>
      </c>
      <c r="AM88" s="460">
        <v>59.147599999999997</v>
      </c>
      <c r="AN88" s="460">
        <v>60.428600000000003</v>
      </c>
      <c r="AO88" s="460">
        <v>62.271700000000003</v>
      </c>
      <c r="AP88" s="460">
        <v>64.369100000000003</v>
      </c>
      <c r="AQ88" s="460">
        <v>68.045699999999997</v>
      </c>
      <c r="AR88" s="460">
        <v>69.385300000000001</v>
      </c>
      <c r="AS88" s="460">
        <v>70.143100000000004</v>
      </c>
      <c r="AT88" s="460">
        <v>73.140100000000004</v>
      </c>
      <c r="AU88" s="460">
        <v>73.697400000000002</v>
      </c>
      <c r="AV88" s="460">
        <v>76.772599999999997</v>
      </c>
      <c r="AW88" s="460">
        <v>78.943399999999997</v>
      </c>
      <c r="AX88" s="460">
        <v>80.811000000000007</v>
      </c>
      <c r="AY88" s="460">
        <v>82.823800000000006</v>
      </c>
      <c r="AZ88" s="460">
        <v>86.802499999999995</v>
      </c>
      <c r="BA88" s="460">
        <v>93.514300000000006</v>
      </c>
      <c r="BB88" s="460">
        <v>96.4422</v>
      </c>
      <c r="BC88" s="460">
        <v>100</v>
      </c>
      <c r="BD88" s="460">
        <v>107.27800000000001</v>
      </c>
      <c r="BE88" s="460">
        <v>110.95099999999999</v>
      </c>
      <c r="BF88" s="460">
        <v>114.18300000000001</v>
      </c>
      <c r="BG88" s="460">
        <v>114.776</v>
      </c>
      <c r="BH88" s="460">
        <v>116.354</v>
      </c>
      <c r="BI88" s="460">
        <v>120.849</v>
      </c>
      <c r="BJ88" s="460">
        <v>124.895</v>
      </c>
      <c r="BK88" s="460">
        <v>129.99199999999999</v>
      </c>
      <c r="BL88" s="460">
        <v>132.297</v>
      </c>
      <c r="BM88" s="460">
        <v>128.864</v>
      </c>
      <c r="BN88" s="460">
        <v>129.065</v>
      </c>
      <c r="BO88" s="461">
        <v>88</v>
      </c>
    </row>
    <row r="89" spans="1:67" s="455" customFormat="1" ht="14" x14ac:dyDescent="0.15">
      <c r="A89" s="460" t="s">
        <v>224</v>
      </c>
      <c r="B89" s="460" t="s">
        <v>812</v>
      </c>
      <c r="C89" s="460" t="s">
        <v>1205</v>
      </c>
      <c r="D89" s="460" t="s">
        <v>1206</v>
      </c>
      <c r="E89" s="460">
        <v>10.4336</v>
      </c>
      <c r="F89" s="460">
        <v>10.683999999999999</v>
      </c>
      <c r="G89" s="460">
        <v>11.2536</v>
      </c>
      <c r="H89" s="460">
        <v>11.8162</v>
      </c>
      <c r="I89" s="460">
        <v>12.1957</v>
      </c>
      <c r="J89" s="460">
        <v>12.5253</v>
      </c>
      <c r="K89" s="460">
        <v>12.8512</v>
      </c>
      <c r="L89" s="460">
        <v>13.21</v>
      </c>
      <c r="M89" s="460">
        <v>13.8102</v>
      </c>
      <c r="N89" s="460">
        <v>14.645099999999999</v>
      </c>
      <c r="O89" s="460">
        <v>15.4213</v>
      </c>
      <c r="P89" s="460">
        <v>16.253599999999999</v>
      </c>
      <c r="Q89" s="460">
        <v>17.239100000000001</v>
      </c>
      <c r="R89" s="460">
        <v>18.511500000000002</v>
      </c>
      <c r="S89" s="460">
        <v>21.0381</v>
      </c>
      <c r="T89" s="460">
        <v>23.496600000000001</v>
      </c>
      <c r="U89" s="460">
        <v>25.758299999999998</v>
      </c>
      <c r="V89" s="460">
        <v>28.203900000000001</v>
      </c>
      <c r="W89" s="460">
        <v>30.812999999999999</v>
      </c>
      <c r="X89" s="460">
        <v>34.093499999999999</v>
      </c>
      <c r="Y89" s="460">
        <v>38.717500000000001</v>
      </c>
      <c r="Z89" s="460">
        <v>43.872500000000002</v>
      </c>
      <c r="AA89" s="460">
        <v>49.127800000000001</v>
      </c>
      <c r="AB89" s="460">
        <v>53.774999999999999</v>
      </c>
      <c r="AC89" s="460">
        <v>57.901600000000002</v>
      </c>
      <c r="AD89" s="460">
        <v>61.277900000000002</v>
      </c>
      <c r="AE89" s="460">
        <v>62.833500000000001</v>
      </c>
      <c r="AF89" s="460">
        <v>64.900000000000006</v>
      </c>
      <c r="AG89" s="460">
        <v>66.652799999999999</v>
      </c>
      <c r="AH89" s="460">
        <v>68.9846</v>
      </c>
      <c r="AI89" s="460">
        <v>71.188100000000006</v>
      </c>
      <c r="AJ89" s="460">
        <v>73.475700000000003</v>
      </c>
      <c r="AK89" s="460">
        <v>75.212500000000006</v>
      </c>
      <c r="AL89" s="460">
        <v>76.795299999999997</v>
      </c>
      <c r="AM89" s="460">
        <v>78.066699999999997</v>
      </c>
      <c r="AN89" s="460">
        <v>79.469099999999997</v>
      </c>
      <c r="AO89" s="460">
        <v>81.044899999999998</v>
      </c>
      <c r="AP89" s="460">
        <v>82.020600000000002</v>
      </c>
      <c r="AQ89" s="460">
        <v>82.554699999999997</v>
      </c>
      <c r="AR89" s="460">
        <v>82.998099999999994</v>
      </c>
      <c r="AS89" s="460">
        <v>84.389099999999999</v>
      </c>
      <c r="AT89" s="460">
        <v>85.768699999999995</v>
      </c>
      <c r="AU89" s="460">
        <v>87.418400000000005</v>
      </c>
      <c r="AV89" s="460">
        <v>89.252799999999993</v>
      </c>
      <c r="AW89" s="460">
        <v>91.164699999999996</v>
      </c>
      <c r="AX89" s="460">
        <v>92.756299999999996</v>
      </c>
      <c r="AY89" s="460">
        <v>94.310100000000006</v>
      </c>
      <c r="AZ89" s="460">
        <v>95.713499999999996</v>
      </c>
      <c r="BA89" s="460">
        <v>98.405699999999996</v>
      </c>
      <c r="BB89" s="460">
        <v>98.492000000000004</v>
      </c>
      <c r="BC89" s="460">
        <v>100</v>
      </c>
      <c r="BD89" s="460">
        <v>102.11199999999999</v>
      </c>
      <c r="BE89" s="460">
        <v>104.107</v>
      </c>
      <c r="BF89" s="460">
        <v>105.006</v>
      </c>
      <c r="BG89" s="460">
        <v>105.539</v>
      </c>
      <c r="BH89" s="460">
        <v>105.57899999999999</v>
      </c>
      <c r="BI89" s="460">
        <v>105.773</v>
      </c>
      <c r="BJ89" s="460">
        <v>106.864</v>
      </c>
      <c r="BK89" s="460">
        <v>108.842</v>
      </c>
      <c r="BL89" s="460">
        <v>110.04900000000001</v>
      </c>
      <c r="BM89" s="460">
        <v>110.57299999999999</v>
      </c>
      <c r="BN89" s="460">
        <v>112.389</v>
      </c>
      <c r="BO89" s="461">
        <v>89</v>
      </c>
    </row>
    <row r="90" spans="1:67" s="455" customFormat="1" ht="14" x14ac:dyDescent="0.15">
      <c r="A90" s="460" t="s">
        <v>813</v>
      </c>
      <c r="B90" s="460" t="s">
        <v>814</v>
      </c>
      <c r="C90" s="460" t="s">
        <v>1205</v>
      </c>
      <c r="D90" s="460" t="s">
        <v>1206</v>
      </c>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c r="AU90" s="460"/>
      <c r="AV90" s="460"/>
      <c r="AW90" s="460"/>
      <c r="AX90" s="460"/>
      <c r="AY90" s="460"/>
      <c r="AZ90" s="460"/>
      <c r="BA90" s="460"/>
      <c r="BB90" s="460"/>
      <c r="BC90" s="460"/>
      <c r="BD90" s="460"/>
      <c r="BE90" s="460"/>
      <c r="BF90" s="460"/>
      <c r="BG90" s="460"/>
      <c r="BH90" s="460"/>
      <c r="BI90" s="460"/>
      <c r="BJ90" s="460"/>
      <c r="BK90" s="460"/>
      <c r="BL90" s="460"/>
      <c r="BM90" s="460"/>
      <c r="BN90" s="460"/>
      <c r="BO90" s="461">
        <v>90</v>
      </c>
    </row>
    <row r="91" spans="1:67" s="455" customFormat="1" ht="14" x14ac:dyDescent="0.15">
      <c r="A91" s="460" t="s">
        <v>815</v>
      </c>
      <c r="B91" s="460" t="s">
        <v>42</v>
      </c>
      <c r="C91" s="460" t="s">
        <v>1205</v>
      </c>
      <c r="D91" s="460" t="s">
        <v>1206</v>
      </c>
      <c r="E91" s="460"/>
      <c r="F91" s="460"/>
      <c r="G91" s="460"/>
      <c r="H91" s="460"/>
      <c r="I91" s="460"/>
      <c r="J91" s="460"/>
      <c r="K91" s="460"/>
      <c r="L91" s="460"/>
      <c r="M91" s="460"/>
      <c r="N91" s="460"/>
      <c r="O91" s="460"/>
      <c r="P91" s="460"/>
      <c r="Q91" s="460"/>
      <c r="R91" s="460"/>
      <c r="S91" s="460"/>
      <c r="T91" s="460"/>
      <c r="U91" s="460"/>
      <c r="V91" s="460"/>
      <c r="W91" s="460"/>
      <c r="X91" s="460"/>
      <c r="Y91" s="460"/>
      <c r="Z91" s="460"/>
      <c r="AA91" s="460"/>
      <c r="AB91" s="460"/>
      <c r="AC91" s="460"/>
      <c r="AD91" s="460"/>
      <c r="AE91" s="460"/>
      <c r="AF91" s="460"/>
      <c r="AG91" s="460"/>
      <c r="AH91" s="460"/>
      <c r="AI91" s="460"/>
      <c r="AJ91" s="460"/>
      <c r="AK91" s="460"/>
      <c r="AL91" s="460"/>
      <c r="AM91" s="460"/>
      <c r="AN91" s="460"/>
      <c r="AO91" s="460"/>
      <c r="AP91" s="460"/>
      <c r="AQ91" s="460"/>
      <c r="AR91" s="460">
        <v>70.890299999999996</v>
      </c>
      <c r="AS91" s="460">
        <v>72.420500000000004</v>
      </c>
      <c r="AT91" s="460">
        <v>72.784400000000005</v>
      </c>
      <c r="AU91" s="460">
        <v>72.703299999999999</v>
      </c>
      <c r="AV91" s="460">
        <v>72.795299999999997</v>
      </c>
      <c r="AW91" s="460">
        <v>74.452699999999993</v>
      </c>
      <c r="AX91" s="460">
        <v>77.622600000000006</v>
      </c>
      <c r="AY91" s="460">
        <v>81.222300000000004</v>
      </c>
      <c r="AZ91" s="460">
        <v>83.907799999999995</v>
      </c>
      <c r="BA91" s="460">
        <v>90.975899999999996</v>
      </c>
      <c r="BB91" s="460">
        <v>96.792599999999993</v>
      </c>
      <c r="BC91" s="460">
        <v>100</v>
      </c>
      <c r="BD91" s="460">
        <v>105.083</v>
      </c>
      <c r="BE91" s="460">
        <v>110.35599999999999</v>
      </c>
      <c r="BF91" s="460">
        <v>112.29</v>
      </c>
      <c r="BG91" s="460">
        <v>113.02</v>
      </c>
      <c r="BH91" s="460">
        <v>112.68300000000001</v>
      </c>
      <c r="BI91" s="460">
        <v>111.514</v>
      </c>
      <c r="BJ91" s="460">
        <v>112.283</v>
      </c>
      <c r="BK91" s="460">
        <v>114.297</v>
      </c>
      <c r="BL91" s="460">
        <v>116.056</v>
      </c>
      <c r="BM91" s="460">
        <v>116.69499999999999</v>
      </c>
      <c r="BN91" s="460"/>
      <c r="BO91" s="461">
        <v>91</v>
      </c>
    </row>
    <row r="92" spans="1:67" s="455" customFormat="1" ht="14" x14ac:dyDescent="0.15">
      <c r="A92" s="460" t="s">
        <v>225</v>
      </c>
      <c r="B92" s="460" t="s">
        <v>816</v>
      </c>
      <c r="C92" s="460" t="s">
        <v>1205</v>
      </c>
      <c r="D92" s="460" t="s">
        <v>1206</v>
      </c>
      <c r="E92" s="460"/>
      <c r="F92" s="460"/>
      <c r="G92" s="460">
        <v>9.3176400000000008</v>
      </c>
      <c r="H92" s="460">
        <v>9.9846299999999992</v>
      </c>
      <c r="I92" s="460">
        <v>10.317</v>
      </c>
      <c r="J92" s="460">
        <v>10.5685</v>
      </c>
      <c r="K92" s="460">
        <v>10.9537</v>
      </c>
      <c r="L92" s="460">
        <v>11.170299999999999</v>
      </c>
      <c r="M92" s="460">
        <v>11.4312</v>
      </c>
      <c r="N92" s="460">
        <v>11.7713</v>
      </c>
      <c r="O92" s="460">
        <v>12.2201</v>
      </c>
      <c r="P92" s="460">
        <v>12.6922</v>
      </c>
      <c r="Q92" s="460">
        <v>13.1348</v>
      </c>
      <c r="R92" s="460">
        <v>13.950100000000001</v>
      </c>
      <c r="S92" s="460">
        <v>15.6342</v>
      </c>
      <c r="T92" s="460">
        <v>20.082599999999999</v>
      </c>
      <c r="U92" s="460">
        <v>24.133600000000001</v>
      </c>
      <c r="V92" s="460">
        <v>27.476700000000001</v>
      </c>
      <c r="W92" s="460">
        <v>30.4344</v>
      </c>
      <c r="X92" s="460">
        <v>32.854700000000001</v>
      </c>
      <c r="Y92" s="460">
        <v>36.909100000000002</v>
      </c>
      <c r="Z92" s="460">
        <v>40.122599999999998</v>
      </c>
      <c r="AA92" s="460">
        <v>46.817399999999999</v>
      </c>
      <c r="AB92" s="460">
        <v>51.813699999999997</v>
      </c>
      <c r="AC92" s="460">
        <v>54.848500000000001</v>
      </c>
      <c r="AD92" s="460">
        <v>58.882599999999996</v>
      </c>
      <c r="AE92" s="460">
        <v>62.583500000000001</v>
      </c>
      <c r="AF92" s="460">
        <v>61.991399999999999</v>
      </c>
      <c r="AG92" s="460">
        <v>56.550899999999999</v>
      </c>
      <c r="AH92" s="460">
        <v>60.363</v>
      </c>
      <c r="AI92" s="460">
        <v>65.026200000000003</v>
      </c>
      <c r="AJ92" s="460">
        <v>57.427199999999999</v>
      </c>
      <c r="AK92" s="460">
        <v>51.946899999999999</v>
      </c>
      <c r="AL92" s="460">
        <v>52.224200000000003</v>
      </c>
      <c r="AM92" s="460">
        <v>71.085599999999999</v>
      </c>
      <c r="AN92" s="460">
        <v>77.942899999999995</v>
      </c>
      <c r="AO92" s="460">
        <v>78.480500000000006</v>
      </c>
      <c r="AP92" s="460">
        <v>81.5989</v>
      </c>
      <c r="AQ92" s="460">
        <v>82.781000000000006</v>
      </c>
      <c r="AR92" s="460">
        <v>81.177899999999994</v>
      </c>
      <c r="AS92" s="460">
        <v>81.587800000000001</v>
      </c>
      <c r="AT92" s="460">
        <v>83.331800000000001</v>
      </c>
      <c r="AU92" s="460">
        <v>83.362399999999994</v>
      </c>
      <c r="AV92" s="460">
        <v>85.225800000000007</v>
      </c>
      <c r="AW92" s="460">
        <v>85.573700000000002</v>
      </c>
      <c r="AX92" s="460">
        <v>88.747100000000003</v>
      </c>
      <c r="AY92" s="460">
        <v>87.496300000000005</v>
      </c>
      <c r="AZ92" s="460">
        <v>91.897599999999997</v>
      </c>
      <c r="BA92" s="460">
        <v>96.735399999999998</v>
      </c>
      <c r="BB92" s="460">
        <v>98.5595</v>
      </c>
      <c r="BC92" s="460">
        <v>100</v>
      </c>
      <c r="BD92" s="460">
        <v>101.26300000000001</v>
      </c>
      <c r="BE92" s="460">
        <v>103.949</v>
      </c>
      <c r="BF92" s="460">
        <v>104.47499999999999</v>
      </c>
      <c r="BG92" s="460">
        <v>109.375</v>
      </c>
      <c r="BH92" s="460">
        <v>109.004</v>
      </c>
      <c r="BI92" s="460">
        <v>111.301</v>
      </c>
      <c r="BJ92" s="460">
        <v>114.252</v>
      </c>
      <c r="BK92" s="460">
        <v>119.678</v>
      </c>
      <c r="BL92" s="460">
        <v>122.628</v>
      </c>
      <c r="BM92" s="460">
        <v>124.071</v>
      </c>
      <c r="BN92" s="460"/>
      <c r="BO92" s="461">
        <v>92</v>
      </c>
    </row>
    <row r="93" spans="1:67" s="455" customFormat="1" ht="14" x14ac:dyDescent="0.15">
      <c r="A93" s="460" t="s">
        <v>349</v>
      </c>
      <c r="B93" s="460" t="s">
        <v>817</v>
      </c>
      <c r="C93" s="460" t="s">
        <v>1205</v>
      </c>
      <c r="D93" s="460" t="s">
        <v>1206</v>
      </c>
      <c r="E93" s="460">
        <v>6.2732799999999997</v>
      </c>
      <c r="F93" s="460">
        <v>6.48956</v>
      </c>
      <c r="G93" s="460">
        <v>6.7618900000000002</v>
      </c>
      <c r="H93" s="460">
        <v>6.8983800000000004</v>
      </c>
      <c r="I93" s="460">
        <v>7.1247600000000002</v>
      </c>
      <c r="J93" s="460">
        <v>7.46488</v>
      </c>
      <c r="K93" s="460">
        <v>7.7567300000000001</v>
      </c>
      <c r="L93" s="460">
        <v>7.9492599999999998</v>
      </c>
      <c r="M93" s="460">
        <v>8.3226700000000005</v>
      </c>
      <c r="N93" s="460">
        <v>8.7759699999999992</v>
      </c>
      <c r="O93" s="460">
        <v>9.3346999999999998</v>
      </c>
      <c r="P93" s="460">
        <v>10.2164</v>
      </c>
      <c r="Q93" s="460">
        <v>10.938800000000001</v>
      </c>
      <c r="R93" s="460">
        <v>11.944699999999999</v>
      </c>
      <c r="S93" s="460">
        <v>13.8611</v>
      </c>
      <c r="T93" s="460">
        <v>17.2165</v>
      </c>
      <c r="U93" s="460">
        <v>20.067499999999999</v>
      </c>
      <c r="V93" s="460">
        <v>23.246200000000002</v>
      </c>
      <c r="W93" s="460">
        <v>25.167100000000001</v>
      </c>
      <c r="X93" s="460">
        <v>28.544799999999999</v>
      </c>
      <c r="Y93" s="460">
        <v>33.673200000000001</v>
      </c>
      <c r="Z93" s="460">
        <v>37.672400000000003</v>
      </c>
      <c r="AA93" s="460">
        <v>40.911799999999999</v>
      </c>
      <c r="AB93" s="460">
        <v>42.797499999999999</v>
      </c>
      <c r="AC93" s="460">
        <v>44.9206</v>
      </c>
      <c r="AD93" s="460">
        <v>47.6479</v>
      </c>
      <c r="AE93" s="460">
        <v>49.281100000000002</v>
      </c>
      <c r="AF93" s="460">
        <v>51.325699999999998</v>
      </c>
      <c r="AG93" s="460">
        <v>53.458500000000001</v>
      </c>
      <c r="AH93" s="460">
        <v>56.537799999999997</v>
      </c>
      <c r="AI93" s="460">
        <v>61.096699999999998</v>
      </c>
      <c r="AJ93" s="460">
        <v>65.655600000000007</v>
      </c>
      <c r="AK93" s="460">
        <v>68.670199999999994</v>
      </c>
      <c r="AL93" s="460">
        <v>70.427199999999999</v>
      </c>
      <c r="AM93" s="460">
        <v>71.989999999999995</v>
      </c>
      <c r="AN93" s="460">
        <v>73.931899999999999</v>
      </c>
      <c r="AO93" s="460">
        <v>76.040300000000002</v>
      </c>
      <c r="AP93" s="460">
        <v>77.714100000000002</v>
      </c>
      <c r="AQ93" s="460">
        <v>79.128900000000002</v>
      </c>
      <c r="AR93" s="460">
        <v>80.516000000000005</v>
      </c>
      <c r="AS93" s="460">
        <v>81.468500000000006</v>
      </c>
      <c r="AT93" s="460">
        <v>82.716800000000006</v>
      </c>
      <c r="AU93" s="460">
        <v>83.974500000000006</v>
      </c>
      <c r="AV93" s="460">
        <v>85.130399999999995</v>
      </c>
      <c r="AW93" s="460">
        <v>86.313999999999993</v>
      </c>
      <c r="AX93" s="460">
        <v>88.1173</v>
      </c>
      <c r="AY93" s="460">
        <v>90.281099999999995</v>
      </c>
      <c r="AZ93" s="460">
        <v>92.435699999999997</v>
      </c>
      <c r="BA93" s="460">
        <v>95.690799999999996</v>
      </c>
      <c r="BB93" s="460">
        <v>97.567999999999998</v>
      </c>
      <c r="BC93" s="460">
        <v>100</v>
      </c>
      <c r="BD93" s="460">
        <v>103.85599999999999</v>
      </c>
      <c r="BE93" s="460">
        <v>106.529</v>
      </c>
      <c r="BF93" s="460">
        <v>108.97</v>
      </c>
      <c r="BG93" s="460">
        <v>110.551</v>
      </c>
      <c r="BH93" s="460">
        <v>110.958</v>
      </c>
      <c r="BI93" s="460">
        <v>112.077</v>
      </c>
      <c r="BJ93" s="460">
        <v>114.944</v>
      </c>
      <c r="BK93" s="460">
        <v>117.57899999999999</v>
      </c>
      <c r="BL93" s="460">
        <v>119.623</v>
      </c>
      <c r="BM93" s="460">
        <v>120.806</v>
      </c>
      <c r="BN93" s="460">
        <v>123.849</v>
      </c>
      <c r="BO93" s="461">
        <v>93</v>
      </c>
    </row>
    <row r="94" spans="1:67" s="455" customFormat="1" ht="14" x14ac:dyDescent="0.15">
      <c r="A94" s="460" t="s">
        <v>227</v>
      </c>
      <c r="B94" s="460" t="s">
        <v>818</v>
      </c>
      <c r="C94" s="460" t="s">
        <v>1205</v>
      </c>
      <c r="D94" s="460" t="s">
        <v>1206</v>
      </c>
      <c r="E94" s="460"/>
      <c r="F94" s="460"/>
      <c r="G94" s="460"/>
      <c r="H94" s="460"/>
      <c r="I94" s="460"/>
      <c r="J94" s="460"/>
      <c r="K94" s="460"/>
      <c r="L94" s="460"/>
      <c r="M94" s="460"/>
      <c r="N94" s="460"/>
      <c r="O94" s="460"/>
      <c r="P94" s="460"/>
      <c r="Q94" s="460"/>
      <c r="R94" s="460"/>
      <c r="S94" s="460"/>
      <c r="T94" s="460"/>
      <c r="U94" s="460"/>
      <c r="V94" s="460"/>
      <c r="W94" s="460"/>
      <c r="X94" s="460"/>
      <c r="Y94" s="460"/>
      <c r="Z94" s="460"/>
      <c r="AA94" s="460"/>
      <c r="AB94" s="460"/>
      <c r="AC94" s="460"/>
      <c r="AD94" s="460"/>
      <c r="AE94" s="460"/>
      <c r="AF94" s="460"/>
      <c r="AG94" s="460"/>
      <c r="AH94" s="460"/>
      <c r="AI94" s="460"/>
      <c r="AJ94" s="460"/>
      <c r="AK94" s="460"/>
      <c r="AL94" s="460"/>
      <c r="AM94" s="460">
        <v>10.9011</v>
      </c>
      <c r="AN94" s="460">
        <v>28.639099999999999</v>
      </c>
      <c r="AO94" s="460">
        <v>39.910800000000002</v>
      </c>
      <c r="AP94" s="460">
        <v>42.7395</v>
      </c>
      <c r="AQ94" s="460">
        <v>44.264000000000003</v>
      </c>
      <c r="AR94" s="460">
        <v>52.759399999999999</v>
      </c>
      <c r="AS94" s="460">
        <v>54.903500000000001</v>
      </c>
      <c r="AT94" s="460">
        <v>57.4544</v>
      </c>
      <c r="AU94" s="460">
        <v>60.6648</v>
      </c>
      <c r="AV94" s="460">
        <v>61.173000000000002</v>
      </c>
      <c r="AW94" s="460">
        <v>64.633200000000002</v>
      </c>
      <c r="AX94" s="460">
        <v>69.963499999999996</v>
      </c>
      <c r="AY94" s="460">
        <v>76.372900000000001</v>
      </c>
      <c r="AZ94" s="460">
        <v>83.433400000000006</v>
      </c>
      <c r="BA94" s="460">
        <v>91.776399999999995</v>
      </c>
      <c r="BB94" s="460">
        <v>93.361800000000002</v>
      </c>
      <c r="BC94" s="460">
        <v>100</v>
      </c>
      <c r="BD94" s="460">
        <v>108.54300000000001</v>
      </c>
      <c r="BE94" s="460">
        <v>107.51900000000001</v>
      </c>
      <c r="BF94" s="460">
        <v>106.968</v>
      </c>
      <c r="BG94" s="460">
        <v>110.251</v>
      </c>
      <c r="BH94" s="460">
        <v>114.66500000000001</v>
      </c>
      <c r="BI94" s="460">
        <v>117.113</v>
      </c>
      <c r="BJ94" s="460">
        <v>124.181</v>
      </c>
      <c r="BK94" s="460">
        <v>127.428</v>
      </c>
      <c r="BL94" s="460">
        <v>133.61199999999999</v>
      </c>
      <c r="BM94" s="460">
        <v>140.56399999999999</v>
      </c>
      <c r="BN94" s="460">
        <v>154.011</v>
      </c>
      <c r="BO94" s="461">
        <v>94</v>
      </c>
    </row>
    <row r="95" spans="1:67" s="455" customFormat="1" ht="14" x14ac:dyDescent="0.15">
      <c r="A95" s="460" t="s">
        <v>229</v>
      </c>
      <c r="B95" s="460" t="s">
        <v>819</v>
      </c>
      <c r="C95" s="460" t="s">
        <v>1205</v>
      </c>
      <c r="D95" s="460" t="s">
        <v>1206</v>
      </c>
      <c r="E95" s="460"/>
      <c r="F95" s="460"/>
      <c r="G95" s="460"/>
      <c r="H95" s="460"/>
      <c r="I95" s="460">
        <v>1.14E-3</v>
      </c>
      <c r="J95" s="460">
        <v>1.4400000000000001E-3</v>
      </c>
      <c r="K95" s="460">
        <v>1.6299999999999999E-3</v>
      </c>
      <c r="L95" s="460">
        <v>1.5E-3</v>
      </c>
      <c r="M95" s="460">
        <v>1.6100000000000001E-3</v>
      </c>
      <c r="N95" s="460">
        <v>1.73E-3</v>
      </c>
      <c r="O95" s="460">
        <v>1.7799999999999999E-3</v>
      </c>
      <c r="P95" s="460">
        <v>1.9499999999999999E-3</v>
      </c>
      <c r="Q95" s="460">
        <v>2.15E-3</v>
      </c>
      <c r="R95" s="460">
        <v>2.5300000000000001E-3</v>
      </c>
      <c r="S95" s="460">
        <v>2.99E-3</v>
      </c>
      <c r="T95" s="460">
        <v>3.8800000000000002E-3</v>
      </c>
      <c r="U95" s="460">
        <v>6.0600000000000003E-3</v>
      </c>
      <c r="V95" s="460">
        <v>1.312E-2</v>
      </c>
      <c r="W95" s="460">
        <v>2.2700000000000001E-2</v>
      </c>
      <c r="X95" s="460">
        <v>3.5060000000000001E-2</v>
      </c>
      <c r="Y95" s="460">
        <v>5.2609999999999997E-2</v>
      </c>
      <c r="Z95" s="460">
        <v>0.11391</v>
      </c>
      <c r="AA95" s="460">
        <v>0.13930999999999999</v>
      </c>
      <c r="AB95" s="460">
        <v>0.31048999999999999</v>
      </c>
      <c r="AC95" s="460">
        <v>0.43364000000000003</v>
      </c>
      <c r="AD95" s="460">
        <v>0.47832999999999998</v>
      </c>
      <c r="AE95" s="460">
        <v>0.59584000000000004</v>
      </c>
      <c r="AF95" s="460">
        <v>0.83306999999999998</v>
      </c>
      <c r="AG95" s="460">
        <v>1.09432</v>
      </c>
      <c r="AH95" s="460">
        <v>1.3703399999999999</v>
      </c>
      <c r="AI95" s="460">
        <v>1.8809199999999999</v>
      </c>
      <c r="AJ95" s="460">
        <v>2.2200799999999998</v>
      </c>
      <c r="AK95" s="460">
        <v>2.44333</v>
      </c>
      <c r="AL95" s="460">
        <v>3.0531799999999998</v>
      </c>
      <c r="AM95" s="460">
        <v>3.8125200000000001</v>
      </c>
      <c r="AN95" s="460">
        <v>6.0795000000000003</v>
      </c>
      <c r="AO95" s="460">
        <v>8.9101800000000004</v>
      </c>
      <c r="AP95" s="460">
        <v>11.3948</v>
      </c>
      <c r="AQ95" s="460">
        <v>13.061199999999999</v>
      </c>
      <c r="AR95" s="460">
        <v>13.6967</v>
      </c>
      <c r="AS95" s="460">
        <v>19.208300000000001</v>
      </c>
      <c r="AT95" s="460">
        <v>27.1816</v>
      </c>
      <c r="AU95" s="460">
        <v>29.726099999999999</v>
      </c>
      <c r="AV95" s="460">
        <v>38.5764</v>
      </c>
      <c r="AW95" s="460">
        <v>45.536700000000003</v>
      </c>
      <c r="AX95" s="460">
        <v>52.567100000000003</v>
      </c>
      <c r="AY95" s="460">
        <v>58.706499999999998</v>
      </c>
      <c r="AZ95" s="460">
        <v>65.008200000000002</v>
      </c>
      <c r="BA95" s="460">
        <v>75.731099999999998</v>
      </c>
      <c r="BB95" s="460">
        <v>90.307000000000002</v>
      </c>
      <c r="BC95" s="460">
        <v>100</v>
      </c>
      <c r="BD95" s="460">
        <v>108.72799999999999</v>
      </c>
      <c r="BE95" s="460">
        <v>120.89100000000001</v>
      </c>
      <c r="BF95" s="460">
        <v>134.995</v>
      </c>
      <c r="BG95" s="460">
        <v>155.905</v>
      </c>
      <c r="BH95" s="460">
        <v>182.642</v>
      </c>
      <c r="BI95" s="460">
        <v>214.52199999999999</v>
      </c>
      <c r="BJ95" s="460">
        <v>241.06200000000001</v>
      </c>
      <c r="BK95" s="460">
        <v>259.88600000000002</v>
      </c>
      <c r="BL95" s="460">
        <v>278.452</v>
      </c>
      <c r="BM95" s="460">
        <v>305.983</v>
      </c>
      <c r="BN95" s="460">
        <v>336.49299999999999</v>
      </c>
      <c r="BO95" s="461">
        <v>95</v>
      </c>
    </row>
    <row r="96" spans="1:67" s="455" customFormat="1" ht="14" x14ac:dyDescent="0.15">
      <c r="A96" s="460" t="s">
        <v>820</v>
      </c>
      <c r="B96" s="460" t="s">
        <v>821</v>
      </c>
      <c r="C96" s="460" t="s">
        <v>1205</v>
      </c>
      <c r="D96" s="460" t="s">
        <v>1206</v>
      </c>
      <c r="E96" s="460"/>
      <c r="F96" s="460"/>
      <c r="G96" s="460"/>
      <c r="H96" s="460"/>
      <c r="I96" s="460"/>
      <c r="J96" s="460"/>
      <c r="K96" s="460"/>
      <c r="L96" s="460"/>
      <c r="M96" s="460"/>
      <c r="N96" s="460"/>
      <c r="O96" s="460"/>
      <c r="P96" s="460"/>
      <c r="Q96" s="460"/>
      <c r="R96" s="460"/>
      <c r="S96" s="460"/>
      <c r="T96" s="460"/>
      <c r="U96" s="460"/>
      <c r="V96" s="460"/>
      <c r="W96" s="460"/>
      <c r="X96" s="460"/>
      <c r="Y96" s="460"/>
      <c r="Z96" s="460"/>
      <c r="AA96" s="460"/>
      <c r="AB96" s="460"/>
      <c r="AC96" s="460"/>
      <c r="AD96" s="460"/>
      <c r="AE96" s="460"/>
      <c r="AF96" s="460"/>
      <c r="AG96" s="460"/>
      <c r="AH96" s="460"/>
      <c r="AI96" s="460"/>
      <c r="AJ96" s="460"/>
      <c r="AK96" s="460"/>
      <c r="AL96" s="460"/>
      <c r="AM96" s="460"/>
      <c r="AN96" s="460"/>
      <c r="AO96" s="460"/>
      <c r="AP96" s="460"/>
      <c r="AQ96" s="460"/>
      <c r="AR96" s="460"/>
      <c r="AS96" s="460"/>
      <c r="AT96" s="460"/>
      <c r="AU96" s="460"/>
      <c r="AV96" s="460"/>
      <c r="AW96" s="460"/>
      <c r="AX96" s="460"/>
      <c r="AY96" s="460"/>
      <c r="AZ96" s="460"/>
      <c r="BA96" s="460"/>
      <c r="BB96" s="460"/>
      <c r="BC96" s="460"/>
      <c r="BD96" s="460"/>
      <c r="BE96" s="460"/>
      <c r="BF96" s="460"/>
      <c r="BG96" s="460"/>
      <c r="BH96" s="460"/>
      <c r="BI96" s="460"/>
      <c r="BJ96" s="460"/>
      <c r="BK96" s="460"/>
      <c r="BL96" s="460"/>
      <c r="BM96" s="460"/>
      <c r="BN96" s="460"/>
      <c r="BO96" s="461">
        <v>96</v>
      </c>
    </row>
    <row r="97" spans="1:67" s="455" customFormat="1" ht="14" x14ac:dyDescent="0.15">
      <c r="A97" s="460" t="s">
        <v>233</v>
      </c>
      <c r="B97" s="460" t="s">
        <v>822</v>
      </c>
      <c r="C97" s="460" t="s">
        <v>1205</v>
      </c>
      <c r="D97" s="460" t="s">
        <v>1206</v>
      </c>
      <c r="E97" s="460"/>
      <c r="F97" s="460"/>
      <c r="G97" s="460"/>
      <c r="H97" s="460"/>
      <c r="I97" s="460"/>
      <c r="J97" s="460"/>
      <c r="K97" s="460"/>
      <c r="L97" s="460"/>
      <c r="M97" s="460"/>
      <c r="N97" s="460"/>
      <c r="O97" s="460"/>
      <c r="P97" s="460"/>
      <c r="Q97" s="460"/>
      <c r="R97" s="460"/>
      <c r="S97" s="460"/>
      <c r="T97" s="460"/>
      <c r="U97" s="460"/>
      <c r="V97" s="460"/>
      <c r="W97" s="460"/>
      <c r="X97" s="460"/>
      <c r="Y97" s="460"/>
      <c r="Z97" s="460"/>
      <c r="AA97" s="460"/>
      <c r="AB97" s="460"/>
      <c r="AC97" s="460"/>
      <c r="AD97" s="460"/>
      <c r="AE97" s="460"/>
      <c r="AF97" s="460"/>
      <c r="AG97" s="460"/>
      <c r="AH97" s="460"/>
      <c r="AI97" s="460"/>
      <c r="AJ97" s="460"/>
      <c r="AK97" s="460"/>
      <c r="AL97" s="460"/>
      <c r="AM97" s="460"/>
      <c r="AN97" s="460"/>
      <c r="AO97" s="460"/>
      <c r="AP97" s="460"/>
      <c r="AQ97" s="460"/>
      <c r="AR97" s="460"/>
      <c r="AS97" s="460"/>
      <c r="AT97" s="460"/>
      <c r="AU97" s="460"/>
      <c r="AV97" s="460"/>
      <c r="AW97" s="460">
        <v>32.148099999999999</v>
      </c>
      <c r="AX97" s="460">
        <v>42.234000000000002</v>
      </c>
      <c r="AY97" s="460">
        <v>56.8872</v>
      </c>
      <c r="AZ97" s="460">
        <v>67.226799999999997</v>
      </c>
      <c r="BA97" s="460">
        <v>82.733099999999993</v>
      </c>
      <c r="BB97" s="460">
        <v>86.608599999999996</v>
      </c>
      <c r="BC97" s="460">
        <v>100</v>
      </c>
      <c r="BD97" s="460">
        <v>121.35</v>
      </c>
      <c r="BE97" s="460">
        <v>139.82599999999999</v>
      </c>
      <c r="BF97" s="460">
        <v>156.44900000000001</v>
      </c>
      <c r="BG97" s="460">
        <v>167.51300000000001</v>
      </c>
      <c r="BH97" s="460">
        <v>185.63900000000001</v>
      </c>
      <c r="BI97" s="460">
        <v>200.809</v>
      </c>
      <c r="BJ97" s="460">
        <v>218.71</v>
      </c>
      <c r="BK97" s="460">
        <v>240.20099999999999</v>
      </c>
      <c r="BL97" s="460">
        <v>262.95</v>
      </c>
      <c r="BM97" s="460">
        <v>290.827</v>
      </c>
      <c r="BN97" s="460">
        <v>327.46300000000002</v>
      </c>
      <c r="BO97" s="461">
        <v>97</v>
      </c>
    </row>
    <row r="98" spans="1:67" s="455" customFormat="1" ht="14" x14ac:dyDescent="0.15">
      <c r="A98" s="460" t="s">
        <v>823</v>
      </c>
      <c r="B98" s="460" t="s">
        <v>824</v>
      </c>
      <c r="C98" s="460" t="s">
        <v>1205</v>
      </c>
      <c r="D98" s="460" t="s">
        <v>1206</v>
      </c>
      <c r="E98" s="460"/>
      <c r="F98" s="460">
        <v>2.2768899999999999</v>
      </c>
      <c r="G98" s="460">
        <v>2.31759</v>
      </c>
      <c r="H98" s="460">
        <v>2.4245700000000001</v>
      </c>
      <c r="I98" s="460">
        <v>2.3146</v>
      </c>
      <c r="J98" s="460">
        <v>2.3428</v>
      </c>
      <c r="K98" s="460">
        <v>2.3483999999999998</v>
      </c>
      <c r="L98" s="460">
        <v>2.38144</v>
      </c>
      <c r="M98" s="460">
        <v>2.4809600000000001</v>
      </c>
      <c r="N98" s="460">
        <v>2.6053000000000002</v>
      </c>
      <c r="O98" s="460">
        <v>2.5535899999999998</v>
      </c>
      <c r="P98" s="460">
        <v>2.6316299999999999</v>
      </c>
      <c r="Q98" s="460">
        <v>2.8605299999999998</v>
      </c>
      <c r="R98" s="460">
        <v>3.05844</v>
      </c>
      <c r="S98" s="460">
        <v>3.3409300000000002</v>
      </c>
      <c r="T98" s="460">
        <v>4.2070600000000002</v>
      </c>
      <c r="U98" s="460">
        <v>4.9234200000000001</v>
      </c>
      <c r="V98" s="460">
        <v>5.5334099999999999</v>
      </c>
      <c r="W98" s="460">
        <v>6.0234199999999998</v>
      </c>
      <c r="X98" s="460">
        <v>6.3925900000000002</v>
      </c>
      <c r="Y98" s="460">
        <v>6.8288599999999997</v>
      </c>
      <c r="Z98" s="460">
        <v>7.2347799999999998</v>
      </c>
      <c r="AA98" s="460">
        <v>8.0201799999999999</v>
      </c>
      <c r="AB98" s="460">
        <v>8.8732299999999995</v>
      </c>
      <c r="AC98" s="460">
        <v>10.834099999999999</v>
      </c>
      <c r="AD98" s="460">
        <v>12.818899999999999</v>
      </c>
      <c r="AE98" s="460">
        <v>20.069199999999999</v>
      </c>
      <c r="AF98" s="460">
        <v>24.791399999999999</v>
      </c>
      <c r="AG98" s="460">
        <v>27.689599999999999</v>
      </c>
      <c r="AH98" s="460">
        <v>29.980899999999998</v>
      </c>
      <c r="AI98" s="460">
        <v>33.628999999999998</v>
      </c>
      <c r="AJ98" s="460">
        <v>36.535299999999999</v>
      </c>
      <c r="AK98" s="460">
        <v>40.001199999999997</v>
      </c>
      <c r="AL98" s="460">
        <v>42.586799999999997</v>
      </c>
      <c r="AM98" s="460">
        <v>43.315100000000001</v>
      </c>
      <c r="AN98" s="460">
        <v>46.338999999999999</v>
      </c>
      <c r="AO98" s="460">
        <v>46.848500000000001</v>
      </c>
      <c r="AP98" s="460">
        <v>48.151400000000002</v>
      </c>
      <c r="AQ98" s="460">
        <v>48.687899999999999</v>
      </c>
      <c r="AR98" s="460">
        <v>50.5441</v>
      </c>
      <c r="AS98" s="460">
        <v>50.971200000000003</v>
      </c>
      <c r="AT98" s="460">
        <v>53.261099999999999</v>
      </c>
      <c r="AU98" s="460">
        <v>57.846400000000003</v>
      </c>
      <c r="AV98" s="460">
        <v>67.699299999999994</v>
      </c>
      <c r="AW98" s="460">
        <v>77.3172</v>
      </c>
      <c r="AX98" s="460">
        <v>81.058300000000003</v>
      </c>
      <c r="AY98" s="460">
        <v>82.725200000000001</v>
      </c>
      <c r="AZ98" s="460">
        <v>87.166899999999998</v>
      </c>
      <c r="BA98" s="460">
        <v>91.040199999999999</v>
      </c>
      <c r="BB98" s="460">
        <v>95.193100000000001</v>
      </c>
      <c r="BC98" s="460">
        <v>100</v>
      </c>
      <c r="BD98" s="460">
        <v>104.79600000000001</v>
      </c>
      <c r="BE98" s="460">
        <v>109.254</v>
      </c>
      <c r="BF98" s="460">
        <v>115.48099999999999</v>
      </c>
      <c r="BG98" s="460">
        <v>122.35</v>
      </c>
      <c r="BH98" s="460">
        <v>130.68</v>
      </c>
      <c r="BI98" s="460">
        <v>140.126</v>
      </c>
      <c r="BJ98" s="460">
        <v>151.38399999999999</v>
      </c>
      <c r="BK98" s="460">
        <v>161.256</v>
      </c>
      <c r="BL98" s="460">
        <v>172.73</v>
      </c>
      <c r="BM98" s="460">
        <v>182.976</v>
      </c>
      <c r="BN98" s="460">
        <v>196.46100000000001</v>
      </c>
      <c r="BO98" s="461">
        <v>98</v>
      </c>
    </row>
    <row r="99" spans="1:67" s="455" customFormat="1" ht="14" x14ac:dyDescent="0.15">
      <c r="A99" s="460" t="s">
        <v>234</v>
      </c>
      <c r="B99" s="460" t="s">
        <v>825</v>
      </c>
      <c r="C99" s="460" t="s">
        <v>1205</v>
      </c>
      <c r="D99" s="460" t="s">
        <v>1206</v>
      </c>
      <c r="E99" s="460"/>
      <c r="F99" s="460"/>
      <c r="G99" s="460"/>
      <c r="H99" s="460"/>
      <c r="I99" s="460"/>
      <c r="J99" s="460"/>
      <c r="K99" s="460"/>
      <c r="L99" s="460"/>
      <c r="M99" s="460"/>
      <c r="N99" s="460"/>
      <c r="O99" s="460"/>
      <c r="P99" s="460"/>
      <c r="Q99" s="460"/>
      <c r="R99" s="460"/>
      <c r="S99" s="460"/>
      <c r="T99" s="460"/>
      <c r="U99" s="460"/>
      <c r="V99" s="460"/>
      <c r="W99" s="460"/>
      <c r="X99" s="460"/>
      <c r="Y99" s="460"/>
      <c r="Z99" s="460"/>
      <c r="AA99" s="460"/>
      <c r="AB99" s="460"/>
      <c r="AC99" s="460"/>
      <c r="AD99" s="460"/>
      <c r="AE99" s="460"/>
      <c r="AF99" s="460">
        <v>1.1885600000000001</v>
      </c>
      <c r="AG99" s="460">
        <v>1.9050499999999999</v>
      </c>
      <c r="AH99" s="460">
        <v>3.4441099999999998</v>
      </c>
      <c r="AI99" s="460">
        <v>4.58073</v>
      </c>
      <c r="AJ99" s="460">
        <v>7.2190099999999999</v>
      </c>
      <c r="AK99" s="460">
        <v>12.2423</v>
      </c>
      <c r="AL99" s="460">
        <v>18.131799999999998</v>
      </c>
      <c r="AM99" s="460">
        <v>20.883500000000002</v>
      </c>
      <c r="AN99" s="460">
        <v>30.357399999999998</v>
      </c>
      <c r="AO99" s="460">
        <v>45.759</v>
      </c>
      <c r="AP99" s="460">
        <v>68.227000000000004</v>
      </c>
      <c r="AQ99" s="460">
        <v>73.694599999999994</v>
      </c>
      <c r="AR99" s="460">
        <v>72.1571</v>
      </c>
      <c r="AS99" s="460">
        <v>78.388800000000003</v>
      </c>
      <c r="AT99" s="460">
        <v>81.013400000000004</v>
      </c>
      <c r="AU99" s="460">
        <v>83.686899999999994</v>
      </c>
      <c r="AV99" s="460">
        <v>80.755700000000004</v>
      </c>
      <c r="AW99" s="460">
        <v>81.468999999999994</v>
      </c>
      <c r="AX99" s="460">
        <v>84.181299999999993</v>
      </c>
      <c r="AY99" s="460">
        <v>85.826800000000006</v>
      </c>
      <c r="AZ99" s="460">
        <v>89.7898</v>
      </c>
      <c r="BA99" s="460">
        <v>99.181899999999999</v>
      </c>
      <c r="BB99" s="460">
        <v>97.543999999999997</v>
      </c>
      <c r="BC99" s="460">
        <v>100</v>
      </c>
      <c r="BD99" s="460">
        <v>105.04600000000001</v>
      </c>
      <c r="BE99" s="460">
        <v>107.28400000000001</v>
      </c>
      <c r="BF99" s="460">
        <v>108.57899999999999</v>
      </c>
      <c r="BG99" s="460">
        <v>106.94</v>
      </c>
      <c r="BH99" s="460">
        <v>108.52</v>
      </c>
      <c r="BI99" s="460">
        <v>110.151</v>
      </c>
      <c r="BJ99" s="460">
        <v>112.014</v>
      </c>
      <c r="BK99" s="460">
        <v>112.441</v>
      </c>
      <c r="BL99" s="460">
        <v>112.718</v>
      </c>
      <c r="BM99" s="460"/>
      <c r="BN99" s="460"/>
      <c r="BO99" s="461">
        <v>99</v>
      </c>
    </row>
    <row r="100" spans="1:67" s="455" customFormat="1" ht="14" x14ac:dyDescent="0.15">
      <c r="A100" s="460" t="s">
        <v>218</v>
      </c>
      <c r="B100" s="460" t="s">
        <v>826</v>
      </c>
      <c r="C100" s="460" t="s">
        <v>1205</v>
      </c>
      <c r="D100" s="460" t="s">
        <v>1206</v>
      </c>
      <c r="E100" s="460"/>
      <c r="F100" s="460"/>
      <c r="G100" s="460"/>
      <c r="H100" s="460"/>
      <c r="I100" s="460"/>
      <c r="J100" s="460"/>
      <c r="K100" s="460"/>
      <c r="L100" s="460"/>
      <c r="M100" s="460"/>
      <c r="N100" s="460"/>
      <c r="O100" s="460"/>
      <c r="P100" s="460"/>
      <c r="Q100" s="460"/>
      <c r="R100" s="460"/>
      <c r="S100" s="460"/>
      <c r="T100" s="460"/>
      <c r="U100" s="460"/>
      <c r="V100" s="460"/>
      <c r="W100" s="460"/>
      <c r="X100" s="460"/>
      <c r="Y100" s="460"/>
      <c r="Z100" s="460"/>
      <c r="AA100" s="460"/>
      <c r="AB100" s="460"/>
      <c r="AC100" s="460"/>
      <c r="AD100" s="460">
        <v>37.871000000000002</v>
      </c>
      <c r="AE100" s="460">
        <v>31.1904</v>
      </c>
      <c r="AF100" s="460">
        <v>27.081199999999999</v>
      </c>
      <c r="AG100" s="460">
        <v>27.764700000000001</v>
      </c>
      <c r="AH100" s="460">
        <v>29.476700000000001</v>
      </c>
      <c r="AI100" s="460">
        <v>29.729600000000001</v>
      </c>
      <c r="AJ100" s="460">
        <v>28.711200000000002</v>
      </c>
      <c r="AK100" s="460">
        <v>27.482800000000001</v>
      </c>
      <c r="AL100" s="460">
        <v>28.981200000000001</v>
      </c>
      <c r="AM100" s="460">
        <v>38.209099999999999</v>
      </c>
      <c r="AN100" s="460">
        <v>45.802199999999999</v>
      </c>
      <c r="AO100" s="460">
        <v>47.881900000000002</v>
      </c>
      <c r="AP100" s="460">
        <v>49.326300000000003</v>
      </c>
      <c r="AQ100" s="460">
        <v>53.240699999999997</v>
      </c>
      <c r="AR100" s="460">
        <v>53.438899999999997</v>
      </c>
      <c r="AS100" s="460">
        <v>56.005200000000002</v>
      </c>
      <c r="AT100" s="460">
        <v>60.947800000000001</v>
      </c>
      <c r="AU100" s="460">
        <v>65.575299999999999</v>
      </c>
      <c r="AV100" s="460">
        <v>70.377700000000004</v>
      </c>
      <c r="AW100" s="460">
        <v>73.347499999999997</v>
      </c>
      <c r="AX100" s="460">
        <v>77.478099999999998</v>
      </c>
      <c r="AY100" s="460">
        <v>80.899500000000003</v>
      </c>
      <c r="AZ100" s="460">
        <v>83.167699999999996</v>
      </c>
      <c r="BA100" s="460">
        <v>88.616600000000005</v>
      </c>
      <c r="BB100" s="460">
        <v>92.773700000000005</v>
      </c>
      <c r="BC100" s="460">
        <v>100</v>
      </c>
      <c r="BD100" s="460">
        <v>104.80500000000001</v>
      </c>
      <c r="BE100" s="460">
        <v>108.63800000000001</v>
      </c>
      <c r="BF100" s="460">
        <v>111.84099999999999</v>
      </c>
      <c r="BG100" s="460">
        <v>116.66200000000001</v>
      </c>
      <c r="BH100" s="460">
        <v>118.61799999999999</v>
      </c>
      <c r="BI100" s="460">
        <v>120.292</v>
      </c>
      <c r="BJ100" s="460">
        <v>121.18899999999999</v>
      </c>
      <c r="BK100" s="460">
        <v>122.825</v>
      </c>
      <c r="BL100" s="460">
        <v>124.34699999999999</v>
      </c>
      <c r="BM100" s="460">
        <v>130.27799999999999</v>
      </c>
      <c r="BN100" s="460"/>
      <c r="BO100" s="461">
        <v>100</v>
      </c>
    </row>
    <row r="101" spans="1:67" s="455" customFormat="1" ht="14" x14ac:dyDescent="0.15">
      <c r="A101" s="460" t="s">
        <v>230</v>
      </c>
      <c r="B101" s="460" t="s">
        <v>827</v>
      </c>
      <c r="C101" s="460" t="s">
        <v>1205</v>
      </c>
      <c r="D101" s="460" t="s">
        <v>1206</v>
      </c>
      <c r="E101" s="460">
        <v>1.1213500000000001</v>
      </c>
      <c r="F101" s="460">
        <v>1.1449400000000001</v>
      </c>
      <c r="G101" s="460">
        <v>1.1394899999999999</v>
      </c>
      <c r="H101" s="460">
        <v>1.17578</v>
      </c>
      <c r="I101" s="460">
        <v>1.1830400000000001</v>
      </c>
      <c r="J101" s="460">
        <v>1.22115</v>
      </c>
      <c r="K101" s="460">
        <v>1.28102</v>
      </c>
      <c r="L101" s="460">
        <v>1.30461</v>
      </c>
      <c r="M101" s="460">
        <v>1.30643</v>
      </c>
      <c r="N101" s="460">
        <v>1.3409</v>
      </c>
      <c r="O101" s="460">
        <v>1.3790100000000001</v>
      </c>
      <c r="P101" s="460">
        <v>1.4243699999999999</v>
      </c>
      <c r="Q101" s="460">
        <v>1.4860599999999999</v>
      </c>
      <c r="R101" s="460">
        <v>1.71469</v>
      </c>
      <c r="S101" s="460">
        <v>2.1701199999999998</v>
      </c>
      <c r="T101" s="460">
        <v>2.4658799999999998</v>
      </c>
      <c r="U101" s="460">
        <v>2.7870400000000002</v>
      </c>
      <c r="V101" s="460">
        <v>3.1318000000000001</v>
      </c>
      <c r="W101" s="460">
        <v>3.5255399999999999</v>
      </c>
      <c r="X101" s="460">
        <v>4.1987100000000002</v>
      </c>
      <c r="Y101" s="460">
        <v>5.2347799999999998</v>
      </c>
      <c r="Z101" s="460">
        <v>6.51762</v>
      </c>
      <c r="AA101" s="460">
        <v>7.8857400000000002</v>
      </c>
      <c r="AB101" s="460">
        <v>9.4770400000000006</v>
      </c>
      <c r="AC101" s="460">
        <v>11.2262</v>
      </c>
      <c r="AD101" s="460">
        <v>13.394500000000001</v>
      </c>
      <c r="AE101" s="460">
        <v>16.4773</v>
      </c>
      <c r="AF101" s="460">
        <v>19.179099999999998</v>
      </c>
      <c r="AG101" s="460">
        <v>21.773800000000001</v>
      </c>
      <c r="AH101" s="460">
        <v>24.7471</v>
      </c>
      <c r="AI101" s="460">
        <v>29.803799999999999</v>
      </c>
      <c r="AJ101" s="460">
        <v>35.602400000000003</v>
      </c>
      <c r="AK101" s="460">
        <v>41.255000000000003</v>
      </c>
      <c r="AL101" s="460">
        <v>47.200400000000002</v>
      </c>
      <c r="AM101" s="460">
        <v>52.332999999999998</v>
      </c>
      <c r="AN101" s="460">
        <v>57.008699999999997</v>
      </c>
      <c r="AO101" s="460">
        <v>61.680300000000003</v>
      </c>
      <c r="AP101" s="460">
        <v>65.094899999999996</v>
      </c>
      <c r="AQ101" s="460">
        <v>68.197500000000005</v>
      </c>
      <c r="AR101" s="460">
        <v>69.995599999999996</v>
      </c>
      <c r="AS101" s="460">
        <v>72.201300000000003</v>
      </c>
      <c r="AT101" s="460">
        <v>74.637299999999996</v>
      </c>
      <c r="AU101" s="460">
        <v>77.346199999999996</v>
      </c>
      <c r="AV101" s="460">
        <v>80.076999999999998</v>
      </c>
      <c r="AW101" s="460">
        <v>82.398300000000006</v>
      </c>
      <c r="AX101" s="460">
        <v>85.319400000000002</v>
      </c>
      <c r="AY101" s="460">
        <v>88.046199999999999</v>
      </c>
      <c r="AZ101" s="460">
        <v>90.595100000000002</v>
      </c>
      <c r="BA101" s="460">
        <v>94.357299999999995</v>
      </c>
      <c r="BB101" s="460">
        <v>95.499099999999999</v>
      </c>
      <c r="BC101" s="460">
        <v>100</v>
      </c>
      <c r="BD101" s="460">
        <v>103.33</v>
      </c>
      <c r="BE101" s="460">
        <v>104.881</v>
      </c>
      <c r="BF101" s="460">
        <v>103.91500000000001</v>
      </c>
      <c r="BG101" s="460">
        <v>102.55200000000001</v>
      </c>
      <c r="BH101" s="460">
        <v>100.771</v>
      </c>
      <c r="BI101" s="460">
        <v>99.939300000000003</v>
      </c>
      <c r="BJ101" s="460">
        <v>101.06</v>
      </c>
      <c r="BK101" s="460">
        <v>101.69199999999999</v>
      </c>
      <c r="BL101" s="460">
        <v>101.949</v>
      </c>
      <c r="BM101" s="460">
        <v>100.67700000000001</v>
      </c>
      <c r="BN101" s="460">
        <v>101.90900000000001</v>
      </c>
      <c r="BO101" s="461">
        <v>101</v>
      </c>
    </row>
    <row r="102" spans="1:67" s="455" customFormat="1" ht="14" x14ac:dyDescent="0.15">
      <c r="A102" s="460" t="s">
        <v>231</v>
      </c>
      <c r="B102" s="460" t="s">
        <v>828</v>
      </c>
      <c r="C102" s="460" t="s">
        <v>1205</v>
      </c>
      <c r="D102" s="460" t="s">
        <v>1206</v>
      </c>
      <c r="E102" s="460"/>
      <c r="F102" s="460"/>
      <c r="G102" s="460"/>
      <c r="H102" s="460"/>
      <c r="I102" s="460"/>
      <c r="J102" s="460"/>
      <c r="K102" s="460"/>
      <c r="L102" s="460"/>
      <c r="M102" s="460"/>
      <c r="N102" s="460"/>
      <c r="O102" s="460"/>
      <c r="P102" s="460"/>
      <c r="Q102" s="460"/>
      <c r="R102" s="460"/>
      <c r="S102" s="460"/>
      <c r="T102" s="460"/>
      <c r="U102" s="460">
        <v>17.308</v>
      </c>
      <c r="V102" s="460">
        <v>20.502500000000001</v>
      </c>
      <c r="W102" s="460">
        <v>24.220700000000001</v>
      </c>
      <c r="X102" s="460">
        <v>29.278600000000001</v>
      </c>
      <c r="Y102" s="460">
        <v>35.667700000000004</v>
      </c>
      <c r="Z102" s="460">
        <v>42.368699999999997</v>
      </c>
      <c r="AA102" s="460">
        <v>45.678899999999999</v>
      </c>
      <c r="AB102" s="460">
        <v>48.463200000000001</v>
      </c>
      <c r="AC102" s="460">
        <v>51.206000000000003</v>
      </c>
      <c r="AD102" s="460">
        <v>52.486800000000002</v>
      </c>
      <c r="AE102" s="460">
        <v>52.779200000000003</v>
      </c>
      <c r="AF102" s="460">
        <v>52.318800000000003</v>
      </c>
      <c r="AG102" s="460">
        <v>54.4116</v>
      </c>
      <c r="AH102" s="460">
        <v>57.454799999999999</v>
      </c>
      <c r="AI102" s="460">
        <v>59.02</v>
      </c>
      <c r="AJ102" s="460">
        <v>60.580800000000004</v>
      </c>
      <c r="AK102" s="460">
        <v>62.869799999999998</v>
      </c>
      <c r="AL102" s="460">
        <v>64.635499999999993</v>
      </c>
      <c r="AM102" s="460">
        <v>67.072699999999998</v>
      </c>
      <c r="AN102" s="460">
        <v>68.3262</v>
      </c>
      <c r="AO102" s="460">
        <v>69.714799999999997</v>
      </c>
      <c r="AP102" s="460">
        <v>70.582499999999996</v>
      </c>
      <c r="AQ102" s="460">
        <v>71.554900000000004</v>
      </c>
      <c r="AR102" s="460">
        <v>71.968000000000004</v>
      </c>
      <c r="AS102" s="460">
        <v>73.538300000000007</v>
      </c>
      <c r="AT102" s="460">
        <v>75.848100000000002</v>
      </c>
      <c r="AU102" s="460">
        <v>76.657499999999999</v>
      </c>
      <c r="AV102" s="460">
        <v>78.3095</v>
      </c>
      <c r="AW102" s="460">
        <v>80.120699999999999</v>
      </c>
      <c r="AX102" s="460">
        <v>82.905500000000004</v>
      </c>
      <c r="AY102" s="460">
        <v>86.430599999999998</v>
      </c>
      <c r="AZ102" s="460">
        <v>89.765900000000002</v>
      </c>
      <c r="BA102" s="460">
        <v>96.977000000000004</v>
      </c>
      <c r="BB102" s="460">
        <v>96.677700000000002</v>
      </c>
      <c r="BC102" s="460">
        <v>100</v>
      </c>
      <c r="BD102" s="460">
        <v>103.033</v>
      </c>
      <c r="BE102" s="460">
        <v>105.517</v>
      </c>
      <c r="BF102" s="460">
        <v>105.471</v>
      </c>
      <c r="BG102" s="460">
        <v>104.434</v>
      </c>
      <c r="BH102" s="460">
        <v>103.895</v>
      </c>
      <c r="BI102" s="460">
        <v>105.61</v>
      </c>
      <c r="BJ102" s="460">
        <v>106.569</v>
      </c>
      <c r="BK102" s="460">
        <v>107.426</v>
      </c>
      <c r="BL102" s="460">
        <v>108.069</v>
      </c>
      <c r="BM102" s="460">
        <v>107.268</v>
      </c>
      <c r="BN102" s="460">
        <v>108.57599999999999</v>
      </c>
      <c r="BO102" s="461">
        <v>102</v>
      </c>
    </row>
    <row r="103" spans="1:67" s="455" customFormat="1" ht="14" x14ac:dyDescent="0.15">
      <c r="A103" s="460" t="s">
        <v>829</v>
      </c>
      <c r="B103" s="460" t="s">
        <v>830</v>
      </c>
      <c r="C103" s="460" t="s">
        <v>1205</v>
      </c>
      <c r="D103" s="460" t="s">
        <v>1206</v>
      </c>
      <c r="E103" s="460"/>
      <c r="F103" s="460"/>
      <c r="G103" s="460"/>
      <c r="H103" s="460"/>
      <c r="I103" s="460"/>
      <c r="J103" s="460"/>
      <c r="K103" s="460"/>
      <c r="L103" s="460"/>
      <c r="M103" s="460"/>
      <c r="N103" s="460"/>
      <c r="O103" s="460"/>
      <c r="P103" s="460"/>
      <c r="Q103" s="460"/>
      <c r="R103" s="460"/>
      <c r="S103" s="460"/>
      <c r="T103" s="460"/>
      <c r="U103" s="460"/>
      <c r="V103" s="460"/>
      <c r="W103" s="460"/>
      <c r="X103" s="460"/>
      <c r="Y103" s="460"/>
      <c r="Z103" s="460"/>
      <c r="AA103" s="460"/>
      <c r="AB103" s="460"/>
      <c r="AC103" s="460"/>
      <c r="AD103" s="460"/>
      <c r="AE103" s="460"/>
      <c r="AF103" s="460"/>
      <c r="AG103" s="460"/>
      <c r="AH103" s="460"/>
      <c r="AI103" s="460"/>
      <c r="AJ103" s="460"/>
      <c r="AK103" s="460"/>
      <c r="AL103" s="460"/>
      <c r="AM103" s="460"/>
      <c r="AN103" s="460"/>
      <c r="AO103" s="460"/>
      <c r="AP103" s="460"/>
      <c r="AQ103" s="460"/>
      <c r="AR103" s="460"/>
      <c r="AS103" s="460"/>
      <c r="AT103" s="460"/>
      <c r="AU103" s="460"/>
      <c r="AV103" s="460"/>
      <c r="AW103" s="460"/>
      <c r="AX103" s="460"/>
      <c r="AY103" s="460"/>
      <c r="AZ103" s="460"/>
      <c r="BA103" s="460"/>
      <c r="BB103" s="460"/>
      <c r="BC103" s="460"/>
      <c r="BD103" s="460"/>
      <c r="BE103" s="460"/>
      <c r="BF103" s="460"/>
      <c r="BG103" s="460"/>
      <c r="BH103" s="460"/>
      <c r="BI103" s="460"/>
      <c r="BJ103" s="460"/>
      <c r="BK103" s="460"/>
      <c r="BL103" s="460"/>
      <c r="BM103" s="460"/>
      <c r="BN103" s="460"/>
      <c r="BO103" s="461">
        <v>103</v>
      </c>
    </row>
    <row r="104" spans="1:67" s="455" customFormat="1" ht="14" x14ac:dyDescent="0.15">
      <c r="A104" s="460" t="s">
        <v>232</v>
      </c>
      <c r="B104" s="460" t="s">
        <v>831</v>
      </c>
      <c r="C104" s="460" t="s">
        <v>1205</v>
      </c>
      <c r="D104" s="460" t="s">
        <v>1206</v>
      </c>
      <c r="E104" s="460">
        <v>1.75526</v>
      </c>
      <c r="F104" s="460">
        <v>1.7455499999999999</v>
      </c>
      <c r="G104" s="460">
        <v>1.7813699999999999</v>
      </c>
      <c r="H104" s="460">
        <v>1.78407</v>
      </c>
      <c r="I104" s="460">
        <v>1.7806200000000001</v>
      </c>
      <c r="J104" s="460">
        <v>1.76637</v>
      </c>
      <c r="K104" s="460">
        <v>1.7784599999999999</v>
      </c>
      <c r="L104" s="460">
        <v>1.7870900000000001</v>
      </c>
      <c r="M104" s="460">
        <v>1.82152</v>
      </c>
      <c r="N104" s="460">
        <v>1.85972</v>
      </c>
      <c r="O104" s="460">
        <v>1.9033199999999999</v>
      </c>
      <c r="P104" s="460">
        <v>1.89469</v>
      </c>
      <c r="Q104" s="460">
        <v>1.90472</v>
      </c>
      <c r="R104" s="460">
        <v>2.1675</v>
      </c>
      <c r="S104" s="460">
        <v>2.5250300000000001</v>
      </c>
      <c r="T104" s="460">
        <v>2.8573</v>
      </c>
      <c r="U104" s="460">
        <v>3.1637499999999998</v>
      </c>
      <c r="V104" s="460">
        <v>3.5536599999999998</v>
      </c>
      <c r="W104" s="460">
        <v>3.8481900000000002</v>
      </c>
      <c r="X104" s="460">
        <v>4.2847099999999996</v>
      </c>
      <c r="Y104" s="460">
        <v>4.7484799999999998</v>
      </c>
      <c r="Z104" s="460">
        <v>5.2913699999999997</v>
      </c>
      <c r="AA104" s="460">
        <v>5.3076400000000001</v>
      </c>
      <c r="AB104" s="460">
        <v>5.5485300000000004</v>
      </c>
      <c r="AC104" s="460">
        <v>5.7375600000000002</v>
      </c>
      <c r="AD104" s="460">
        <v>6.8097200000000004</v>
      </c>
      <c r="AE104" s="460">
        <v>9.3246300000000009</v>
      </c>
      <c r="AF104" s="460">
        <v>10.473699999999999</v>
      </c>
      <c r="AG104" s="460">
        <v>11.6083</v>
      </c>
      <c r="AH104" s="460">
        <v>12.930199999999999</v>
      </c>
      <c r="AI104" s="460">
        <v>18.260200000000001</v>
      </c>
      <c r="AJ104" s="460">
        <v>24.316500000000001</v>
      </c>
      <c r="AK104" s="460">
        <v>26.7593</v>
      </c>
      <c r="AL104" s="460">
        <v>29.9222</v>
      </c>
      <c r="AM104" s="460">
        <v>33.170299999999997</v>
      </c>
      <c r="AN104" s="460">
        <v>35.9604</v>
      </c>
      <c r="AO104" s="460">
        <v>39.936500000000002</v>
      </c>
      <c r="AP104" s="460">
        <v>43.623800000000003</v>
      </c>
      <c r="AQ104" s="460">
        <v>46.508899999999997</v>
      </c>
      <c r="AR104" s="460">
        <v>48.933700000000002</v>
      </c>
      <c r="AS104" s="460">
        <v>51.858699999999999</v>
      </c>
      <c r="AT104" s="460">
        <v>55.637099999999997</v>
      </c>
      <c r="AU104" s="460">
        <v>60.161799999999999</v>
      </c>
      <c r="AV104" s="460">
        <v>63.533000000000001</v>
      </c>
      <c r="AW104" s="460">
        <v>68.347899999999996</v>
      </c>
      <c r="AX104" s="460">
        <v>74.573499999999996</v>
      </c>
      <c r="AY104" s="460">
        <v>79.466099999999997</v>
      </c>
      <c r="AZ104" s="460">
        <v>84.887</v>
      </c>
      <c r="BA104" s="460">
        <v>94.526600000000002</v>
      </c>
      <c r="BB104" s="460">
        <v>96.283900000000003</v>
      </c>
      <c r="BC104" s="460">
        <v>100</v>
      </c>
      <c r="BD104" s="460">
        <v>106.214</v>
      </c>
      <c r="BE104" s="460">
        <v>110.23099999999999</v>
      </c>
      <c r="BF104" s="460">
        <v>115.01900000000001</v>
      </c>
      <c r="BG104" s="460">
        <v>118.95</v>
      </c>
      <c r="BH104" s="460">
        <v>121.792</v>
      </c>
      <c r="BI104" s="460">
        <v>127.21</v>
      </c>
      <c r="BJ104" s="460">
        <v>132.83799999999999</v>
      </c>
      <c r="BK104" s="460">
        <v>137.822</v>
      </c>
      <c r="BL104" s="460">
        <v>142.92099999999999</v>
      </c>
      <c r="BM104" s="460">
        <v>147.51599999999999</v>
      </c>
      <c r="BN104" s="460">
        <v>153.80099999999999</v>
      </c>
      <c r="BO104" s="461">
        <v>104</v>
      </c>
    </row>
    <row r="105" spans="1:67" s="455" customFormat="1" ht="14" x14ac:dyDescent="0.15">
      <c r="A105" s="460" t="s">
        <v>832</v>
      </c>
      <c r="B105" s="460" t="s">
        <v>833</v>
      </c>
      <c r="C105" s="460" t="s">
        <v>1205</v>
      </c>
      <c r="D105" s="460" t="s">
        <v>1206</v>
      </c>
      <c r="E105" s="460"/>
      <c r="F105" s="460"/>
      <c r="G105" s="460"/>
      <c r="H105" s="460"/>
      <c r="I105" s="460"/>
      <c r="J105" s="460"/>
      <c r="K105" s="460"/>
      <c r="L105" s="460"/>
      <c r="M105" s="460"/>
      <c r="N105" s="460"/>
      <c r="O105" s="460"/>
      <c r="P105" s="460"/>
      <c r="Q105" s="460"/>
      <c r="R105" s="460"/>
      <c r="S105" s="460"/>
      <c r="T105" s="460"/>
      <c r="U105" s="460"/>
      <c r="V105" s="460"/>
      <c r="W105" s="460"/>
      <c r="X105" s="460"/>
      <c r="Y105" s="460"/>
      <c r="Z105" s="460"/>
      <c r="AA105" s="460"/>
      <c r="AB105" s="460"/>
      <c r="AC105" s="460"/>
      <c r="AD105" s="460"/>
      <c r="AE105" s="460"/>
      <c r="AF105" s="460"/>
      <c r="AG105" s="460"/>
      <c r="AH105" s="460"/>
      <c r="AI105" s="460"/>
      <c r="AJ105" s="460"/>
      <c r="AK105" s="460"/>
      <c r="AL105" s="460"/>
      <c r="AM105" s="460"/>
      <c r="AN105" s="460"/>
      <c r="AO105" s="460"/>
      <c r="AP105" s="460"/>
      <c r="AQ105" s="460"/>
      <c r="AR105" s="460"/>
      <c r="AS105" s="460"/>
      <c r="AT105" s="460"/>
      <c r="AU105" s="460"/>
      <c r="AV105" s="460"/>
      <c r="AW105" s="460"/>
      <c r="AX105" s="460"/>
      <c r="AY105" s="460"/>
      <c r="AZ105" s="460"/>
      <c r="BA105" s="460"/>
      <c r="BB105" s="460"/>
      <c r="BC105" s="460"/>
      <c r="BD105" s="460"/>
      <c r="BE105" s="460"/>
      <c r="BF105" s="460"/>
      <c r="BG105" s="460"/>
      <c r="BH105" s="460"/>
      <c r="BI105" s="460"/>
      <c r="BJ105" s="460"/>
      <c r="BK105" s="460"/>
      <c r="BL105" s="460"/>
      <c r="BM105" s="460"/>
      <c r="BN105" s="460"/>
      <c r="BO105" s="461">
        <v>105</v>
      </c>
    </row>
    <row r="106" spans="1:67" s="455" customFormat="1" ht="14" x14ac:dyDescent="0.15">
      <c r="A106" s="460" t="s">
        <v>235</v>
      </c>
      <c r="B106" s="460" t="s">
        <v>834</v>
      </c>
      <c r="C106" s="460" t="s">
        <v>1205</v>
      </c>
      <c r="D106" s="460" t="s">
        <v>1206</v>
      </c>
      <c r="E106" s="460"/>
      <c r="F106" s="460"/>
      <c r="G106" s="460"/>
      <c r="H106" s="460"/>
      <c r="I106" s="460"/>
      <c r="J106" s="460"/>
      <c r="K106" s="460"/>
      <c r="L106" s="460"/>
      <c r="M106" s="460"/>
      <c r="N106" s="460"/>
      <c r="O106" s="460"/>
      <c r="P106" s="460"/>
      <c r="Q106" s="460"/>
      <c r="R106" s="460"/>
      <c r="S106" s="460"/>
      <c r="T106" s="460"/>
      <c r="U106" s="460"/>
      <c r="V106" s="460"/>
      <c r="W106" s="460"/>
      <c r="X106" s="460"/>
      <c r="Y106" s="460"/>
      <c r="Z106" s="460"/>
      <c r="AA106" s="460"/>
      <c r="AB106" s="460"/>
      <c r="AC106" s="460"/>
      <c r="AD106" s="460"/>
      <c r="AE106" s="460"/>
      <c r="AF106" s="460"/>
      <c r="AG106" s="460"/>
      <c r="AH106" s="460"/>
      <c r="AI106" s="460"/>
      <c r="AJ106" s="460"/>
      <c r="AK106" s="460"/>
      <c r="AL106" s="460"/>
      <c r="AM106" s="460">
        <v>37.986800000000002</v>
      </c>
      <c r="AN106" s="460">
        <v>42.6252</v>
      </c>
      <c r="AO106" s="460">
        <v>45.649299999999997</v>
      </c>
      <c r="AP106" s="460">
        <v>47.272500000000001</v>
      </c>
      <c r="AQ106" s="460">
        <v>49.440600000000003</v>
      </c>
      <c r="AR106" s="460">
        <v>53.167499999999997</v>
      </c>
      <c r="AS106" s="460">
        <v>56.436599999999999</v>
      </c>
      <c r="AT106" s="460">
        <v>57.919400000000003</v>
      </c>
      <c r="AU106" s="460">
        <v>61.012900000000002</v>
      </c>
      <c r="AV106" s="460">
        <v>64.662000000000006</v>
      </c>
      <c r="AW106" s="460">
        <v>67.680800000000005</v>
      </c>
      <c r="AX106" s="460">
        <v>72.367999999999995</v>
      </c>
      <c r="AY106" s="460">
        <v>77.200199999999995</v>
      </c>
      <c r="AZ106" s="460">
        <v>86.618700000000004</v>
      </c>
      <c r="BA106" s="460">
        <v>93.636600000000001</v>
      </c>
      <c r="BB106" s="460">
        <v>96.400999999999996</v>
      </c>
      <c r="BC106" s="460">
        <v>100</v>
      </c>
      <c r="BD106" s="460">
        <v>104.97799999999999</v>
      </c>
      <c r="BE106" s="460">
        <v>107.489</v>
      </c>
      <c r="BF106" s="460">
        <v>109.532</v>
      </c>
      <c r="BG106" s="460">
        <v>110.46599999999999</v>
      </c>
      <c r="BH106" s="460">
        <v>109.36</v>
      </c>
      <c r="BI106" s="460">
        <v>110.274</v>
      </c>
      <c r="BJ106" s="460">
        <v>112.374</v>
      </c>
      <c r="BK106" s="460">
        <v>113.816</v>
      </c>
      <c r="BL106" s="460">
        <v>116.191</v>
      </c>
      <c r="BM106" s="460">
        <v>117.346</v>
      </c>
      <c r="BN106" s="460">
        <v>123.251</v>
      </c>
      <c r="BO106" s="461">
        <v>106</v>
      </c>
    </row>
    <row r="107" spans="1:67" s="455" customFormat="1" ht="14" x14ac:dyDescent="0.15">
      <c r="A107" s="460" t="s">
        <v>835</v>
      </c>
      <c r="B107" s="460" t="s">
        <v>836</v>
      </c>
      <c r="C107" s="460" t="s">
        <v>1205</v>
      </c>
      <c r="D107" s="460" t="s">
        <v>1206</v>
      </c>
      <c r="E107" s="460"/>
      <c r="F107" s="460"/>
      <c r="G107" s="460"/>
      <c r="H107" s="460"/>
      <c r="I107" s="460"/>
      <c r="J107" s="460"/>
      <c r="K107" s="460"/>
      <c r="L107" s="460"/>
      <c r="M107" s="460"/>
      <c r="N107" s="460"/>
      <c r="O107" s="460"/>
      <c r="P107" s="460"/>
      <c r="Q107" s="460"/>
      <c r="R107" s="460"/>
      <c r="S107" s="460"/>
      <c r="T107" s="460"/>
      <c r="U107" s="460"/>
      <c r="V107" s="460"/>
      <c r="W107" s="460"/>
      <c r="X107" s="460"/>
      <c r="Y107" s="460"/>
      <c r="Z107" s="460"/>
      <c r="AA107" s="460"/>
      <c r="AB107" s="460"/>
      <c r="AC107" s="460"/>
      <c r="AD107" s="460"/>
      <c r="AE107" s="460"/>
      <c r="AF107" s="460"/>
      <c r="AG107" s="460"/>
      <c r="AH107" s="460"/>
      <c r="AI107" s="460"/>
      <c r="AJ107" s="460"/>
      <c r="AK107" s="460"/>
      <c r="AL107" s="460"/>
      <c r="AM107" s="460"/>
      <c r="AN107" s="460"/>
      <c r="AO107" s="460"/>
      <c r="AP107" s="460"/>
      <c r="AQ107" s="460"/>
      <c r="AR107" s="460"/>
      <c r="AS107" s="460"/>
      <c r="AT107" s="460"/>
      <c r="AU107" s="460"/>
      <c r="AV107" s="460"/>
      <c r="AW107" s="460"/>
      <c r="AX107" s="460"/>
      <c r="AY107" s="460"/>
      <c r="AZ107" s="460"/>
      <c r="BA107" s="460"/>
      <c r="BB107" s="460"/>
      <c r="BC107" s="460"/>
      <c r="BD107" s="460"/>
      <c r="BE107" s="460"/>
      <c r="BF107" s="460"/>
      <c r="BG107" s="460"/>
      <c r="BH107" s="460"/>
      <c r="BI107" s="460"/>
      <c r="BJ107" s="460"/>
      <c r="BK107" s="460"/>
      <c r="BL107" s="460"/>
      <c r="BM107" s="460"/>
      <c r="BN107" s="460"/>
      <c r="BO107" s="461">
        <v>107</v>
      </c>
    </row>
    <row r="108" spans="1:67" s="455" customFormat="1" ht="14" x14ac:dyDescent="0.15">
      <c r="A108" s="460" t="s">
        <v>837</v>
      </c>
      <c r="B108" s="460" t="s">
        <v>838</v>
      </c>
      <c r="C108" s="460" t="s">
        <v>1205</v>
      </c>
      <c r="D108" s="460" t="s">
        <v>1206</v>
      </c>
      <c r="E108" s="460"/>
      <c r="F108" s="460"/>
      <c r="G108" s="460"/>
      <c r="H108" s="460"/>
      <c r="I108" s="460"/>
      <c r="J108" s="460"/>
      <c r="K108" s="460"/>
      <c r="L108" s="460"/>
      <c r="M108" s="460"/>
      <c r="N108" s="460"/>
      <c r="O108" s="460"/>
      <c r="P108" s="460"/>
      <c r="Q108" s="460"/>
      <c r="R108" s="460"/>
      <c r="S108" s="460"/>
      <c r="T108" s="460"/>
      <c r="U108" s="460"/>
      <c r="V108" s="460"/>
      <c r="W108" s="460"/>
      <c r="X108" s="460"/>
      <c r="Y108" s="460"/>
      <c r="Z108" s="460">
        <v>28.989100000000001</v>
      </c>
      <c r="AA108" s="460">
        <v>32.1693</v>
      </c>
      <c r="AB108" s="460">
        <v>35.349600000000002</v>
      </c>
      <c r="AC108" s="460">
        <v>38.407499999999999</v>
      </c>
      <c r="AD108" s="460">
        <v>39.753</v>
      </c>
      <c r="AE108" s="460">
        <v>41.098500000000001</v>
      </c>
      <c r="AF108" s="460">
        <v>43.422499999999999</v>
      </c>
      <c r="AG108" s="460">
        <v>46.8474</v>
      </c>
      <c r="AH108" s="460">
        <v>51.617699999999999</v>
      </c>
      <c r="AI108" s="460">
        <v>56.999699999999997</v>
      </c>
      <c r="AJ108" s="460">
        <v>63.360100000000003</v>
      </c>
      <c r="AK108" s="460">
        <v>69.475999999999999</v>
      </c>
      <c r="AL108" s="460">
        <v>75.591800000000006</v>
      </c>
      <c r="AM108" s="460">
        <v>82.196899999999999</v>
      </c>
      <c r="AN108" s="460">
        <v>89.658199999999994</v>
      </c>
      <c r="AO108" s="460">
        <v>95.284800000000004</v>
      </c>
      <c r="AP108" s="460">
        <v>100.789</v>
      </c>
      <c r="AQ108" s="460">
        <v>103.72499999999999</v>
      </c>
      <c r="AR108" s="460">
        <v>99.565899999999999</v>
      </c>
      <c r="AS108" s="460">
        <v>95.8964</v>
      </c>
      <c r="AT108" s="460">
        <v>94.306299999999993</v>
      </c>
      <c r="AU108" s="460">
        <v>91.492999999999995</v>
      </c>
      <c r="AV108" s="460">
        <v>89.046700000000001</v>
      </c>
      <c r="AW108" s="460">
        <v>88.802000000000007</v>
      </c>
      <c r="AX108" s="460">
        <v>89.535899999999998</v>
      </c>
      <c r="AY108" s="460">
        <v>91.326899999999995</v>
      </c>
      <c r="AZ108" s="460">
        <v>93.185400000000001</v>
      </c>
      <c r="BA108" s="460">
        <v>97.195300000000003</v>
      </c>
      <c r="BB108" s="460">
        <v>97.758499999999998</v>
      </c>
      <c r="BC108" s="460">
        <v>100</v>
      </c>
      <c r="BD108" s="460">
        <v>105.30500000000001</v>
      </c>
      <c r="BE108" s="460">
        <v>109.574</v>
      </c>
      <c r="BF108" s="460">
        <v>114.328</v>
      </c>
      <c r="BG108" s="460">
        <v>119.38500000000001</v>
      </c>
      <c r="BH108" s="460">
        <v>122.956</v>
      </c>
      <c r="BI108" s="460">
        <v>125.91800000000001</v>
      </c>
      <c r="BJ108" s="460">
        <v>127.79900000000001</v>
      </c>
      <c r="BK108" s="460">
        <v>130.874</v>
      </c>
      <c r="BL108" s="460">
        <v>134.64699999999999</v>
      </c>
      <c r="BM108" s="460">
        <v>134.98500000000001</v>
      </c>
      <c r="BN108" s="460">
        <v>137.10300000000001</v>
      </c>
      <c r="BO108" s="461">
        <v>108</v>
      </c>
    </row>
    <row r="109" spans="1:67" s="455" customFormat="1" ht="14" x14ac:dyDescent="0.15">
      <c r="A109" s="460" t="s">
        <v>237</v>
      </c>
      <c r="B109" s="460" t="s">
        <v>839</v>
      </c>
      <c r="C109" s="460" t="s">
        <v>1205</v>
      </c>
      <c r="D109" s="460" t="s">
        <v>1206</v>
      </c>
      <c r="E109" s="460">
        <v>1.56193</v>
      </c>
      <c r="F109" s="460">
        <v>1.5863400000000001</v>
      </c>
      <c r="G109" s="460">
        <v>1.6036699999999999</v>
      </c>
      <c r="H109" s="460">
        <v>1.6530800000000001</v>
      </c>
      <c r="I109" s="460">
        <v>1.7270099999999999</v>
      </c>
      <c r="J109" s="460">
        <v>1.7820400000000001</v>
      </c>
      <c r="K109" s="460">
        <v>1.8138399999999999</v>
      </c>
      <c r="L109" s="460">
        <v>1.85178</v>
      </c>
      <c r="M109" s="460">
        <v>1.8862399999999999</v>
      </c>
      <c r="N109" s="460">
        <v>1.90998</v>
      </c>
      <c r="O109" s="460">
        <v>1.9650000000000001</v>
      </c>
      <c r="P109" s="460">
        <v>2.0086900000000001</v>
      </c>
      <c r="Q109" s="460">
        <v>2.0812499999999998</v>
      </c>
      <c r="R109" s="460">
        <v>2.18933</v>
      </c>
      <c r="S109" s="460">
        <v>2.47065</v>
      </c>
      <c r="T109" s="460">
        <v>2.6776</v>
      </c>
      <c r="U109" s="460">
        <v>2.8083499999999999</v>
      </c>
      <c r="V109" s="460">
        <v>3.0452300000000001</v>
      </c>
      <c r="W109" s="460">
        <v>3.2202799999999998</v>
      </c>
      <c r="X109" s="460">
        <v>3.6110699999999998</v>
      </c>
      <c r="Y109" s="460">
        <v>4.2632899999999996</v>
      </c>
      <c r="Z109" s="460">
        <v>4.6642799999999998</v>
      </c>
      <c r="AA109" s="460">
        <v>5.0832499999999996</v>
      </c>
      <c r="AB109" s="460">
        <v>5.5027699999999999</v>
      </c>
      <c r="AC109" s="460">
        <v>5.7628500000000003</v>
      </c>
      <c r="AD109" s="460">
        <v>5.9566299999999996</v>
      </c>
      <c r="AE109" s="460">
        <v>6.21591</v>
      </c>
      <c r="AF109" s="460">
        <v>6.3705100000000003</v>
      </c>
      <c r="AG109" s="460">
        <v>6.6566200000000002</v>
      </c>
      <c r="AH109" s="460">
        <v>7.3123300000000002</v>
      </c>
      <c r="AI109" s="460">
        <v>9.0177499999999995</v>
      </c>
      <c r="AJ109" s="460">
        <v>12.081300000000001</v>
      </c>
      <c r="AK109" s="460">
        <v>13.1396</v>
      </c>
      <c r="AL109" s="460">
        <v>14.5519</v>
      </c>
      <c r="AM109" s="460">
        <v>17.713999999999999</v>
      </c>
      <c r="AN109" s="460">
        <v>22.933299999999999</v>
      </c>
      <c r="AO109" s="460">
        <v>28.400099999999998</v>
      </c>
      <c r="AP109" s="460">
        <v>34.136899999999997</v>
      </c>
      <c r="AQ109" s="460">
        <v>38.802700000000002</v>
      </c>
      <c r="AR109" s="460">
        <v>43.328600000000002</v>
      </c>
      <c r="AS109" s="460">
        <v>48.115499999999997</v>
      </c>
      <c r="AT109" s="460">
        <v>52.770299999999999</v>
      </c>
      <c r="AU109" s="460">
        <v>56.828600000000002</v>
      </c>
      <c r="AV109" s="460">
        <v>61.189700000000002</v>
      </c>
      <c r="AW109" s="460">
        <v>66.154499999999999</v>
      </c>
      <c r="AX109" s="460">
        <v>71.982100000000003</v>
      </c>
      <c r="AY109" s="460">
        <v>75.997100000000003</v>
      </c>
      <c r="AZ109" s="460">
        <v>81.2684</v>
      </c>
      <c r="BA109" s="460">
        <v>90.535799999999995</v>
      </c>
      <c r="BB109" s="460">
        <v>95.512</v>
      </c>
      <c r="BC109" s="460">
        <v>100</v>
      </c>
      <c r="BD109" s="460">
        <v>106.762</v>
      </c>
      <c r="BE109" s="460">
        <v>112.31</v>
      </c>
      <c r="BF109" s="460">
        <v>118.107</v>
      </c>
      <c r="BG109" s="460">
        <v>125.346</v>
      </c>
      <c r="BH109" s="460">
        <v>129.304</v>
      </c>
      <c r="BI109" s="460">
        <v>132.828</v>
      </c>
      <c r="BJ109" s="460">
        <v>138.053</v>
      </c>
      <c r="BK109" s="460">
        <v>144.05500000000001</v>
      </c>
      <c r="BL109" s="460">
        <v>150.34399999999999</v>
      </c>
      <c r="BM109" s="460">
        <v>155.559</v>
      </c>
      <c r="BN109" s="460">
        <v>162.529</v>
      </c>
      <c r="BO109" s="461">
        <v>109</v>
      </c>
    </row>
    <row r="110" spans="1:67" s="455" customFormat="1" ht="14" x14ac:dyDescent="0.15">
      <c r="A110" s="460" t="s">
        <v>840</v>
      </c>
      <c r="B110" s="460" t="s">
        <v>841</v>
      </c>
      <c r="C110" s="460" t="s">
        <v>1205</v>
      </c>
      <c r="D110" s="460" t="s">
        <v>1206</v>
      </c>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c r="AU110" s="460"/>
      <c r="AV110" s="460"/>
      <c r="AW110" s="460"/>
      <c r="AX110" s="460"/>
      <c r="AY110" s="460"/>
      <c r="AZ110" s="460"/>
      <c r="BA110" s="460"/>
      <c r="BB110" s="460"/>
      <c r="BC110" s="460"/>
      <c r="BD110" s="460"/>
      <c r="BE110" s="460"/>
      <c r="BF110" s="460"/>
      <c r="BG110" s="460"/>
      <c r="BH110" s="460"/>
      <c r="BI110" s="460"/>
      <c r="BJ110" s="460"/>
      <c r="BK110" s="460"/>
      <c r="BL110" s="460"/>
      <c r="BM110" s="460"/>
      <c r="BN110" s="460"/>
      <c r="BO110" s="461">
        <v>110</v>
      </c>
    </row>
    <row r="111" spans="1:67" s="455" customFormat="1" ht="14" x14ac:dyDescent="0.15">
      <c r="A111" s="460" t="s">
        <v>206</v>
      </c>
      <c r="B111" s="460" t="s">
        <v>842</v>
      </c>
      <c r="C111" s="460" t="s">
        <v>1205</v>
      </c>
      <c r="D111" s="460" t="s">
        <v>1206</v>
      </c>
      <c r="E111" s="460"/>
      <c r="F111" s="460"/>
      <c r="G111" s="460"/>
      <c r="H111" s="460"/>
      <c r="I111" s="460"/>
      <c r="J111" s="460"/>
      <c r="K111" s="460"/>
      <c r="L111" s="460"/>
      <c r="M111" s="460"/>
      <c r="N111" s="460"/>
      <c r="O111" s="460"/>
      <c r="P111" s="460"/>
      <c r="Q111" s="460"/>
      <c r="R111" s="460"/>
      <c r="S111" s="460"/>
      <c r="T111" s="460"/>
      <c r="U111" s="460"/>
      <c r="V111" s="460"/>
      <c r="W111" s="460"/>
      <c r="X111" s="460"/>
      <c r="Y111" s="460"/>
      <c r="Z111" s="460"/>
      <c r="AA111" s="460"/>
      <c r="AB111" s="460"/>
      <c r="AC111" s="460"/>
      <c r="AD111" s="460">
        <v>1.2E-4</v>
      </c>
      <c r="AE111" s="460">
        <v>1.8000000000000001E-4</v>
      </c>
      <c r="AF111" s="460">
        <v>4.2000000000000002E-4</v>
      </c>
      <c r="AG111" s="460">
        <v>1.2099999999999999E-3</v>
      </c>
      <c r="AH111" s="460">
        <v>1.8079999999999999E-2</v>
      </c>
      <c r="AI111" s="460">
        <v>0.10849</v>
      </c>
      <c r="AJ111" s="460">
        <v>0.24107999999999999</v>
      </c>
      <c r="AK111" s="460">
        <v>1.74783</v>
      </c>
      <c r="AL111" s="460">
        <v>27.965299999999999</v>
      </c>
      <c r="AM111" s="460">
        <v>57.979700000000001</v>
      </c>
      <c r="AN111" s="460">
        <v>60.27</v>
      </c>
      <c r="AO111" s="460">
        <v>62.861600000000003</v>
      </c>
      <c r="AP111" s="460">
        <v>65.4833</v>
      </c>
      <c r="AQ111" s="460">
        <v>69.6721</v>
      </c>
      <c r="AR111" s="460">
        <v>72.472300000000004</v>
      </c>
      <c r="AS111" s="460">
        <v>75.8142</v>
      </c>
      <c r="AT111" s="460">
        <v>78.677499999999995</v>
      </c>
      <c r="AU111" s="460">
        <v>79.992800000000003</v>
      </c>
      <c r="AV111" s="460">
        <v>81.406599999999997</v>
      </c>
      <c r="AW111" s="460">
        <v>83.079800000000006</v>
      </c>
      <c r="AX111" s="460">
        <v>85.835700000000003</v>
      </c>
      <c r="AY111" s="460">
        <v>88.573700000000002</v>
      </c>
      <c r="AZ111" s="460">
        <v>91.1417</v>
      </c>
      <c r="BA111" s="460">
        <v>96.680400000000006</v>
      </c>
      <c r="BB111" s="460">
        <v>98.98</v>
      </c>
      <c r="BC111" s="460">
        <v>100</v>
      </c>
      <c r="BD111" s="460">
        <v>102.273</v>
      </c>
      <c r="BE111" s="460">
        <v>105.762</v>
      </c>
      <c r="BF111" s="460">
        <v>108.107</v>
      </c>
      <c r="BG111" s="460">
        <v>107.874</v>
      </c>
      <c r="BH111" s="460">
        <v>107.373</v>
      </c>
      <c r="BI111" s="460">
        <v>106.16500000000001</v>
      </c>
      <c r="BJ111" s="460">
        <v>107.364</v>
      </c>
      <c r="BK111" s="460">
        <v>108.97499999999999</v>
      </c>
      <c r="BL111" s="460">
        <v>109.816</v>
      </c>
      <c r="BM111" s="460">
        <v>109.986</v>
      </c>
      <c r="BN111" s="460">
        <v>112.795</v>
      </c>
      <c r="BO111" s="461">
        <v>111</v>
      </c>
    </row>
    <row r="112" spans="1:67" s="455" customFormat="1" ht="14" x14ac:dyDescent="0.15">
      <c r="A112" s="460" t="s">
        <v>236</v>
      </c>
      <c r="B112" s="460" t="s">
        <v>843</v>
      </c>
      <c r="C112" s="460" t="s">
        <v>1205</v>
      </c>
      <c r="D112" s="460" t="s">
        <v>1206</v>
      </c>
      <c r="E112" s="460">
        <v>0.85297000000000001</v>
      </c>
      <c r="F112" s="460">
        <v>0.88521000000000005</v>
      </c>
      <c r="G112" s="460">
        <v>0.88029999999999997</v>
      </c>
      <c r="H112" s="460">
        <v>0.91820999999999997</v>
      </c>
      <c r="I112" s="460">
        <v>1.00234</v>
      </c>
      <c r="J112" s="460">
        <v>1.0250300000000001</v>
      </c>
      <c r="K112" s="460">
        <v>1.1101300000000001</v>
      </c>
      <c r="L112" s="460">
        <v>1.0775399999999999</v>
      </c>
      <c r="M112" s="460">
        <v>1.0917300000000001</v>
      </c>
      <c r="N112" s="460">
        <v>1.1071500000000001</v>
      </c>
      <c r="O112" s="460">
        <v>1.1223000000000001</v>
      </c>
      <c r="P112" s="460">
        <v>1.2298199999999999</v>
      </c>
      <c r="Q112" s="460">
        <v>1.2690399999999999</v>
      </c>
      <c r="R112" s="460">
        <v>1.5576099999999999</v>
      </c>
      <c r="S112" s="460">
        <v>1.7904899999999999</v>
      </c>
      <c r="T112" s="460">
        <v>2.0908099999999998</v>
      </c>
      <c r="U112" s="460">
        <v>2.2379699999999998</v>
      </c>
      <c r="V112" s="460">
        <v>2.3832499999999999</v>
      </c>
      <c r="W112" s="460">
        <v>2.3195399999999999</v>
      </c>
      <c r="X112" s="460">
        <v>2.6232500000000001</v>
      </c>
      <c r="Y112" s="460">
        <v>3.08962</v>
      </c>
      <c r="Z112" s="460">
        <v>3.4251100000000001</v>
      </c>
      <c r="AA112" s="460">
        <v>3.6771699999999998</v>
      </c>
      <c r="AB112" s="460">
        <v>4.0538499999999997</v>
      </c>
      <c r="AC112" s="460">
        <v>4.3133699999999999</v>
      </c>
      <c r="AD112" s="460">
        <v>4.7727000000000004</v>
      </c>
      <c r="AE112" s="460">
        <v>4.9292400000000001</v>
      </c>
      <c r="AF112" s="460">
        <v>4.3648699999999998</v>
      </c>
      <c r="AG112" s="460">
        <v>4.5440699999999996</v>
      </c>
      <c r="AH112" s="460">
        <v>4.8586900000000002</v>
      </c>
      <c r="AI112" s="460">
        <v>5.8924300000000001</v>
      </c>
      <c r="AJ112" s="460">
        <v>6.8010400000000004</v>
      </c>
      <c r="AK112" s="460">
        <v>8.1176200000000005</v>
      </c>
      <c r="AL112" s="460">
        <v>10.529</v>
      </c>
      <c r="AM112" s="460">
        <v>14.670299999999999</v>
      </c>
      <c r="AN112" s="460">
        <v>18.720500000000001</v>
      </c>
      <c r="AO112" s="460">
        <v>22.573799999999999</v>
      </c>
      <c r="AP112" s="460">
        <v>27.2148</v>
      </c>
      <c r="AQ112" s="460">
        <v>28.648700000000002</v>
      </c>
      <c r="AR112" s="460">
        <v>29.509399999999999</v>
      </c>
      <c r="AS112" s="460">
        <v>32.263599999999997</v>
      </c>
      <c r="AT112" s="460">
        <v>36.560099999999998</v>
      </c>
      <c r="AU112" s="460">
        <v>39.131300000000003</v>
      </c>
      <c r="AV112" s="460">
        <v>50.361800000000002</v>
      </c>
      <c r="AW112" s="460">
        <v>60.953800000000001</v>
      </c>
      <c r="AX112" s="460">
        <v>69.4709</v>
      </c>
      <c r="AY112" s="460">
        <v>77.352500000000006</v>
      </c>
      <c r="AZ112" s="460">
        <v>82.424700000000001</v>
      </c>
      <c r="BA112" s="460">
        <v>95.020700000000005</v>
      </c>
      <c r="BB112" s="460">
        <v>95.394999999999996</v>
      </c>
      <c r="BC112" s="460">
        <v>100</v>
      </c>
      <c r="BD112" s="460">
        <v>106.333</v>
      </c>
      <c r="BE112" s="460">
        <v>111.669</v>
      </c>
      <c r="BF112" s="460">
        <v>116.99</v>
      </c>
      <c r="BG112" s="460">
        <v>121.012</v>
      </c>
      <c r="BH112" s="460">
        <v>129.15799999999999</v>
      </c>
      <c r="BI112" s="460">
        <v>144.01499999999999</v>
      </c>
      <c r="BJ112" s="460">
        <v>159.39599999999999</v>
      </c>
      <c r="BK112" s="460">
        <v>179.291</v>
      </c>
      <c r="BL112" s="460">
        <v>212.82499999999999</v>
      </c>
      <c r="BM112" s="460">
        <v>261.34199999999998</v>
      </c>
      <c r="BN112" s="460">
        <v>305.35599999999999</v>
      </c>
      <c r="BO112" s="461">
        <v>112</v>
      </c>
    </row>
    <row r="113" spans="1:67" s="455" customFormat="1" ht="14" x14ac:dyDescent="0.15">
      <c r="A113" s="460" t="s">
        <v>238</v>
      </c>
      <c r="B113" s="460" t="s">
        <v>844</v>
      </c>
      <c r="C113" s="460" t="s">
        <v>1205</v>
      </c>
      <c r="D113" s="460" t="s">
        <v>1206</v>
      </c>
      <c r="E113" s="460"/>
      <c r="F113" s="460"/>
      <c r="G113" s="460"/>
      <c r="H113" s="460"/>
      <c r="I113" s="460"/>
      <c r="J113" s="460"/>
      <c r="K113" s="460"/>
      <c r="L113" s="460"/>
      <c r="M113" s="460"/>
      <c r="N113" s="460"/>
      <c r="O113" s="460"/>
      <c r="P113" s="460"/>
      <c r="Q113" s="460">
        <v>2.2356400000000001</v>
      </c>
      <c r="R113" s="460">
        <v>2.3113899999999998</v>
      </c>
      <c r="S113" s="460">
        <v>2.3529200000000001</v>
      </c>
      <c r="T113" s="460">
        <v>2.44333</v>
      </c>
      <c r="U113" s="460">
        <v>2.5710700000000002</v>
      </c>
      <c r="V113" s="460">
        <v>2.6715800000000001</v>
      </c>
      <c r="W113" s="460">
        <v>2.7968000000000002</v>
      </c>
      <c r="X113" s="460">
        <v>3.0478499999999999</v>
      </c>
      <c r="Y113" s="460">
        <v>3.33087</v>
      </c>
      <c r="Z113" s="460">
        <v>3.4861300000000002</v>
      </c>
      <c r="AA113" s="460">
        <v>3.72444</v>
      </c>
      <c r="AB113" s="460">
        <v>3.9955699999999998</v>
      </c>
      <c r="AC113" s="460">
        <v>4.3339100000000004</v>
      </c>
      <c r="AD113" s="460">
        <v>4.6347899999999997</v>
      </c>
      <c r="AE113" s="460">
        <v>4.8800400000000002</v>
      </c>
      <c r="AF113" s="460">
        <v>5.30335</v>
      </c>
      <c r="AG113" s="460">
        <v>6.1372299999999997</v>
      </c>
      <c r="AH113" s="460">
        <v>7.1897099999999998</v>
      </c>
      <c r="AI113" s="460">
        <v>9.2294099999999997</v>
      </c>
      <c r="AJ113" s="460">
        <v>12.4429</v>
      </c>
      <c r="AK113" s="460">
        <v>15.3863</v>
      </c>
      <c r="AL113" s="460">
        <v>18.842700000000001</v>
      </c>
      <c r="AM113" s="460">
        <v>22.398</v>
      </c>
      <c r="AN113" s="460">
        <v>28.7378</v>
      </c>
      <c r="AO113" s="460">
        <v>35.482300000000002</v>
      </c>
      <c r="AP113" s="460">
        <v>41.977400000000003</v>
      </c>
      <c r="AQ113" s="460">
        <v>47.918799999999997</v>
      </c>
      <c r="AR113" s="460">
        <v>52.709600000000002</v>
      </c>
      <c r="AS113" s="460">
        <v>57.877000000000002</v>
      </c>
      <c r="AT113" s="460">
        <v>63.153599999999997</v>
      </c>
      <c r="AU113" s="460">
        <v>66.478899999999996</v>
      </c>
      <c r="AV113" s="460">
        <v>69.577500000000001</v>
      </c>
      <c r="AW113" s="460">
        <v>74.27</v>
      </c>
      <c r="AX113" s="460">
        <v>76.915099999999995</v>
      </c>
      <c r="AY113" s="460">
        <v>79.938199999999995</v>
      </c>
      <c r="AZ113" s="460">
        <v>86.300200000000004</v>
      </c>
      <c r="BA113" s="460">
        <v>91.514899999999997</v>
      </c>
      <c r="BB113" s="460">
        <v>95.369299999999996</v>
      </c>
      <c r="BC113" s="460">
        <v>100</v>
      </c>
      <c r="BD113" s="460">
        <v>103.93</v>
      </c>
      <c r="BE113" s="460">
        <v>109.804</v>
      </c>
      <c r="BF113" s="460">
        <v>111.70699999999999</v>
      </c>
      <c r="BG113" s="460">
        <v>111.453</v>
      </c>
      <c r="BH113" s="460">
        <v>111.384</v>
      </c>
      <c r="BI113" s="460">
        <v>111.824</v>
      </c>
      <c r="BJ113" s="460">
        <v>114.45</v>
      </c>
      <c r="BK113" s="460">
        <v>117.712</v>
      </c>
      <c r="BL113" s="460">
        <v>121.642</v>
      </c>
      <c r="BM113" s="460">
        <v>125.68899999999999</v>
      </c>
      <c r="BN113" s="460">
        <v>132.113</v>
      </c>
      <c r="BO113" s="461">
        <v>113</v>
      </c>
    </row>
    <row r="114" spans="1:67" s="455" customFormat="1" ht="14" x14ac:dyDescent="0.15">
      <c r="A114" s="460" t="s">
        <v>845</v>
      </c>
      <c r="B114" s="460" t="s">
        <v>846</v>
      </c>
      <c r="C114" s="460" t="s">
        <v>1205</v>
      </c>
      <c r="D114" s="460" t="s">
        <v>1206</v>
      </c>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0"/>
      <c r="AJ114" s="460"/>
      <c r="AK114" s="460"/>
      <c r="AL114" s="460"/>
      <c r="AM114" s="460"/>
      <c r="AN114" s="460"/>
      <c r="AO114" s="460"/>
      <c r="AP114" s="460"/>
      <c r="AQ114" s="460"/>
      <c r="AR114" s="460"/>
      <c r="AS114" s="460"/>
      <c r="AT114" s="460"/>
      <c r="AU114" s="460"/>
      <c r="AV114" s="460"/>
      <c r="AW114" s="460"/>
      <c r="AX114" s="460"/>
      <c r="AY114" s="460"/>
      <c r="AZ114" s="460"/>
      <c r="BA114" s="460"/>
      <c r="BB114" s="460"/>
      <c r="BC114" s="460"/>
      <c r="BD114" s="460"/>
      <c r="BE114" s="460"/>
      <c r="BF114" s="460"/>
      <c r="BG114" s="460"/>
      <c r="BH114" s="460"/>
      <c r="BI114" s="460"/>
      <c r="BJ114" s="460"/>
      <c r="BK114" s="460"/>
      <c r="BL114" s="460"/>
      <c r="BM114" s="460"/>
      <c r="BN114" s="460"/>
      <c r="BO114" s="461">
        <v>114</v>
      </c>
    </row>
    <row r="115" spans="1:67" s="455" customFormat="1" ht="14" x14ac:dyDescent="0.15">
      <c r="A115" s="460" t="s">
        <v>847</v>
      </c>
      <c r="B115" s="460" t="s">
        <v>848</v>
      </c>
      <c r="C115" s="460" t="s">
        <v>1205</v>
      </c>
      <c r="D115" s="460" t="s">
        <v>1206</v>
      </c>
      <c r="E115" s="460"/>
      <c r="F115" s="460"/>
      <c r="G115" s="460"/>
      <c r="H115" s="460"/>
      <c r="I115" s="460"/>
      <c r="J115" s="460"/>
      <c r="K115" s="460"/>
      <c r="L115" s="460"/>
      <c r="M115" s="460"/>
      <c r="N115" s="460"/>
      <c r="O115" s="460"/>
      <c r="P115" s="460"/>
      <c r="Q115" s="460"/>
      <c r="R115" s="460"/>
      <c r="S115" s="460"/>
      <c r="T115" s="460"/>
      <c r="U115" s="460"/>
      <c r="V115" s="460"/>
      <c r="W115" s="460"/>
      <c r="X115" s="460"/>
      <c r="Y115" s="460"/>
      <c r="Z115" s="460"/>
      <c r="AA115" s="460"/>
      <c r="AB115" s="460"/>
      <c r="AC115" s="460"/>
      <c r="AD115" s="460"/>
      <c r="AE115" s="460"/>
      <c r="AF115" s="460"/>
      <c r="AG115" s="460"/>
      <c r="AH115" s="460"/>
      <c r="AI115" s="460"/>
      <c r="AJ115" s="460"/>
      <c r="AK115" s="460"/>
      <c r="AL115" s="460"/>
      <c r="AM115" s="460"/>
      <c r="AN115" s="460"/>
      <c r="AO115" s="460"/>
      <c r="AP115" s="460"/>
      <c r="AQ115" s="460"/>
      <c r="AR115" s="460"/>
      <c r="AS115" s="460"/>
      <c r="AT115" s="460"/>
      <c r="AU115" s="460"/>
      <c r="AV115" s="460"/>
      <c r="AW115" s="460"/>
      <c r="AX115" s="460"/>
      <c r="AY115" s="460"/>
      <c r="AZ115" s="460"/>
      <c r="BA115" s="460"/>
      <c r="BB115" s="460"/>
      <c r="BC115" s="460"/>
      <c r="BD115" s="460"/>
      <c r="BE115" s="460"/>
      <c r="BF115" s="460"/>
      <c r="BG115" s="460"/>
      <c r="BH115" s="460"/>
      <c r="BI115" s="460"/>
      <c r="BJ115" s="460"/>
      <c r="BK115" s="460"/>
      <c r="BL115" s="460"/>
      <c r="BM115" s="460"/>
      <c r="BN115" s="460"/>
      <c r="BO115" s="461">
        <v>115</v>
      </c>
    </row>
    <row r="116" spans="1:67" s="455" customFormat="1" ht="14" x14ac:dyDescent="0.15">
      <c r="A116" s="460" t="s">
        <v>849</v>
      </c>
      <c r="B116" s="460" t="s">
        <v>850</v>
      </c>
      <c r="C116" s="460" t="s">
        <v>1205</v>
      </c>
      <c r="D116" s="460" t="s">
        <v>1206</v>
      </c>
      <c r="E116" s="460"/>
      <c r="F116" s="460"/>
      <c r="G116" s="460"/>
      <c r="H116" s="460"/>
      <c r="I116" s="460"/>
      <c r="J116" s="460"/>
      <c r="K116" s="460"/>
      <c r="L116" s="460"/>
      <c r="M116" s="460"/>
      <c r="N116" s="460"/>
      <c r="O116" s="460"/>
      <c r="P116" s="460"/>
      <c r="Q116" s="460"/>
      <c r="R116" s="460"/>
      <c r="S116" s="460"/>
      <c r="T116" s="460"/>
      <c r="U116" s="460"/>
      <c r="V116" s="460"/>
      <c r="W116" s="460"/>
      <c r="X116" s="460"/>
      <c r="Y116" s="460"/>
      <c r="Z116" s="460"/>
      <c r="AA116" s="460"/>
      <c r="AB116" s="460"/>
      <c r="AC116" s="460"/>
      <c r="AD116" s="460"/>
      <c r="AE116" s="460"/>
      <c r="AF116" s="460"/>
      <c r="AG116" s="460"/>
      <c r="AH116" s="460"/>
      <c r="AI116" s="460"/>
      <c r="AJ116" s="460"/>
      <c r="AK116" s="460"/>
      <c r="AL116" s="460"/>
      <c r="AM116" s="460"/>
      <c r="AN116" s="460"/>
      <c r="AO116" s="460"/>
      <c r="AP116" s="460"/>
      <c r="AQ116" s="460"/>
      <c r="AR116" s="460"/>
      <c r="AS116" s="460"/>
      <c r="AT116" s="460"/>
      <c r="AU116" s="460"/>
      <c r="AV116" s="460"/>
      <c r="AW116" s="460"/>
      <c r="AX116" s="460"/>
      <c r="AY116" s="460"/>
      <c r="AZ116" s="460"/>
      <c r="BA116" s="460"/>
      <c r="BB116" s="460"/>
      <c r="BC116" s="460"/>
      <c r="BD116" s="460"/>
      <c r="BE116" s="460"/>
      <c r="BF116" s="460"/>
      <c r="BG116" s="460"/>
      <c r="BH116" s="460"/>
      <c r="BI116" s="460"/>
      <c r="BJ116" s="460"/>
      <c r="BK116" s="460"/>
      <c r="BL116" s="460"/>
      <c r="BM116" s="460"/>
      <c r="BN116" s="460"/>
      <c r="BO116" s="461">
        <v>116</v>
      </c>
    </row>
    <row r="117" spans="1:67" s="455" customFormat="1" ht="14" x14ac:dyDescent="0.15">
      <c r="A117" s="460" t="s">
        <v>851</v>
      </c>
      <c r="B117" s="460" t="s">
        <v>852</v>
      </c>
      <c r="C117" s="460" t="s">
        <v>1205</v>
      </c>
      <c r="D117" s="460" t="s">
        <v>1206</v>
      </c>
      <c r="E117" s="460"/>
      <c r="F117" s="460"/>
      <c r="G117" s="460"/>
      <c r="H117" s="460"/>
      <c r="I117" s="460"/>
      <c r="J117" s="460"/>
      <c r="K117" s="460"/>
      <c r="L117" s="460"/>
      <c r="M117" s="460"/>
      <c r="N117" s="460"/>
      <c r="O117" s="460"/>
      <c r="P117" s="460"/>
      <c r="Q117" s="460"/>
      <c r="R117" s="460"/>
      <c r="S117" s="460"/>
      <c r="T117" s="460"/>
      <c r="U117" s="460"/>
      <c r="V117" s="460"/>
      <c r="W117" s="460"/>
      <c r="X117" s="460"/>
      <c r="Y117" s="460"/>
      <c r="Z117" s="460"/>
      <c r="AA117" s="460"/>
      <c r="AB117" s="460"/>
      <c r="AC117" s="460"/>
      <c r="AD117" s="460"/>
      <c r="AE117" s="460"/>
      <c r="AF117" s="460"/>
      <c r="AG117" s="460"/>
      <c r="AH117" s="460"/>
      <c r="AI117" s="460"/>
      <c r="AJ117" s="460"/>
      <c r="AK117" s="460"/>
      <c r="AL117" s="460"/>
      <c r="AM117" s="460"/>
      <c r="AN117" s="460"/>
      <c r="AO117" s="460"/>
      <c r="AP117" s="460"/>
      <c r="AQ117" s="460"/>
      <c r="AR117" s="460"/>
      <c r="AS117" s="460"/>
      <c r="AT117" s="460"/>
      <c r="AU117" s="460"/>
      <c r="AV117" s="460"/>
      <c r="AW117" s="460"/>
      <c r="AX117" s="460"/>
      <c r="AY117" s="460"/>
      <c r="AZ117" s="460"/>
      <c r="BA117" s="460"/>
      <c r="BB117" s="460"/>
      <c r="BC117" s="460"/>
      <c r="BD117" s="460"/>
      <c r="BE117" s="460"/>
      <c r="BF117" s="460"/>
      <c r="BG117" s="460"/>
      <c r="BH117" s="460"/>
      <c r="BI117" s="460"/>
      <c r="BJ117" s="460"/>
      <c r="BK117" s="460"/>
      <c r="BL117" s="460"/>
      <c r="BM117" s="460"/>
      <c r="BN117" s="460"/>
      <c r="BO117" s="461">
        <v>117</v>
      </c>
    </row>
    <row r="118" spans="1:67" s="455" customFormat="1" ht="14" x14ac:dyDescent="0.15">
      <c r="A118" s="460" t="s">
        <v>241</v>
      </c>
      <c r="B118" s="460" t="s">
        <v>853</v>
      </c>
      <c r="C118" s="460" t="s">
        <v>1205</v>
      </c>
      <c r="D118" s="460" t="s">
        <v>1206</v>
      </c>
      <c r="E118" s="460">
        <v>2.7999999999999998E-4</v>
      </c>
      <c r="F118" s="460">
        <v>3.2000000000000003E-4</v>
      </c>
      <c r="G118" s="460">
        <v>7.2999999999999996E-4</v>
      </c>
      <c r="H118" s="460">
        <v>1.8E-3</v>
      </c>
      <c r="I118" s="460">
        <v>3.7499999999999999E-3</v>
      </c>
      <c r="J118" s="460">
        <v>1.5270000000000001E-2</v>
      </c>
      <c r="K118" s="460">
        <v>0.1888</v>
      </c>
      <c r="L118" s="460">
        <v>0.38893</v>
      </c>
      <c r="M118" s="460">
        <v>0.89002999999999999</v>
      </c>
      <c r="N118" s="460">
        <v>1.0278099999999999</v>
      </c>
      <c r="O118" s="460">
        <v>1.1552500000000001</v>
      </c>
      <c r="P118" s="460">
        <v>1.2041599999999999</v>
      </c>
      <c r="Q118" s="460">
        <v>1.2827</v>
      </c>
      <c r="R118" s="460">
        <v>1.6808700000000001</v>
      </c>
      <c r="S118" s="460">
        <v>2.3614799999999998</v>
      </c>
      <c r="T118" s="460">
        <v>2.8140800000000001</v>
      </c>
      <c r="U118" s="460">
        <v>3.3720699999999999</v>
      </c>
      <c r="V118" s="460">
        <v>3.7447599999999999</v>
      </c>
      <c r="W118" s="460">
        <v>4.0485499999999996</v>
      </c>
      <c r="X118" s="460">
        <v>4.7057399999999996</v>
      </c>
      <c r="Y118" s="460">
        <v>5.5544500000000001</v>
      </c>
      <c r="Z118" s="460">
        <v>6.2357500000000003</v>
      </c>
      <c r="AA118" s="460">
        <v>6.8247400000000003</v>
      </c>
      <c r="AB118" s="460">
        <v>7.6300400000000002</v>
      </c>
      <c r="AC118" s="460">
        <v>8.4277700000000006</v>
      </c>
      <c r="AD118" s="460">
        <v>8.8259399999999992</v>
      </c>
      <c r="AE118" s="460">
        <v>9.3398500000000002</v>
      </c>
      <c r="AF118" s="460">
        <v>10.2065</v>
      </c>
      <c r="AG118" s="460">
        <v>11.0276</v>
      </c>
      <c r="AH118" s="460">
        <v>11.735099999999999</v>
      </c>
      <c r="AI118" s="460">
        <v>12.652699999999999</v>
      </c>
      <c r="AJ118" s="460">
        <v>13.8444</v>
      </c>
      <c r="AK118" s="460">
        <v>14.885999999999999</v>
      </c>
      <c r="AL118" s="460">
        <v>16.325800000000001</v>
      </c>
      <c r="AM118" s="460">
        <v>17.718699999999998</v>
      </c>
      <c r="AN118" s="460">
        <v>19.387899999999998</v>
      </c>
      <c r="AO118" s="460">
        <v>20.933700000000002</v>
      </c>
      <c r="AP118" s="460">
        <v>22.237100000000002</v>
      </c>
      <c r="AQ118" s="460">
        <v>35.234900000000003</v>
      </c>
      <c r="AR118" s="460">
        <v>42.450200000000002</v>
      </c>
      <c r="AS118" s="460">
        <v>44.015999999999998</v>
      </c>
      <c r="AT118" s="460">
        <v>49.0779</v>
      </c>
      <c r="AU118" s="460">
        <v>54.918300000000002</v>
      </c>
      <c r="AV118" s="460">
        <v>58.629300000000001</v>
      </c>
      <c r="AW118" s="460">
        <v>62.184600000000003</v>
      </c>
      <c r="AX118" s="460">
        <v>68.684899999999999</v>
      </c>
      <c r="AY118" s="460">
        <v>77.688500000000005</v>
      </c>
      <c r="AZ118" s="460">
        <v>82.665700000000001</v>
      </c>
      <c r="BA118" s="460">
        <v>91.119600000000005</v>
      </c>
      <c r="BB118" s="460">
        <v>95.116500000000002</v>
      </c>
      <c r="BC118" s="460">
        <v>100</v>
      </c>
      <c r="BD118" s="460">
        <v>105.35599999999999</v>
      </c>
      <c r="BE118" s="460">
        <v>109.86499999999999</v>
      </c>
      <c r="BF118" s="460">
        <v>116.91</v>
      </c>
      <c r="BG118" s="460">
        <v>124.386</v>
      </c>
      <c r="BH118" s="460">
        <v>132.30099999999999</v>
      </c>
      <c r="BI118" s="460">
        <v>136.96600000000001</v>
      </c>
      <c r="BJ118" s="460">
        <v>142.18199999999999</v>
      </c>
      <c r="BK118" s="460">
        <v>146.72999999999999</v>
      </c>
      <c r="BL118" s="460">
        <v>151.17699999999999</v>
      </c>
      <c r="BM118" s="460">
        <v>154.08099999999999</v>
      </c>
      <c r="BN118" s="460">
        <v>156.48500000000001</v>
      </c>
      <c r="BO118" s="461">
        <v>118</v>
      </c>
    </row>
    <row r="119" spans="1:67" s="455" customFormat="1" ht="14" x14ac:dyDescent="0.15">
      <c r="A119" s="460" t="s">
        <v>854</v>
      </c>
      <c r="B119" s="460" t="s">
        <v>855</v>
      </c>
      <c r="C119" s="460" t="s">
        <v>1205</v>
      </c>
      <c r="D119" s="460" t="s">
        <v>1206</v>
      </c>
      <c r="E119" s="460"/>
      <c r="F119" s="460"/>
      <c r="G119" s="460"/>
      <c r="H119" s="460"/>
      <c r="I119" s="460"/>
      <c r="J119" s="460"/>
      <c r="K119" s="460"/>
      <c r="L119" s="460"/>
      <c r="M119" s="460"/>
      <c r="N119" s="460"/>
      <c r="O119" s="460"/>
      <c r="P119" s="460"/>
      <c r="Q119" s="460"/>
      <c r="R119" s="460"/>
      <c r="S119" s="460"/>
      <c r="T119" s="460"/>
      <c r="U119" s="460"/>
      <c r="V119" s="460"/>
      <c r="W119" s="460"/>
      <c r="X119" s="460"/>
      <c r="Y119" s="460"/>
      <c r="Z119" s="460"/>
      <c r="AA119" s="460"/>
      <c r="AB119" s="460"/>
      <c r="AC119" s="460"/>
      <c r="AD119" s="460"/>
      <c r="AE119" s="460"/>
      <c r="AF119" s="460"/>
      <c r="AG119" s="460"/>
      <c r="AH119" s="460"/>
      <c r="AI119" s="460"/>
      <c r="AJ119" s="460"/>
      <c r="AK119" s="460"/>
      <c r="AL119" s="460"/>
      <c r="AM119" s="460"/>
      <c r="AN119" s="460"/>
      <c r="AO119" s="460"/>
      <c r="AP119" s="460"/>
      <c r="AQ119" s="460"/>
      <c r="AR119" s="460"/>
      <c r="AS119" s="460"/>
      <c r="AT119" s="460"/>
      <c r="AU119" s="460"/>
      <c r="AV119" s="460"/>
      <c r="AW119" s="460"/>
      <c r="AX119" s="460"/>
      <c r="AY119" s="460"/>
      <c r="AZ119" s="460"/>
      <c r="BA119" s="460"/>
      <c r="BB119" s="460"/>
      <c r="BC119" s="460"/>
      <c r="BD119" s="460"/>
      <c r="BE119" s="460"/>
      <c r="BF119" s="460"/>
      <c r="BG119" s="460"/>
      <c r="BH119" s="460"/>
      <c r="BI119" s="460"/>
      <c r="BJ119" s="460"/>
      <c r="BK119" s="460"/>
      <c r="BL119" s="460"/>
      <c r="BM119" s="460"/>
      <c r="BN119" s="460"/>
      <c r="BO119" s="461">
        <v>119</v>
      </c>
    </row>
    <row r="120" spans="1:67" s="455" customFormat="1" ht="14" x14ac:dyDescent="0.15">
      <c r="A120" s="460" t="s">
        <v>856</v>
      </c>
      <c r="B120" s="460" t="s">
        <v>857</v>
      </c>
      <c r="C120" s="460" t="s">
        <v>1205</v>
      </c>
      <c r="D120" s="460" t="s">
        <v>1206</v>
      </c>
      <c r="E120" s="460"/>
      <c r="F120" s="460"/>
      <c r="G120" s="460"/>
      <c r="H120" s="460"/>
      <c r="I120" s="460"/>
      <c r="J120" s="460"/>
      <c r="K120" s="460"/>
      <c r="L120" s="460"/>
      <c r="M120" s="460"/>
      <c r="N120" s="460"/>
      <c r="O120" s="460"/>
      <c r="P120" s="460"/>
      <c r="Q120" s="460"/>
      <c r="R120" s="460"/>
      <c r="S120" s="460"/>
      <c r="T120" s="460"/>
      <c r="U120" s="460"/>
      <c r="V120" s="460"/>
      <c r="W120" s="460"/>
      <c r="X120" s="460"/>
      <c r="Y120" s="460"/>
      <c r="Z120" s="460"/>
      <c r="AA120" s="460"/>
      <c r="AB120" s="460"/>
      <c r="AC120" s="460"/>
      <c r="AD120" s="460"/>
      <c r="AE120" s="460"/>
      <c r="AF120" s="460"/>
      <c r="AG120" s="460"/>
      <c r="AH120" s="460"/>
      <c r="AI120" s="460"/>
      <c r="AJ120" s="460"/>
      <c r="AK120" s="460"/>
      <c r="AL120" s="460"/>
      <c r="AM120" s="460"/>
      <c r="AN120" s="460"/>
      <c r="AO120" s="460"/>
      <c r="AP120" s="460"/>
      <c r="AQ120" s="460"/>
      <c r="AR120" s="460"/>
      <c r="AS120" s="460"/>
      <c r="AT120" s="460"/>
      <c r="AU120" s="460"/>
      <c r="AV120" s="460"/>
      <c r="AW120" s="460"/>
      <c r="AX120" s="460"/>
      <c r="AY120" s="460"/>
      <c r="AZ120" s="460"/>
      <c r="BA120" s="460"/>
      <c r="BB120" s="460"/>
      <c r="BC120" s="460"/>
      <c r="BD120" s="460"/>
      <c r="BE120" s="460"/>
      <c r="BF120" s="460"/>
      <c r="BG120" s="460"/>
      <c r="BH120" s="460"/>
      <c r="BI120" s="460"/>
      <c r="BJ120" s="460"/>
      <c r="BK120" s="460"/>
      <c r="BL120" s="460"/>
      <c r="BM120" s="460"/>
      <c r="BN120" s="460"/>
      <c r="BO120" s="461">
        <v>120</v>
      </c>
    </row>
    <row r="121" spans="1:67" s="455" customFormat="1" ht="14" x14ac:dyDescent="0.15">
      <c r="A121" s="460" t="s">
        <v>240</v>
      </c>
      <c r="B121" s="460" t="s">
        <v>858</v>
      </c>
      <c r="C121" s="460" t="s">
        <v>1205</v>
      </c>
      <c r="D121" s="460" t="s">
        <v>1206</v>
      </c>
      <c r="E121" s="460">
        <v>2.5274899999999998</v>
      </c>
      <c r="F121" s="460">
        <v>2.5703299999999998</v>
      </c>
      <c r="G121" s="460">
        <v>2.6636899999999999</v>
      </c>
      <c r="H121" s="460">
        <v>2.7421700000000002</v>
      </c>
      <c r="I121" s="460">
        <v>3.10839</v>
      </c>
      <c r="J121" s="460">
        <v>3.4029099999999999</v>
      </c>
      <c r="K121" s="460">
        <v>3.7704800000000001</v>
      </c>
      <c r="L121" s="460">
        <v>4.2629900000000003</v>
      </c>
      <c r="M121" s="460">
        <v>4.4009999999999998</v>
      </c>
      <c r="N121" s="460">
        <v>4.3752899999999997</v>
      </c>
      <c r="O121" s="460">
        <v>4.5980999999999996</v>
      </c>
      <c r="P121" s="460">
        <v>4.7397099999999996</v>
      </c>
      <c r="Q121" s="460">
        <v>5.0450499999999998</v>
      </c>
      <c r="R121" s="460">
        <v>5.8997200000000003</v>
      </c>
      <c r="S121" s="460">
        <v>7.58697</v>
      </c>
      <c r="T121" s="460">
        <v>8.0230999999999995</v>
      </c>
      <c r="U121" s="460">
        <v>7.4106199999999998</v>
      </c>
      <c r="V121" s="460">
        <v>8.0262600000000006</v>
      </c>
      <c r="W121" s="460">
        <v>8.2287599999999994</v>
      </c>
      <c r="X121" s="460">
        <v>8.7451799999999995</v>
      </c>
      <c r="Y121" s="460">
        <v>9.7374100000000006</v>
      </c>
      <c r="Z121" s="460">
        <v>11.014200000000001</v>
      </c>
      <c r="AA121" s="460">
        <v>11.8833</v>
      </c>
      <c r="AB121" s="460">
        <v>13.293699999999999</v>
      </c>
      <c r="AC121" s="460">
        <v>14.3995</v>
      </c>
      <c r="AD121" s="460">
        <v>15.1996</v>
      </c>
      <c r="AE121" s="460">
        <v>16.526499999999999</v>
      </c>
      <c r="AF121" s="460">
        <v>17.981100000000001</v>
      </c>
      <c r="AG121" s="460">
        <v>19.668299999999999</v>
      </c>
      <c r="AH121" s="460">
        <v>21.059699999999999</v>
      </c>
      <c r="AI121" s="460">
        <v>22.949000000000002</v>
      </c>
      <c r="AJ121" s="460">
        <v>26.132100000000001</v>
      </c>
      <c r="AK121" s="460">
        <v>29.212499999999999</v>
      </c>
      <c r="AL121" s="460">
        <v>31.060700000000001</v>
      </c>
      <c r="AM121" s="460">
        <v>34.2438</v>
      </c>
      <c r="AN121" s="460">
        <v>37.745199999999997</v>
      </c>
      <c r="AO121" s="460">
        <v>41.133699999999997</v>
      </c>
      <c r="AP121" s="460">
        <v>44.080599999999997</v>
      </c>
      <c r="AQ121" s="460">
        <v>49.912799999999997</v>
      </c>
      <c r="AR121" s="460">
        <v>52.243600000000001</v>
      </c>
      <c r="AS121" s="460">
        <v>54.338299999999997</v>
      </c>
      <c r="AT121" s="460">
        <v>56.3919</v>
      </c>
      <c r="AU121" s="460">
        <v>58.815199999999997</v>
      </c>
      <c r="AV121" s="460">
        <v>61.053600000000003</v>
      </c>
      <c r="AW121" s="460">
        <v>63.3536</v>
      </c>
      <c r="AX121" s="460">
        <v>66.043899999999994</v>
      </c>
      <c r="AY121" s="460">
        <v>69.872100000000003</v>
      </c>
      <c r="AZ121" s="460">
        <v>74.325000000000003</v>
      </c>
      <c r="BA121" s="460">
        <v>80.530600000000007</v>
      </c>
      <c r="BB121" s="460">
        <v>89.294200000000004</v>
      </c>
      <c r="BC121" s="460">
        <v>100</v>
      </c>
      <c r="BD121" s="460">
        <v>108.91200000000001</v>
      </c>
      <c r="BE121" s="460">
        <v>119.236</v>
      </c>
      <c r="BF121" s="460">
        <v>131.18</v>
      </c>
      <c r="BG121" s="460">
        <v>139.92400000000001</v>
      </c>
      <c r="BH121" s="460">
        <v>146.791</v>
      </c>
      <c r="BI121" s="460">
        <v>154.054</v>
      </c>
      <c r="BJ121" s="460">
        <v>159.18100000000001</v>
      </c>
      <c r="BK121" s="460">
        <v>165.45099999999999</v>
      </c>
      <c r="BL121" s="460">
        <v>171.62200000000001</v>
      </c>
      <c r="BM121" s="460">
        <v>182.989</v>
      </c>
      <c r="BN121" s="460">
        <v>192.37899999999999</v>
      </c>
      <c r="BO121" s="461">
        <v>121</v>
      </c>
    </row>
    <row r="122" spans="1:67" s="455" customFormat="1" ht="14" x14ac:dyDescent="0.15">
      <c r="A122" s="460" t="s">
        <v>859</v>
      </c>
      <c r="B122" s="460" t="s">
        <v>860</v>
      </c>
      <c r="C122" s="460" t="s">
        <v>1205</v>
      </c>
      <c r="D122" s="460" t="s">
        <v>1206</v>
      </c>
      <c r="E122" s="460"/>
      <c r="F122" s="460"/>
      <c r="G122" s="460"/>
      <c r="H122" s="460"/>
      <c r="I122" s="460"/>
      <c r="J122" s="460"/>
      <c r="K122" s="460"/>
      <c r="L122" s="460"/>
      <c r="M122" s="460"/>
      <c r="N122" s="460"/>
      <c r="O122" s="460"/>
      <c r="P122" s="460"/>
      <c r="Q122" s="460"/>
      <c r="R122" s="460"/>
      <c r="S122" s="460"/>
      <c r="T122" s="460"/>
      <c r="U122" s="460"/>
      <c r="V122" s="460"/>
      <c r="W122" s="460"/>
      <c r="X122" s="460"/>
      <c r="Y122" s="460"/>
      <c r="Z122" s="460"/>
      <c r="AA122" s="460"/>
      <c r="AB122" s="460"/>
      <c r="AC122" s="460"/>
      <c r="AD122" s="460"/>
      <c r="AE122" s="460"/>
      <c r="AF122" s="460"/>
      <c r="AG122" s="460"/>
      <c r="AH122" s="460"/>
      <c r="AI122" s="460"/>
      <c r="AJ122" s="460"/>
      <c r="AK122" s="460"/>
      <c r="AL122" s="460"/>
      <c r="AM122" s="460"/>
      <c r="AN122" s="460"/>
      <c r="AO122" s="460"/>
      <c r="AP122" s="460"/>
      <c r="AQ122" s="460"/>
      <c r="AR122" s="460"/>
      <c r="AS122" s="460"/>
      <c r="AT122" s="460"/>
      <c r="AU122" s="460"/>
      <c r="AV122" s="460"/>
      <c r="AW122" s="460"/>
      <c r="AX122" s="460"/>
      <c r="AY122" s="460"/>
      <c r="AZ122" s="460"/>
      <c r="BA122" s="460"/>
      <c r="BB122" s="460"/>
      <c r="BC122" s="460"/>
      <c r="BD122" s="460"/>
      <c r="BE122" s="460"/>
      <c r="BF122" s="460"/>
      <c r="BG122" s="460"/>
      <c r="BH122" s="460"/>
      <c r="BI122" s="460"/>
      <c r="BJ122" s="460"/>
      <c r="BK122" s="460"/>
      <c r="BL122" s="460"/>
      <c r="BM122" s="460"/>
      <c r="BN122" s="460"/>
      <c r="BO122" s="461">
        <v>122</v>
      </c>
    </row>
    <row r="123" spans="1:67" s="455" customFormat="1" ht="14" x14ac:dyDescent="0.15">
      <c r="A123" s="460" t="s">
        <v>244</v>
      </c>
      <c r="B123" s="460" t="s">
        <v>861</v>
      </c>
      <c r="C123" s="460" t="s">
        <v>1205</v>
      </c>
      <c r="D123" s="460" t="s">
        <v>1206</v>
      </c>
      <c r="E123" s="460">
        <v>5.0732699999999999</v>
      </c>
      <c r="F123" s="460">
        <v>5.2131400000000001</v>
      </c>
      <c r="G123" s="460">
        <v>5.4354100000000001</v>
      </c>
      <c r="H123" s="460">
        <v>5.5687699999999998</v>
      </c>
      <c r="I123" s="460">
        <v>5.9428400000000003</v>
      </c>
      <c r="J123" s="460">
        <v>6.2392799999999999</v>
      </c>
      <c r="K123" s="460">
        <v>6.4298500000000001</v>
      </c>
      <c r="L123" s="460">
        <v>6.6345299999999998</v>
      </c>
      <c r="M123" s="460">
        <v>6.9450799999999999</v>
      </c>
      <c r="N123" s="460">
        <v>7.4603200000000003</v>
      </c>
      <c r="O123" s="460">
        <v>8.0725999999999996</v>
      </c>
      <c r="P123" s="460">
        <v>8.7960399999999996</v>
      </c>
      <c r="Q123" s="460">
        <v>9.5530200000000001</v>
      </c>
      <c r="R123" s="460">
        <v>10.6435</v>
      </c>
      <c r="S123" s="460">
        <v>12.4503</v>
      </c>
      <c r="T123" s="460">
        <v>15.0494</v>
      </c>
      <c r="U123" s="460">
        <v>17.7562</v>
      </c>
      <c r="V123" s="460">
        <v>20.148299999999999</v>
      </c>
      <c r="W123" s="460">
        <v>21.702000000000002</v>
      </c>
      <c r="X123" s="460">
        <v>24.587399999999999</v>
      </c>
      <c r="Y123" s="460">
        <v>29.051100000000002</v>
      </c>
      <c r="Z123" s="460">
        <v>34.969799999999999</v>
      </c>
      <c r="AA123" s="460">
        <v>40.966099999999997</v>
      </c>
      <c r="AB123" s="460">
        <v>45.246099999999998</v>
      </c>
      <c r="AC123" s="460">
        <v>49.160400000000003</v>
      </c>
      <c r="AD123" s="460">
        <v>51.812899999999999</v>
      </c>
      <c r="AE123" s="460">
        <v>53.7958</v>
      </c>
      <c r="AF123" s="460">
        <v>55.495399999999997</v>
      </c>
      <c r="AG123" s="460">
        <v>56.68</v>
      </c>
      <c r="AH123" s="460">
        <v>58.997700000000002</v>
      </c>
      <c r="AI123" s="460">
        <v>60.954799999999999</v>
      </c>
      <c r="AJ123" s="460">
        <v>62.911900000000003</v>
      </c>
      <c r="AK123" s="460">
        <v>64.843299999999999</v>
      </c>
      <c r="AL123" s="460">
        <v>65.796199999999999</v>
      </c>
      <c r="AM123" s="460">
        <v>67.3155</v>
      </c>
      <c r="AN123" s="460">
        <v>69.015199999999993</v>
      </c>
      <c r="AO123" s="460">
        <v>70.225499999999997</v>
      </c>
      <c r="AP123" s="460">
        <v>71.296899999999994</v>
      </c>
      <c r="AQ123" s="460">
        <v>73.019000000000005</v>
      </c>
      <c r="AR123" s="460">
        <v>74.210700000000003</v>
      </c>
      <c r="AS123" s="460">
        <v>78.3596</v>
      </c>
      <c r="AT123" s="460">
        <v>82.177999999999997</v>
      </c>
      <c r="AU123" s="460">
        <v>85.970299999999995</v>
      </c>
      <c r="AV123" s="460">
        <v>88.971000000000004</v>
      </c>
      <c r="AW123" s="460">
        <v>90.928100000000001</v>
      </c>
      <c r="AX123" s="460">
        <v>93.137299999999996</v>
      </c>
      <c r="AY123" s="460">
        <v>96.799199999999999</v>
      </c>
      <c r="AZ123" s="460">
        <v>101.54</v>
      </c>
      <c r="BA123" s="460">
        <v>105.66200000000001</v>
      </c>
      <c r="BB123" s="460">
        <v>100.931</v>
      </c>
      <c r="BC123" s="460">
        <v>100</v>
      </c>
      <c r="BD123" s="460">
        <v>102.557</v>
      </c>
      <c r="BE123" s="460">
        <v>104.297</v>
      </c>
      <c r="BF123" s="460">
        <v>104.827</v>
      </c>
      <c r="BG123" s="460">
        <v>105.01900000000001</v>
      </c>
      <c r="BH123" s="460">
        <v>104.714</v>
      </c>
      <c r="BI123" s="460">
        <v>104.723</v>
      </c>
      <c r="BJ123" s="460">
        <v>105.08</v>
      </c>
      <c r="BK123" s="460">
        <v>105.593</v>
      </c>
      <c r="BL123" s="460">
        <v>106.584</v>
      </c>
      <c r="BM123" s="460">
        <v>106.22799999999999</v>
      </c>
      <c r="BN123" s="460">
        <v>108.733</v>
      </c>
      <c r="BO123" s="461">
        <v>123</v>
      </c>
    </row>
    <row r="124" spans="1:67" s="455" customFormat="1" ht="14" x14ac:dyDescent="0.15">
      <c r="A124" s="460" t="s">
        <v>862</v>
      </c>
      <c r="B124" s="460" t="s">
        <v>863</v>
      </c>
      <c r="C124" s="460" t="s">
        <v>1205</v>
      </c>
      <c r="D124" s="460" t="s">
        <v>1206</v>
      </c>
      <c r="E124" s="460">
        <v>0.14143</v>
      </c>
      <c r="F124" s="460">
        <v>0.14591000000000001</v>
      </c>
      <c r="G124" s="460">
        <v>0.14696000000000001</v>
      </c>
      <c r="H124" s="460">
        <v>0.14751</v>
      </c>
      <c r="I124" s="460">
        <v>0.15312999999999999</v>
      </c>
      <c r="J124" s="460">
        <v>0.15643000000000001</v>
      </c>
      <c r="K124" s="460">
        <v>0.15581999999999999</v>
      </c>
      <c r="L124" s="460">
        <v>0.15831000000000001</v>
      </c>
      <c r="M124" s="460">
        <v>0.15941</v>
      </c>
      <c r="N124" s="460">
        <v>0.16513</v>
      </c>
      <c r="O124" s="460">
        <v>0.16789000000000001</v>
      </c>
      <c r="P124" s="460">
        <v>0.17493</v>
      </c>
      <c r="Q124" s="460">
        <v>0.18612000000000001</v>
      </c>
      <c r="R124" s="460">
        <v>0.2044</v>
      </c>
      <c r="S124" s="460">
        <v>0.23352000000000001</v>
      </c>
      <c r="T124" s="460">
        <v>0.2636</v>
      </c>
      <c r="U124" s="460">
        <v>0.29326999999999998</v>
      </c>
      <c r="V124" s="460">
        <v>0.37330000000000002</v>
      </c>
      <c r="W124" s="460">
        <v>0.41705999999999999</v>
      </c>
      <c r="X124" s="460">
        <v>0.46078999999999998</v>
      </c>
      <c r="Y124" s="460">
        <v>0.55591999999999997</v>
      </c>
      <c r="Z124" s="460">
        <v>0.69047000000000003</v>
      </c>
      <c r="AA124" s="460">
        <v>0.81952000000000003</v>
      </c>
      <c r="AB124" s="460">
        <v>0.98129999999999995</v>
      </c>
      <c r="AC124" s="460">
        <v>1.1043499999999999</v>
      </c>
      <c r="AD124" s="460">
        <v>1.15283</v>
      </c>
      <c r="AE124" s="460">
        <v>1.36528</v>
      </c>
      <c r="AF124" s="460">
        <v>1.75536</v>
      </c>
      <c r="AG124" s="460">
        <v>2.2586300000000001</v>
      </c>
      <c r="AH124" s="460">
        <v>2.7634300000000001</v>
      </c>
      <c r="AI124" s="460">
        <v>2.9742199999999999</v>
      </c>
      <c r="AJ124" s="460">
        <v>3.48366</v>
      </c>
      <c r="AK124" s="460">
        <v>4.3827100000000003</v>
      </c>
      <c r="AL124" s="460">
        <v>5.31196</v>
      </c>
      <c r="AM124" s="460">
        <v>6.9824099999999998</v>
      </c>
      <c r="AN124" s="460">
        <v>10.4496</v>
      </c>
      <c r="AO124" s="460">
        <v>13.4734</v>
      </c>
      <c r="AP124" s="460">
        <v>15.811</v>
      </c>
      <c r="AQ124" s="460">
        <v>18.6358</v>
      </c>
      <c r="AR124" s="460">
        <v>22.376100000000001</v>
      </c>
      <c r="AS124" s="460">
        <v>25.615500000000001</v>
      </c>
      <c r="AT124" s="460">
        <v>28.503399999999999</v>
      </c>
      <c r="AU124" s="460">
        <v>32.589599999999997</v>
      </c>
      <c r="AV124" s="460">
        <v>37.956499999999998</v>
      </c>
      <c r="AW124" s="460">
        <v>43.559399999999997</v>
      </c>
      <c r="AX124" s="460">
        <v>49.410800000000002</v>
      </c>
      <c r="AY124" s="460">
        <v>54.3598</v>
      </c>
      <c r="AZ124" s="460">
        <v>63.786299999999997</v>
      </c>
      <c r="BA124" s="460">
        <v>79.994799999999998</v>
      </c>
      <c r="BB124" s="460">
        <v>90.835300000000004</v>
      </c>
      <c r="BC124" s="460">
        <v>100</v>
      </c>
      <c r="BD124" s="460">
        <v>126.29300000000001</v>
      </c>
      <c r="BE124" s="460">
        <v>160.71700000000001</v>
      </c>
      <c r="BF124" s="460">
        <v>219.54400000000001</v>
      </c>
      <c r="BG124" s="460">
        <v>256.00299999999999</v>
      </c>
      <c r="BH124" s="460">
        <v>287.964</v>
      </c>
      <c r="BI124" s="460">
        <v>308.82799999999997</v>
      </c>
      <c r="BJ124" s="460">
        <v>333.673</v>
      </c>
      <c r="BK124" s="460">
        <v>393.78199999999998</v>
      </c>
      <c r="BL124" s="460">
        <v>550.92899999999997</v>
      </c>
      <c r="BM124" s="460">
        <v>719.48199999999997</v>
      </c>
      <c r="BN124" s="460"/>
      <c r="BO124" s="461">
        <v>124</v>
      </c>
    </row>
    <row r="125" spans="1:67" s="455" customFormat="1" ht="14" x14ac:dyDescent="0.15">
      <c r="A125" s="460" t="s">
        <v>243</v>
      </c>
      <c r="B125" s="460" t="s">
        <v>864</v>
      </c>
      <c r="C125" s="460" t="s">
        <v>1205</v>
      </c>
      <c r="D125" s="460" t="s">
        <v>1206</v>
      </c>
      <c r="E125" s="460">
        <v>59.059899999999999</v>
      </c>
      <c r="F125" s="460">
        <v>59.600999999999999</v>
      </c>
      <c r="G125" s="460">
        <v>60.371299999999998</v>
      </c>
      <c r="H125" s="460">
        <v>62.758899999999997</v>
      </c>
      <c r="I125" s="460">
        <v>62.702300000000001</v>
      </c>
      <c r="J125" s="460">
        <v>62.416699999999999</v>
      </c>
      <c r="K125" s="460">
        <v>63.654499999999999</v>
      </c>
      <c r="L125" s="460">
        <v>65.749399999999994</v>
      </c>
      <c r="M125" s="460">
        <v>67.193600000000004</v>
      </c>
      <c r="N125" s="460">
        <v>71.05</v>
      </c>
      <c r="O125" s="460">
        <v>74.144599999999997</v>
      </c>
      <c r="P125" s="460">
        <v>76.8108</v>
      </c>
      <c r="Q125" s="460">
        <v>80.7941</v>
      </c>
      <c r="R125" s="460">
        <v>84.745800000000003</v>
      </c>
      <c r="S125" s="460">
        <v>91.271199999999993</v>
      </c>
      <c r="T125" s="460">
        <v>99.957599999999999</v>
      </c>
      <c r="U125" s="460">
        <v>112.77500000000001</v>
      </c>
      <c r="V125" s="460">
        <v>123.114</v>
      </c>
      <c r="W125" s="460">
        <v>128.792</v>
      </c>
      <c r="X125" s="460"/>
      <c r="Y125" s="460"/>
      <c r="Z125" s="460"/>
      <c r="AA125" s="460"/>
      <c r="AB125" s="460"/>
      <c r="AC125" s="460"/>
      <c r="AD125" s="460"/>
      <c r="AE125" s="460"/>
      <c r="AF125" s="460"/>
      <c r="AG125" s="460"/>
      <c r="AH125" s="460"/>
      <c r="AI125" s="460">
        <v>3.057E-2</v>
      </c>
      <c r="AJ125" s="460">
        <v>8.5879999999999998E-2</v>
      </c>
      <c r="AK125" s="460">
        <v>0.15769</v>
      </c>
      <c r="AL125" s="460">
        <v>0.48520000000000002</v>
      </c>
      <c r="AM125" s="460">
        <v>2.6613199999999999</v>
      </c>
      <c r="AN125" s="460">
        <v>12.9689</v>
      </c>
      <c r="AO125" s="460">
        <v>10.8787</v>
      </c>
      <c r="AP125" s="460">
        <v>13.387600000000001</v>
      </c>
      <c r="AQ125" s="460">
        <v>15.364800000000001</v>
      </c>
      <c r="AR125" s="460">
        <v>17.2974</v>
      </c>
      <c r="AS125" s="460">
        <v>18.1586</v>
      </c>
      <c r="AT125" s="460">
        <v>21.131900000000002</v>
      </c>
      <c r="AU125" s="460">
        <v>25.213899999999999</v>
      </c>
      <c r="AV125" s="460">
        <v>33.689799999999998</v>
      </c>
      <c r="AW125" s="460">
        <v>42.773200000000003</v>
      </c>
      <c r="AX125" s="460">
        <v>58.582000000000001</v>
      </c>
      <c r="AY125" s="460">
        <v>89.765699999999995</v>
      </c>
      <c r="AZ125" s="460">
        <v>80.7286</v>
      </c>
      <c r="BA125" s="460">
        <v>90.951099999999997</v>
      </c>
      <c r="BB125" s="460">
        <v>97.202799999999996</v>
      </c>
      <c r="BC125" s="460">
        <v>100</v>
      </c>
      <c r="BD125" s="460">
        <v>105.801</v>
      </c>
      <c r="BE125" s="460">
        <v>112.244</v>
      </c>
      <c r="BF125" s="460">
        <v>114.35299999999999</v>
      </c>
      <c r="BG125" s="460">
        <v>116.91</v>
      </c>
      <c r="BH125" s="460">
        <v>118.539</v>
      </c>
      <c r="BI125" s="460">
        <v>119.199</v>
      </c>
      <c r="BJ125" s="460">
        <v>119.41800000000001</v>
      </c>
      <c r="BK125" s="460">
        <v>119.857</v>
      </c>
      <c r="BL125" s="460">
        <v>119.619</v>
      </c>
      <c r="BM125" s="460">
        <v>120.306</v>
      </c>
      <c r="BN125" s="460">
        <v>127.574</v>
      </c>
      <c r="BO125" s="461">
        <v>125</v>
      </c>
    </row>
    <row r="126" spans="1:67" s="455" customFormat="1" ht="14" x14ac:dyDescent="0.15">
      <c r="A126" s="460" t="s">
        <v>239</v>
      </c>
      <c r="B126" s="460" t="s">
        <v>865</v>
      </c>
      <c r="C126" s="460" t="s">
        <v>1205</v>
      </c>
      <c r="D126" s="460" t="s">
        <v>1206</v>
      </c>
      <c r="E126" s="460">
        <v>4.1529999999999997E-2</v>
      </c>
      <c r="F126" s="460">
        <v>4.3490000000000001E-2</v>
      </c>
      <c r="G126" s="460">
        <v>4.8280000000000003E-2</v>
      </c>
      <c r="H126" s="460">
        <v>5.4519999999999999E-2</v>
      </c>
      <c r="I126" s="460">
        <v>6.5009999999999998E-2</v>
      </c>
      <c r="J126" s="460">
        <v>6.9769999999999999E-2</v>
      </c>
      <c r="K126" s="460">
        <v>7.7219999999999997E-2</v>
      </c>
      <c r="L126" s="460">
        <v>7.979E-2</v>
      </c>
      <c r="M126" s="460">
        <v>9.1939999999999994E-2</v>
      </c>
      <c r="N126" s="460">
        <v>0.11194999999999999</v>
      </c>
      <c r="O126" s="460">
        <v>0.12692000000000001</v>
      </c>
      <c r="P126" s="460">
        <v>0.13546</v>
      </c>
      <c r="Q126" s="460">
        <v>0.14874999999999999</v>
      </c>
      <c r="R126" s="460">
        <v>0.18052000000000001</v>
      </c>
      <c r="S126" s="460">
        <v>0.25727</v>
      </c>
      <c r="T126" s="460">
        <v>0.38425999999999999</v>
      </c>
      <c r="U126" s="460">
        <v>0.50734999999999997</v>
      </c>
      <c r="V126" s="460">
        <v>0.66117000000000004</v>
      </c>
      <c r="W126" s="460">
        <v>0.95043</v>
      </c>
      <c r="X126" s="460">
        <v>1.3728400000000001</v>
      </c>
      <c r="Y126" s="460">
        <v>2.1763400000000002</v>
      </c>
      <c r="Z126" s="460">
        <v>3.3035299999999999</v>
      </c>
      <c r="AA126" s="460">
        <v>4.9633399999999996</v>
      </c>
      <c r="AB126" s="460">
        <v>9.1300600000000003</v>
      </c>
      <c r="AC126" s="460">
        <v>11.946899999999999</v>
      </c>
      <c r="AD126" s="460">
        <v>15.769299999999999</v>
      </c>
      <c r="AE126" s="460">
        <v>19.258800000000001</v>
      </c>
      <c r="AF126" s="460">
        <v>22.782699999999998</v>
      </c>
      <c r="AG126" s="460">
        <v>28.643599999999999</v>
      </c>
      <c r="AH126" s="460">
        <v>34.589500000000001</v>
      </c>
      <c r="AI126" s="460">
        <v>39.954599999999999</v>
      </c>
      <c r="AJ126" s="460">
        <v>42.674999999999997</v>
      </c>
      <c r="AK126" s="460">
        <v>44.359699999999997</v>
      </c>
      <c r="AL126" s="460">
        <v>46.153100000000002</v>
      </c>
      <c r="AM126" s="460">
        <v>46.869700000000002</v>
      </c>
      <c r="AN126" s="460">
        <v>47.643700000000003</v>
      </c>
      <c r="AO126" s="460">
        <v>48.720599999999997</v>
      </c>
      <c r="AP126" s="460">
        <v>49.6051</v>
      </c>
      <c r="AQ126" s="460">
        <v>50.428199999999997</v>
      </c>
      <c r="AR126" s="460">
        <v>52.057899999999997</v>
      </c>
      <c r="AS126" s="460">
        <v>54.731900000000003</v>
      </c>
      <c r="AT126" s="460">
        <v>58.237499999999997</v>
      </c>
      <c r="AU126" s="460">
        <v>61.264099999999999</v>
      </c>
      <c r="AV126" s="460">
        <v>62.523499999999999</v>
      </c>
      <c r="AW126" s="460">
        <v>64.498099999999994</v>
      </c>
      <c r="AX126" s="460">
        <v>67.069699999999997</v>
      </c>
      <c r="AY126" s="460">
        <v>71.554699999999997</v>
      </c>
      <c r="AZ126" s="460">
        <v>75.169300000000007</v>
      </c>
      <c r="BA126" s="460">
        <v>84.711600000000004</v>
      </c>
      <c r="BB126" s="460">
        <v>94.879599999999996</v>
      </c>
      <c r="BC126" s="460">
        <v>100</v>
      </c>
      <c r="BD126" s="460">
        <v>104.001</v>
      </c>
      <c r="BE126" s="460">
        <v>109.39400000000001</v>
      </c>
      <c r="BF126" s="460">
        <v>113.63</v>
      </c>
      <c r="BG126" s="460">
        <v>115.95399999999999</v>
      </c>
      <c r="BH126" s="460">
        <v>117.84699999999999</v>
      </c>
      <c r="BI126" s="460">
        <v>119.84699999999999</v>
      </c>
      <c r="BJ126" s="460">
        <v>121.95699999999999</v>
      </c>
      <c r="BK126" s="460">
        <v>125.229</v>
      </c>
      <c r="BL126" s="460">
        <v>129.00299999999999</v>
      </c>
      <c r="BM126" s="460">
        <v>132.67699999999999</v>
      </c>
      <c r="BN126" s="460">
        <v>138.57400000000001</v>
      </c>
      <c r="BO126" s="461">
        <v>126</v>
      </c>
    </row>
    <row r="127" spans="1:67" s="455" customFormat="1" ht="14" x14ac:dyDescent="0.15">
      <c r="A127" s="460" t="s">
        <v>245</v>
      </c>
      <c r="B127" s="460" t="s">
        <v>866</v>
      </c>
      <c r="C127" s="460" t="s">
        <v>1205</v>
      </c>
      <c r="D127" s="460" t="s">
        <v>1206</v>
      </c>
      <c r="E127" s="460">
        <v>8.8999999999999995E-4</v>
      </c>
      <c r="F127" s="460">
        <v>9.5E-4</v>
      </c>
      <c r="G127" s="460">
        <v>1.0399999999999999E-3</v>
      </c>
      <c r="H127" s="460">
        <v>1.1100000000000001E-3</v>
      </c>
      <c r="I127" s="460">
        <v>1.16E-3</v>
      </c>
      <c r="J127" s="460">
        <v>1.25E-3</v>
      </c>
      <c r="K127" s="460">
        <v>1.3500000000000001E-3</v>
      </c>
      <c r="L127" s="460">
        <v>1.3799999999999999E-3</v>
      </c>
      <c r="M127" s="460">
        <v>1.4E-3</v>
      </c>
      <c r="N127" s="460">
        <v>1.4400000000000001E-3</v>
      </c>
      <c r="O127" s="460">
        <v>1.5299999999999999E-3</v>
      </c>
      <c r="P127" s="460">
        <v>1.7099999999999999E-3</v>
      </c>
      <c r="Q127" s="460">
        <v>1.9300000000000001E-3</v>
      </c>
      <c r="R127" s="460">
        <v>2.32E-3</v>
      </c>
      <c r="S127" s="460">
        <v>3.2399999999999998E-3</v>
      </c>
      <c r="T127" s="460">
        <v>4.5100000000000001E-3</v>
      </c>
      <c r="U127" s="460">
        <v>5.9199999999999999E-3</v>
      </c>
      <c r="V127" s="460">
        <v>7.9699999999999997E-3</v>
      </c>
      <c r="W127" s="460">
        <v>1.2E-2</v>
      </c>
      <c r="X127" s="460">
        <v>2.1389999999999999E-2</v>
      </c>
      <c r="Y127" s="460">
        <v>4.9419999999999999E-2</v>
      </c>
      <c r="Z127" s="460">
        <v>0.10714</v>
      </c>
      <c r="AA127" s="460">
        <v>0.23610999999999999</v>
      </c>
      <c r="AB127" s="460">
        <v>0.58070999999999995</v>
      </c>
      <c r="AC127" s="460">
        <v>2.7480000000000002</v>
      </c>
      <c r="AD127" s="460">
        <v>11.233599999999999</v>
      </c>
      <c r="AE127" s="460">
        <v>16.6218</v>
      </c>
      <c r="AF127" s="460">
        <v>19.7956</v>
      </c>
      <c r="AG127" s="460">
        <v>23.05</v>
      </c>
      <c r="AH127" s="460">
        <v>27.73</v>
      </c>
      <c r="AI127" s="460">
        <v>32.517499999999998</v>
      </c>
      <c r="AJ127" s="460">
        <v>38.703600000000002</v>
      </c>
      <c r="AK127" s="460">
        <v>43.3566</v>
      </c>
      <c r="AL127" s="460">
        <v>48.1173</v>
      </c>
      <c r="AM127" s="460">
        <v>54.025500000000001</v>
      </c>
      <c r="AN127" s="460">
        <v>59.395699999999998</v>
      </c>
      <c r="AO127" s="460">
        <v>66.164599999999993</v>
      </c>
      <c r="AP127" s="460">
        <v>72.090699999999998</v>
      </c>
      <c r="AQ127" s="460">
        <v>76.053399999999996</v>
      </c>
      <c r="AR127" s="460">
        <v>79.989199999999997</v>
      </c>
      <c r="AS127" s="460">
        <v>80.831999999999994</v>
      </c>
      <c r="AT127" s="460">
        <v>81.764399999999995</v>
      </c>
      <c r="AU127" s="460">
        <v>86.471199999999996</v>
      </c>
      <c r="AV127" s="460">
        <v>87.098799999999997</v>
      </c>
      <c r="AW127" s="460">
        <v>86.740200000000002</v>
      </c>
      <c r="AX127" s="460">
        <v>87.878799999999998</v>
      </c>
      <c r="AY127" s="460">
        <v>89.689800000000005</v>
      </c>
      <c r="AZ127" s="460">
        <v>90.102199999999996</v>
      </c>
      <c r="BA127" s="460">
        <v>94.208399999999997</v>
      </c>
      <c r="BB127" s="460">
        <v>97.355199999999996</v>
      </c>
      <c r="BC127" s="460">
        <v>100</v>
      </c>
      <c r="BD127" s="460">
        <v>103.479</v>
      </c>
      <c r="BE127" s="460">
        <v>105.227</v>
      </c>
      <c r="BF127" s="460">
        <v>106.88500000000001</v>
      </c>
      <c r="BG127" s="460">
        <v>107.405</v>
      </c>
      <c r="BH127" s="460">
        <v>106.724</v>
      </c>
      <c r="BI127" s="460">
        <v>106.14100000000001</v>
      </c>
      <c r="BJ127" s="460">
        <v>106.401</v>
      </c>
      <c r="BK127" s="460">
        <v>107.271</v>
      </c>
      <c r="BL127" s="460">
        <v>108.176</v>
      </c>
      <c r="BM127" s="460">
        <v>107.54</v>
      </c>
      <c r="BN127" s="460">
        <v>109.145</v>
      </c>
      <c r="BO127" s="461">
        <v>127</v>
      </c>
    </row>
    <row r="128" spans="1:67" s="455" customFormat="1" ht="14" x14ac:dyDescent="0.15">
      <c r="A128" s="460" t="s">
        <v>246</v>
      </c>
      <c r="B128" s="460" t="s">
        <v>867</v>
      </c>
      <c r="C128" s="460" t="s">
        <v>1205</v>
      </c>
      <c r="D128" s="460" t="s">
        <v>1206</v>
      </c>
      <c r="E128" s="460">
        <v>4.1478400000000004</v>
      </c>
      <c r="F128" s="460">
        <v>4.2328999999999999</v>
      </c>
      <c r="G128" s="460">
        <v>4.43147</v>
      </c>
      <c r="H128" s="460">
        <v>4.7618200000000002</v>
      </c>
      <c r="I128" s="460">
        <v>5.0433500000000002</v>
      </c>
      <c r="J128" s="460">
        <v>5.27128</v>
      </c>
      <c r="K128" s="460">
        <v>5.3949699999999998</v>
      </c>
      <c r="L128" s="460">
        <v>5.5963799999999999</v>
      </c>
      <c r="M128" s="460">
        <v>5.6678699999999997</v>
      </c>
      <c r="N128" s="460">
        <v>5.8184800000000001</v>
      </c>
      <c r="O128" s="460">
        <v>6.1075600000000003</v>
      </c>
      <c r="P128" s="460">
        <v>6.4002100000000004</v>
      </c>
      <c r="Q128" s="460">
        <v>6.7681899999999997</v>
      </c>
      <c r="R128" s="460">
        <v>7.4990600000000001</v>
      </c>
      <c r="S128" s="460">
        <v>8.9358699999999995</v>
      </c>
      <c r="T128" s="460">
        <v>10.4505</v>
      </c>
      <c r="U128" s="460">
        <v>12.1868</v>
      </c>
      <c r="V128" s="460">
        <v>14.2744</v>
      </c>
      <c r="W128" s="460">
        <v>16.000800000000002</v>
      </c>
      <c r="X128" s="460">
        <v>18.3687</v>
      </c>
      <c r="Y128" s="460">
        <v>22.2379</v>
      </c>
      <c r="Z128" s="460">
        <v>26.233799999999999</v>
      </c>
      <c r="AA128" s="460">
        <v>30.557300000000001</v>
      </c>
      <c r="AB128" s="460">
        <v>35.032899999999998</v>
      </c>
      <c r="AC128" s="460">
        <v>38.814500000000002</v>
      </c>
      <c r="AD128" s="460">
        <v>42.387799999999999</v>
      </c>
      <c r="AE128" s="460">
        <v>44.856200000000001</v>
      </c>
      <c r="AF128" s="460">
        <v>46.985700000000001</v>
      </c>
      <c r="AG128" s="460">
        <v>49.362299999999998</v>
      </c>
      <c r="AH128" s="460">
        <v>52.452300000000001</v>
      </c>
      <c r="AI128" s="460">
        <v>55.838999999999999</v>
      </c>
      <c r="AJ128" s="460">
        <v>59.328899999999997</v>
      </c>
      <c r="AK128" s="460">
        <v>62.4559</v>
      </c>
      <c r="AL128" s="460">
        <v>65.345600000000005</v>
      </c>
      <c r="AM128" s="460">
        <v>67.993300000000005</v>
      </c>
      <c r="AN128" s="460">
        <v>71.552999999999997</v>
      </c>
      <c r="AO128" s="460">
        <v>74.420100000000005</v>
      </c>
      <c r="AP128" s="460">
        <v>75.940600000000003</v>
      </c>
      <c r="AQ128" s="460">
        <v>77.425299999999993</v>
      </c>
      <c r="AR128" s="460">
        <v>78.713300000000004</v>
      </c>
      <c r="AS128" s="460">
        <v>80.710800000000006</v>
      </c>
      <c r="AT128" s="460">
        <v>82.958699999999993</v>
      </c>
      <c r="AU128" s="460">
        <v>85.003900000000002</v>
      </c>
      <c r="AV128" s="460">
        <v>87.275700000000001</v>
      </c>
      <c r="AW128" s="460">
        <v>89.201599999999999</v>
      </c>
      <c r="AX128" s="460">
        <v>90.972499999999997</v>
      </c>
      <c r="AY128" s="460">
        <v>92.874600000000001</v>
      </c>
      <c r="AZ128" s="460">
        <v>94.573999999999998</v>
      </c>
      <c r="BA128" s="460">
        <v>97.740099999999998</v>
      </c>
      <c r="BB128" s="460">
        <v>98.497399999999999</v>
      </c>
      <c r="BC128" s="460">
        <v>100</v>
      </c>
      <c r="BD128" s="460">
        <v>102.78100000000001</v>
      </c>
      <c r="BE128" s="460">
        <v>105.907</v>
      </c>
      <c r="BF128" s="460">
        <v>107.199</v>
      </c>
      <c r="BG128" s="460">
        <v>107.45699999999999</v>
      </c>
      <c r="BH128" s="460">
        <v>107.499</v>
      </c>
      <c r="BI128" s="460">
        <v>107.398</v>
      </c>
      <c r="BJ128" s="460">
        <v>108.715</v>
      </c>
      <c r="BK128" s="460">
        <v>109.952</v>
      </c>
      <c r="BL128" s="460">
        <v>110.624</v>
      </c>
      <c r="BM128" s="460">
        <v>110.471</v>
      </c>
      <c r="BN128" s="460">
        <v>112.541</v>
      </c>
      <c r="BO128" s="461">
        <v>128</v>
      </c>
    </row>
    <row r="129" spans="1:67" s="455" customFormat="1" ht="14" x14ac:dyDescent="0.15">
      <c r="A129" s="460" t="s">
        <v>247</v>
      </c>
      <c r="B129" s="460" t="s">
        <v>868</v>
      </c>
      <c r="C129" s="460" t="s">
        <v>1205</v>
      </c>
      <c r="D129" s="460" t="s">
        <v>1206</v>
      </c>
      <c r="E129" s="460">
        <v>0.11312</v>
      </c>
      <c r="F129" s="460">
        <v>0.12069000000000001</v>
      </c>
      <c r="G129" s="460">
        <v>0.12239</v>
      </c>
      <c r="H129" s="460">
        <v>0.12454999999999999</v>
      </c>
      <c r="I129" s="460">
        <v>0.12706000000000001</v>
      </c>
      <c r="J129" s="460">
        <v>0.13039999999999999</v>
      </c>
      <c r="K129" s="460">
        <v>0.13288</v>
      </c>
      <c r="L129" s="460">
        <v>0.13689999999999999</v>
      </c>
      <c r="M129" s="460">
        <v>0.14502000000000001</v>
      </c>
      <c r="N129" s="460">
        <v>0.15415999999999999</v>
      </c>
      <c r="O129" s="460">
        <v>0.17685999999999999</v>
      </c>
      <c r="P129" s="460">
        <v>0.18629999999999999</v>
      </c>
      <c r="Q129" s="460">
        <v>0.19641</v>
      </c>
      <c r="R129" s="460">
        <v>0.23114000000000001</v>
      </c>
      <c r="S129" s="460">
        <v>0.29392000000000001</v>
      </c>
      <c r="T129" s="460">
        <v>0.34499000000000002</v>
      </c>
      <c r="U129" s="460">
        <v>0.37877</v>
      </c>
      <c r="V129" s="460">
        <v>0.42115999999999998</v>
      </c>
      <c r="W129" s="460">
        <v>0.56815000000000004</v>
      </c>
      <c r="X129" s="460">
        <v>0.73336000000000001</v>
      </c>
      <c r="Y129" s="460">
        <v>0.93362999999999996</v>
      </c>
      <c r="Z129" s="460">
        <v>1.05257</v>
      </c>
      <c r="AA129" s="460">
        <v>1.1214599999999999</v>
      </c>
      <c r="AB129" s="460">
        <v>1.25135</v>
      </c>
      <c r="AC129" s="460">
        <v>1.59941</v>
      </c>
      <c r="AD129" s="460">
        <v>2.01003</v>
      </c>
      <c r="AE129" s="460">
        <v>2.31365</v>
      </c>
      <c r="AF129" s="460">
        <v>2.4675699999999998</v>
      </c>
      <c r="AG129" s="460">
        <v>2.6715499999999999</v>
      </c>
      <c r="AH129" s="460">
        <v>3.05437</v>
      </c>
      <c r="AI129" s="460">
        <v>3.72512</v>
      </c>
      <c r="AJ129" s="460">
        <v>5.62758</v>
      </c>
      <c r="AK129" s="460">
        <v>9.9775100000000005</v>
      </c>
      <c r="AL129" s="460">
        <v>12.179500000000001</v>
      </c>
      <c r="AM129" s="460">
        <v>16.450099999999999</v>
      </c>
      <c r="AN129" s="460">
        <v>19.725100000000001</v>
      </c>
      <c r="AO129" s="460">
        <v>24.933900000000001</v>
      </c>
      <c r="AP129" s="460">
        <v>27.341799999999999</v>
      </c>
      <c r="AQ129" s="460">
        <v>29.702000000000002</v>
      </c>
      <c r="AR129" s="460">
        <v>31.470500000000001</v>
      </c>
      <c r="AS129" s="460">
        <v>34.042000000000002</v>
      </c>
      <c r="AT129" s="460">
        <v>36.357500000000002</v>
      </c>
      <c r="AU129" s="460">
        <v>38.930300000000003</v>
      </c>
      <c r="AV129" s="460">
        <v>42.857100000000003</v>
      </c>
      <c r="AW129" s="460">
        <v>48.666200000000003</v>
      </c>
      <c r="AX129" s="460">
        <v>55.991900000000001</v>
      </c>
      <c r="AY129" s="460">
        <v>60.785400000000003</v>
      </c>
      <c r="AZ129" s="460">
        <v>66.404899999999998</v>
      </c>
      <c r="BA129" s="460">
        <v>81.0291</v>
      </c>
      <c r="BB129" s="460">
        <v>88.801599999999993</v>
      </c>
      <c r="BC129" s="460">
        <v>100</v>
      </c>
      <c r="BD129" s="460">
        <v>107.556</v>
      </c>
      <c r="BE129" s="460">
        <v>114.949</v>
      </c>
      <c r="BF129" s="460">
        <v>125.687</v>
      </c>
      <c r="BG129" s="460">
        <v>136.08699999999999</v>
      </c>
      <c r="BH129" s="460">
        <v>141.11000000000001</v>
      </c>
      <c r="BI129" s="460">
        <v>144.428</v>
      </c>
      <c r="BJ129" s="460">
        <v>150.75200000000001</v>
      </c>
      <c r="BK129" s="460">
        <v>156.38499999999999</v>
      </c>
      <c r="BL129" s="460">
        <v>162.49199999999999</v>
      </c>
      <c r="BM129" s="460">
        <v>170.98500000000001</v>
      </c>
      <c r="BN129" s="460">
        <v>181.00899999999999</v>
      </c>
      <c r="BO129" s="461">
        <v>129</v>
      </c>
    </row>
    <row r="130" spans="1:67" s="455" customFormat="1" ht="14" x14ac:dyDescent="0.15">
      <c r="A130" s="460" t="s">
        <v>249</v>
      </c>
      <c r="B130" s="460" t="s">
        <v>869</v>
      </c>
      <c r="C130" s="460" t="s">
        <v>1205</v>
      </c>
      <c r="D130" s="460" t="s">
        <v>1206</v>
      </c>
      <c r="E130" s="460"/>
      <c r="F130" s="460"/>
      <c r="G130" s="460"/>
      <c r="H130" s="460"/>
      <c r="I130" s="460"/>
      <c r="J130" s="460"/>
      <c r="K130" s="460"/>
      <c r="L130" s="460"/>
      <c r="M130" s="460"/>
      <c r="N130" s="460">
        <v>7.6638999999999999</v>
      </c>
      <c r="O130" s="460">
        <v>8.1160700000000006</v>
      </c>
      <c r="P130" s="460">
        <v>8.5069300000000005</v>
      </c>
      <c r="Q130" s="460">
        <v>9.1583600000000001</v>
      </c>
      <c r="R130" s="460">
        <v>10.1777</v>
      </c>
      <c r="S130" s="460">
        <v>12.1549</v>
      </c>
      <c r="T130" s="460">
        <v>13.6111</v>
      </c>
      <c r="U130" s="460">
        <v>15.176399999999999</v>
      </c>
      <c r="V130" s="460">
        <v>17.387</v>
      </c>
      <c r="W130" s="460">
        <v>18.590499999999999</v>
      </c>
      <c r="X130" s="460">
        <v>21.239000000000001</v>
      </c>
      <c r="Y130" s="460">
        <v>23.5989</v>
      </c>
      <c r="Z130" s="460">
        <v>25.416</v>
      </c>
      <c r="AA130" s="460">
        <v>27.303899999999999</v>
      </c>
      <c r="AB130" s="460">
        <v>28.674600000000002</v>
      </c>
      <c r="AC130" s="460">
        <v>29.777799999999999</v>
      </c>
      <c r="AD130" s="460">
        <v>30.666699999999999</v>
      </c>
      <c r="AE130" s="460">
        <v>30.666699999999999</v>
      </c>
      <c r="AF130" s="460">
        <v>30.605399999999999</v>
      </c>
      <c r="AG130" s="460">
        <v>32.629399999999997</v>
      </c>
      <c r="AH130" s="460">
        <v>41.019300000000001</v>
      </c>
      <c r="AI130" s="460">
        <v>47.661200000000001</v>
      </c>
      <c r="AJ130" s="460">
        <v>51.548200000000001</v>
      </c>
      <c r="AK130" s="460">
        <v>53.607999999999997</v>
      </c>
      <c r="AL130" s="460">
        <v>55.386000000000003</v>
      </c>
      <c r="AM130" s="460">
        <v>57.3337</v>
      </c>
      <c r="AN130" s="460">
        <v>58.682899999999997</v>
      </c>
      <c r="AO130" s="460">
        <v>62.497999999999998</v>
      </c>
      <c r="AP130" s="460">
        <v>64.396600000000007</v>
      </c>
      <c r="AQ130" s="460">
        <v>66.387500000000003</v>
      </c>
      <c r="AR130" s="460">
        <v>66.790000000000006</v>
      </c>
      <c r="AS130" s="460">
        <v>67.235399999999998</v>
      </c>
      <c r="AT130" s="460">
        <v>68.426900000000003</v>
      </c>
      <c r="AU130" s="460">
        <v>69.681200000000004</v>
      </c>
      <c r="AV130" s="460">
        <v>70.816999999999993</v>
      </c>
      <c r="AW130" s="460">
        <v>73.197800000000001</v>
      </c>
      <c r="AX130" s="460">
        <v>75.755099999999999</v>
      </c>
      <c r="AY130" s="460">
        <v>80.491100000000003</v>
      </c>
      <c r="AZ130" s="460">
        <v>84.3095</v>
      </c>
      <c r="BA130" s="460">
        <v>96.0886</v>
      </c>
      <c r="BB130" s="460">
        <v>95.378399999999999</v>
      </c>
      <c r="BC130" s="460">
        <v>100</v>
      </c>
      <c r="BD130" s="460">
        <v>104.16200000000001</v>
      </c>
      <c r="BE130" s="460">
        <v>108.866</v>
      </c>
      <c r="BF130" s="460">
        <v>114.11799999999999</v>
      </c>
      <c r="BG130" s="460">
        <v>117.42700000000001</v>
      </c>
      <c r="BH130" s="460">
        <v>116.39700000000001</v>
      </c>
      <c r="BI130" s="460">
        <v>115.491</v>
      </c>
      <c r="BJ130" s="460">
        <v>119.33</v>
      </c>
      <c r="BK130" s="460">
        <v>124.655</v>
      </c>
      <c r="BL130" s="460">
        <v>125.604</v>
      </c>
      <c r="BM130" s="460">
        <v>126.023</v>
      </c>
      <c r="BN130" s="460">
        <v>127.71899999999999</v>
      </c>
      <c r="BO130" s="461">
        <v>130</v>
      </c>
    </row>
    <row r="131" spans="1:67" s="455" customFormat="1" ht="14" x14ac:dyDescent="0.15">
      <c r="A131" s="460" t="s">
        <v>248</v>
      </c>
      <c r="B131" s="460" t="s">
        <v>870</v>
      </c>
      <c r="C131" s="460" t="s">
        <v>1205</v>
      </c>
      <c r="D131" s="460" t="s">
        <v>1206</v>
      </c>
      <c r="E131" s="460">
        <v>18.9726</v>
      </c>
      <c r="F131" s="460">
        <v>19.991099999999999</v>
      </c>
      <c r="G131" s="460">
        <v>21.357600000000001</v>
      </c>
      <c r="H131" s="460">
        <v>22.79</v>
      </c>
      <c r="I131" s="460">
        <v>23.656099999999999</v>
      </c>
      <c r="J131" s="460">
        <v>25.230699999999999</v>
      </c>
      <c r="K131" s="460">
        <v>26.502500000000001</v>
      </c>
      <c r="L131" s="460">
        <v>27.559899999999999</v>
      </c>
      <c r="M131" s="460">
        <v>29.031500000000001</v>
      </c>
      <c r="N131" s="460">
        <v>30.555599999999998</v>
      </c>
      <c r="O131" s="460">
        <v>32.671300000000002</v>
      </c>
      <c r="P131" s="460">
        <v>34.7607</v>
      </c>
      <c r="Q131" s="460">
        <v>36.444400000000002</v>
      </c>
      <c r="R131" s="460">
        <v>40.6751</v>
      </c>
      <c r="S131" s="460">
        <v>50.120699999999999</v>
      </c>
      <c r="T131" s="460">
        <v>56.000500000000002</v>
      </c>
      <c r="U131" s="460">
        <v>61.25</v>
      </c>
      <c r="V131" s="460">
        <v>66.249099999999999</v>
      </c>
      <c r="W131" s="460">
        <v>69.037899999999993</v>
      </c>
      <c r="X131" s="460">
        <v>71.593599999999995</v>
      </c>
      <c r="Y131" s="460">
        <v>77.162599999999998</v>
      </c>
      <c r="Z131" s="460">
        <v>80.953000000000003</v>
      </c>
      <c r="AA131" s="460">
        <v>83.171899999999994</v>
      </c>
      <c r="AB131" s="460">
        <v>84.751900000000006</v>
      </c>
      <c r="AC131" s="460">
        <v>86.668700000000001</v>
      </c>
      <c r="AD131" s="460">
        <v>88.43</v>
      </c>
      <c r="AE131" s="460">
        <v>88.956699999999998</v>
      </c>
      <c r="AF131" s="460">
        <v>89.069000000000003</v>
      </c>
      <c r="AG131" s="460">
        <v>89.673400000000001</v>
      </c>
      <c r="AH131" s="460">
        <v>91.710999999999999</v>
      </c>
      <c r="AI131" s="460">
        <v>94.534300000000002</v>
      </c>
      <c r="AJ131" s="460">
        <v>97.608099999999993</v>
      </c>
      <c r="AK131" s="460">
        <v>99.3262</v>
      </c>
      <c r="AL131" s="460">
        <v>100.56100000000001</v>
      </c>
      <c r="AM131" s="460">
        <v>101.26</v>
      </c>
      <c r="AN131" s="460">
        <v>101.131</v>
      </c>
      <c r="AO131" s="460">
        <v>101.26900000000001</v>
      </c>
      <c r="AP131" s="460">
        <v>103.039</v>
      </c>
      <c r="AQ131" s="460">
        <v>103.721</v>
      </c>
      <c r="AR131" s="460">
        <v>103.367</v>
      </c>
      <c r="AS131" s="460">
        <v>102.66800000000001</v>
      </c>
      <c r="AT131" s="460">
        <v>101.908</v>
      </c>
      <c r="AU131" s="460">
        <v>100.967</v>
      </c>
      <c r="AV131" s="460">
        <v>100.708</v>
      </c>
      <c r="AW131" s="460">
        <v>100.699</v>
      </c>
      <c r="AX131" s="460">
        <v>100.414</v>
      </c>
      <c r="AY131" s="460">
        <v>100.66500000000001</v>
      </c>
      <c r="AZ131" s="460">
        <v>100.72499999999999</v>
      </c>
      <c r="BA131" s="460">
        <v>102.11499999999999</v>
      </c>
      <c r="BB131" s="460">
        <v>100.73399999999999</v>
      </c>
      <c r="BC131" s="460">
        <v>100</v>
      </c>
      <c r="BD131" s="460">
        <v>99.727500000000006</v>
      </c>
      <c r="BE131" s="460">
        <v>99.683599999999998</v>
      </c>
      <c r="BF131" s="460">
        <v>100.018</v>
      </c>
      <c r="BG131" s="460">
        <v>102.777</v>
      </c>
      <c r="BH131" s="460">
        <v>103.595</v>
      </c>
      <c r="BI131" s="460">
        <v>103.46299999999999</v>
      </c>
      <c r="BJ131" s="460">
        <v>103.964</v>
      </c>
      <c r="BK131" s="460">
        <v>104.992</v>
      </c>
      <c r="BL131" s="460">
        <v>105.48399999999999</v>
      </c>
      <c r="BM131" s="460">
        <v>105.458</v>
      </c>
      <c r="BN131" s="460">
        <v>105.212</v>
      </c>
      <c r="BO131" s="461">
        <v>131</v>
      </c>
    </row>
    <row r="132" spans="1:67" s="455" customFormat="1" ht="14" x14ac:dyDescent="0.15">
      <c r="A132" s="460" t="s">
        <v>250</v>
      </c>
      <c r="B132" s="460" t="s">
        <v>871</v>
      </c>
      <c r="C132" s="460" t="s">
        <v>1205</v>
      </c>
      <c r="D132" s="460" t="s">
        <v>1206</v>
      </c>
      <c r="E132" s="460"/>
      <c r="F132" s="460"/>
      <c r="G132" s="460"/>
      <c r="H132" s="460"/>
      <c r="I132" s="460"/>
      <c r="J132" s="460"/>
      <c r="K132" s="460"/>
      <c r="L132" s="460"/>
      <c r="M132" s="460"/>
      <c r="N132" s="460"/>
      <c r="O132" s="460"/>
      <c r="P132" s="460"/>
      <c r="Q132" s="460"/>
      <c r="R132" s="460"/>
      <c r="S132" s="460"/>
      <c r="T132" s="460"/>
      <c r="U132" s="460"/>
      <c r="V132" s="460"/>
      <c r="W132" s="460"/>
      <c r="X132" s="460"/>
      <c r="Y132" s="460"/>
      <c r="Z132" s="460"/>
      <c r="AA132" s="460"/>
      <c r="AB132" s="460"/>
      <c r="AC132" s="460"/>
      <c r="AD132" s="460"/>
      <c r="AE132" s="460"/>
      <c r="AF132" s="460"/>
      <c r="AG132" s="460"/>
      <c r="AH132" s="460"/>
      <c r="AI132" s="460"/>
      <c r="AJ132" s="460"/>
      <c r="AK132" s="460"/>
      <c r="AL132" s="460">
        <v>0.37365999999999999</v>
      </c>
      <c r="AM132" s="460">
        <v>7.3887200000000002</v>
      </c>
      <c r="AN132" s="460">
        <v>20.404299999999999</v>
      </c>
      <c r="AO132" s="460">
        <v>28.3993</v>
      </c>
      <c r="AP132" s="460">
        <v>33.343000000000004</v>
      </c>
      <c r="AQ132" s="460">
        <v>35.7258</v>
      </c>
      <c r="AR132" s="460">
        <v>38.689700000000002</v>
      </c>
      <c r="AS132" s="460">
        <v>43.789299999999997</v>
      </c>
      <c r="AT132" s="460">
        <v>47.447499999999998</v>
      </c>
      <c r="AU132" s="460">
        <v>50.216999999999999</v>
      </c>
      <c r="AV132" s="460">
        <v>53.450099999999999</v>
      </c>
      <c r="AW132" s="460">
        <v>57.128500000000003</v>
      </c>
      <c r="AX132" s="460">
        <v>61.4589</v>
      </c>
      <c r="AY132" s="460">
        <v>66.819100000000006</v>
      </c>
      <c r="AZ132" s="460">
        <v>74.066900000000004</v>
      </c>
      <c r="BA132" s="460">
        <v>86.761899999999997</v>
      </c>
      <c r="BB132" s="460">
        <v>93.109499999999997</v>
      </c>
      <c r="BC132" s="460">
        <v>100</v>
      </c>
      <c r="BD132" s="460">
        <v>108.425</v>
      </c>
      <c r="BE132" s="460">
        <v>113.952</v>
      </c>
      <c r="BF132" s="460">
        <v>120.614</v>
      </c>
      <c r="BG132" s="460">
        <v>128.70400000000001</v>
      </c>
      <c r="BH132" s="460">
        <v>137.28299999999999</v>
      </c>
      <c r="BI132" s="460">
        <v>157.25200000000001</v>
      </c>
      <c r="BJ132" s="460">
        <v>168.95099999999999</v>
      </c>
      <c r="BK132" s="460">
        <v>179.12100000000001</v>
      </c>
      <c r="BL132" s="460">
        <v>188.51599999999999</v>
      </c>
      <c r="BM132" s="460">
        <v>201.239</v>
      </c>
      <c r="BN132" s="460"/>
      <c r="BO132" s="461">
        <v>132</v>
      </c>
    </row>
    <row r="133" spans="1:67" s="455" customFormat="1" ht="14" x14ac:dyDescent="0.15">
      <c r="A133" s="460" t="s">
        <v>251</v>
      </c>
      <c r="B133" s="460" t="s">
        <v>872</v>
      </c>
      <c r="C133" s="460" t="s">
        <v>1205</v>
      </c>
      <c r="D133" s="460" t="s">
        <v>1206</v>
      </c>
      <c r="E133" s="460">
        <v>0.74124000000000001</v>
      </c>
      <c r="F133" s="460">
        <v>0.75946000000000002</v>
      </c>
      <c r="G133" s="460">
        <v>0.78312999999999999</v>
      </c>
      <c r="H133" s="460">
        <v>0.78859999999999997</v>
      </c>
      <c r="I133" s="460">
        <v>0.78781000000000001</v>
      </c>
      <c r="J133" s="460">
        <v>0.81601000000000001</v>
      </c>
      <c r="K133" s="460">
        <v>0.85692000000000002</v>
      </c>
      <c r="L133" s="460">
        <v>0.872</v>
      </c>
      <c r="M133" s="460">
        <v>0.87519999999999998</v>
      </c>
      <c r="N133" s="460">
        <v>0.87368999999999997</v>
      </c>
      <c r="O133" s="460">
        <v>0.89281999999999995</v>
      </c>
      <c r="P133" s="460">
        <v>0.92657</v>
      </c>
      <c r="Q133" s="460">
        <v>0.98060000000000003</v>
      </c>
      <c r="R133" s="460">
        <v>1.07161</v>
      </c>
      <c r="S133" s="460">
        <v>1.26247</v>
      </c>
      <c r="T133" s="460">
        <v>1.5038499999999999</v>
      </c>
      <c r="U133" s="460">
        <v>1.6760299999999999</v>
      </c>
      <c r="V133" s="460">
        <v>1.9244300000000001</v>
      </c>
      <c r="W133" s="460">
        <v>2.25027</v>
      </c>
      <c r="X133" s="460">
        <v>2.4298299999999999</v>
      </c>
      <c r="Y133" s="460">
        <v>2.7665600000000001</v>
      </c>
      <c r="Z133" s="460">
        <v>3.0875599999999999</v>
      </c>
      <c r="AA133" s="460">
        <v>3.72566</v>
      </c>
      <c r="AB133" s="460">
        <v>4.1502999999999997</v>
      </c>
      <c r="AC133" s="460">
        <v>4.5771300000000004</v>
      </c>
      <c r="AD133" s="460">
        <v>5.1724500000000004</v>
      </c>
      <c r="AE133" s="460">
        <v>5.3035399999999999</v>
      </c>
      <c r="AF133" s="460">
        <v>5.7616399999999999</v>
      </c>
      <c r="AG133" s="460">
        <v>6.4683000000000002</v>
      </c>
      <c r="AH133" s="460">
        <v>7.3602400000000001</v>
      </c>
      <c r="AI133" s="460">
        <v>8.6690199999999997</v>
      </c>
      <c r="AJ133" s="460">
        <v>10.4101</v>
      </c>
      <c r="AK133" s="460">
        <v>13.2555</v>
      </c>
      <c r="AL133" s="460">
        <v>19.350200000000001</v>
      </c>
      <c r="AM133" s="460">
        <v>24.925899999999999</v>
      </c>
      <c r="AN133" s="460">
        <v>25.313300000000002</v>
      </c>
      <c r="AO133" s="460">
        <v>27.557099999999998</v>
      </c>
      <c r="AP133" s="460">
        <v>30.688099999999999</v>
      </c>
      <c r="AQ133" s="460">
        <v>32.751100000000001</v>
      </c>
      <c r="AR133" s="460">
        <v>34.631599999999999</v>
      </c>
      <c r="AS133" s="460">
        <v>38.087899999999998</v>
      </c>
      <c r="AT133" s="460">
        <v>40.273600000000002</v>
      </c>
      <c r="AU133" s="460">
        <v>41.063499999999998</v>
      </c>
      <c r="AV133" s="460">
        <v>45.094099999999997</v>
      </c>
      <c r="AW133" s="460">
        <v>50.335900000000002</v>
      </c>
      <c r="AX133" s="460">
        <v>55.526899999999998</v>
      </c>
      <c r="AY133" s="460">
        <v>63.552599999999998</v>
      </c>
      <c r="AZ133" s="460">
        <v>69.7547</v>
      </c>
      <c r="BA133" s="460">
        <v>88.058199999999999</v>
      </c>
      <c r="BB133" s="460">
        <v>96.189599999999999</v>
      </c>
      <c r="BC133" s="460">
        <v>100</v>
      </c>
      <c r="BD133" s="460">
        <v>114.02200000000001</v>
      </c>
      <c r="BE133" s="460">
        <v>124.715</v>
      </c>
      <c r="BF133" s="460">
        <v>131.846</v>
      </c>
      <c r="BG133" s="460">
        <v>140.91399999999999</v>
      </c>
      <c r="BH133" s="460">
        <v>150.19</v>
      </c>
      <c r="BI133" s="460">
        <v>159.64699999999999</v>
      </c>
      <c r="BJ133" s="460">
        <v>172.428</v>
      </c>
      <c r="BK133" s="460">
        <v>180.51499999999999</v>
      </c>
      <c r="BL133" s="460">
        <v>189.96600000000001</v>
      </c>
      <c r="BM133" s="460">
        <v>200.23400000000001</v>
      </c>
      <c r="BN133" s="460">
        <v>212.47</v>
      </c>
      <c r="BO133" s="461">
        <v>133</v>
      </c>
    </row>
    <row r="134" spans="1:67" s="455" customFormat="1" ht="14" x14ac:dyDescent="0.15">
      <c r="A134" s="460" t="s">
        <v>873</v>
      </c>
      <c r="B134" s="460" t="s">
        <v>874</v>
      </c>
      <c r="C134" s="460" t="s">
        <v>1205</v>
      </c>
      <c r="D134" s="460" t="s">
        <v>1206</v>
      </c>
      <c r="E134" s="460"/>
      <c r="F134" s="460"/>
      <c r="G134" s="460"/>
      <c r="H134" s="460"/>
      <c r="I134" s="460"/>
      <c r="J134" s="460"/>
      <c r="K134" s="460"/>
      <c r="L134" s="460"/>
      <c r="M134" s="460"/>
      <c r="N134" s="460"/>
      <c r="O134" s="460"/>
      <c r="P134" s="460"/>
      <c r="Q134" s="460"/>
      <c r="R134" s="460"/>
      <c r="S134" s="460"/>
      <c r="T134" s="460"/>
      <c r="U134" s="460"/>
      <c r="V134" s="460"/>
      <c r="W134" s="460"/>
      <c r="X134" s="460"/>
      <c r="Y134" s="460"/>
      <c r="Z134" s="460"/>
      <c r="AA134" s="460"/>
      <c r="AB134" s="460"/>
      <c r="AC134" s="460"/>
      <c r="AD134" s="460"/>
      <c r="AE134" s="460"/>
      <c r="AF134" s="460"/>
      <c r="AG134" s="460"/>
      <c r="AH134" s="460"/>
      <c r="AI134" s="460"/>
      <c r="AJ134" s="460"/>
      <c r="AK134" s="460"/>
      <c r="AL134" s="460"/>
      <c r="AM134" s="460"/>
      <c r="AN134" s="460">
        <v>16.7407</v>
      </c>
      <c r="AO134" s="460">
        <v>22.088899999999999</v>
      </c>
      <c r="AP134" s="460">
        <v>27.265499999999999</v>
      </c>
      <c r="AQ134" s="460">
        <v>30.116700000000002</v>
      </c>
      <c r="AR134" s="460">
        <v>41.269199999999998</v>
      </c>
      <c r="AS134" s="460">
        <v>48.986899999999999</v>
      </c>
      <c r="AT134" s="460">
        <v>52.376600000000003</v>
      </c>
      <c r="AU134" s="460">
        <v>53.494500000000002</v>
      </c>
      <c r="AV134" s="460">
        <v>55.085700000000003</v>
      </c>
      <c r="AW134" s="460">
        <v>57.350099999999998</v>
      </c>
      <c r="AX134" s="460">
        <v>59.838299999999997</v>
      </c>
      <c r="AY134" s="460">
        <v>63.160600000000002</v>
      </c>
      <c r="AZ134" s="460">
        <v>69.622</v>
      </c>
      <c r="BA134" s="460">
        <v>86.693399999999997</v>
      </c>
      <c r="BB134" s="460">
        <v>92.6203</v>
      </c>
      <c r="BC134" s="460">
        <v>100</v>
      </c>
      <c r="BD134" s="460">
        <v>116.636</v>
      </c>
      <c r="BE134" s="460">
        <v>119.86499999999999</v>
      </c>
      <c r="BF134" s="460">
        <v>127.79300000000001</v>
      </c>
      <c r="BG134" s="460">
        <v>137.42099999999999</v>
      </c>
      <c r="BH134" s="460">
        <v>146.358</v>
      </c>
      <c r="BI134" s="460">
        <v>146.92699999999999</v>
      </c>
      <c r="BJ134" s="460">
        <v>151.59299999999999</v>
      </c>
      <c r="BK134" s="460">
        <v>153.93100000000001</v>
      </c>
      <c r="BL134" s="460">
        <v>155.67599999999999</v>
      </c>
      <c r="BM134" s="460">
        <v>165.523</v>
      </c>
      <c r="BN134" s="460">
        <v>185.22900000000001</v>
      </c>
      <c r="BO134" s="461">
        <v>134</v>
      </c>
    </row>
    <row r="135" spans="1:67" s="455" customFormat="1" ht="14" x14ac:dyDescent="0.15">
      <c r="A135" s="460" t="s">
        <v>192</v>
      </c>
      <c r="B135" s="460" t="s">
        <v>875</v>
      </c>
      <c r="C135" s="460" t="s">
        <v>1205</v>
      </c>
      <c r="D135" s="460" t="s">
        <v>1206</v>
      </c>
      <c r="E135" s="460"/>
      <c r="F135" s="460"/>
      <c r="G135" s="460"/>
      <c r="H135" s="460"/>
      <c r="I135" s="460"/>
      <c r="J135" s="460"/>
      <c r="K135" s="460"/>
      <c r="L135" s="460"/>
      <c r="M135" s="460"/>
      <c r="N135" s="460"/>
      <c r="O135" s="460"/>
      <c r="P135" s="460"/>
      <c r="Q135" s="460"/>
      <c r="R135" s="460"/>
      <c r="S135" s="460"/>
      <c r="T135" s="460"/>
      <c r="U135" s="460"/>
      <c r="V135" s="460"/>
      <c r="W135" s="460"/>
      <c r="X135" s="460"/>
      <c r="Y135" s="460"/>
      <c r="Z135" s="460"/>
      <c r="AA135" s="460"/>
      <c r="AB135" s="460"/>
      <c r="AC135" s="460"/>
      <c r="AD135" s="460"/>
      <c r="AE135" s="460"/>
      <c r="AF135" s="460"/>
      <c r="AG135" s="460"/>
      <c r="AH135" s="460"/>
      <c r="AI135" s="460"/>
      <c r="AJ135" s="460"/>
      <c r="AK135" s="460"/>
      <c r="AL135" s="460"/>
      <c r="AM135" s="460">
        <v>44.868400000000001</v>
      </c>
      <c r="AN135" s="460">
        <v>44.509900000000002</v>
      </c>
      <c r="AO135" s="460">
        <v>47.692799999999998</v>
      </c>
      <c r="AP135" s="460">
        <v>51.489199999999997</v>
      </c>
      <c r="AQ135" s="460">
        <v>59.113</v>
      </c>
      <c r="AR135" s="460">
        <v>61.482300000000002</v>
      </c>
      <c r="AS135" s="460">
        <v>60.995399999999997</v>
      </c>
      <c r="AT135" s="460">
        <v>60.628999999999998</v>
      </c>
      <c r="AU135" s="460">
        <v>60.757199999999997</v>
      </c>
      <c r="AV135" s="460">
        <v>61.3294</v>
      </c>
      <c r="AW135" s="460">
        <v>63.978400000000001</v>
      </c>
      <c r="AX135" s="460">
        <v>68.210800000000006</v>
      </c>
      <c r="AY135" s="460">
        <v>72.174300000000002</v>
      </c>
      <c r="AZ135" s="460">
        <v>78.459800000000001</v>
      </c>
      <c r="BA135" s="460">
        <v>97.366200000000006</v>
      </c>
      <c r="BB135" s="460">
        <v>96.157200000000003</v>
      </c>
      <c r="BC135" s="460">
        <v>100</v>
      </c>
      <c r="BD135" s="460">
        <v>105.47799999999999</v>
      </c>
      <c r="BE135" s="460">
        <v>108.574</v>
      </c>
      <c r="BF135" s="460">
        <v>111.767</v>
      </c>
      <c r="BG135" s="460">
        <v>116.077</v>
      </c>
      <c r="BH135" s="460">
        <v>117.497</v>
      </c>
      <c r="BI135" s="460">
        <v>121.045</v>
      </c>
      <c r="BJ135" s="460">
        <v>124.57</v>
      </c>
      <c r="BK135" s="460">
        <v>127.634</v>
      </c>
      <c r="BL135" s="460">
        <v>130.113</v>
      </c>
      <c r="BM135" s="460">
        <v>133.93899999999999</v>
      </c>
      <c r="BN135" s="460">
        <v>137.851</v>
      </c>
      <c r="BO135" s="461">
        <v>135</v>
      </c>
    </row>
    <row r="136" spans="1:67" s="455" customFormat="1" ht="14" x14ac:dyDescent="0.15">
      <c r="A136" s="460" t="s">
        <v>252</v>
      </c>
      <c r="B136" s="460" t="s">
        <v>876</v>
      </c>
      <c r="C136" s="460" t="s">
        <v>1205</v>
      </c>
      <c r="D136" s="460" t="s">
        <v>1206</v>
      </c>
      <c r="E136" s="460"/>
      <c r="F136" s="460"/>
      <c r="G136" s="460"/>
      <c r="H136" s="460"/>
      <c r="I136" s="460"/>
      <c r="J136" s="460"/>
      <c r="K136" s="460"/>
      <c r="L136" s="460"/>
      <c r="M136" s="460"/>
      <c r="N136" s="460"/>
      <c r="O136" s="460"/>
      <c r="P136" s="460"/>
      <c r="Q136" s="460"/>
      <c r="R136" s="460"/>
      <c r="S136" s="460"/>
      <c r="T136" s="460"/>
      <c r="U136" s="460"/>
      <c r="V136" s="460"/>
      <c r="W136" s="460"/>
      <c r="X136" s="460"/>
      <c r="Y136" s="460"/>
      <c r="Z136" s="460"/>
      <c r="AA136" s="460"/>
      <c r="AB136" s="460"/>
      <c r="AC136" s="460"/>
      <c r="AD136" s="460"/>
      <c r="AE136" s="460"/>
      <c r="AF136" s="460"/>
      <c r="AG136" s="460"/>
      <c r="AH136" s="460"/>
      <c r="AI136" s="460"/>
      <c r="AJ136" s="460"/>
      <c r="AK136" s="460"/>
      <c r="AL136" s="460"/>
      <c r="AM136" s="460"/>
      <c r="AN136" s="460"/>
      <c r="AO136" s="460"/>
      <c r="AP136" s="460"/>
      <c r="AQ136" s="460"/>
      <c r="AR136" s="460"/>
      <c r="AS136" s="460"/>
      <c r="AT136" s="460"/>
      <c r="AU136" s="460"/>
      <c r="AV136" s="460"/>
      <c r="AW136" s="460"/>
      <c r="AX136" s="460"/>
      <c r="AY136" s="460">
        <v>80.473100000000002</v>
      </c>
      <c r="AZ136" s="460">
        <v>83.364099999999993</v>
      </c>
      <c r="BA136" s="460">
        <v>94.756100000000004</v>
      </c>
      <c r="BB136" s="460">
        <v>104.05800000000001</v>
      </c>
      <c r="BC136" s="460">
        <v>100</v>
      </c>
      <c r="BD136" s="460">
        <v>101.497</v>
      </c>
      <c r="BE136" s="460">
        <v>98.405900000000003</v>
      </c>
      <c r="BF136" s="460">
        <v>96.941599999999994</v>
      </c>
      <c r="BG136" s="460">
        <v>98.981200000000001</v>
      </c>
      <c r="BH136" s="460">
        <v>99.547399999999996</v>
      </c>
      <c r="BI136" s="460">
        <v>101.456</v>
      </c>
      <c r="BJ136" s="460">
        <v>101.81699999999999</v>
      </c>
      <c r="BK136" s="460">
        <v>102.39100000000001</v>
      </c>
      <c r="BL136" s="460">
        <v>100.535</v>
      </c>
      <c r="BM136" s="460"/>
      <c r="BN136" s="460"/>
      <c r="BO136" s="461">
        <v>136</v>
      </c>
    </row>
    <row r="137" spans="1:67" s="455" customFormat="1" ht="14" x14ac:dyDescent="0.15">
      <c r="A137" s="460" t="s">
        <v>877</v>
      </c>
      <c r="B137" s="460" t="s">
        <v>878</v>
      </c>
      <c r="C137" s="460" t="s">
        <v>1205</v>
      </c>
      <c r="D137" s="460" t="s">
        <v>1206</v>
      </c>
      <c r="E137" s="460"/>
      <c r="F137" s="460"/>
      <c r="G137" s="460"/>
      <c r="H137" s="460"/>
      <c r="I137" s="460"/>
      <c r="J137" s="460"/>
      <c r="K137" s="460"/>
      <c r="L137" s="460"/>
      <c r="M137" s="460"/>
      <c r="N137" s="460"/>
      <c r="O137" s="460"/>
      <c r="P137" s="460"/>
      <c r="Q137" s="460"/>
      <c r="R137" s="460"/>
      <c r="S137" s="460"/>
      <c r="T137" s="460"/>
      <c r="U137" s="460"/>
      <c r="V137" s="460"/>
      <c r="W137" s="460"/>
      <c r="X137" s="460">
        <v>31.654599999999999</v>
      </c>
      <c r="Y137" s="460">
        <v>37.269100000000002</v>
      </c>
      <c r="Z137" s="460">
        <v>41.173499999999997</v>
      </c>
      <c r="AA137" s="460">
        <v>43.613999999999997</v>
      </c>
      <c r="AB137" s="460">
        <v>44.613399999999999</v>
      </c>
      <c r="AC137" s="460">
        <v>45.824599999999997</v>
      </c>
      <c r="AD137" s="460">
        <v>47.024999999999999</v>
      </c>
      <c r="AE137" s="460">
        <v>47.021900000000002</v>
      </c>
      <c r="AF137" s="460">
        <v>47.474699999999999</v>
      </c>
      <c r="AG137" s="460">
        <v>47.585099999999997</v>
      </c>
      <c r="AH137" s="460">
        <v>50.045200000000001</v>
      </c>
      <c r="AI137" s="460">
        <v>52.052500000000002</v>
      </c>
      <c r="AJ137" s="460">
        <v>54.303100000000001</v>
      </c>
      <c r="AK137" s="460">
        <v>55.855400000000003</v>
      </c>
      <c r="AL137" s="460">
        <v>56.857900000000001</v>
      </c>
      <c r="AM137" s="460">
        <v>57.677900000000001</v>
      </c>
      <c r="AN137" s="460">
        <v>59.383299999999998</v>
      </c>
      <c r="AO137" s="460">
        <v>60.622399999999999</v>
      </c>
      <c r="AP137" s="460">
        <v>66.021000000000001</v>
      </c>
      <c r="AQ137" s="460">
        <v>68.296300000000002</v>
      </c>
      <c r="AR137" s="460">
        <v>70.593100000000007</v>
      </c>
      <c r="AS137" s="460">
        <v>72.110100000000003</v>
      </c>
      <c r="AT137" s="460">
        <v>73.771100000000004</v>
      </c>
      <c r="AU137" s="460">
        <v>75.276799999999994</v>
      </c>
      <c r="AV137" s="460">
        <v>76.959599999999995</v>
      </c>
      <c r="AW137" s="460">
        <v>78.740799999999993</v>
      </c>
      <c r="AX137" s="460">
        <v>81.400599999999997</v>
      </c>
      <c r="AY137" s="460">
        <v>88.309399999999997</v>
      </c>
      <c r="AZ137" s="460">
        <v>92.266499999999994</v>
      </c>
      <c r="BA137" s="460">
        <v>97.156899999999993</v>
      </c>
      <c r="BB137" s="460">
        <v>99.156300000000002</v>
      </c>
      <c r="BC137" s="460">
        <v>100</v>
      </c>
      <c r="BD137" s="460">
        <v>105.83499999999999</v>
      </c>
      <c r="BE137" s="460">
        <v>106.699</v>
      </c>
      <c r="BF137" s="460">
        <v>107.88</v>
      </c>
      <c r="BG137" s="460">
        <v>108.14700000000001</v>
      </c>
      <c r="BH137" s="460">
        <v>105.658</v>
      </c>
      <c r="BI137" s="460">
        <v>104.932</v>
      </c>
      <c r="BJ137" s="460">
        <v>105.661</v>
      </c>
      <c r="BK137" s="460">
        <v>104.565</v>
      </c>
      <c r="BL137" s="460">
        <v>104.221</v>
      </c>
      <c r="BM137" s="460">
        <v>103.004</v>
      </c>
      <c r="BN137" s="460">
        <v>104.236</v>
      </c>
      <c r="BO137" s="461">
        <v>137</v>
      </c>
    </row>
    <row r="138" spans="1:67" s="455" customFormat="1" ht="14" x14ac:dyDescent="0.15">
      <c r="A138" s="460" t="s">
        <v>879</v>
      </c>
      <c r="B138" s="460" t="s">
        <v>880</v>
      </c>
      <c r="C138" s="460" t="s">
        <v>1205</v>
      </c>
      <c r="D138" s="460" t="s">
        <v>1206</v>
      </c>
      <c r="E138" s="460">
        <v>1.47695</v>
      </c>
      <c r="F138" s="460">
        <v>1.5980000000000001</v>
      </c>
      <c r="G138" s="460">
        <v>1.7037599999999999</v>
      </c>
      <c r="H138" s="460">
        <v>2.0562999999999998</v>
      </c>
      <c r="I138" s="460">
        <v>2.66214</v>
      </c>
      <c r="J138" s="460">
        <v>3.0228100000000002</v>
      </c>
      <c r="K138" s="460">
        <v>3.3632200000000001</v>
      </c>
      <c r="L138" s="460">
        <v>3.7292200000000002</v>
      </c>
      <c r="M138" s="460">
        <v>4.1309300000000002</v>
      </c>
      <c r="N138" s="460">
        <v>4.6427300000000002</v>
      </c>
      <c r="O138" s="460">
        <v>5.3832599999999999</v>
      </c>
      <c r="P138" s="460">
        <v>6.1106299999999996</v>
      </c>
      <c r="Q138" s="460">
        <v>6.82491</v>
      </c>
      <c r="R138" s="460">
        <v>7.04474</v>
      </c>
      <c r="S138" s="460">
        <v>8.7568999999999999</v>
      </c>
      <c r="T138" s="460">
        <v>10.968</v>
      </c>
      <c r="U138" s="460">
        <v>12.649100000000001</v>
      </c>
      <c r="V138" s="460">
        <v>13.9262</v>
      </c>
      <c r="W138" s="460">
        <v>15.94</v>
      </c>
      <c r="X138" s="460">
        <v>18.860700000000001</v>
      </c>
      <c r="Y138" s="460">
        <v>24.273299999999999</v>
      </c>
      <c r="Z138" s="460">
        <v>29.456</v>
      </c>
      <c r="AA138" s="460">
        <v>31.574200000000001</v>
      </c>
      <c r="AB138" s="460">
        <v>32.654200000000003</v>
      </c>
      <c r="AC138" s="460">
        <v>33.396700000000003</v>
      </c>
      <c r="AD138" s="460">
        <v>34.218000000000004</v>
      </c>
      <c r="AE138" s="460">
        <v>35.158999999999999</v>
      </c>
      <c r="AF138" s="460">
        <v>36.231200000000001</v>
      </c>
      <c r="AG138" s="460">
        <v>38.820300000000003</v>
      </c>
      <c r="AH138" s="460">
        <v>41.033200000000001</v>
      </c>
      <c r="AI138" s="460">
        <v>44.551000000000002</v>
      </c>
      <c r="AJ138" s="460">
        <v>48.7089</v>
      </c>
      <c r="AK138" s="460">
        <v>51.735300000000002</v>
      </c>
      <c r="AL138" s="460">
        <v>54.219099999999997</v>
      </c>
      <c r="AM138" s="460">
        <v>57.616399999999999</v>
      </c>
      <c r="AN138" s="460">
        <v>60.198099999999997</v>
      </c>
      <c r="AO138" s="460">
        <v>63.162500000000001</v>
      </c>
      <c r="AP138" s="460">
        <v>65.966300000000004</v>
      </c>
      <c r="AQ138" s="460">
        <v>70.922700000000006</v>
      </c>
      <c r="AR138" s="460">
        <v>71.499300000000005</v>
      </c>
      <c r="AS138" s="460">
        <v>73.114599999999996</v>
      </c>
      <c r="AT138" s="460">
        <v>76.087800000000001</v>
      </c>
      <c r="AU138" s="460">
        <v>78.189599999999999</v>
      </c>
      <c r="AV138" s="460">
        <v>80.937799999999996</v>
      </c>
      <c r="AW138" s="460">
        <v>83.843999999999994</v>
      </c>
      <c r="AX138" s="460">
        <v>86.152900000000002</v>
      </c>
      <c r="AY138" s="460">
        <v>88.084800000000001</v>
      </c>
      <c r="AZ138" s="460">
        <v>90.317300000000003</v>
      </c>
      <c r="BA138" s="460">
        <v>94.538700000000006</v>
      </c>
      <c r="BB138" s="460">
        <v>97.144599999999997</v>
      </c>
      <c r="BC138" s="460">
        <v>100</v>
      </c>
      <c r="BD138" s="460">
        <v>104.026</v>
      </c>
      <c r="BE138" s="460">
        <v>106.301</v>
      </c>
      <c r="BF138" s="460">
        <v>107.684</v>
      </c>
      <c r="BG138" s="460">
        <v>109.057</v>
      </c>
      <c r="BH138" s="460">
        <v>109.827</v>
      </c>
      <c r="BI138" s="460">
        <v>110.895</v>
      </c>
      <c r="BJ138" s="460">
        <v>113.051</v>
      </c>
      <c r="BK138" s="460">
        <v>114.71899999999999</v>
      </c>
      <c r="BL138" s="460">
        <v>115.15900000000001</v>
      </c>
      <c r="BM138" s="460">
        <v>115.777</v>
      </c>
      <c r="BN138" s="460">
        <v>118.67</v>
      </c>
      <c r="BO138" s="461">
        <v>138</v>
      </c>
    </row>
    <row r="139" spans="1:67" s="455" customFormat="1" ht="14" x14ac:dyDescent="0.15">
      <c r="A139" s="460" t="s">
        <v>256</v>
      </c>
      <c r="B139" s="460" t="s">
        <v>881</v>
      </c>
      <c r="C139" s="460" t="s">
        <v>1205</v>
      </c>
      <c r="D139" s="460" t="s">
        <v>1206</v>
      </c>
      <c r="E139" s="460"/>
      <c r="F139" s="460"/>
      <c r="G139" s="460"/>
      <c r="H139" s="460"/>
      <c r="I139" s="460"/>
      <c r="J139" s="460"/>
      <c r="K139" s="460"/>
      <c r="L139" s="460"/>
      <c r="M139" s="460"/>
      <c r="N139" s="460"/>
      <c r="O139" s="460"/>
      <c r="P139" s="460"/>
      <c r="Q139" s="460">
        <v>20.0611</v>
      </c>
      <c r="R139" s="460">
        <v>21.7194</v>
      </c>
      <c r="S139" s="460">
        <v>24.541399999999999</v>
      </c>
      <c r="T139" s="460">
        <v>26.600999999999999</v>
      </c>
      <c r="U139" s="460">
        <v>27.993500000000001</v>
      </c>
      <c r="V139" s="460">
        <v>30.762</v>
      </c>
      <c r="W139" s="460">
        <v>33.435099999999998</v>
      </c>
      <c r="X139" s="460">
        <v>35.792299999999997</v>
      </c>
      <c r="Y139" s="460">
        <v>38.271999999999998</v>
      </c>
      <c r="Z139" s="460">
        <v>41.094499999999996</v>
      </c>
      <c r="AA139" s="460">
        <v>44.290399999999998</v>
      </c>
      <c r="AB139" s="460">
        <v>46.380099999999999</v>
      </c>
      <c r="AC139" s="460">
        <v>46.926200000000001</v>
      </c>
      <c r="AD139" s="460">
        <v>47.625500000000002</v>
      </c>
      <c r="AE139" s="460">
        <v>48.079700000000003</v>
      </c>
      <c r="AF139" s="460">
        <v>48.394500000000001</v>
      </c>
      <c r="AG139" s="460">
        <v>49.104999999999997</v>
      </c>
      <c r="AH139" s="460">
        <v>50.746099999999998</v>
      </c>
      <c r="AI139" s="460">
        <v>55.7363</v>
      </c>
      <c r="AJ139" s="460">
        <v>60.784999999999997</v>
      </c>
      <c r="AK139" s="460">
        <v>60.453400000000002</v>
      </c>
      <c r="AL139" s="460">
        <v>60.684699999999999</v>
      </c>
      <c r="AM139" s="460">
        <v>62.222700000000003</v>
      </c>
      <c r="AN139" s="460">
        <v>63.894500000000001</v>
      </c>
      <c r="AO139" s="460">
        <v>66.165300000000002</v>
      </c>
      <c r="AP139" s="460">
        <v>66.616600000000005</v>
      </c>
      <c r="AQ139" s="460">
        <v>66.703000000000003</v>
      </c>
      <c r="AR139" s="460">
        <v>68.697999999999993</v>
      </c>
      <c r="AS139" s="460">
        <v>69.943399999999997</v>
      </c>
      <c r="AT139" s="460">
        <v>70.852699999999999</v>
      </c>
      <c r="AU139" s="460">
        <v>71.482200000000006</v>
      </c>
      <c r="AV139" s="460">
        <v>72.169399999999996</v>
      </c>
      <c r="AW139" s="460">
        <v>73.070499999999996</v>
      </c>
      <c r="AX139" s="460">
        <v>76.097800000000007</v>
      </c>
      <c r="AY139" s="460">
        <v>78.424099999999996</v>
      </c>
      <c r="AZ139" s="460">
        <v>82.7256</v>
      </c>
      <c r="BA139" s="460">
        <v>91.480199999999996</v>
      </c>
      <c r="BB139" s="460">
        <v>95.697100000000006</v>
      </c>
      <c r="BC139" s="460">
        <v>100</v>
      </c>
      <c r="BD139" s="460">
        <v>104.839</v>
      </c>
      <c r="BE139" s="460">
        <v>108.252</v>
      </c>
      <c r="BF139" s="460">
        <v>111.15600000000001</v>
      </c>
      <c r="BG139" s="460">
        <v>114.389</v>
      </c>
      <c r="BH139" s="460">
        <v>118.13200000000001</v>
      </c>
      <c r="BI139" s="460">
        <v>121.91</v>
      </c>
      <c r="BJ139" s="460">
        <v>124.55800000000001</v>
      </c>
      <c r="BK139" s="460">
        <v>125.23399999999999</v>
      </c>
      <c r="BL139" s="460">
        <v>126.602</v>
      </c>
      <c r="BM139" s="460">
        <v>129.262</v>
      </c>
      <c r="BN139" s="460">
        <v>133.68799999999999</v>
      </c>
      <c r="BO139" s="461">
        <v>139</v>
      </c>
    </row>
    <row r="140" spans="1:67" s="455" customFormat="1" ht="14" x14ac:dyDescent="0.15">
      <c r="A140" s="460" t="s">
        <v>882</v>
      </c>
      <c r="B140" s="460" t="s">
        <v>883</v>
      </c>
      <c r="C140" s="460" t="s">
        <v>1205</v>
      </c>
      <c r="D140" s="460" t="s">
        <v>1206</v>
      </c>
      <c r="E140" s="460"/>
      <c r="F140" s="460"/>
      <c r="G140" s="460"/>
      <c r="H140" s="460"/>
      <c r="I140" s="460"/>
      <c r="J140" s="460"/>
      <c r="K140" s="460"/>
      <c r="L140" s="460"/>
      <c r="M140" s="460"/>
      <c r="N140" s="460"/>
      <c r="O140" s="460"/>
      <c r="P140" s="460"/>
      <c r="Q140" s="460"/>
      <c r="R140" s="460"/>
      <c r="S140" s="460"/>
      <c r="T140" s="460"/>
      <c r="U140" s="460"/>
      <c r="V140" s="460"/>
      <c r="W140" s="460"/>
      <c r="X140" s="460"/>
      <c r="Y140" s="460"/>
      <c r="Z140" s="460"/>
      <c r="AA140" s="460"/>
      <c r="AB140" s="460"/>
      <c r="AC140" s="460"/>
      <c r="AD140" s="460"/>
      <c r="AE140" s="460"/>
      <c r="AF140" s="460"/>
      <c r="AG140" s="460"/>
      <c r="AH140" s="460"/>
      <c r="AI140" s="460"/>
      <c r="AJ140" s="460"/>
      <c r="AK140" s="460"/>
      <c r="AL140" s="460"/>
      <c r="AM140" s="460"/>
      <c r="AN140" s="460"/>
      <c r="AO140" s="460"/>
      <c r="AP140" s="460"/>
      <c r="AQ140" s="460"/>
      <c r="AR140" s="460"/>
      <c r="AS140" s="460"/>
      <c r="AT140" s="460"/>
      <c r="AU140" s="460"/>
      <c r="AV140" s="460"/>
      <c r="AW140" s="460"/>
      <c r="AX140" s="460"/>
      <c r="AY140" s="460"/>
      <c r="AZ140" s="460"/>
      <c r="BA140" s="460"/>
      <c r="BB140" s="460"/>
      <c r="BC140" s="460"/>
      <c r="BD140" s="460"/>
      <c r="BE140" s="460"/>
      <c r="BF140" s="460"/>
      <c r="BG140" s="460"/>
      <c r="BH140" s="460"/>
      <c r="BI140" s="460"/>
      <c r="BJ140" s="460"/>
      <c r="BK140" s="460"/>
      <c r="BL140" s="460"/>
      <c r="BM140" s="460"/>
      <c r="BN140" s="460"/>
      <c r="BO140" s="461">
        <v>140</v>
      </c>
    </row>
    <row r="141" spans="1:67" s="455" customFormat="1" ht="14" x14ac:dyDescent="0.15">
      <c r="A141" s="460" t="s">
        <v>884</v>
      </c>
      <c r="B141" s="460" t="s">
        <v>885</v>
      </c>
      <c r="C141" s="460" t="s">
        <v>1205</v>
      </c>
      <c r="D141" s="460" t="s">
        <v>1206</v>
      </c>
      <c r="E141" s="460"/>
      <c r="F141" s="460"/>
      <c r="G141" s="460"/>
      <c r="H141" s="460"/>
      <c r="I141" s="460"/>
      <c r="J141" s="460"/>
      <c r="K141" s="460"/>
      <c r="L141" s="460"/>
      <c r="M141" s="460"/>
      <c r="N141" s="460"/>
      <c r="O141" s="460"/>
      <c r="P141" s="460"/>
      <c r="Q141" s="460"/>
      <c r="R141" s="460"/>
      <c r="S141" s="460"/>
      <c r="T141" s="460"/>
      <c r="U141" s="460"/>
      <c r="V141" s="460"/>
      <c r="W141" s="460"/>
      <c r="X141" s="460"/>
      <c r="Y141" s="460"/>
      <c r="Z141" s="460"/>
      <c r="AA141" s="460"/>
      <c r="AB141" s="460"/>
      <c r="AC141" s="460"/>
      <c r="AD141" s="460"/>
      <c r="AE141" s="460"/>
      <c r="AF141" s="460"/>
      <c r="AG141" s="460">
        <v>1.67713</v>
      </c>
      <c r="AH141" s="460">
        <v>2.7057500000000001</v>
      </c>
      <c r="AI141" s="460">
        <v>3.6701600000000001</v>
      </c>
      <c r="AJ141" s="460">
        <v>4.1634900000000004</v>
      </c>
      <c r="AK141" s="460">
        <v>4.5741899999999998</v>
      </c>
      <c r="AL141" s="460">
        <v>4.8608700000000002</v>
      </c>
      <c r="AM141" s="460">
        <v>5.1906499999999998</v>
      </c>
      <c r="AN141" s="460">
        <v>6.2077099999999996</v>
      </c>
      <c r="AO141" s="460">
        <v>7.0162300000000002</v>
      </c>
      <c r="AP141" s="460">
        <v>8.9463100000000004</v>
      </c>
      <c r="AQ141" s="460">
        <v>17.085699999999999</v>
      </c>
      <c r="AR141" s="460">
        <v>38.489400000000003</v>
      </c>
      <c r="AS141" s="460">
        <v>48.144300000000001</v>
      </c>
      <c r="AT141" s="460">
        <v>51.905200000000001</v>
      </c>
      <c r="AU141" s="460">
        <v>57.423499999999997</v>
      </c>
      <c r="AV141" s="460">
        <v>66.317999999999998</v>
      </c>
      <c r="AW141" s="460">
        <v>73.256399999999999</v>
      </c>
      <c r="AX141" s="460">
        <v>78.505499999999998</v>
      </c>
      <c r="AY141" s="460">
        <v>83.644099999999995</v>
      </c>
      <c r="AZ141" s="460">
        <v>87.543599999999998</v>
      </c>
      <c r="BA141" s="460">
        <v>94.222099999999998</v>
      </c>
      <c r="BB141" s="460">
        <v>94.355199999999996</v>
      </c>
      <c r="BC141" s="460">
        <v>100</v>
      </c>
      <c r="BD141" s="460">
        <v>107.569</v>
      </c>
      <c r="BE141" s="460">
        <v>112.146</v>
      </c>
      <c r="BF141" s="460">
        <v>119.291</v>
      </c>
      <c r="BG141" s="460">
        <v>124.217</v>
      </c>
      <c r="BH141" s="460">
        <v>125.804</v>
      </c>
      <c r="BI141" s="460">
        <v>127.813</v>
      </c>
      <c r="BJ141" s="460">
        <v>128.86799999999999</v>
      </c>
      <c r="BK141" s="460">
        <v>131.49700000000001</v>
      </c>
      <c r="BL141" s="460">
        <v>135.86699999999999</v>
      </c>
      <c r="BM141" s="460">
        <v>142.80099999999999</v>
      </c>
      <c r="BN141" s="460">
        <v>148.16399999999999</v>
      </c>
      <c r="BO141" s="461">
        <v>141</v>
      </c>
    </row>
    <row r="142" spans="1:67" s="455" customFormat="1" ht="14" x14ac:dyDescent="0.15">
      <c r="A142" s="460" t="s">
        <v>260</v>
      </c>
      <c r="B142" s="460" t="s">
        <v>886</v>
      </c>
      <c r="C142" s="460" t="s">
        <v>1205</v>
      </c>
      <c r="D142" s="460" t="s">
        <v>1206</v>
      </c>
      <c r="E142" s="460"/>
      <c r="F142" s="460"/>
      <c r="G142" s="460"/>
      <c r="H142" s="460"/>
      <c r="I142" s="460"/>
      <c r="J142" s="460"/>
      <c r="K142" s="460"/>
      <c r="L142" s="460"/>
      <c r="M142" s="460"/>
      <c r="N142" s="460"/>
      <c r="O142" s="460"/>
      <c r="P142" s="460"/>
      <c r="Q142" s="460"/>
      <c r="R142" s="460"/>
      <c r="S142" s="460"/>
      <c r="T142" s="460"/>
      <c r="U142" s="460"/>
      <c r="V142" s="460"/>
      <c r="W142" s="460"/>
      <c r="X142" s="460"/>
      <c r="Y142" s="460"/>
      <c r="Z142" s="460"/>
      <c r="AA142" s="460"/>
      <c r="AB142" s="460"/>
      <c r="AC142" s="460"/>
      <c r="AD142" s="460"/>
      <c r="AE142" s="460"/>
      <c r="AF142" s="460"/>
      <c r="AG142" s="460"/>
      <c r="AH142" s="460"/>
      <c r="AI142" s="460"/>
      <c r="AJ142" s="460"/>
      <c r="AK142" s="460"/>
      <c r="AL142" s="460"/>
      <c r="AM142" s="460"/>
      <c r="AN142" s="460"/>
      <c r="AO142" s="460"/>
      <c r="AP142" s="460"/>
      <c r="AQ142" s="460"/>
      <c r="AR142" s="460"/>
      <c r="AS142" s="460"/>
      <c r="AT142" s="460"/>
      <c r="AU142" s="460"/>
      <c r="AV142" s="460"/>
      <c r="AW142" s="460"/>
      <c r="AX142" s="460"/>
      <c r="AY142" s="460"/>
      <c r="AZ142" s="460"/>
      <c r="BA142" s="460">
        <v>95.0334</v>
      </c>
      <c r="BB142" s="460">
        <v>96.1691</v>
      </c>
      <c r="BC142" s="460">
        <v>100</v>
      </c>
      <c r="BD142" s="460">
        <v>104.971</v>
      </c>
      <c r="BE142" s="460">
        <v>111.88</v>
      </c>
      <c r="BF142" s="460">
        <v>117.274</v>
      </c>
      <c r="BG142" s="460">
        <v>119.449</v>
      </c>
      <c r="BH142" s="460">
        <v>114.971</v>
      </c>
      <c r="BI142" s="460">
        <v>114.07</v>
      </c>
      <c r="BJ142" s="460">
        <v>118.999</v>
      </c>
      <c r="BK142" s="460">
        <v>126.23099999999999</v>
      </c>
      <c r="BL142" s="460">
        <v>130.02500000000001</v>
      </c>
      <c r="BM142" s="460">
        <v>240.369</v>
      </c>
      <c r="BN142" s="460">
        <v>612.35500000000002</v>
      </c>
      <c r="BO142" s="461">
        <v>142</v>
      </c>
    </row>
    <row r="143" spans="1:67" s="455" customFormat="1" ht="14" x14ac:dyDescent="0.15">
      <c r="A143" s="460" t="s">
        <v>262</v>
      </c>
      <c r="B143" s="460" t="s">
        <v>887</v>
      </c>
      <c r="C143" s="460" t="s">
        <v>1205</v>
      </c>
      <c r="D143" s="460" t="s">
        <v>1206</v>
      </c>
      <c r="E143" s="460"/>
      <c r="F143" s="460"/>
      <c r="G143" s="460"/>
      <c r="H143" s="460"/>
      <c r="I143" s="460"/>
      <c r="J143" s="460"/>
      <c r="K143" s="460"/>
      <c r="L143" s="460"/>
      <c r="M143" s="460"/>
      <c r="N143" s="460"/>
      <c r="O143" s="460"/>
      <c r="P143" s="460"/>
      <c r="Q143" s="460"/>
      <c r="R143" s="460"/>
      <c r="S143" s="460"/>
      <c r="T143" s="460"/>
      <c r="U143" s="460"/>
      <c r="V143" s="460"/>
      <c r="W143" s="460"/>
      <c r="X143" s="460"/>
      <c r="Y143" s="460"/>
      <c r="Z143" s="460"/>
      <c r="AA143" s="460"/>
      <c r="AB143" s="460"/>
      <c r="AC143" s="460"/>
      <c r="AD143" s="460"/>
      <c r="AE143" s="460"/>
      <c r="AF143" s="460"/>
      <c r="AG143" s="460"/>
      <c r="AH143" s="460"/>
      <c r="AI143" s="460"/>
      <c r="AJ143" s="460"/>
      <c r="AK143" s="460"/>
      <c r="AL143" s="460"/>
      <c r="AM143" s="460"/>
      <c r="AN143" s="460"/>
      <c r="AO143" s="460"/>
      <c r="AP143" s="460"/>
      <c r="AQ143" s="460"/>
      <c r="AR143" s="460"/>
      <c r="AS143" s="460"/>
      <c r="AT143" s="460">
        <v>41.028700000000001</v>
      </c>
      <c r="AU143" s="460">
        <v>46.838200000000001</v>
      </c>
      <c r="AV143" s="460">
        <v>51.676699999999997</v>
      </c>
      <c r="AW143" s="460">
        <v>55.722499999999997</v>
      </c>
      <c r="AX143" s="460">
        <v>61.759700000000002</v>
      </c>
      <c r="AY143" s="460">
        <v>66.293700000000001</v>
      </c>
      <c r="AZ143" s="460">
        <v>73.8459</v>
      </c>
      <c r="BA143" s="460">
        <v>86.761099999999999</v>
      </c>
      <c r="BB143" s="460">
        <v>93.205399999999997</v>
      </c>
      <c r="BC143" s="460">
        <v>100</v>
      </c>
      <c r="BD143" s="460">
        <v>108.488</v>
      </c>
      <c r="BE143" s="460">
        <v>115.9</v>
      </c>
      <c r="BF143" s="460">
        <v>124.682</v>
      </c>
      <c r="BG143" s="460">
        <v>136.977</v>
      </c>
      <c r="BH143" s="460">
        <v>147.59100000000001</v>
      </c>
      <c r="BI143" s="460">
        <v>160.62899999999999</v>
      </c>
      <c r="BJ143" s="460">
        <v>180.57900000000001</v>
      </c>
      <c r="BK143" s="460">
        <v>223.13</v>
      </c>
      <c r="BL143" s="460"/>
      <c r="BM143" s="460"/>
      <c r="BN143" s="460"/>
      <c r="BO143" s="461">
        <v>143</v>
      </c>
    </row>
    <row r="144" spans="1:67" s="455" customFormat="1" ht="14" x14ac:dyDescent="0.15">
      <c r="A144" s="460" t="s">
        <v>263</v>
      </c>
      <c r="B144" s="460" t="s">
        <v>888</v>
      </c>
      <c r="C144" s="460" t="s">
        <v>1205</v>
      </c>
      <c r="D144" s="460" t="s">
        <v>1206</v>
      </c>
      <c r="E144" s="460"/>
      <c r="F144" s="460"/>
      <c r="G144" s="460"/>
      <c r="H144" s="460"/>
      <c r="I144" s="460">
        <v>10.782</v>
      </c>
      <c r="J144" s="460">
        <v>12.0138</v>
      </c>
      <c r="K144" s="460">
        <v>13.4847</v>
      </c>
      <c r="L144" s="460">
        <v>14.468500000000001</v>
      </c>
      <c r="M144" s="460">
        <v>14.5251</v>
      </c>
      <c r="N144" s="460">
        <v>15.9466</v>
      </c>
      <c r="O144" s="460">
        <v>15.102</v>
      </c>
      <c r="P144" s="460">
        <v>14.6332</v>
      </c>
      <c r="Q144" s="460">
        <v>14.596500000000001</v>
      </c>
      <c r="R144" s="460">
        <v>15.76</v>
      </c>
      <c r="S144" s="460">
        <v>16.935400000000001</v>
      </c>
      <c r="T144" s="460">
        <v>18.479800000000001</v>
      </c>
      <c r="U144" s="460">
        <v>19.4923</v>
      </c>
      <c r="V144" s="460">
        <v>20.7165</v>
      </c>
      <c r="W144" s="460">
        <v>26.803000000000001</v>
      </c>
      <c r="X144" s="460">
        <v>25.1843</v>
      </c>
      <c r="Y144" s="460">
        <v>27.6358</v>
      </c>
      <c r="Z144" s="460">
        <v>30.731000000000002</v>
      </c>
      <c r="AA144" s="460">
        <v>33.883600000000001</v>
      </c>
      <c r="AB144" s="460">
        <v>37.476999999999997</v>
      </c>
      <c r="AC144" s="460">
        <v>42.153300000000002</v>
      </c>
      <c r="AD144" s="460">
        <v>46.005400000000002</v>
      </c>
      <c r="AE144" s="460">
        <v>47.519500000000001</v>
      </c>
      <c r="AF144" s="460">
        <v>49.589300000000001</v>
      </c>
      <c r="AG144" s="460">
        <v>52.607700000000001</v>
      </c>
      <c r="AH144" s="460">
        <v>53.403100000000002</v>
      </c>
      <c r="AI144" s="460">
        <v>57.916400000000003</v>
      </c>
      <c r="AJ144" s="460">
        <v>64.806200000000004</v>
      </c>
      <c r="AK144" s="460">
        <v>70.871899999999997</v>
      </c>
      <c r="AL144" s="460">
        <v>78.72</v>
      </c>
      <c r="AM144" s="460">
        <v>82.744600000000005</v>
      </c>
      <c r="AN144" s="460">
        <v>88.733599999999996</v>
      </c>
      <c r="AO144" s="460">
        <v>92.307900000000004</v>
      </c>
      <c r="AP144" s="460">
        <v>95.585099999999997</v>
      </c>
      <c r="AQ144" s="460">
        <v>99.130600000000001</v>
      </c>
      <c r="AR144" s="460">
        <v>101.756</v>
      </c>
      <c r="AS144" s="460">
        <v>98.805300000000003</v>
      </c>
      <c r="AT144" s="460">
        <v>90.096699999999998</v>
      </c>
      <c r="AU144" s="460">
        <v>81.269300000000001</v>
      </c>
      <c r="AV144" s="460">
        <v>79.488600000000005</v>
      </c>
      <c r="AW144" s="460">
        <v>77.741699999999994</v>
      </c>
      <c r="AX144" s="460">
        <v>79.802099999999996</v>
      </c>
      <c r="AY144" s="460">
        <v>80.9666</v>
      </c>
      <c r="AZ144" s="460">
        <v>86.027799999999999</v>
      </c>
      <c r="BA144" s="460">
        <v>94.940899999999999</v>
      </c>
      <c r="BB144" s="460">
        <v>97.276399999999995</v>
      </c>
      <c r="BC144" s="460">
        <v>100</v>
      </c>
      <c r="BD144" s="460">
        <v>115.518</v>
      </c>
      <c r="BE144" s="460">
        <v>122.51900000000001</v>
      </c>
      <c r="BF144" s="460">
        <v>125.711</v>
      </c>
      <c r="BG144" s="460"/>
      <c r="BH144" s="460"/>
      <c r="BI144" s="460"/>
      <c r="BJ144" s="460"/>
      <c r="BK144" s="460"/>
      <c r="BL144" s="460"/>
      <c r="BM144" s="460"/>
      <c r="BN144" s="460"/>
      <c r="BO144" s="461">
        <v>144</v>
      </c>
    </row>
    <row r="145" spans="1:67" s="455" customFormat="1" ht="14" x14ac:dyDescent="0.15">
      <c r="A145" s="460" t="s">
        <v>889</v>
      </c>
      <c r="B145" s="460" t="s">
        <v>890</v>
      </c>
      <c r="C145" s="460" t="s">
        <v>1205</v>
      </c>
      <c r="D145" s="460" t="s">
        <v>1206</v>
      </c>
      <c r="E145" s="460"/>
      <c r="F145" s="460"/>
      <c r="G145" s="460"/>
      <c r="H145" s="460"/>
      <c r="I145" s="460"/>
      <c r="J145" s="460">
        <v>8.2009299999999996</v>
      </c>
      <c r="K145" s="460">
        <v>8.4042300000000001</v>
      </c>
      <c r="L145" s="460">
        <v>8.6737699999999993</v>
      </c>
      <c r="M145" s="460">
        <v>9.0180699999999998</v>
      </c>
      <c r="N145" s="460">
        <v>9.2213700000000003</v>
      </c>
      <c r="O145" s="460">
        <v>10.456899999999999</v>
      </c>
      <c r="P145" s="460">
        <v>11.3344</v>
      </c>
      <c r="Q145" s="460">
        <v>12.227600000000001</v>
      </c>
      <c r="R145" s="460">
        <v>13.8711</v>
      </c>
      <c r="S145" s="460">
        <v>18.617799999999999</v>
      </c>
      <c r="T145" s="460">
        <v>21.921199999999999</v>
      </c>
      <c r="U145" s="460">
        <v>24.040800000000001</v>
      </c>
      <c r="V145" s="460">
        <v>26.1721</v>
      </c>
      <c r="W145" s="460">
        <v>29.018999999999998</v>
      </c>
      <c r="X145" s="460">
        <v>31.7439</v>
      </c>
      <c r="Y145" s="460">
        <v>37.926900000000003</v>
      </c>
      <c r="Z145" s="460">
        <v>43.6633</v>
      </c>
      <c r="AA145" s="460">
        <v>45.677999999999997</v>
      </c>
      <c r="AB145" s="460">
        <v>46.3508</v>
      </c>
      <c r="AC145" s="460">
        <v>46.909599999999998</v>
      </c>
      <c r="AD145" s="460">
        <v>47.577199999999998</v>
      </c>
      <c r="AE145" s="460">
        <v>48.619300000000003</v>
      </c>
      <c r="AF145" s="460">
        <v>52.033200000000001</v>
      </c>
      <c r="AG145" s="460">
        <v>52.464799999999997</v>
      </c>
      <c r="AH145" s="460">
        <v>54.758899999999997</v>
      </c>
      <c r="AI145" s="460">
        <v>57.095700000000001</v>
      </c>
      <c r="AJ145" s="460">
        <v>60.606900000000003</v>
      </c>
      <c r="AK145" s="460">
        <v>63.721400000000003</v>
      </c>
      <c r="AL145" s="460">
        <v>64.261899999999997</v>
      </c>
      <c r="AM145" s="460">
        <v>66.071399999999997</v>
      </c>
      <c r="AN145" s="460">
        <v>69.790999999999997</v>
      </c>
      <c r="AO145" s="460">
        <v>70.436499999999995</v>
      </c>
      <c r="AP145" s="460">
        <v>70.432599999999994</v>
      </c>
      <c r="AQ145" s="460">
        <v>72.687799999999996</v>
      </c>
      <c r="AR145" s="460">
        <v>75.2346</v>
      </c>
      <c r="AS145" s="460">
        <v>78.026399999999995</v>
      </c>
      <c r="AT145" s="460">
        <v>82.167500000000004</v>
      </c>
      <c r="AU145" s="460">
        <v>81.957499999999996</v>
      </c>
      <c r="AV145" s="460">
        <v>82.805199999999999</v>
      </c>
      <c r="AW145" s="460">
        <v>84.014399999999995</v>
      </c>
      <c r="AX145" s="460">
        <v>87.289500000000004</v>
      </c>
      <c r="AY145" s="460">
        <v>89.380600000000001</v>
      </c>
      <c r="AZ145" s="460">
        <v>91.903999999999996</v>
      </c>
      <c r="BA145" s="460">
        <v>97.004199999999997</v>
      </c>
      <c r="BB145" s="460">
        <v>96.852000000000004</v>
      </c>
      <c r="BC145" s="460">
        <v>100</v>
      </c>
      <c r="BD145" s="460">
        <v>102.76900000000001</v>
      </c>
      <c r="BE145" s="460">
        <v>107.063</v>
      </c>
      <c r="BF145" s="460">
        <v>108.63500000000001</v>
      </c>
      <c r="BG145" s="460">
        <v>112.456</v>
      </c>
      <c r="BH145" s="460">
        <v>111.35</v>
      </c>
      <c r="BI145" s="460">
        <v>107.922</v>
      </c>
      <c r="BJ145" s="460">
        <v>108.03400000000001</v>
      </c>
      <c r="BK145" s="460">
        <v>110.126</v>
      </c>
      <c r="BL145" s="460">
        <v>110.71899999999999</v>
      </c>
      <c r="BM145" s="460">
        <v>108.77500000000001</v>
      </c>
      <c r="BN145" s="460">
        <v>111.398</v>
      </c>
      <c r="BO145" s="461">
        <v>145</v>
      </c>
    </row>
    <row r="146" spans="1:67" s="455" customFormat="1" ht="14" x14ac:dyDescent="0.15">
      <c r="A146" s="460" t="s">
        <v>891</v>
      </c>
      <c r="B146" s="460" t="s">
        <v>892</v>
      </c>
      <c r="C146" s="460" t="s">
        <v>1205</v>
      </c>
      <c r="D146" s="460" t="s">
        <v>1206</v>
      </c>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c r="AT146" s="460"/>
      <c r="AU146" s="460"/>
      <c r="AV146" s="460"/>
      <c r="AW146" s="460"/>
      <c r="AX146" s="460"/>
      <c r="AY146" s="460"/>
      <c r="AZ146" s="460"/>
      <c r="BA146" s="460"/>
      <c r="BB146" s="460"/>
      <c r="BC146" s="460"/>
      <c r="BD146" s="460"/>
      <c r="BE146" s="460"/>
      <c r="BF146" s="460"/>
      <c r="BG146" s="460"/>
      <c r="BH146" s="460"/>
      <c r="BI146" s="460"/>
      <c r="BJ146" s="460"/>
      <c r="BK146" s="460"/>
      <c r="BL146" s="460"/>
      <c r="BM146" s="460"/>
      <c r="BN146" s="460"/>
      <c r="BO146" s="461">
        <v>146</v>
      </c>
    </row>
    <row r="147" spans="1:67" s="455" customFormat="1" ht="14" x14ac:dyDescent="0.15">
      <c r="A147" s="460" t="s">
        <v>893</v>
      </c>
      <c r="B147" s="460" t="s">
        <v>894</v>
      </c>
      <c r="C147" s="460" t="s">
        <v>1205</v>
      </c>
      <c r="D147" s="460" t="s">
        <v>1206</v>
      </c>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c r="AT147" s="460"/>
      <c r="AU147" s="460"/>
      <c r="AV147" s="460"/>
      <c r="AW147" s="460"/>
      <c r="AX147" s="460"/>
      <c r="AY147" s="460"/>
      <c r="AZ147" s="460"/>
      <c r="BA147" s="460"/>
      <c r="BB147" s="460"/>
      <c r="BC147" s="460"/>
      <c r="BD147" s="460"/>
      <c r="BE147" s="460"/>
      <c r="BF147" s="460"/>
      <c r="BG147" s="460"/>
      <c r="BH147" s="460"/>
      <c r="BI147" s="460"/>
      <c r="BJ147" s="460"/>
      <c r="BK147" s="460"/>
      <c r="BL147" s="460"/>
      <c r="BM147" s="460"/>
      <c r="BN147" s="460"/>
      <c r="BO147" s="461">
        <v>147</v>
      </c>
    </row>
    <row r="148" spans="1:67" s="455" customFormat="1" ht="14" x14ac:dyDescent="0.15">
      <c r="A148" s="460" t="s">
        <v>895</v>
      </c>
      <c r="B148" s="460" t="s">
        <v>896</v>
      </c>
      <c r="C148" s="460" t="s">
        <v>1205</v>
      </c>
      <c r="D148" s="460" t="s">
        <v>1206</v>
      </c>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c r="AT148" s="460"/>
      <c r="AU148" s="460"/>
      <c r="AV148" s="460"/>
      <c r="AW148" s="460"/>
      <c r="AX148" s="460"/>
      <c r="AY148" s="460"/>
      <c r="AZ148" s="460"/>
      <c r="BA148" s="460"/>
      <c r="BB148" s="460"/>
      <c r="BC148" s="460"/>
      <c r="BD148" s="460"/>
      <c r="BE148" s="460"/>
      <c r="BF148" s="460"/>
      <c r="BG148" s="460"/>
      <c r="BH148" s="460"/>
      <c r="BI148" s="460"/>
      <c r="BJ148" s="460"/>
      <c r="BK148" s="460"/>
      <c r="BL148" s="460"/>
      <c r="BM148" s="460"/>
      <c r="BN148" s="460"/>
      <c r="BO148" s="461">
        <v>148</v>
      </c>
    </row>
    <row r="149" spans="1:67" s="455" customFormat="1" ht="14" x14ac:dyDescent="0.15">
      <c r="A149" s="460" t="s">
        <v>264</v>
      </c>
      <c r="B149" s="460" t="s">
        <v>897</v>
      </c>
      <c r="C149" s="460" t="s">
        <v>1205</v>
      </c>
      <c r="D149" s="460" t="s">
        <v>1206</v>
      </c>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c r="AT149" s="460"/>
      <c r="AU149" s="460"/>
      <c r="AV149" s="460"/>
      <c r="AW149" s="460"/>
      <c r="AX149" s="460"/>
      <c r="AY149" s="460"/>
      <c r="AZ149" s="460"/>
      <c r="BA149" s="460"/>
      <c r="BB149" s="460"/>
      <c r="BC149" s="460"/>
      <c r="BD149" s="460"/>
      <c r="BE149" s="460"/>
      <c r="BF149" s="460"/>
      <c r="BG149" s="460"/>
      <c r="BH149" s="460"/>
      <c r="BI149" s="460"/>
      <c r="BJ149" s="460"/>
      <c r="BK149" s="460"/>
      <c r="BL149" s="460"/>
      <c r="BM149" s="460"/>
      <c r="BN149" s="460"/>
      <c r="BO149" s="461">
        <v>149</v>
      </c>
    </row>
    <row r="150" spans="1:67" s="455" customFormat="1" ht="14" x14ac:dyDescent="0.15">
      <c r="A150" s="460" t="s">
        <v>328</v>
      </c>
      <c r="B150" s="460" t="s">
        <v>898</v>
      </c>
      <c r="C150" s="460" t="s">
        <v>1205</v>
      </c>
      <c r="D150" s="460" t="s">
        <v>1206</v>
      </c>
      <c r="E150" s="460">
        <v>1.48767</v>
      </c>
      <c r="F150" s="460">
        <v>1.5045500000000001</v>
      </c>
      <c r="G150" s="460">
        <v>1.5271699999999999</v>
      </c>
      <c r="H150" s="460">
        <v>1.5618799999999999</v>
      </c>
      <c r="I150" s="460">
        <v>1.6117900000000001</v>
      </c>
      <c r="J150" s="460">
        <v>1.61538</v>
      </c>
      <c r="K150" s="460">
        <v>1.61287</v>
      </c>
      <c r="L150" s="460">
        <v>1.64818</v>
      </c>
      <c r="M150" s="460">
        <v>1.7447699999999999</v>
      </c>
      <c r="N150" s="460">
        <v>1.8748800000000001</v>
      </c>
      <c r="O150" s="460">
        <v>1.98488</v>
      </c>
      <c r="P150" s="460">
        <v>2.0377800000000001</v>
      </c>
      <c r="Q150" s="460">
        <v>2.16717</v>
      </c>
      <c r="R150" s="460">
        <v>2.3757899999999998</v>
      </c>
      <c r="S150" s="460">
        <v>2.6680899999999999</v>
      </c>
      <c r="T150" s="460">
        <v>2.8448699999999998</v>
      </c>
      <c r="U150" s="460">
        <v>2.8826999999999998</v>
      </c>
      <c r="V150" s="460">
        <v>2.9180000000000001</v>
      </c>
      <c r="W150" s="460">
        <v>3.2723</v>
      </c>
      <c r="X150" s="460">
        <v>3.6234799999999998</v>
      </c>
      <c r="Y150" s="460">
        <v>4.5708500000000001</v>
      </c>
      <c r="Z150" s="460">
        <v>5.3921900000000003</v>
      </c>
      <c r="AA150" s="460">
        <v>5.97593</v>
      </c>
      <c r="AB150" s="460">
        <v>6.8104300000000002</v>
      </c>
      <c r="AC150" s="460">
        <v>7.9435700000000002</v>
      </c>
      <c r="AD150" s="460">
        <v>8.0612300000000001</v>
      </c>
      <c r="AE150" s="460">
        <v>8.7042199999999994</v>
      </c>
      <c r="AF150" s="460">
        <v>9.3759399999999999</v>
      </c>
      <c r="AG150" s="460">
        <v>10.687799999999999</v>
      </c>
      <c r="AH150" s="460">
        <v>11.924099999999999</v>
      </c>
      <c r="AI150" s="460">
        <v>14.4872</v>
      </c>
      <c r="AJ150" s="460">
        <v>16.252600000000001</v>
      </c>
      <c r="AK150" s="460">
        <v>18.102699999999999</v>
      </c>
      <c r="AL150" s="460">
        <v>20.229099999999999</v>
      </c>
      <c r="AM150" s="460">
        <v>21.938199999999998</v>
      </c>
      <c r="AN150" s="460">
        <v>23.622</v>
      </c>
      <c r="AO150" s="460">
        <v>27.386299999999999</v>
      </c>
      <c r="AP150" s="460">
        <v>30.008199999999999</v>
      </c>
      <c r="AQ150" s="460">
        <v>32.818199999999997</v>
      </c>
      <c r="AR150" s="460">
        <v>34.357999999999997</v>
      </c>
      <c r="AS150" s="460">
        <v>36.479999999999997</v>
      </c>
      <c r="AT150" s="460">
        <v>41.645000000000003</v>
      </c>
      <c r="AU150" s="460">
        <v>45.622599999999998</v>
      </c>
      <c r="AV150" s="460">
        <v>48.503500000000003</v>
      </c>
      <c r="AW150" s="460">
        <v>52.178100000000001</v>
      </c>
      <c r="AX150" s="460">
        <v>58.251399999999997</v>
      </c>
      <c r="AY150" s="460">
        <v>64.088300000000004</v>
      </c>
      <c r="AZ150" s="460">
        <v>74.241299999999995</v>
      </c>
      <c r="BA150" s="460">
        <v>90.993399999999994</v>
      </c>
      <c r="BB150" s="460">
        <v>94.146299999999997</v>
      </c>
      <c r="BC150" s="460">
        <v>100</v>
      </c>
      <c r="BD150" s="460">
        <v>106.717</v>
      </c>
      <c r="BE150" s="460">
        <v>114.76600000000001</v>
      </c>
      <c r="BF150" s="460">
        <v>122.69499999999999</v>
      </c>
      <c r="BG150" s="460">
        <v>126.595</v>
      </c>
      <c r="BH150" s="460">
        <v>131.36600000000001</v>
      </c>
      <c r="BI150" s="460">
        <v>136.56700000000001</v>
      </c>
      <c r="BJ150" s="460">
        <v>147.08799999999999</v>
      </c>
      <c r="BK150" s="460">
        <v>150.22800000000001</v>
      </c>
      <c r="BL150" s="460">
        <v>155.529</v>
      </c>
      <c r="BM150" s="460">
        <v>165.1</v>
      </c>
      <c r="BN150" s="460">
        <v>176.68100000000001</v>
      </c>
      <c r="BO150" s="461">
        <v>150</v>
      </c>
    </row>
    <row r="151" spans="1:67" s="455" customFormat="1" ht="14" x14ac:dyDescent="0.15">
      <c r="A151" s="460" t="s">
        <v>899</v>
      </c>
      <c r="B151" s="460" t="s">
        <v>900</v>
      </c>
      <c r="C151" s="460" t="s">
        <v>1205</v>
      </c>
      <c r="D151" s="460" t="s">
        <v>1206</v>
      </c>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c r="AT151" s="460"/>
      <c r="AU151" s="460"/>
      <c r="AV151" s="460"/>
      <c r="AW151" s="460"/>
      <c r="AX151" s="460"/>
      <c r="AY151" s="460"/>
      <c r="AZ151" s="460"/>
      <c r="BA151" s="460"/>
      <c r="BB151" s="460"/>
      <c r="BC151" s="460"/>
      <c r="BD151" s="460"/>
      <c r="BE151" s="460"/>
      <c r="BF151" s="460"/>
      <c r="BG151" s="460"/>
      <c r="BH151" s="460"/>
      <c r="BI151" s="460"/>
      <c r="BJ151" s="460"/>
      <c r="BK151" s="460"/>
      <c r="BL151" s="460"/>
      <c r="BM151" s="460"/>
      <c r="BN151" s="460"/>
      <c r="BO151" s="461">
        <v>151</v>
      </c>
    </row>
    <row r="152" spans="1:67" s="455" customFormat="1" ht="14" x14ac:dyDescent="0.15">
      <c r="A152" s="460" t="s">
        <v>901</v>
      </c>
      <c r="B152" s="460" t="s">
        <v>902</v>
      </c>
      <c r="C152" s="460" t="s">
        <v>1205</v>
      </c>
      <c r="D152" s="460" t="s">
        <v>1206</v>
      </c>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c r="AT152" s="460"/>
      <c r="AU152" s="460"/>
      <c r="AV152" s="460"/>
      <c r="AW152" s="460"/>
      <c r="AX152" s="460"/>
      <c r="AY152" s="460"/>
      <c r="AZ152" s="460"/>
      <c r="BA152" s="460"/>
      <c r="BB152" s="460"/>
      <c r="BC152" s="460"/>
      <c r="BD152" s="460"/>
      <c r="BE152" s="460"/>
      <c r="BF152" s="460"/>
      <c r="BG152" s="460"/>
      <c r="BH152" s="460"/>
      <c r="BI152" s="460"/>
      <c r="BJ152" s="460"/>
      <c r="BK152" s="460"/>
      <c r="BL152" s="460"/>
      <c r="BM152" s="460"/>
      <c r="BN152" s="460"/>
      <c r="BO152" s="461">
        <v>152</v>
      </c>
    </row>
    <row r="153" spans="1:67" s="455" customFormat="1" ht="14" x14ac:dyDescent="0.15">
      <c r="A153" s="460" t="s">
        <v>261</v>
      </c>
      <c r="B153" s="460" t="s">
        <v>903</v>
      </c>
      <c r="C153" s="460" t="s">
        <v>1205</v>
      </c>
      <c r="D153" s="460" t="s">
        <v>1206</v>
      </c>
      <c r="E153" s="460"/>
      <c r="F153" s="460"/>
      <c r="G153" s="460"/>
      <c r="H153" s="460"/>
      <c r="I153" s="460"/>
      <c r="J153" s="460"/>
      <c r="K153" s="460"/>
      <c r="L153" s="460"/>
      <c r="M153" s="460"/>
      <c r="N153" s="460"/>
      <c r="O153" s="460"/>
      <c r="P153" s="460"/>
      <c r="Q153" s="460"/>
      <c r="R153" s="460">
        <v>4.1872199999999999</v>
      </c>
      <c r="S153" s="460">
        <v>4.7492700000000001</v>
      </c>
      <c r="T153" s="460">
        <v>5.4242299999999997</v>
      </c>
      <c r="U153" s="460">
        <v>6.0432699999999997</v>
      </c>
      <c r="V153" s="460">
        <v>7.0517899999999996</v>
      </c>
      <c r="W153" s="460">
        <v>8.0026299999999999</v>
      </c>
      <c r="X153" s="460">
        <v>9.2833299999999994</v>
      </c>
      <c r="Y153" s="460">
        <v>10.7942</v>
      </c>
      <c r="Z153" s="460">
        <v>12.1341</v>
      </c>
      <c r="AA153" s="460">
        <v>13.607200000000001</v>
      </c>
      <c r="AB153" s="460">
        <v>15.987399999999999</v>
      </c>
      <c r="AC153" s="460">
        <v>17.743400000000001</v>
      </c>
      <c r="AD153" s="460">
        <v>20.106999999999999</v>
      </c>
      <c r="AE153" s="460">
        <v>23.7272</v>
      </c>
      <c r="AF153" s="460">
        <v>26.5152</v>
      </c>
      <c r="AG153" s="460">
        <v>29.552900000000001</v>
      </c>
      <c r="AH153" s="460">
        <v>33.905500000000004</v>
      </c>
      <c r="AI153" s="460">
        <v>37.8504</v>
      </c>
      <c r="AJ153" s="460">
        <v>44.541600000000003</v>
      </c>
      <c r="AK153" s="460">
        <v>52.206499999999998</v>
      </c>
      <c r="AL153" s="460">
        <v>59.0642</v>
      </c>
      <c r="AM153" s="460">
        <v>63.916200000000003</v>
      </c>
      <c r="AN153" s="460">
        <v>69.841800000000006</v>
      </c>
      <c r="AO153" s="460">
        <v>76.358199999999997</v>
      </c>
      <c r="AP153" s="460"/>
      <c r="AQ153" s="460"/>
      <c r="AR153" s="460">
        <v>47.756799999999998</v>
      </c>
      <c r="AS153" s="460">
        <v>50.685299999999998</v>
      </c>
      <c r="AT153" s="460">
        <v>45.811300000000003</v>
      </c>
      <c r="AU153" s="460">
        <v>61.301299999999998</v>
      </c>
      <c r="AV153" s="460">
        <v>65.364999999999995</v>
      </c>
      <c r="AW153" s="460">
        <v>68.648600000000002</v>
      </c>
      <c r="AX153" s="460">
        <v>71.008600000000001</v>
      </c>
      <c r="AY153" s="460">
        <v>75.320800000000006</v>
      </c>
      <c r="AZ153" s="460">
        <v>81.355800000000002</v>
      </c>
      <c r="BA153" s="460">
        <v>90.073599999999999</v>
      </c>
      <c r="BB153" s="460">
        <v>96.654300000000006</v>
      </c>
      <c r="BC153" s="460">
        <v>100</v>
      </c>
      <c r="BD153" s="460">
        <v>105.03700000000001</v>
      </c>
      <c r="BE153" s="460">
        <v>111.393</v>
      </c>
      <c r="BF153" s="460">
        <v>116.812</v>
      </c>
      <c r="BG153" s="460">
        <v>123.08499999999999</v>
      </c>
      <c r="BH153" s="460">
        <v>127.047</v>
      </c>
      <c r="BI153" s="460">
        <v>135.42699999999999</v>
      </c>
      <c r="BJ153" s="460">
        <v>141.45099999999999</v>
      </c>
      <c r="BK153" s="460">
        <v>148.172</v>
      </c>
      <c r="BL153" s="460">
        <v>155.858</v>
      </c>
      <c r="BM153" s="460">
        <v>163.61699999999999</v>
      </c>
      <c r="BN153" s="460">
        <v>173.512</v>
      </c>
      <c r="BO153" s="461">
        <v>153</v>
      </c>
    </row>
    <row r="154" spans="1:67" s="455" customFormat="1" ht="14" x14ac:dyDescent="0.15">
      <c r="A154" s="460" t="s">
        <v>904</v>
      </c>
      <c r="B154" s="460" t="s">
        <v>905</v>
      </c>
      <c r="C154" s="460" t="s">
        <v>1205</v>
      </c>
      <c r="D154" s="460" t="s">
        <v>1206</v>
      </c>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c r="AT154" s="460"/>
      <c r="AU154" s="460"/>
      <c r="AV154" s="460"/>
      <c r="AW154" s="460"/>
      <c r="AX154" s="460"/>
      <c r="AY154" s="460"/>
      <c r="AZ154" s="460"/>
      <c r="BA154" s="460"/>
      <c r="BB154" s="460"/>
      <c r="BC154" s="460"/>
      <c r="BD154" s="460"/>
      <c r="BE154" s="460"/>
      <c r="BF154" s="460"/>
      <c r="BG154" s="460"/>
      <c r="BH154" s="460"/>
      <c r="BI154" s="460"/>
      <c r="BJ154" s="460"/>
      <c r="BK154" s="460"/>
      <c r="BL154" s="460"/>
      <c r="BM154" s="460"/>
      <c r="BN154" s="460"/>
      <c r="BO154" s="461">
        <v>154</v>
      </c>
    </row>
    <row r="155" spans="1:67" s="455" customFormat="1" ht="14" x14ac:dyDescent="0.15">
      <c r="A155" s="460" t="s">
        <v>265</v>
      </c>
      <c r="B155" s="460" t="s">
        <v>906</v>
      </c>
      <c r="C155" s="460" t="s">
        <v>1205</v>
      </c>
      <c r="D155" s="460" t="s">
        <v>1206</v>
      </c>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v>0.37287999999999999</v>
      </c>
      <c r="AK155" s="460">
        <v>4.1785199999999998</v>
      </c>
      <c r="AL155" s="460">
        <v>21.3293</v>
      </c>
      <c r="AM155" s="460">
        <v>36.7408</v>
      </c>
      <c r="AN155" s="460">
        <v>51.307600000000001</v>
      </c>
      <c r="AO155" s="460">
        <v>63.9422</v>
      </c>
      <c r="AP155" s="460">
        <v>69.620900000000006</v>
      </c>
      <c r="AQ155" s="460">
        <v>73.149000000000001</v>
      </c>
      <c r="AR155" s="460">
        <v>73.681200000000004</v>
      </c>
      <c r="AS155" s="460">
        <v>74.404499999999999</v>
      </c>
      <c r="AT155" s="460">
        <v>75.421700000000001</v>
      </c>
      <c r="AU155" s="460">
        <v>75.634</v>
      </c>
      <c r="AV155" s="460">
        <v>74.7761</v>
      </c>
      <c r="AW155" s="460">
        <v>75.646500000000003</v>
      </c>
      <c r="AX155" s="460">
        <v>77.657600000000002</v>
      </c>
      <c r="AY155" s="460">
        <v>80.561300000000003</v>
      </c>
      <c r="AZ155" s="460">
        <v>85.183199999999999</v>
      </c>
      <c r="BA155" s="460">
        <v>94.490300000000005</v>
      </c>
      <c r="BB155" s="460">
        <v>98.697999999999993</v>
      </c>
      <c r="BC155" s="460">
        <v>100</v>
      </c>
      <c r="BD155" s="460">
        <v>104.13</v>
      </c>
      <c r="BE155" s="460">
        <v>107.348</v>
      </c>
      <c r="BF155" s="460">
        <v>108.47199999999999</v>
      </c>
      <c r="BG155" s="460">
        <v>108.58499999999999</v>
      </c>
      <c r="BH155" s="460">
        <v>107.625</v>
      </c>
      <c r="BI155" s="460">
        <v>108.599</v>
      </c>
      <c r="BJ155" s="460">
        <v>112.642</v>
      </c>
      <c r="BK155" s="460">
        <v>115.682</v>
      </c>
      <c r="BL155" s="460">
        <v>118.38200000000001</v>
      </c>
      <c r="BM155" s="460">
        <v>119.803</v>
      </c>
      <c r="BN155" s="460">
        <v>125.414</v>
      </c>
      <c r="BO155" s="461">
        <v>155</v>
      </c>
    </row>
    <row r="156" spans="1:67" s="455" customFormat="1" ht="14" x14ac:dyDescent="0.15">
      <c r="A156" s="460" t="s">
        <v>266</v>
      </c>
      <c r="B156" s="460" t="s">
        <v>907</v>
      </c>
      <c r="C156" s="460" t="s">
        <v>1205</v>
      </c>
      <c r="D156" s="460" t="s">
        <v>1206</v>
      </c>
      <c r="E156" s="460">
        <v>17.089099999999998</v>
      </c>
      <c r="F156" s="460">
        <v>17.171500000000002</v>
      </c>
      <c r="G156" s="460">
        <v>17.325299999999999</v>
      </c>
      <c r="H156" s="460">
        <v>17.823699999999999</v>
      </c>
      <c r="I156" s="460">
        <v>18.375599999999999</v>
      </c>
      <c r="J156" s="460">
        <v>18.988199999999999</v>
      </c>
      <c r="K156" s="460">
        <v>19.620799999999999</v>
      </c>
      <c r="L156" s="460">
        <v>20.0458</v>
      </c>
      <c r="M156" s="460">
        <v>20.572099999999999</v>
      </c>
      <c r="N156" s="460">
        <v>21.0441</v>
      </c>
      <c r="O156" s="460">
        <v>22.020399999999999</v>
      </c>
      <c r="P156" s="460">
        <v>23.049199999999999</v>
      </c>
      <c r="Q156" s="460">
        <v>24.253699999999998</v>
      </c>
      <c r="R156" s="460">
        <v>25.7255</v>
      </c>
      <c r="S156" s="460">
        <v>28.1798</v>
      </c>
      <c r="T156" s="460">
        <v>31.200099999999999</v>
      </c>
      <c r="U156" s="460">
        <v>34.256799999999998</v>
      </c>
      <c r="V156" s="460">
        <v>36.553899999999999</v>
      </c>
      <c r="W156" s="460">
        <v>37.685200000000002</v>
      </c>
      <c r="X156" s="460">
        <v>39.398499999999999</v>
      </c>
      <c r="Y156" s="460">
        <v>41.880600000000001</v>
      </c>
      <c r="Z156" s="460">
        <v>45.261600000000001</v>
      </c>
      <c r="AA156" s="460">
        <v>49.496699999999997</v>
      </c>
      <c r="AB156" s="460">
        <v>53.787700000000001</v>
      </c>
      <c r="AC156" s="460">
        <v>57.249400000000001</v>
      </c>
      <c r="AD156" s="460">
        <v>59.593000000000004</v>
      </c>
      <c r="AE156" s="460">
        <v>59.768500000000003</v>
      </c>
      <c r="AF156" s="460">
        <v>59.734699999999997</v>
      </c>
      <c r="AG156" s="460">
        <v>60.592799999999997</v>
      </c>
      <c r="AH156" s="460">
        <v>62.635399999999997</v>
      </c>
      <c r="AI156" s="460">
        <v>64.673400000000001</v>
      </c>
      <c r="AJ156" s="460">
        <v>66.690100000000001</v>
      </c>
      <c r="AK156" s="460">
        <v>68.793700000000001</v>
      </c>
      <c r="AL156" s="460">
        <v>71.262</v>
      </c>
      <c r="AM156" s="460">
        <v>72.826099999999997</v>
      </c>
      <c r="AN156" s="460">
        <v>74.186199999999999</v>
      </c>
      <c r="AO156" s="460">
        <v>75.064499999999995</v>
      </c>
      <c r="AP156" s="460">
        <v>76.090999999999994</v>
      </c>
      <c r="AQ156" s="460">
        <v>76.820400000000006</v>
      </c>
      <c r="AR156" s="460">
        <v>77.608000000000004</v>
      </c>
      <c r="AS156" s="460">
        <v>80.053200000000004</v>
      </c>
      <c r="AT156" s="460">
        <v>82.185699999999997</v>
      </c>
      <c r="AU156" s="460">
        <v>83.890299999999996</v>
      </c>
      <c r="AV156" s="460">
        <v>85.609899999999996</v>
      </c>
      <c r="AW156" s="460">
        <v>87.515299999999996</v>
      </c>
      <c r="AX156" s="460">
        <v>89.692400000000006</v>
      </c>
      <c r="AY156" s="460">
        <v>92.0839</v>
      </c>
      <c r="AZ156" s="460">
        <v>94.213300000000004</v>
      </c>
      <c r="BA156" s="460">
        <v>97.418300000000002</v>
      </c>
      <c r="BB156" s="460">
        <v>97.776899999999998</v>
      </c>
      <c r="BC156" s="460">
        <v>100</v>
      </c>
      <c r="BD156" s="460">
        <v>103.411</v>
      </c>
      <c r="BE156" s="460">
        <v>106.164</v>
      </c>
      <c r="BF156" s="460">
        <v>108.005</v>
      </c>
      <c r="BG156" s="460">
        <v>108.684</v>
      </c>
      <c r="BH156" s="460">
        <v>109.2</v>
      </c>
      <c r="BI156" s="460">
        <v>109.518</v>
      </c>
      <c r="BJ156" s="460">
        <v>111.413</v>
      </c>
      <c r="BK156" s="460">
        <v>113.116</v>
      </c>
      <c r="BL156" s="460">
        <v>115.08799999999999</v>
      </c>
      <c r="BM156" s="460">
        <v>116.03100000000001</v>
      </c>
      <c r="BN156" s="460">
        <v>118.964</v>
      </c>
      <c r="BO156" s="461">
        <v>156</v>
      </c>
    </row>
    <row r="157" spans="1:67" s="455" customFormat="1" ht="14" x14ac:dyDescent="0.15">
      <c r="A157" s="460" t="s">
        <v>259</v>
      </c>
      <c r="B157" s="460" t="s">
        <v>908</v>
      </c>
      <c r="C157" s="460" t="s">
        <v>1205</v>
      </c>
      <c r="D157" s="460" t="s">
        <v>1206</v>
      </c>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v>1.12999</v>
      </c>
      <c r="AK157" s="460">
        <v>11.8841</v>
      </c>
      <c r="AL157" s="460">
        <v>24.836500000000001</v>
      </c>
      <c r="AM157" s="460">
        <v>33.758899999999997</v>
      </c>
      <c r="AN157" s="460">
        <v>42.1905</v>
      </c>
      <c r="AO157" s="460">
        <v>49.620399999999997</v>
      </c>
      <c r="AP157" s="460">
        <v>53.811999999999998</v>
      </c>
      <c r="AQ157" s="460">
        <v>56.311199999999999</v>
      </c>
      <c r="AR157" s="460">
        <v>57.642800000000001</v>
      </c>
      <c r="AS157" s="460">
        <v>59.172800000000002</v>
      </c>
      <c r="AT157" s="460">
        <v>60.644500000000001</v>
      </c>
      <c r="AU157" s="460">
        <v>61.820300000000003</v>
      </c>
      <c r="AV157" s="460">
        <v>63.639499999999998</v>
      </c>
      <c r="AW157" s="460">
        <v>67.580299999999994</v>
      </c>
      <c r="AX157" s="460">
        <v>72.140900000000002</v>
      </c>
      <c r="AY157" s="460">
        <v>76.856200000000001</v>
      </c>
      <c r="AZ157" s="460">
        <v>84.613200000000006</v>
      </c>
      <c r="BA157" s="460">
        <v>97.645600000000002</v>
      </c>
      <c r="BB157" s="460">
        <v>101.09699999999999</v>
      </c>
      <c r="BC157" s="460">
        <v>100</v>
      </c>
      <c r="BD157" s="460">
        <v>104.371</v>
      </c>
      <c r="BE157" s="460">
        <v>106.727</v>
      </c>
      <c r="BF157" s="460">
        <v>106.696</v>
      </c>
      <c r="BG157" s="460">
        <v>107.358</v>
      </c>
      <c r="BH157" s="460">
        <v>107.545</v>
      </c>
      <c r="BI157" s="460">
        <v>107.696</v>
      </c>
      <c r="BJ157" s="460">
        <v>110.852</v>
      </c>
      <c r="BK157" s="460">
        <v>113.661</v>
      </c>
      <c r="BL157" s="460">
        <v>116.857</v>
      </c>
      <c r="BM157" s="460">
        <v>117.113</v>
      </c>
      <c r="BN157" s="460">
        <v>120.949</v>
      </c>
      <c r="BO157" s="461">
        <v>157</v>
      </c>
    </row>
    <row r="158" spans="1:67" s="455" customFormat="1" ht="14" x14ac:dyDescent="0.15">
      <c r="A158" s="460" t="s">
        <v>909</v>
      </c>
      <c r="B158" s="460" t="s">
        <v>910</v>
      </c>
      <c r="C158" s="460" t="s">
        <v>1205</v>
      </c>
      <c r="D158" s="460" t="s">
        <v>1206</v>
      </c>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v>45.6081</v>
      </c>
      <c r="AH158" s="460">
        <v>49.608400000000003</v>
      </c>
      <c r="AI158" s="460">
        <v>53.561999999999998</v>
      </c>
      <c r="AJ158" s="460">
        <v>58.6873</v>
      </c>
      <c r="AK158" s="460">
        <v>63.214399999999998</v>
      </c>
      <c r="AL158" s="460">
        <v>67.453500000000005</v>
      </c>
      <c r="AM158" s="460">
        <v>71.670699999999997</v>
      </c>
      <c r="AN158" s="460">
        <v>77.8048</v>
      </c>
      <c r="AO158" s="460">
        <v>81.556899999999999</v>
      </c>
      <c r="AP158" s="460">
        <v>84.403999999999996</v>
      </c>
      <c r="AQ158" s="460">
        <v>84.549700000000001</v>
      </c>
      <c r="AR158" s="460">
        <v>81.840599999999995</v>
      </c>
      <c r="AS158" s="460">
        <v>80.523200000000003</v>
      </c>
      <c r="AT158" s="460">
        <v>78.9251</v>
      </c>
      <c r="AU158" s="460">
        <v>76.843400000000003</v>
      </c>
      <c r="AV158" s="460">
        <v>75.642799999999994</v>
      </c>
      <c r="AW158" s="460">
        <v>76.384600000000006</v>
      </c>
      <c r="AX158" s="460">
        <v>79.742400000000004</v>
      </c>
      <c r="AY158" s="460">
        <v>83.849100000000007</v>
      </c>
      <c r="AZ158" s="460">
        <v>88.520799999999994</v>
      </c>
      <c r="BA158" s="460">
        <v>96.143299999999996</v>
      </c>
      <c r="BB158" s="460">
        <v>97.267300000000006</v>
      </c>
      <c r="BC158" s="460">
        <v>100</v>
      </c>
      <c r="BD158" s="460">
        <v>105.806</v>
      </c>
      <c r="BE158" s="460">
        <v>112.268</v>
      </c>
      <c r="BF158" s="460">
        <v>118.444</v>
      </c>
      <c r="BG158" s="460">
        <v>125.607</v>
      </c>
      <c r="BH158" s="460">
        <v>131.33600000000001</v>
      </c>
      <c r="BI158" s="460">
        <v>134.447</v>
      </c>
      <c r="BJ158" s="460">
        <v>136.09800000000001</v>
      </c>
      <c r="BK158" s="460">
        <v>140.18700000000001</v>
      </c>
      <c r="BL158" s="460">
        <v>144.04499999999999</v>
      </c>
      <c r="BM158" s="460">
        <v>145.214</v>
      </c>
      <c r="BN158" s="460"/>
      <c r="BO158" s="461">
        <v>158</v>
      </c>
    </row>
    <row r="159" spans="1:67" s="455" customFormat="1" ht="14" x14ac:dyDescent="0.15">
      <c r="A159" s="460" t="s">
        <v>911</v>
      </c>
      <c r="B159" s="460" t="s">
        <v>912</v>
      </c>
      <c r="C159" s="460" t="s">
        <v>1205</v>
      </c>
      <c r="D159" s="460" t="s">
        <v>1206</v>
      </c>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c r="AT159" s="460"/>
      <c r="AU159" s="460"/>
      <c r="AV159" s="460"/>
      <c r="AW159" s="460"/>
      <c r="AX159" s="460"/>
      <c r="AY159" s="460"/>
      <c r="AZ159" s="460"/>
      <c r="BA159" s="460"/>
      <c r="BB159" s="460"/>
      <c r="BC159" s="460"/>
      <c r="BD159" s="460"/>
      <c r="BE159" s="460"/>
      <c r="BF159" s="460"/>
      <c r="BG159" s="460"/>
      <c r="BH159" s="460"/>
      <c r="BI159" s="460"/>
      <c r="BJ159" s="460"/>
      <c r="BK159" s="460"/>
      <c r="BL159" s="460"/>
      <c r="BM159" s="460"/>
      <c r="BN159" s="460"/>
      <c r="BO159" s="461">
        <v>159</v>
      </c>
    </row>
    <row r="160" spans="1:67" s="455" customFormat="1" ht="14" x14ac:dyDescent="0.15">
      <c r="A160" s="460" t="s">
        <v>283</v>
      </c>
      <c r="B160" s="460" t="s">
        <v>913</v>
      </c>
      <c r="C160" s="460" t="s">
        <v>1205</v>
      </c>
      <c r="D160" s="460" t="s">
        <v>1206</v>
      </c>
      <c r="E160" s="460">
        <v>9.9428099999999997</v>
      </c>
      <c r="F160" s="460">
        <v>10.1181</v>
      </c>
      <c r="G160" s="460">
        <v>10.633800000000001</v>
      </c>
      <c r="H160" s="460">
        <v>11.2399</v>
      </c>
      <c r="I160" s="460">
        <v>11.6919</v>
      </c>
      <c r="J160" s="460">
        <v>12.0991</v>
      </c>
      <c r="K160" s="460">
        <v>11.9765</v>
      </c>
      <c r="L160" s="460">
        <v>11.886900000000001</v>
      </c>
      <c r="M160" s="460">
        <v>11.938800000000001</v>
      </c>
      <c r="N160" s="460">
        <v>12.290900000000001</v>
      </c>
      <c r="O160" s="460">
        <v>12.4482</v>
      </c>
      <c r="P160" s="460">
        <v>12.965400000000001</v>
      </c>
      <c r="Q160" s="460">
        <v>13.4528</v>
      </c>
      <c r="R160" s="460">
        <v>14.0023</v>
      </c>
      <c r="S160" s="460">
        <v>16.460699999999999</v>
      </c>
      <c r="T160" s="460">
        <v>17.764099999999999</v>
      </c>
      <c r="U160" s="460">
        <v>19.2744</v>
      </c>
      <c r="V160" s="460">
        <v>21.702400000000001</v>
      </c>
      <c r="W160" s="460">
        <v>23.811</v>
      </c>
      <c r="X160" s="460">
        <v>25.794799999999999</v>
      </c>
      <c r="Y160" s="460">
        <v>28.221699999999998</v>
      </c>
      <c r="Z160" s="460">
        <v>31.747299999999999</v>
      </c>
      <c r="AA160" s="460">
        <v>35.089599999999997</v>
      </c>
      <c r="AB160" s="460">
        <v>37.267899999999997</v>
      </c>
      <c r="AC160" s="460">
        <v>41.9069</v>
      </c>
      <c r="AD160" s="460">
        <v>45.145699999999998</v>
      </c>
      <c r="AE160" s="460">
        <v>49.088500000000003</v>
      </c>
      <c r="AF160" s="460">
        <v>50.4133</v>
      </c>
      <c r="AG160" s="460">
        <v>51.607599999999998</v>
      </c>
      <c r="AH160" s="460">
        <v>53.29</v>
      </c>
      <c r="AI160" s="460">
        <v>56.904400000000003</v>
      </c>
      <c r="AJ160" s="460">
        <v>61.448900000000002</v>
      </c>
      <c r="AK160" s="460">
        <v>64.976200000000006</v>
      </c>
      <c r="AL160" s="460">
        <v>68.343999999999994</v>
      </c>
      <c r="AM160" s="460">
        <v>71.858000000000004</v>
      </c>
      <c r="AN160" s="460">
        <v>76.258300000000006</v>
      </c>
      <c r="AO160" s="460">
        <v>78.536000000000001</v>
      </c>
      <c r="AP160" s="460">
        <v>79.351399999999998</v>
      </c>
      <c r="AQ160" s="460">
        <v>81.536000000000001</v>
      </c>
      <c r="AR160" s="460">
        <v>82.094399999999993</v>
      </c>
      <c r="AS160" s="460">
        <v>83.649799999999999</v>
      </c>
      <c r="AT160" s="460">
        <v>84.168199999999999</v>
      </c>
      <c r="AU160" s="460">
        <v>86.521199999999993</v>
      </c>
      <c r="AV160" s="460">
        <v>87.531599999999997</v>
      </c>
      <c r="AW160" s="460">
        <v>88.838800000000006</v>
      </c>
      <c r="AX160" s="460">
        <v>89.711799999999997</v>
      </c>
      <c r="AY160" s="460">
        <v>92.658600000000007</v>
      </c>
      <c r="AZ160" s="460">
        <v>94.550799999999995</v>
      </c>
      <c r="BA160" s="460">
        <v>98.063199999999995</v>
      </c>
      <c r="BB160" s="460">
        <v>99.016199999999998</v>
      </c>
      <c r="BC160" s="460">
        <v>100</v>
      </c>
      <c r="BD160" s="460">
        <v>100.907</v>
      </c>
      <c r="BE160" s="460">
        <v>102.206</v>
      </c>
      <c r="BF160" s="460">
        <v>104.128</v>
      </c>
      <c r="BG160" s="460">
        <v>104.58799999999999</v>
      </c>
      <c r="BH160" s="460">
        <v>106.218</v>
      </c>
      <c r="BI160" s="460">
        <v>107.955</v>
      </c>
      <c r="BJ160" s="460">
        <v>108.77</v>
      </c>
      <c r="BK160" s="460">
        <v>110.732</v>
      </c>
      <c r="BL160" s="460">
        <v>111.068</v>
      </c>
      <c r="BM160" s="460">
        <v>111.852</v>
      </c>
      <c r="BN160" s="460">
        <v>113.42</v>
      </c>
      <c r="BO160" s="461">
        <v>160</v>
      </c>
    </row>
    <row r="161" spans="1:67" s="455" customFormat="1" ht="14" x14ac:dyDescent="0.15">
      <c r="A161" s="460" t="s">
        <v>280</v>
      </c>
      <c r="B161" s="460" t="s">
        <v>914</v>
      </c>
      <c r="C161" s="460" t="s">
        <v>1205</v>
      </c>
      <c r="D161" s="460" t="s">
        <v>1206</v>
      </c>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c r="AT161" s="460"/>
      <c r="AU161" s="460"/>
      <c r="AV161" s="460"/>
      <c r="AW161" s="460"/>
      <c r="AX161" s="460"/>
      <c r="AY161" s="460"/>
      <c r="AZ161" s="460"/>
      <c r="BA161" s="460"/>
      <c r="BB161" s="460"/>
      <c r="BC161" s="460"/>
      <c r="BD161" s="460"/>
      <c r="BE161" s="460"/>
      <c r="BF161" s="460"/>
      <c r="BG161" s="460"/>
      <c r="BH161" s="460"/>
      <c r="BI161" s="460"/>
      <c r="BJ161" s="460"/>
      <c r="BK161" s="460"/>
      <c r="BL161" s="460"/>
      <c r="BM161" s="460"/>
      <c r="BN161" s="460"/>
      <c r="BO161" s="461">
        <v>161</v>
      </c>
    </row>
    <row r="162" spans="1:67" s="455" customFormat="1" ht="14" x14ac:dyDescent="0.15">
      <c r="A162" s="460" t="s">
        <v>279</v>
      </c>
      <c r="B162" s="460" t="s">
        <v>915</v>
      </c>
      <c r="C162" s="460" t="s">
        <v>1205</v>
      </c>
      <c r="D162" s="460" t="s">
        <v>1206</v>
      </c>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v>1.001E-2</v>
      </c>
      <c r="AK162" s="460">
        <v>0.11284</v>
      </c>
      <c r="AL162" s="460">
        <v>1.93367</v>
      </c>
      <c r="AM162" s="460">
        <v>11.339600000000001</v>
      </c>
      <c r="AN162" s="460">
        <v>14.7262</v>
      </c>
      <c r="AO162" s="460">
        <v>18.1877</v>
      </c>
      <c r="AP162" s="460">
        <v>20.328900000000001</v>
      </c>
      <c r="AQ162" s="460">
        <v>21.8933</v>
      </c>
      <c r="AR162" s="460">
        <v>30.4878</v>
      </c>
      <c r="AS162" s="460">
        <v>40.030200000000001</v>
      </c>
      <c r="AT162" s="460">
        <v>43.939100000000003</v>
      </c>
      <c r="AU162" s="460">
        <v>46.2684</v>
      </c>
      <c r="AV162" s="460">
        <v>51.703099999999999</v>
      </c>
      <c r="AW162" s="460">
        <v>58.1785</v>
      </c>
      <c r="AX162" s="460">
        <v>65.136200000000002</v>
      </c>
      <c r="AY162" s="460">
        <v>73.459199999999996</v>
      </c>
      <c r="AZ162" s="460">
        <v>82.543999999999997</v>
      </c>
      <c r="BA162" s="460">
        <v>93.095600000000005</v>
      </c>
      <c r="BB162" s="460">
        <v>93.037199999999999</v>
      </c>
      <c r="BC162" s="460">
        <v>100</v>
      </c>
      <c r="BD162" s="460">
        <v>107.687</v>
      </c>
      <c r="BE162" s="460">
        <v>112.583</v>
      </c>
      <c r="BF162" s="460">
        <v>117.76</v>
      </c>
      <c r="BG162" s="460">
        <v>123.752</v>
      </c>
      <c r="BH162" s="460">
        <v>135.727</v>
      </c>
      <c r="BI162" s="460">
        <v>144.358</v>
      </c>
      <c r="BJ162" s="460">
        <v>153.84200000000001</v>
      </c>
      <c r="BK162" s="460">
        <v>158.52699999999999</v>
      </c>
      <c r="BL162" s="460">
        <v>166.196</v>
      </c>
      <c r="BM162" s="460">
        <v>172.45500000000001</v>
      </c>
      <c r="BN162" s="460">
        <v>181.261</v>
      </c>
      <c r="BO162" s="461">
        <v>162</v>
      </c>
    </row>
    <row r="163" spans="1:67" s="455" customFormat="1" ht="14" x14ac:dyDescent="0.15">
      <c r="A163" s="460" t="s">
        <v>268</v>
      </c>
      <c r="B163" s="460" t="s">
        <v>916</v>
      </c>
      <c r="C163" s="460" t="s">
        <v>1205</v>
      </c>
      <c r="D163" s="460" t="s">
        <v>1206</v>
      </c>
      <c r="E163" s="460"/>
      <c r="F163" s="460"/>
      <c r="G163" s="460"/>
      <c r="H163" s="460"/>
      <c r="I163" s="460">
        <v>0.56625999999999999</v>
      </c>
      <c r="J163" s="460">
        <v>0.59004999999999996</v>
      </c>
      <c r="K163" s="460">
        <v>0.60899999999999999</v>
      </c>
      <c r="L163" s="460">
        <v>0.61397000000000002</v>
      </c>
      <c r="M163" s="460">
        <v>0.61983999999999995</v>
      </c>
      <c r="N163" s="460">
        <v>0.64356999999999998</v>
      </c>
      <c r="O163" s="460">
        <v>0.66210000000000002</v>
      </c>
      <c r="P163" s="460">
        <v>0.69776000000000005</v>
      </c>
      <c r="Q163" s="460">
        <v>0.73699000000000003</v>
      </c>
      <c r="R163" s="460">
        <v>0.78208999999999995</v>
      </c>
      <c r="S163" s="460">
        <v>0.95494000000000001</v>
      </c>
      <c r="T163" s="460">
        <v>1.0331600000000001</v>
      </c>
      <c r="U163" s="460">
        <v>1.0846899999999999</v>
      </c>
      <c r="V163" s="460">
        <v>1.1184099999999999</v>
      </c>
      <c r="W163" s="460">
        <v>1.1914199999999999</v>
      </c>
      <c r="X163" s="460">
        <v>1.3588800000000001</v>
      </c>
      <c r="Y163" s="460">
        <v>1.6064400000000001</v>
      </c>
      <c r="Z163" s="460">
        <v>2.0970200000000001</v>
      </c>
      <c r="AA163" s="460">
        <v>2.7636599999999998</v>
      </c>
      <c r="AB163" s="460">
        <v>3.2978299999999998</v>
      </c>
      <c r="AC163" s="460">
        <v>3.6228899999999999</v>
      </c>
      <c r="AD163" s="460">
        <v>4.0053299999999998</v>
      </c>
      <c r="AE163" s="460">
        <v>4.5860000000000003</v>
      </c>
      <c r="AF163" s="460">
        <v>5.2735900000000004</v>
      </c>
      <c r="AG163" s="460">
        <v>6.6897500000000001</v>
      </c>
      <c r="AH163" s="460">
        <v>7.2926900000000003</v>
      </c>
      <c r="AI163" s="460">
        <v>8.1521000000000008</v>
      </c>
      <c r="AJ163" s="460">
        <v>8.8525799999999997</v>
      </c>
      <c r="AK163" s="460">
        <v>10.1373</v>
      </c>
      <c r="AL163" s="460">
        <v>11.151899999999999</v>
      </c>
      <c r="AM163" s="460">
        <v>15.4946</v>
      </c>
      <c r="AN163" s="460">
        <v>23.099399999999999</v>
      </c>
      <c r="AO163" s="460">
        <v>27.663</v>
      </c>
      <c r="AP163" s="460">
        <v>28.9041</v>
      </c>
      <c r="AQ163" s="460">
        <v>30.698399999999999</v>
      </c>
      <c r="AR163" s="460">
        <v>33.746699999999997</v>
      </c>
      <c r="AS163" s="460">
        <v>37.748899999999999</v>
      </c>
      <c r="AT163" s="460">
        <v>40.737499999999997</v>
      </c>
      <c r="AU163" s="460">
        <v>47.458500000000001</v>
      </c>
      <c r="AV163" s="460">
        <v>46.649900000000002</v>
      </c>
      <c r="AW163" s="460">
        <v>53.160200000000003</v>
      </c>
      <c r="AX163" s="460">
        <v>62.922499999999999</v>
      </c>
      <c r="AY163" s="460">
        <v>69.6965</v>
      </c>
      <c r="AZ163" s="460">
        <v>76.866799999999998</v>
      </c>
      <c r="BA163" s="460">
        <v>84.012699999999995</v>
      </c>
      <c r="BB163" s="460">
        <v>91.535399999999996</v>
      </c>
      <c r="BC163" s="460">
        <v>100</v>
      </c>
      <c r="BD163" s="460">
        <v>109.483</v>
      </c>
      <c r="BE163" s="460">
        <v>115.738</v>
      </c>
      <c r="BF163" s="460">
        <v>122.482</v>
      </c>
      <c r="BG163" s="460">
        <v>129.929</v>
      </c>
      <c r="BH163" s="460">
        <v>139.54900000000001</v>
      </c>
      <c r="BI163" s="460">
        <v>147.97200000000001</v>
      </c>
      <c r="BJ163" s="460">
        <v>160.71100000000001</v>
      </c>
      <c r="BK163" s="460">
        <v>174.523</v>
      </c>
      <c r="BL163" s="460">
        <v>184.315</v>
      </c>
      <c r="BM163" s="460">
        <v>192.059</v>
      </c>
      <c r="BN163" s="460"/>
      <c r="BO163" s="461">
        <v>163</v>
      </c>
    </row>
    <row r="164" spans="1:67" s="455" customFormat="1" ht="14" x14ac:dyDescent="0.15">
      <c r="A164" s="460" t="s">
        <v>271</v>
      </c>
      <c r="B164" s="460" t="s">
        <v>917</v>
      </c>
      <c r="C164" s="460" t="s">
        <v>1205</v>
      </c>
      <c r="D164" s="460" t="s">
        <v>1206</v>
      </c>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v>24.8035</v>
      </c>
      <c r="AE164" s="460">
        <v>27.215</v>
      </c>
      <c r="AF164" s="460">
        <v>29.855899999999998</v>
      </c>
      <c r="AG164" s="460">
        <v>31.7835</v>
      </c>
      <c r="AH164" s="460">
        <v>34.061100000000003</v>
      </c>
      <c r="AI164" s="460">
        <v>35.304299999999998</v>
      </c>
      <c r="AJ164" s="460">
        <v>40.498899999999999</v>
      </c>
      <c r="AK164" s="460">
        <v>47.325299999999999</v>
      </c>
      <c r="AL164" s="460">
        <v>56.850700000000003</v>
      </c>
      <c r="AM164" s="460">
        <v>58.775700000000001</v>
      </c>
      <c r="AN164" s="460">
        <v>62.001800000000003</v>
      </c>
      <c r="AO164" s="460">
        <v>65.871499999999997</v>
      </c>
      <c r="AP164" s="460">
        <v>70.859800000000007</v>
      </c>
      <c r="AQ164" s="460">
        <v>69.864800000000002</v>
      </c>
      <c r="AR164" s="460">
        <v>71.928399999999996</v>
      </c>
      <c r="AS164" s="460">
        <v>71.083399999999997</v>
      </c>
      <c r="AT164" s="460">
        <v>71.561499999999995</v>
      </c>
      <c r="AU164" s="460">
        <v>74.5518</v>
      </c>
      <c r="AV164" s="460">
        <v>73.611999999999995</v>
      </c>
      <c r="AW164" s="460">
        <v>72.371300000000005</v>
      </c>
      <c r="AX164" s="460">
        <v>73.312399999999997</v>
      </c>
      <c r="AY164" s="460">
        <v>75.319999999999993</v>
      </c>
      <c r="AZ164" s="460">
        <v>80.437799999999996</v>
      </c>
      <c r="BA164" s="460">
        <v>90.123699999999999</v>
      </c>
      <c r="BB164" s="460">
        <v>94.206400000000002</v>
      </c>
      <c r="BC164" s="460">
        <v>100</v>
      </c>
      <c r="BD164" s="460">
        <v>111.273</v>
      </c>
      <c r="BE164" s="460">
        <v>123.38500000000001</v>
      </c>
      <c r="BF164" s="460">
        <v>128.08099999999999</v>
      </c>
      <c r="BG164" s="460">
        <v>130.79599999999999</v>
      </c>
      <c r="BH164" s="460">
        <v>132.04300000000001</v>
      </c>
      <c r="BI164" s="460">
        <v>132.70599999999999</v>
      </c>
      <c r="BJ164" s="460">
        <v>136.44499999999999</v>
      </c>
      <c r="BK164" s="460">
        <v>136.26300000000001</v>
      </c>
      <c r="BL164" s="460">
        <v>136.56299999999999</v>
      </c>
      <c r="BM164" s="460">
        <v>134.69300000000001</v>
      </c>
      <c r="BN164" s="460">
        <v>135.42400000000001</v>
      </c>
      <c r="BO164" s="461">
        <v>164</v>
      </c>
    </row>
    <row r="165" spans="1:67" s="455" customFormat="1" ht="14" x14ac:dyDescent="0.15">
      <c r="A165" s="460" t="s">
        <v>918</v>
      </c>
      <c r="B165" s="460" t="s">
        <v>919</v>
      </c>
      <c r="C165" s="460" t="s">
        <v>1205</v>
      </c>
      <c r="D165" s="460" t="s">
        <v>1206</v>
      </c>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c r="AT165" s="460"/>
      <c r="AU165" s="460"/>
      <c r="AV165" s="460"/>
      <c r="AW165" s="460"/>
      <c r="AX165" s="460"/>
      <c r="AY165" s="460"/>
      <c r="AZ165" s="460"/>
      <c r="BA165" s="460"/>
      <c r="BB165" s="460"/>
      <c r="BC165" s="460"/>
      <c r="BD165" s="460"/>
      <c r="BE165" s="460"/>
      <c r="BF165" s="460"/>
      <c r="BG165" s="460"/>
      <c r="BH165" s="460"/>
      <c r="BI165" s="460"/>
      <c r="BJ165" s="460"/>
      <c r="BK165" s="460"/>
      <c r="BL165" s="460"/>
      <c r="BM165" s="460"/>
      <c r="BN165" s="460"/>
      <c r="BO165" s="461">
        <v>165</v>
      </c>
    </row>
    <row r="166" spans="1:67" s="455" customFormat="1" ht="14" x14ac:dyDescent="0.15">
      <c r="A166" s="460" t="s">
        <v>277</v>
      </c>
      <c r="B166" s="460" t="s">
        <v>920</v>
      </c>
      <c r="C166" s="460" t="s">
        <v>1205</v>
      </c>
      <c r="D166" s="460" t="s">
        <v>1206</v>
      </c>
      <c r="E166" s="460">
        <v>1.29E-2</v>
      </c>
      <c r="F166" s="460">
        <v>1.311E-2</v>
      </c>
      <c r="G166" s="460">
        <v>1.3270000000000001E-2</v>
      </c>
      <c r="H166" s="460">
        <v>1.3350000000000001E-2</v>
      </c>
      <c r="I166" s="460">
        <v>1.366E-2</v>
      </c>
      <c r="J166" s="460">
        <v>1.4149999999999999E-2</v>
      </c>
      <c r="K166" s="460">
        <v>1.474E-2</v>
      </c>
      <c r="L166" s="460">
        <v>1.519E-2</v>
      </c>
      <c r="M166" s="460">
        <v>1.554E-2</v>
      </c>
      <c r="N166" s="460">
        <v>1.6070000000000001E-2</v>
      </c>
      <c r="O166" s="460">
        <v>1.687E-2</v>
      </c>
      <c r="P166" s="460">
        <v>1.779E-2</v>
      </c>
      <c r="Q166" s="460">
        <v>1.8669999999999999E-2</v>
      </c>
      <c r="R166" s="460">
        <v>2.0930000000000001E-2</v>
      </c>
      <c r="S166" s="460">
        <v>2.5909999999999999E-2</v>
      </c>
      <c r="T166" s="460">
        <v>2.9780000000000001E-2</v>
      </c>
      <c r="U166" s="460">
        <v>3.449E-2</v>
      </c>
      <c r="V166" s="460">
        <v>4.4519999999999997E-2</v>
      </c>
      <c r="W166" s="460">
        <v>5.2290000000000003E-2</v>
      </c>
      <c r="X166" s="460">
        <v>6.1800000000000001E-2</v>
      </c>
      <c r="Y166" s="460">
        <v>7.8079999999999997E-2</v>
      </c>
      <c r="Z166" s="460">
        <v>9.9890000000000007E-2</v>
      </c>
      <c r="AA166" s="460">
        <v>0.15875</v>
      </c>
      <c r="AB166" s="460">
        <v>0.32046999999999998</v>
      </c>
      <c r="AC166" s="460">
        <v>0.53020999999999996</v>
      </c>
      <c r="AD166" s="460">
        <v>0.83640000000000003</v>
      </c>
      <c r="AE166" s="460">
        <v>1.55765</v>
      </c>
      <c r="AF166" s="460">
        <v>3.6110500000000001</v>
      </c>
      <c r="AG166" s="460">
        <v>7.7335099999999999</v>
      </c>
      <c r="AH166" s="460">
        <v>9.2808200000000003</v>
      </c>
      <c r="AI166" s="460">
        <v>11.754300000000001</v>
      </c>
      <c r="AJ166" s="460">
        <v>14.418100000000001</v>
      </c>
      <c r="AK166" s="460">
        <v>16.6541</v>
      </c>
      <c r="AL166" s="460">
        <v>18.278099999999998</v>
      </c>
      <c r="AM166" s="460">
        <v>19.551300000000001</v>
      </c>
      <c r="AN166" s="460">
        <v>26.394100000000002</v>
      </c>
      <c r="AO166" s="460">
        <v>35.468000000000004</v>
      </c>
      <c r="AP166" s="460">
        <v>42.783499999999997</v>
      </c>
      <c r="AQ166" s="460">
        <v>49.598199999999999</v>
      </c>
      <c r="AR166" s="460">
        <v>57.824399999999997</v>
      </c>
      <c r="AS166" s="460">
        <v>63.312800000000003</v>
      </c>
      <c r="AT166" s="460">
        <v>67.344399999999993</v>
      </c>
      <c r="AU166" s="460">
        <v>70.732299999999995</v>
      </c>
      <c r="AV166" s="460">
        <v>73.948400000000007</v>
      </c>
      <c r="AW166" s="460">
        <v>77.415499999999994</v>
      </c>
      <c r="AX166" s="460">
        <v>80.502799999999993</v>
      </c>
      <c r="AY166" s="460">
        <v>83.424599999999998</v>
      </c>
      <c r="AZ166" s="460">
        <v>86.733999999999995</v>
      </c>
      <c r="BA166" s="460">
        <v>91.179100000000005</v>
      </c>
      <c r="BB166" s="460">
        <v>96.009200000000007</v>
      </c>
      <c r="BC166" s="460">
        <v>100</v>
      </c>
      <c r="BD166" s="460">
        <v>103.407</v>
      </c>
      <c r="BE166" s="460">
        <v>107.65900000000001</v>
      </c>
      <c r="BF166" s="460">
        <v>111.75700000000001</v>
      </c>
      <c r="BG166" s="460">
        <v>116.248</v>
      </c>
      <c r="BH166" s="460">
        <v>119.411</v>
      </c>
      <c r="BI166" s="460">
        <v>122.78</v>
      </c>
      <c r="BJ166" s="460">
        <v>130.19800000000001</v>
      </c>
      <c r="BK166" s="460">
        <v>136.577</v>
      </c>
      <c r="BL166" s="460">
        <v>141.54300000000001</v>
      </c>
      <c r="BM166" s="460">
        <v>146.35</v>
      </c>
      <c r="BN166" s="460">
        <v>154.67699999999999</v>
      </c>
      <c r="BO166" s="461">
        <v>166</v>
      </c>
    </row>
    <row r="167" spans="1:67" s="455" customFormat="1" ht="14" x14ac:dyDescent="0.15">
      <c r="A167" s="460" t="s">
        <v>274</v>
      </c>
      <c r="B167" s="460" t="s">
        <v>921</v>
      </c>
      <c r="C167" s="460" t="s">
        <v>1205</v>
      </c>
      <c r="D167" s="460" t="s">
        <v>1206</v>
      </c>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c r="AJ167" s="460"/>
      <c r="AK167" s="460"/>
      <c r="AL167" s="460"/>
      <c r="AM167" s="460"/>
      <c r="AN167" s="460"/>
      <c r="AO167" s="460"/>
      <c r="AP167" s="460"/>
      <c r="AQ167" s="460"/>
      <c r="AR167" s="460"/>
      <c r="AS167" s="460"/>
      <c r="AT167" s="460"/>
      <c r="AU167" s="460"/>
      <c r="AV167" s="460"/>
      <c r="AW167" s="460"/>
      <c r="AX167" s="460"/>
      <c r="AY167" s="460"/>
      <c r="AZ167" s="460"/>
      <c r="BA167" s="460"/>
      <c r="BB167" s="460"/>
      <c r="BC167" s="460"/>
      <c r="BD167" s="460"/>
      <c r="BE167" s="460"/>
      <c r="BF167" s="460"/>
      <c r="BG167" s="460"/>
      <c r="BH167" s="460"/>
      <c r="BI167" s="460"/>
      <c r="BJ167" s="460"/>
      <c r="BK167" s="460"/>
      <c r="BL167" s="460"/>
      <c r="BM167" s="460"/>
      <c r="BN167" s="460"/>
      <c r="BO167" s="461">
        <v>167</v>
      </c>
    </row>
    <row r="168" spans="1:67" s="455" customFormat="1" ht="14" x14ac:dyDescent="0.15">
      <c r="A168" s="460" t="s">
        <v>922</v>
      </c>
      <c r="B168" s="460" t="s">
        <v>923</v>
      </c>
      <c r="C168" s="460" t="s">
        <v>1205</v>
      </c>
      <c r="D168" s="460" t="s">
        <v>1206</v>
      </c>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c r="AS168" s="460"/>
      <c r="AT168" s="460"/>
      <c r="AU168" s="460"/>
      <c r="AV168" s="460"/>
      <c r="AW168" s="460"/>
      <c r="AX168" s="460"/>
      <c r="AY168" s="460"/>
      <c r="AZ168" s="460"/>
      <c r="BA168" s="460"/>
      <c r="BB168" s="460"/>
      <c r="BC168" s="460"/>
      <c r="BD168" s="460"/>
      <c r="BE168" s="460"/>
      <c r="BF168" s="460"/>
      <c r="BG168" s="460"/>
      <c r="BH168" s="460"/>
      <c r="BI168" s="460"/>
      <c r="BJ168" s="460"/>
      <c r="BK168" s="460"/>
      <c r="BL168" s="460"/>
      <c r="BM168" s="460"/>
      <c r="BN168" s="460"/>
      <c r="BO168" s="461">
        <v>168</v>
      </c>
    </row>
    <row r="169" spans="1:67" s="455" customFormat="1" ht="14" x14ac:dyDescent="0.15">
      <c r="A169" s="460" t="s">
        <v>924</v>
      </c>
      <c r="B169" s="460" t="s">
        <v>925</v>
      </c>
      <c r="C169" s="460" t="s">
        <v>1205</v>
      </c>
      <c r="D169" s="460" t="s">
        <v>1206</v>
      </c>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c r="AJ169" s="460"/>
      <c r="AK169" s="460"/>
      <c r="AL169" s="460">
        <v>27.5916</v>
      </c>
      <c r="AM169" s="460">
        <v>62.517899999999997</v>
      </c>
      <c r="AN169" s="460">
        <v>72.754300000000001</v>
      </c>
      <c r="AO169" s="460">
        <v>74.548900000000003</v>
      </c>
      <c r="AP169" s="460">
        <v>75.513800000000003</v>
      </c>
      <c r="AQ169" s="460">
        <v>75.924800000000005</v>
      </c>
      <c r="AR169" s="460">
        <v>74.953500000000005</v>
      </c>
      <c r="AS169" s="460">
        <v>79.906000000000006</v>
      </c>
      <c r="AT169" s="460">
        <v>84.060199999999995</v>
      </c>
      <c r="AU169" s="460">
        <v>86.005799999999994</v>
      </c>
      <c r="AV169" s="460">
        <v>86.741699999999994</v>
      </c>
      <c r="AW169" s="460">
        <v>86.352500000000006</v>
      </c>
      <c r="AX169" s="460">
        <v>86.806299999999993</v>
      </c>
      <c r="AY169" s="460">
        <v>89.5959</v>
      </c>
      <c r="AZ169" s="460">
        <v>91.613399999999999</v>
      </c>
      <c r="BA169" s="460">
        <v>99.246499999999997</v>
      </c>
      <c r="BB169" s="460">
        <v>98.512500000000003</v>
      </c>
      <c r="BC169" s="460">
        <v>100</v>
      </c>
      <c r="BD169" s="460">
        <v>103.905</v>
      </c>
      <c r="BE169" s="460">
        <v>107.35</v>
      </c>
      <c r="BF169" s="460">
        <v>110.34</v>
      </c>
      <c r="BG169" s="460">
        <v>110.029</v>
      </c>
      <c r="BH169" s="460">
        <v>109.699</v>
      </c>
      <c r="BI169" s="460">
        <v>109.437</v>
      </c>
      <c r="BJ169" s="460">
        <v>110.916</v>
      </c>
      <c r="BK169" s="460">
        <v>112.533</v>
      </c>
      <c r="BL169" s="460">
        <v>113.396</v>
      </c>
      <c r="BM169" s="460">
        <v>114.75700000000001</v>
      </c>
      <c r="BN169" s="460">
        <v>118.464</v>
      </c>
      <c r="BO169" s="461">
        <v>169</v>
      </c>
    </row>
    <row r="170" spans="1:67" s="455" customFormat="1" ht="14" x14ac:dyDescent="0.15">
      <c r="A170" s="460" t="s">
        <v>272</v>
      </c>
      <c r="B170" s="460" t="s">
        <v>926</v>
      </c>
      <c r="C170" s="460" t="s">
        <v>1205</v>
      </c>
      <c r="D170" s="460" t="s">
        <v>1206</v>
      </c>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v>52.594099999999997</v>
      </c>
      <c r="AH170" s="460">
        <v>52.553699999999999</v>
      </c>
      <c r="AI170" s="460">
        <v>52.872399999999999</v>
      </c>
      <c r="AJ170" s="460">
        <v>53.824300000000001</v>
      </c>
      <c r="AK170" s="460">
        <v>50.464300000000001</v>
      </c>
      <c r="AL170" s="460">
        <v>50.331200000000003</v>
      </c>
      <c r="AM170" s="460">
        <v>61.996400000000001</v>
      </c>
      <c r="AN170" s="460">
        <v>70.329800000000006</v>
      </c>
      <c r="AO170" s="460">
        <v>75.116100000000003</v>
      </c>
      <c r="AP170" s="460">
        <v>74.843400000000003</v>
      </c>
      <c r="AQ170" s="460">
        <v>77.864500000000007</v>
      </c>
      <c r="AR170" s="460">
        <v>76.928600000000003</v>
      </c>
      <c r="AS170" s="460">
        <v>76.407300000000006</v>
      </c>
      <c r="AT170" s="460">
        <v>80.370599999999996</v>
      </c>
      <c r="AU170" s="460">
        <v>84.415499999999994</v>
      </c>
      <c r="AV170" s="460">
        <v>83.278599999999997</v>
      </c>
      <c r="AW170" s="460">
        <v>80.697199999999995</v>
      </c>
      <c r="AX170" s="460">
        <v>85.860100000000003</v>
      </c>
      <c r="AY170" s="460">
        <v>87.185400000000001</v>
      </c>
      <c r="AZ170" s="460">
        <v>88.416399999999996</v>
      </c>
      <c r="BA170" s="460">
        <v>96.525099999999995</v>
      </c>
      <c r="BB170" s="460">
        <v>98.903199999999998</v>
      </c>
      <c r="BC170" s="460">
        <v>100</v>
      </c>
      <c r="BD170" s="460">
        <v>102.956</v>
      </c>
      <c r="BE170" s="460">
        <v>108.43600000000001</v>
      </c>
      <c r="BF170" s="460">
        <v>107.77800000000001</v>
      </c>
      <c r="BG170" s="460">
        <v>108.73099999999999</v>
      </c>
      <c r="BH170" s="460">
        <v>110.30800000000001</v>
      </c>
      <c r="BI170" s="460">
        <v>108.32299999999999</v>
      </c>
      <c r="BJ170" s="460">
        <v>110.229</v>
      </c>
      <c r="BK170" s="460">
        <v>110.559</v>
      </c>
      <c r="BL170" s="460">
        <v>108.726</v>
      </c>
      <c r="BM170" s="460">
        <v>109.202</v>
      </c>
      <c r="BN170" s="460">
        <v>113.489</v>
      </c>
      <c r="BO170" s="461">
        <v>170</v>
      </c>
    </row>
    <row r="171" spans="1:67" s="455" customFormat="1" ht="14" x14ac:dyDescent="0.15">
      <c r="A171" s="460" t="s">
        <v>273</v>
      </c>
      <c r="B171" s="460" t="s">
        <v>927</v>
      </c>
      <c r="C171" s="460" t="s">
        <v>1205</v>
      </c>
      <c r="D171" s="460" t="s">
        <v>1206</v>
      </c>
      <c r="E171" s="460">
        <v>20.9008</v>
      </c>
      <c r="F171" s="460">
        <v>21.425699999999999</v>
      </c>
      <c r="G171" s="460">
        <v>21.4618</v>
      </c>
      <c r="H171" s="460">
        <v>21.8645</v>
      </c>
      <c r="I171" s="460">
        <v>22.341200000000001</v>
      </c>
      <c r="J171" s="460">
        <v>22.699200000000001</v>
      </c>
      <c r="K171" s="460">
        <v>22.817900000000002</v>
      </c>
      <c r="L171" s="460">
        <v>22.976199999999999</v>
      </c>
      <c r="M171" s="460">
        <v>23.444299999999998</v>
      </c>
      <c r="N171" s="460">
        <v>23.991599999999998</v>
      </c>
      <c r="O171" s="460">
        <v>24.882999999999999</v>
      </c>
      <c r="P171" s="460">
        <v>25.461300000000001</v>
      </c>
      <c r="Q171" s="460">
        <v>26.32</v>
      </c>
      <c r="R171" s="460">
        <v>28.343800000000002</v>
      </c>
      <c r="S171" s="460">
        <v>30.400400000000001</v>
      </c>
      <c r="T171" s="460">
        <v>33.073099999999997</v>
      </c>
      <c r="U171" s="460">
        <v>33.255499999999998</v>
      </c>
      <c r="V171" s="460">
        <v>36.5944</v>
      </c>
      <c r="W171" s="460">
        <v>38.317100000000003</v>
      </c>
      <c r="X171" s="460">
        <v>41.055700000000002</v>
      </c>
      <c r="Y171" s="460">
        <v>47.520800000000001</v>
      </c>
      <c r="Z171" s="460">
        <v>52.990400000000001</v>
      </c>
      <c r="AA171" s="460">
        <v>56.073500000000003</v>
      </c>
      <c r="AB171" s="460">
        <v>55.579500000000003</v>
      </c>
      <c r="AC171" s="460">
        <v>55.333500000000001</v>
      </c>
      <c r="AD171" s="460">
        <v>55.203400000000002</v>
      </c>
      <c r="AE171" s="460">
        <v>56.322800000000001</v>
      </c>
      <c r="AF171" s="460">
        <v>56.566000000000003</v>
      </c>
      <c r="AG171" s="460">
        <v>57.096800000000002</v>
      </c>
      <c r="AH171" s="460">
        <v>57.580800000000004</v>
      </c>
      <c r="AI171" s="460">
        <v>59.2986</v>
      </c>
      <c r="AJ171" s="460">
        <v>60.806100000000001</v>
      </c>
      <c r="AK171" s="460">
        <v>61.799199999999999</v>
      </c>
      <c r="AL171" s="460">
        <v>64.360699999999994</v>
      </c>
      <c r="AM171" s="460">
        <v>67.018699999999995</v>
      </c>
      <c r="AN171" s="460">
        <v>69.985399999999998</v>
      </c>
      <c r="AO171" s="460">
        <v>71.422899999999998</v>
      </c>
      <c r="AP171" s="460">
        <v>73.645700000000005</v>
      </c>
      <c r="AQ171" s="460">
        <v>75.402299999999997</v>
      </c>
      <c r="AR171" s="460">
        <v>77.012</v>
      </c>
      <c r="AS171" s="460">
        <v>78.836799999999997</v>
      </c>
      <c r="AT171" s="460">
        <v>81.146299999999997</v>
      </c>
      <c r="AU171" s="460">
        <v>82.922200000000004</v>
      </c>
      <c r="AV171" s="460">
        <v>84.003399999999999</v>
      </c>
      <c r="AW171" s="460">
        <v>86.347800000000007</v>
      </c>
      <c r="AX171" s="460">
        <v>88.945099999999996</v>
      </c>
      <c r="AY171" s="460">
        <v>91.412199999999999</v>
      </c>
      <c r="AZ171" s="460">
        <v>92.554199999999994</v>
      </c>
      <c r="BA171" s="460">
        <v>96.495699999999999</v>
      </c>
      <c r="BB171" s="460">
        <v>98.507000000000005</v>
      </c>
      <c r="BC171" s="460">
        <v>100</v>
      </c>
      <c r="BD171" s="460">
        <v>102.96299999999999</v>
      </c>
      <c r="BE171" s="460">
        <v>105.40900000000001</v>
      </c>
      <c r="BF171" s="460">
        <v>106.65300000000001</v>
      </c>
      <c r="BG171" s="460">
        <v>106.98399999999999</v>
      </c>
      <c r="BH171" s="460">
        <v>108.16200000000001</v>
      </c>
      <c r="BI171" s="460">
        <v>108.857</v>
      </c>
      <c r="BJ171" s="460">
        <v>110.342</v>
      </c>
      <c r="BK171" s="460">
        <v>111.62</v>
      </c>
      <c r="BL171" s="460">
        <v>113.452</v>
      </c>
      <c r="BM171" s="460">
        <v>114.17700000000001</v>
      </c>
      <c r="BN171" s="460">
        <v>115.887</v>
      </c>
      <c r="BO171" s="461">
        <v>171</v>
      </c>
    </row>
    <row r="172" spans="1:67" s="455" customFormat="1" ht="14" x14ac:dyDescent="0.15">
      <c r="A172" s="460" t="s">
        <v>928</v>
      </c>
      <c r="B172" s="460" t="s">
        <v>929</v>
      </c>
      <c r="C172" s="460" t="s">
        <v>1205</v>
      </c>
      <c r="D172" s="460" t="s">
        <v>1206</v>
      </c>
      <c r="E172" s="460">
        <v>0.15543999999999999</v>
      </c>
      <c r="F172" s="460">
        <v>0.15520999999999999</v>
      </c>
      <c r="G172" s="460">
        <v>0.15271000000000001</v>
      </c>
      <c r="H172" s="460">
        <v>0.14860999999999999</v>
      </c>
      <c r="I172" s="460">
        <v>0.14793000000000001</v>
      </c>
      <c r="J172" s="460">
        <v>0.1741</v>
      </c>
      <c r="K172" s="460">
        <v>0.21848000000000001</v>
      </c>
      <c r="L172" s="460">
        <v>0.2203</v>
      </c>
      <c r="M172" s="460">
        <v>0.22553000000000001</v>
      </c>
      <c r="N172" s="460">
        <v>0.21575</v>
      </c>
      <c r="O172" s="460">
        <v>0.20710000000000001</v>
      </c>
      <c r="P172" s="460">
        <v>0.21142</v>
      </c>
      <c r="Q172" s="460">
        <v>0.22758</v>
      </c>
      <c r="R172" s="460">
        <v>0.28493000000000002</v>
      </c>
      <c r="S172" s="460">
        <v>0.35676999999999998</v>
      </c>
      <c r="T172" s="460">
        <v>0.46971000000000002</v>
      </c>
      <c r="U172" s="460">
        <v>0.57484999999999997</v>
      </c>
      <c r="V172" s="460">
        <v>0.56820000000000004</v>
      </c>
      <c r="W172" s="460">
        <v>0.53385000000000005</v>
      </c>
      <c r="X172" s="460">
        <v>0.56413000000000002</v>
      </c>
      <c r="Y172" s="460">
        <v>0.56755999999999995</v>
      </c>
      <c r="Z172" s="460">
        <v>0.56937000000000004</v>
      </c>
      <c r="AA172" s="460">
        <v>0.59957000000000005</v>
      </c>
      <c r="AB172" s="460">
        <v>0.63344999999999996</v>
      </c>
      <c r="AC172" s="460">
        <v>0.66415000000000002</v>
      </c>
      <c r="AD172" s="460">
        <v>0.70935999999999999</v>
      </c>
      <c r="AE172" s="460">
        <v>0.77551000000000003</v>
      </c>
      <c r="AF172" s="460">
        <v>0.96753</v>
      </c>
      <c r="AG172" s="460">
        <v>1.1227499999999999</v>
      </c>
      <c r="AH172" s="460">
        <v>1.4281200000000001</v>
      </c>
      <c r="AI172" s="460">
        <v>1.6798500000000001</v>
      </c>
      <c r="AJ172" s="460">
        <v>2.2219799999999998</v>
      </c>
      <c r="AK172" s="460">
        <v>2.7088800000000002</v>
      </c>
      <c r="AL172" s="460">
        <v>3.5711599999999999</v>
      </c>
      <c r="AM172" s="460">
        <v>4.4317700000000002</v>
      </c>
      <c r="AN172" s="460">
        <v>5.5483399999999996</v>
      </c>
      <c r="AO172" s="460">
        <v>6.4513499999999997</v>
      </c>
      <c r="AP172" s="460">
        <v>8.3672299999999993</v>
      </c>
      <c r="AQ172" s="460">
        <v>12.6753</v>
      </c>
      <c r="AR172" s="460">
        <v>15.0077</v>
      </c>
      <c r="AS172" s="460">
        <v>14.991300000000001</v>
      </c>
      <c r="AT172" s="460">
        <v>18.154699999999998</v>
      </c>
      <c r="AU172" s="460">
        <v>28.516400000000001</v>
      </c>
      <c r="AV172" s="460">
        <v>38.950400000000002</v>
      </c>
      <c r="AW172" s="460">
        <v>40.716500000000003</v>
      </c>
      <c r="AX172" s="460">
        <v>44.531100000000002</v>
      </c>
      <c r="AY172" s="460">
        <v>53.4358</v>
      </c>
      <c r="AZ172" s="460">
        <v>72.151399999999995</v>
      </c>
      <c r="BA172" s="460">
        <v>91.487700000000004</v>
      </c>
      <c r="BB172" s="460">
        <v>92.834699999999998</v>
      </c>
      <c r="BC172" s="460">
        <v>100</v>
      </c>
      <c r="BD172" s="460">
        <v>105.021</v>
      </c>
      <c r="BE172" s="460">
        <v>106.563</v>
      </c>
      <c r="BF172" s="460">
        <v>112.57599999999999</v>
      </c>
      <c r="BG172" s="460">
        <v>118.152</v>
      </c>
      <c r="BH172" s="460">
        <v>129.32300000000001</v>
      </c>
      <c r="BI172" s="460">
        <v>138.28299999999999</v>
      </c>
      <c r="BJ172" s="460">
        <v>144.60599999999999</v>
      </c>
      <c r="BK172" s="460">
        <v>154.54400000000001</v>
      </c>
      <c r="BL172" s="460">
        <v>168.18299999999999</v>
      </c>
      <c r="BM172" s="460"/>
      <c r="BN172" s="460"/>
      <c r="BO172" s="461">
        <v>172</v>
      </c>
    </row>
    <row r="173" spans="1:67" s="455" customFormat="1" ht="14" x14ac:dyDescent="0.15">
      <c r="A173" s="460" t="s">
        <v>930</v>
      </c>
      <c r="B173" s="460" t="s">
        <v>931</v>
      </c>
      <c r="C173" s="460" t="s">
        <v>1205</v>
      </c>
      <c r="D173" s="460" t="s">
        <v>1206</v>
      </c>
      <c r="E173" s="460"/>
      <c r="F173" s="460"/>
      <c r="G173" s="460"/>
      <c r="H173" s="460"/>
      <c r="I173" s="460"/>
      <c r="J173" s="460"/>
      <c r="K173" s="460"/>
      <c r="L173" s="460"/>
      <c r="M173" s="460"/>
      <c r="N173" s="460"/>
      <c r="O173" s="460"/>
      <c r="P173" s="460"/>
      <c r="Q173" s="460"/>
      <c r="R173" s="460"/>
      <c r="S173" s="460"/>
      <c r="T173" s="460"/>
      <c r="U173" s="460"/>
      <c r="V173" s="460"/>
      <c r="W173" s="460"/>
      <c r="X173" s="460"/>
      <c r="Y173" s="460"/>
      <c r="Z173" s="460"/>
      <c r="AA173" s="460"/>
      <c r="AB173" s="460"/>
      <c r="AC173" s="460"/>
      <c r="AD173" s="460"/>
      <c r="AE173" s="460"/>
      <c r="AF173" s="460"/>
      <c r="AG173" s="460"/>
      <c r="AH173" s="460"/>
      <c r="AI173" s="460"/>
      <c r="AJ173" s="460"/>
      <c r="AK173" s="460"/>
      <c r="AL173" s="460"/>
      <c r="AM173" s="460"/>
      <c r="AN173" s="460"/>
      <c r="AO173" s="460"/>
      <c r="AP173" s="460"/>
      <c r="AQ173" s="460"/>
      <c r="AR173" s="460"/>
      <c r="AS173" s="460"/>
      <c r="AT173" s="460"/>
      <c r="AU173" s="460"/>
      <c r="AV173" s="460"/>
      <c r="AW173" s="460"/>
      <c r="AX173" s="460"/>
      <c r="AY173" s="460"/>
      <c r="AZ173" s="460"/>
      <c r="BA173" s="460"/>
      <c r="BB173" s="460"/>
      <c r="BC173" s="460"/>
      <c r="BD173" s="460"/>
      <c r="BE173" s="460"/>
      <c r="BF173" s="460"/>
      <c r="BG173" s="460"/>
      <c r="BH173" s="460"/>
      <c r="BI173" s="460"/>
      <c r="BJ173" s="460"/>
      <c r="BK173" s="460"/>
      <c r="BL173" s="460"/>
      <c r="BM173" s="460"/>
      <c r="BN173" s="460"/>
      <c r="BO173" s="461">
        <v>173</v>
      </c>
    </row>
    <row r="174" spans="1:67" s="455" customFormat="1" ht="14" x14ac:dyDescent="0.15">
      <c r="A174" s="460" t="s">
        <v>282</v>
      </c>
      <c r="B174" s="460" t="s">
        <v>932</v>
      </c>
      <c r="C174" s="460" t="s">
        <v>1205</v>
      </c>
      <c r="D174" s="460" t="s">
        <v>1206</v>
      </c>
      <c r="E174" s="460"/>
      <c r="F174" s="460"/>
      <c r="G174" s="460"/>
      <c r="H174" s="460"/>
      <c r="I174" s="460"/>
      <c r="J174" s="460"/>
      <c r="K174" s="460"/>
      <c r="L174" s="460"/>
      <c r="M174" s="460"/>
      <c r="N174" s="460"/>
      <c r="O174" s="460"/>
      <c r="P174" s="460"/>
      <c r="Q174" s="460"/>
      <c r="R174" s="460"/>
      <c r="S174" s="460"/>
      <c r="T174" s="460"/>
      <c r="U174" s="460"/>
      <c r="V174" s="460"/>
      <c r="W174" s="460"/>
      <c r="X174" s="460"/>
      <c r="Y174" s="460"/>
      <c r="Z174" s="460"/>
      <c r="AA174" s="460"/>
      <c r="AB174" s="460"/>
      <c r="AC174" s="460"/>
      <c r="AD174" s="460"/>
      <c r="AE174" s="460"/>
      <c r="AF174" s="460"/>
      <c r="AG174" s="460"/>
      <c r="AH174" s="460"/>
      <c r="AI174" s="460"/>
      <c r="AJ174" s="460"/>
      <c r="AK174" s="460"/>
      <c r="AL174" s="460"/>
      <c r="AM174" s="460"/>
      <c r="AN174" s="460"/>
      <c r="AO174" s="460"/>
      <c r="AP174" s="460"/>
      <c r="AQ174" s="460"/>
      <c r="AR174" s="460"/>
      <c r="AS174" s="460"/>
      <c r="AT174" s="460"/>
      <c r="AU174" s="460"/>
      <c r="AV174" s="460"/>
      <c r="AW174" s="460"/>
      <c r="AX174" s="460">
        <v>82.205500000000001</v>
      </c>
      <c r="AY174" s="460">
        <v>84.6096</v>
      </c>
      <c r="AZ174" s="460">
        <v>88.287700000000001</v>
      </c>
      <c r="BA174" s="460">
        <v>96.020499999999998</v>
      </c>
      <c r="BB174" s="460">
        <v>99.349299999999999</v>
      </c>
      <c r="BC174" s="460">
        <v>100</v>
      </c>
      <c r="BD174" s="460">
        <v>103.45</v>
      </c>
      <c r="BE174" s="460">
        <v>107.738</v>
      </c>
      <c r="BF174" s="460">
        <v>110.11499999999999</v>
      </c>
      <c r="BG174" s="460">
        <v>109.333</v>
      </c>
      <c r="BH174" s="460">
        <v>111.026</v>
      </c>
      <c r="BI174" s="460">
        <v>110.72499999999999</v>
      </c>
      <c r="BJ174" s="460">
        <v>113.36</v>
      </c>
      <c r="BK174" s="460">
        <v>116.32</v>
      </c>
      <c r="BL174" s="460">
        <v>116.741</v>
      </c>
      <c r="BM174" s="460">
        <v>116.44199999999999</v>
      </c>
      <c r="BN174" s="460">
        <v>119.249</v>
      </c>
      <c r="BO174" s="461">
        <v>174</v>
      </c>
    </row>
    <row r="175" spans="1:67" s="455" customFormat="1" ht="14" x14ac:dyDescent="0.15">
      <c r="A175" s="460" t="s">
        <v>281</v>
      </c>
      <c r="B175" s="460" t="s">
        <v>933</v>
      </c>
      <c r="C175" s="460" t="s">
        <v>1205</v>
      </c>
      <c r="D175" s="460" t="s">
        <v>1206</v>
      </c>
      <c r="E175" s="460"/>
      <c r="F175" s="460"/>
      <c r="G175" s="460"/>
      <c r="H175" s="460"/>
      <c r="I175" s="460"/>
      <c r="J175" s="460"/>
      <c r="K175" s="460"/>
      <c r="L175" s="460"/>
      <c r="M175" s="460"/>
      <c r="N175" s="460"/>
      <c r="O175" s="460"/>
      <c r="P175" s="460"/>
      <c r="Q175" s="460"/>
      <c r="R175" s="460"/>
      <c r="S175" s="460"/>
      <c r="T175" s="460"/>
      <c r="U175" s="460"/>
      <c r="V175" s="460"/>
      <c r="W175" s="460"/>
      <c r="X175" s="460"/>
      <c r="Y175" s="460"/>
      <c r="Z175" s="460"/>
      <c r="AA175" s="460"/>
      <c r="AB175" s="460"/>
      <c r="AC175" s="460"/>
      <c r="AD175" s="460"/>
      <c r="AE175" s="460"/>
      <c r="AF175" s="460"/>
      <c r="AG175" s="460"/>
      <c r="AH175" s="460"/>
      <c r="AI175" s="460"/>
      <c r="AJ175" s="460"/>
      <c r="AK175" s="460">
        <v>2.2886600000000001</v>
      </c>
      <c r="AL175" s="460">
        <v>8.4257200000000001</v>
      </c>
      <c r="AM175" s="460">
        <v>15.805</v>
      </c>
      <c r="AN175" s="460">
        <v>15.8119</v>
      </c>
      <c r="AO175" s="460">
        <v>23.225999999999999</v>
      </c>
      <c r="AP175" s="460">
        <v>31.7166</v>
      </c>
      <c r="AQ175" s="460">
        <v>34.6843</v>
      </c>
      <c r="AR175" s="460">
        <v>37.308100000000003</v>
      </c>
      <c r="AS175" s="460">
        <v>41.6342</v>
      </c>
      <c r="AT175" s="460">
        <v>44.247700000000002</v>
      </c>
      <c r="AU175" s="460">
        <v>44.653500000000001</v>
      </c>
      <c r="AV175" s="460">
        <v>46.943800000000003</v>
      </c>
      <c r="AW175" s="460">
        <v>50.8125</v>
      </c>
      <c r="AX175" s="460">
        <v>57.274099999999997</v>
      </c>
      <c r="AY175" s="460">
        <v>60.192300000000003</v>
      </c>
      <c r="AZ175" s="460">
        <v>65.989400000000003</v>
      </c>
      <c r="BA175" s="460">
        <v>84.437200000000004</v>
      </c>
      <c r="BB175" s="460">
        <v>90.870900000000006</v>
      </c>
      <c r="BC175" s="460">
        <v>100</v>
      </c>
      <c r="BD175" s="460">
        <v>108.411</v>
      </c>
      <c r="BE175" s="460">
        <v>123.947</v>
      </c>
      <c r="BF175" s="460">
        <v>136.94999999999999</v>
      </c>
      <c r="BG175" s="460">
        <v>153.732</v>
      </c>
      <c r="BH175" s="460">
        <v>162.536</v>
      </c>
      <c r="BI175" s="460">
        <v>163.74199999999999</v>
      </c>
      <c r="BJ175" s="460">
        <v>170.80099999999999</v>
      </c>
      <c r="BK175" s="460">
        <v>182.43600000000001</v>
      </c>
      <c r="BL175" s="460">
        <v>195.76300000000001</v>
      </c>
      <c r="BM175" s="460">
        <v>202.99299999999999</v>
      </c>
      <c r="BN175" s="460">
        <v>217.40199999999999</v>
      </c>
      <c r="BO175" s="461">
        <v>175</v>
      </c>
    </row>
    <row r="176" spans="1:67" s="455" customFormat="1" ht="14" x14ac:dyDescent="0.15">
      <c r="A176" s="460" t="s">
        <v>934</v>
      </c>
      <c r="B176" s="460" t="s">
        <v>935</v>
      </c>
      <c r="C176" s="460" t="s">
        <v>1205</v>
      </c>
      <c r="D176" s="460" t="s">
        <v>1206</v>
      </c>
      <c r="E176" s="460"/>
      <c r="F176" s="460"/>
      <c r="G176" s="460"/>
      <c r="H176" s="460"/>
      <c r="I176" s="460"/>
      <c r="J176" s="460"/>
      <c r="K176" s="460"/>
      <c r="L176" s="460"/>
      <c r="M176" s="460"/>
      <c r="N176" s="460"/>
      <c r="O176" s="460"/>
      <c r="P176" s="460"/>
      <c r="Q176" s="460"/>
      <c r="R176" s="460"/>
      <c r="S176" s="460"/>
      <c r="T176" s="460"/>
      <c r="U176" s="460"/>
      <c r="V176" s="460"/>
      <c r="W176" s="460"/>
      <c r="X176" s="460"/>
      <c r="Y176" s="460"/>
      <c r="Z176" s="460"/>
      <c r="AA176" s="460"/>
      <c r="AB176" s="460"/>
      <c r="AC176" s="460"/>
      <c r="AD176" s="460"/>
      <c r="AE176" s="460"/>
      <c r="AF176" s="460"/>
      <c r="AG176" s="460"/>
      <c r="AH176" s="460"/>
      <c r="AI176" s="460"/>
      <c r="AJ176" s="460"/>
      <c r="AK176" s="460"/>
      <c r="AL176" s="460"/>
      <c r="AM176" s="460"/>
      <c r="AN176" s="460"/>
      <c r="AO176" s="460"/>
      <c r="AP176" s="460"/>
      <c r="AQ176" s="460"/>
      <c r="AR176" s="460"/>
      <c r="AS176" s="460"/>
      <c r="AT176" s="460"/>
      <c r="AU176" s="460"/>
      <c r="AV176" s="460"/>
      <c r="AW176" s="460"/>
      <c r="AX176" s="460"/>
      <c r="AY176" s="460"/>
      <c r="AZ176" s="460"/>
      <c r="BA176" s="460"/>
      <c r="BB176" s="460"/>
      <c r="BC176" s="460"/>
      <c r="BD176" s="460"/>
      <c r="BE176" s="460"/>
      <c r="BF176" s="460"/>
      <c r="BG176" s="460"/>
      <c r="BH176" s="460"/>
      <c r="BI176" s="460"/>
      <c r="BJ176" s="460"/>
      <c r="BK176" s="460"/>
      <c r="BL176" s="460"/>
      <c r="BM176" s="460"/>
      <c r="BN176" s="460"/>
      <c r="BO176" s="461">
        <v>176</v>
      </c>
    </row>
    <row r="177" spans="1:67" s="455" customFormat="1" ht="14" x14ac:dyDescent="0.15">
      <c r="A177" s="460" t="s">
        <v>284</v>
      </c>
      <c r="B177" s="460" t="s">
        <v>936</v>
      </c>
      <c r="C177" s="460" t="s">
        <v>1205</v>
      </c>
      <c r="D177" s="460" t="s">
        <v>1206</v>
      </c>
      <c r="E177" s="460"/>
      <c r="F177" s="460"/>
      <c r="G177" s="460"/>
      <c r="H177" s="460"/>
      <c r="I177" s="460"/>
      <c r="J177" s="460"/>
      <c r="K177" s="460"/>
      <c r="L177" s="460"/>
      <c r="M177" s="460"/>
      <c r="N177" s="460"/>
      <c r="O177" s="460"/>
      <c r="P177" s="460"/>
      <c r="Q177" s="460"/>
      <c r="R177" s="460"/>
      <c r="S177" s="460"/>
      <c r="T177" s="460"/>
      <c r="U177" s="460"/>
      <c r="V177" s="460"/>
      <c r="W177" s="460"/>
      <c r="X177" s="460"/>
      <c r="Y177" s="460"/>
      <c r="Z177" s="460"/>
      <c r="AA177" s="460"/>
      <c r="AB177" s="460"/>
      <c r="AC177" s="460"/>
      <c r="AD177" s="460"/>
      <c r="AE177" s="460"/>
      <c r="AF177" s="460"/>
      <c r="AG177" s="460"/>
      <c r="AH177" s="460"/>
      <c r="AI177" s="460"/>
      <c r="AJ177" s="460"/>
      <c r="AK177" s="460"/>
      <c r="AL177" s="460"/>
      <c r="AM177" s="460"/>
      <c r="AN177" s="460"/>
      <c r="AO177" s="460"/>
      <c r="AP177" s="460"/>
      <c r="AQ177" s="460"/>
      <c r="AR177" s="460"/>
      <c r="AS177" s="460"/>
      <c r="AT177" s="460"/>
      <c r="AU177" s="460"/>
      <c r="AV177" s="460"/>
      <c r="AW177" s="460">
        <v>57.241100000000003</v>
      </c>
      <c r="AX177" s="460">
        <v>60.920299999999997</v>
      </c>
      <c r="AY177" s="460">
        <v>68.9893</v>
      </c>
      <c r="AZ177" s="460">
        <v>74.846100000000007</v>
      </c>
      <c r="BA177" s="460">
        <v>85.700900000000004</v>
      </c>
      <c r="BB177" s="460">
        <v>88.947800000000001</v>
      </c>
      <c r="BC177" s="460">
        <v>100</v>
      </c>
      <c r="BD177" s="460">
        <v>111.167</v>
      </c>
      <c r="BE177" s="460">
        <v>114.06</v>
      </c>
      <c r="BF177" s="460">
        <v>118.92</v>
      </c>
      <c r="BG177" s="460">
        <v>121.964</v>
      </c>
      <c r="BH177" s="460">
        <v>126.295</v>
      </c>
      <c r="BI177" s="460">
        <v>148.29300000000001</v>
      </c>
      <c r="BJ177" s="460">
        <v>170.70500000000001</v>
      </c>
      <c r="BK177" s="460">
        <v>177.38200000000001</v>
      </c>
      <c r="BL177" s="460">
        <v>182.315</v>
      </c>
      <c r="BM177" s="460">
        <v>188.04300000000001</v>
      </c>
      <c r="BN177" s="460"/>
      <c r="BO177" s="461">
        <v>177</v>
      </c>
    </row>
    <row r="178" spans="1:67" s="455" customFormat="1" ht="14" x14ac:dyDescent="0.15">
      <c r="A178" s="460" t="s">
        <v>275</v>
      </c>
      <c r="B178" s="460" t="s">
        <v>937</v>
      </c>
      <c r="C178" s="460" t="s">
        <v>1205</v>
      </c>
      <c r="D178" s="460" t="s">
        <v>1206</v>
      </c>
      <c r="E178" s="460"/>
      <c r="F178" s="460"/>
      <c r="G178" s="460"/>
      <c r="H178" s="460"/>
      <c r="I178" s="460"/>
      <c r="J178" s="460"/>
      <c r="K178" s="460"/>
      <c r="L178" s="460"/>
      <c r="M178" s="460"/>
      <c r="N178" s="460"/>
      <c r="O178" s="460"/>
      <c r="P178" s="460"/>
      <c r="Q178" s="460"/>
      <c r="R178" s="460"/>
      <c r="S178" s="460"/>
      <c r="T178" s="460"/>
      <c r="U178" s="460"/>
      <c r="V178" s="460"/>
      <c r="W178" s="460"/>
      <c r="X178" s="460"/>
      <c r="Y178" s="460"/>
      <c r="Z178" s="460"/>
      <c r="AA178" s="460"/>
      <c r="AB178" s="460"/>
      <c r="AC178" s="460"/>
      <c r="AD178" s="460">
        <v>20.895199999999999</v>
      </c>
      <c r="AE178" s="460">
        <v>22.448399999999999</v>
      </c>
      <c r="AF178" s="460">
        <v>24.278400000000001</v>
      </c>
      <c r="AG178" s="460">
        <v>24.598800000000001</v>
      </c>
      <c r="AH178" s="460">
        <v>27.780100000000001</v>
      </c>
      <c r="AI178" s="460">
        <v>29.613700000000001</v>
      </c>
      <c r="AJ178" s="460">
        <v>31.2805</v>
      </c>
      <c r="AK178" s="460">
        <v>34.4529</v>
      </c>
      <c r="AL178" s="460">
        <v>37.6813</v>
      </c>
      <c r="AM178" s="460">
        <v>39.236899999999999</v>
      </c>
      <c r="AN178" s="460">
        <v>41.804400000000001</v>
      </c>
      <c r="AO178" s="460">
        <v>43.761400000000002</v>
      </c>
      <c r="AP178" s="460">
        <v>45.785600000000002</v>
      </c>
      <c r="AQ178" s="460">
        <v>49.462899999999998</v>
      </c>
      <c r="AR178" s="460">
        <v>51.478099999999998</v>
      </c>
      <c r="AS178" s="460">
        <v>53.153199999999998</v>
      </c>
      <c r="AT178" s="460">
        <v>55.659399999999998</v>
      </c>
      <c r="AU178" s="460">
        <v>57.8277</v>
      </c>
      <c r="AV178" s="460">
        <v>60.806899999999999</v>
      </c>
      <c r="AW178" s="460">
        <v>67.111099999999993</v>
      </c>
      <c r="AX178" s="460">
        <v>75.248800000000003</v>
      </c>
      <c r="AY178" s="460">
        <v>79.945099999999996</v>
      </c>
      <c r="AZ178" s="460">
        <v>85.744399999999999</v>
      </c>
      <c r="BA178" s="460">
        <v>92.043700000000001</v>
      </c>
      <c r="BB178" s="460">
        <v>94.087900000000005</v>
      </c>
      <c r="BC178" s="460">
        <v>100</v>
      </c>
      <c r="BD178" s="460">
        <v>105.68600000000001</v>
      </c>
      <c r="BE178" s="460">
        <v>110.86799999999999</v>
      </c>
      <c r="BF178" s="460">
        <v>115.44499999999999</v>
      </c>
      <c r="BG178" s="460">
        <v>119.526</v>
      </c>
      <c r="BH178" s="460">
        <v>123.395</v>
      </c>
      <c r="BI178" s="460">
        <v>125.229</v>
      </c>
      <c r="BJ178" s="460">
        <v>128.078</v>
      </c>
      <c r="BK178" s="460">
        <v>131.983</v>
      </c>
      <c r="BL178" s="460">
        <v>135.01900000000001</v>
      </c>
      <c r="BM178" s="460">
        <v>138.24</v>
      </c>
      <c r="BN178" s="460"/>
      <c r="BO178" s="461">
        <v>178</v>
      </c>
    </row>
    <row r="179" spans="1:67" s="455" customFormat="1" ht="14" x14ac:dyDescent="0.15">
      <c r="A179" s="460" t="s">
        <v>276</v>
      </c>
      <c r="B179" s="460" t="s">
        <v>938</v>
      </c>
      <c r="C179" s="460" t="s">
        <v>1205</v>
      </c>
      <c r="D179" s="460" t="s">
        <v>1206</v>
      </c>
      <c r="E179" s="460"/>
      <c r="F179" s="460"/>
      <c r="G179" s="460"/>
      <c r="H179" s="460">
        <v>2.9132099999999999</v>
      </c>
      <c r="I179" s="460">
        <v>2.9684300000000001</v>
      </c>
      <c r="J179" s="460">
        <v>3.0214300000000001</v>
      </c>
      <c r="K179" s="460">
        <v>3.0971199999999999</v>
      </c>
      <c r="L179" s="460">
        <v>3.1553</v>
      </c>
      <c r="M179" s="460">
        <v>3.3754499999999998</v>
      </c>
      <c r="N179" s="460">
        <v>3.4535900000000002</v>
      </c>
      <c r="O179" s="460">
        <v>3.50684</v>
      </c>
      <c r="P179" s="460">
        <v>3.5179399999999998</v>
      </c>
      <c r="Q179" s="460">
        <v>3.7077599999999999</v>
      </c>
      <c r="R179" s="460">
        <v>4.2064899999999996</v>
      </c>
      <c r="S179" s="460">
        <v>5.4312300000000002</v>
      </c>
      <c r="T179" s="460">
        <v>6.2317099999999996</v>
      </c>
      <c r="U179" s="460">
        <v>7.0390699999999997</v>
      </c>
      <c r="V179" s="460">
        <v>7.6847300000000001</v>
      </c>
      <c r="W179" s="460">
        <v>8.3414000000000001</v>
      </c>
      <c r="X179" s="460">
        <v>9.5480900000000002</v>
      </c>
      <c r="Y179" s="460">
        <v>13.558199999999999</v>
      </c>
      <c r="Z179" s="460">
        <v>15.519</v>
      </c>
      <c r="AA179" s="460">
        <v>17.290600000000001</v>
      </c>
      <c r="AB179" s="460">
        <v>18.257000000000001</v>
      </c>
      <c r="AC179" s="460">
        <v>19.606100000000001</v>
      </c>
      <c r="AD179" s="460">
        <v>20.9194</v>
      </c>
      <c r="AE179" s="460">
        <v>21.260999999999999</v>
      </c>
      <c r="AF179" s="460">
        <v>21.371300000000002</v>
      </c>
      <c r="AG179" s="460">
        <v>23.328700000000001</v>
      </c>
      <c r="AH179" s="460">
        <v>26.284500000000001</v>
      </c>
      <c r="AI179" s="460">
        <v>29.829799999999999</v>
      </c>
      <c r="AJ179" s="460">
        <v>31.918199999999999</v>
      </c>
      <c r="AK179" s="460">
        <v>33.400300000000001</v>
      </c>
      <c r="AL179" s="460">
        <v>36.9133</v>
      </c>
      <c r="AM179" s="460">
        <v>39.616599999999998</v>
      </c>
      <c r="AN179" s="460">
        <v>42.005200000000002</v>
      </c>
      <c r="AO179" s="460">
        <v>44.756999999999998</v>
      </c>
      <c r="AP179" s="460">
        <v>47.815399999999997</v>
      </c>
      <c r="AQ179" s="460">
        <v>51.072000000000003</v>
      </c>
      <c r="AR179" s="460">
        <v>54.6006</v>
      </c>
      <c r="AS179" s="460">
        <v>56.8934</v>
      </c>
      <c r="AT179" s="460">
        <v>59.959600000000002</v>
      </c>
      <c r="AU179" s="460">
        <v>63.808599999999998</v>
      </c>
      <c r="AV179" s="460">
        <v>66.310599999999994</v>
      </c>
      <c r="AW179" s="460">
        <v>69.434100000000001</v>
      </c>
      <c r="AX179" s="460">
        <v>72.862200000000001</v>
      </c>
      <c r="AY179" s="460">
        <v>79.356700000000004</v>
      </c>
      <c r="AZ179" s="460">
        <v>86.361800000000002</v>
      </c>
      <c r="BA179" s="460">
        <v>94.766800000000003</v>
      </c>
      <c r="BB179" s="460">
        <v>97.151200000000003</v>
      </c>
      <c r="BC179" s="460">
        <v>100</v>
      </c>
      <c r="BD179" s="460">
        <v>106.52200000000001</v>
      </c>
      <c r="BE179" s="460">
        <v>110.626</v>
      </c>
      <c r="BF179" s="460">
        <v>114.54600000000001</v>
      </c>
      <c r="BG179" s="460">
        <v>118.23099999999999</v>
      </c>
      <c r="BH179" s="460">
        <v>119.753</v>
      </c>
      <c r="BI179" s="460">
        <v>120.923</v>
      </c>
      <c r="BJ179" s="460">
        <v>125.358</v>
      </c>
      <c r="BK179" s="460">
        <v>129.38900000000001</v>
      </c>
      <c r="BL179" s="460">
        <v>129.91399999999999</v>
      </c>
      <c r="BM179" s="460">
        <v>133.267</v>
      </c>
      <c r="BN179" s="460">
        <v>138.636</v>
      </c>
      <c r="BO179" s="461">
        <v>179</v>
      </c>
    </row>
    <row r="180" spans="1:67" s="455" customFormat="1" ht="14" x14ac:dyDescent="0.15">
      <c r="A180" s="460" t="s">
        <v>269</v>
      </c>
      <c r="B180" s="460" t="s">
        <v>939</v>
      </c>
      <c r="C180" s="460" t="s">
        <v>1205</v>
      </c>
      <c r="D180" s="460" t="s">
        <v>1206</v>
      </c>
      <c r="E180" s="460"/>
      <c r="F180" s="460"/>
      <c r="G180" s="460"/>
      <c r="H180" s="460"/>
      <c r="I180" s="460"/>
      <c r="J180" s="460"/>
      <c r="K180" s="460"/>
      <c r="L180" s="460"/>
      <c r="M180" s="460"/>
      <c r="N180" s="460"/>
      <c r="O180" s="460"/>
      <c r="P180" s="460"/>
      <c r="Q180" s="460"/>
      <c r="R180" s="460"/>
      <c r="S180" s="460"/>
      <c r="T180" s="460"/>
      <c r="U180" s="460"/>
      <c r="V180" s="460"/>
      <c r="W180" s="460"/>
      <c r="X180" s="460"/>
      <c r="Y180" s="460">
        <v>0.47155999999999998</v>
      </c>
      <c r="Z180" s="460">
        <v>0.52727000000000002</v>
      </c>
      <c r="AA180" s="460">
        <v>0.57904999999999995</v>
      </c>
      <c r="AB180" s="460">
        <v>0.65724000000000005</v>
      </c>
      <c r="AC180" s="460">
        <v>0.78886000000000001</v>
      </c>
      <c r="AD180" s="460">
        <v>0.87183999999999995</v>
      </c>
      <c r="AE180" s="460">
        <v>0.99431000000000003</v>
      </c>
      <c r="AF180" s="460">
        <v>1.2444299999999999</v>
      </c>
      <c r="AG180" s="460">
        <v>1.6664399999999999</v>
      </c>
      <c r="AH180" s="460">
        <v>1.87385</v>
      </c>
      <c r="AI180" s="460">
        <v>2.0954100000000002</v>
      </c>
      <c r="AJ180" s="460">
        <v>2.35975</v>
      </c>
      <c r="AK180" s="460">
        <v>2.92022</v>
      </c>
      <c r="AL180" s="460">
        <v>3.5852300000000001</v>
      </c>
      <c r="AM180" s="460">
        <v>4.8274999999999997</v>
      </c>
      <c r="AN180" s="460">
        <v>8.8500599999999991</v>
      </c>
      <c r="AO180" s="460">
        <v>12.177899999999999</v>
      </c>
      <c r="AP180" s="460">
        <v>13.2906</v>
      </c>
      <c r="AQ180" s="460">
        <v>17.244399999999999</v>
      </c>
      <c r="AR180" s="460">
        <v>24.970600000000001</v>
      </c>
      <c r="AS180" s="460">
        <v>32.357199999999999</v>
      </c>
      <c r="AT180" s="460">
        <v>39.702300000000001</v>
      </c>
      <c r="AU180" s="460">
        <v>45.5563</v>
      </c>
      <c r="AV180" s="460">
        <v>49.9191</v>
      </c>
      <c r="AW180" s="460">
        <v>55.6248</v>
      </c>
      <c r="AX180" s="460">
        <v>64.196700000000007</v>
      </c>
      <c r="AY180" s="460">
        <v>73.1678</v>
      </c>
      <c r="AZ180" s="460">
        <v>78.986199999999997</v>
      </c>
      <c r="BA180" s="460">
        <v>85.867999999999995</v>
      </c>
      <c r="BB180" s="460">
        <v>93.099800000000002</v>
      </c>
      <c r="BC180" s="460">
        <v>100</v>
      </c>
      <c r="BD180" s="460">
        <v>107.623</v>
      </c>
      <c r="BE180" s="460">
        <v>130.51599999999999</v>
      </c>
      <c r="BF180" s="460">
        <v>166.125</v>
      </c>
      <c r="BG180" s="460">
        <v>205.649</v>
      </c>
      <c r="BH180" s="460">
        <v>250.619</v>
      </c>
      <c r="BI180" s="460">
        <v>305.03100000000001</v>
      </c>
      <c r="BJ180" s="460">
        <v>340.24200000000002</v>
      </c>
      <c r="BK180" s="460">
        <v>382.50099999999998</v>
      </c>
      <c r="BL180" s="460">
        <v>418.34399999999999</v>
      </c>
      <c r="BM180" s="460">
        <v>454.42899999999997</v>
      </c>
      <c r="BN180" s="460"/>
      <c r="BO180" s="461">
        <v>180</v>
      </c>
    </row>
    <row r="181" spans="1:67" s="455" customFormat="1" ht="14" x14ac:dyDescent="0.15">
      <c r="A181" s="460" t="s">
        <v>270</v>
      </c>
      <c r="B181" s="460" t="s">
        <v>940</v>
      </c>
      <c r="C181" s="460" t="s">
        <v>1205</v>
      </c>
      <c r="D181" s="460" t="s">
        <v>1206</v>
      </c>
      <c r="E181" s="460">
        <v>21.309200000000001</v>
      </c>
      <c r="F181" s="460">
        <v>21.270800000000001</v>
      </c>
      <c r="G181" s="460">
        <v>21.293900000000001</v>
      </c>
      <c r="H181" s="460">
        <v>21.955100000000002</v>
      </c>
      <c r="I181" s="460">
        <v>21.866700000000002</v>
      </c>
      <c r="J181" s="460">
        <v>21.843599999999999</v>
      </c>
      <c r="K181" s="460">
        <v>22.055</v>
      </c>
      <c r="L181" s="460">
        <v>23.0642</v>
      </c>
      <c r="M181" s="460">
        <v>23.027699999999999</v>
      </c>
      <c r="N181" s="460">
        <v>22.933499999999999</v>
      </c>
      <c r="O181" s="460">
        <v>23.356400000000001</v>
      </c>
      <c r="P181" s="460">
        <v>23.7331</v>
      </c>
      <c r="Q181" s="460">
        <v>24.5001</v>
      </c>
      <c r="R181" s="460">
        <v>27.087299999999999</v>
      </c>
      <c r="S181" s="460">
        <v>31.781300000000002</v>
      </c>
      <c r="T181" s="460">
        <v>33.207500000000003</v>
      </c>
      <c r="U181" s="460">
        <v>34.082099999999997</v>
      </c>
      <c r="V181" s="460">
        <v>35.713999999999999</v>
      </c>
      <c r="W181" s="460">
        <v>37.449800000000003</v>
      </c>
      <c r="X181" s="460">
        <v>38.818300000000001</v>
      </c>
      <c r="Y181" s="460">
        <v>41.409399999999998</v>
      </c>
      <c r="Z181" s="460">
        <v>45.426099999999998</v>
      </c>
      <c r="AA181" s="460">
        <v>48.069499999999998</v>
      </c>
      <c r="AB181" s="460">
        <v>49.850099999999998</v>
      </c>
      <c r="AC181" s="460">
        <v>51.7928</v>
      </c>
      <c r="AD181" s="460">
        <v>51.972299999999997</v>
      </c>
      <c r="AE181" s="460">
        <v>52.3553</v>
      </c>
      <c r="AF181" s="460">
        <v>52.507199999999997</v>
      </c>
      <c r="AG181" s="460">
        <v>53.849499999999999</v>
      </c>
      <c r="AH181" s="460">
        <v>55.364400000000003</v>
      </c>
      <c r="AI181" s="460">
        <v>56.813699999999997</v>
      </c>
      <c r="AJ181" s="460">
        <v>59.289900000000003</v>
      </c>
      <c r="AK181" s="460">
        <v>62.116399999999999</v>
      </c>
      <c r="AL181" s="460">
        <v>64.313199999999995</v>
      </c>
      <c r="AM181" s="460">
        <v>66.708799999999997</v>
      </c>
      <c r="AN181" s="460">
        <v>69.010599999999997</v>
      </c>
      <c r="AO181" s="460">
        <v>71.418099999999995</v>
      </c>
      <c r="AP181" s="460">
        <v>73.319599999999994</v>
      </c>
      <c r="AQ181" s="460">
        <v>77.183800000000005</v>
      </c>
      <c r="AR181" s="460">
        <v>79.302199999999999</v>
      </c>
      <c r="AS181" s="460">
        <v>80.519300000000001</v>
      </c>
      <c r="AT181" s="460">
        <v>81.6601</v>
      </c>
      <c r="AU181" s="460">
        <v>83.136399999999995</v>
      </c>
      <c r="AV181" s="460">
        <v>84.042299999999997</v>
      </c>
      <c r="AW181" s="460">
        <v>85.236800000000002</v>
      </c>
      <c r="AX181" s="460">
        <v>87.772599999999997</v>
      </c>
      <c r="AY181" s="460">
        <v>90.9405</v>
      </c>
      <c r="AZ181" s="460">
        <v>92.784199999999998</v>
      </c>
      <c r="BA181" s="460">
        <v>97.832400000000007</v>
      </c>
      <c r="BB181" s="460">
        <v>98.403099999999995</v>
      </c>
      <c r="BC181" s="460">
        <v>100</v>
      </c>
      <c r="BD181" s="460">
        <v>103.17400000000001</v>
      </c>
      <c r="BE181" s="460">
        <v>104.89100000000001</v>
      </c>
      <c r="BF181" s="460">
        <v>107.099</v>
      </c>
      <c r="BG181" s="460">
        <v>110.465</v>
      </c>
      <c r="BH181" s="460">
        <v>112.79</v>
      </c>
      <c r="BI181" s="460">
        <v>115.14700000000001</v>
      </c>
      <c r="BJ181" s="460">
        <v>119.605</v>
      </c>
      <c r="BK181" s="460">
        <v>120.663</v>
      </c>
      <c r="BL181" s="460">
        <v>121.46299999999999</v>
      </c>
      <c r="BM181" s="460">
        <v>120.08</v>
      </c>
      <c r="BN181" s="460">
        <v>123.054</v>
      </c>
      <c r="BO181" s="461">
        <v>181</v>
      </c>
    </row>
    <row r="182" spans="1:67" s="455" customFormat="1" ht="14" x14ac:dyDescent="0.15">
      <c r="A182" s="460" t="s">
        <v>941</v>
      </c>
      <c r="B182" s="460" t="s">
        <v>942</v>
      </c>
      <c r="C182" s="460" t="s">
        <v>1205</v>
      </c>
      <c r="D182" s="460" t="s">
        <v>1206</v>
      </c>
      <c r="E182" s="460"/>
      <c r="F182" s="460"/>
      <c r="G182" s="460"/>
      <c r="H182" s="460"/>
      <c r="I182" s="460"/>
      <c r="J182" s="460"/>
      <c r="K182" s="460"/>
      <c r="L182" s="460"/>
      <c r="M182" s="460"/>
      <c r="N182" s="460"/>
      <c r="O182" s="460"/>
      <c r="P182" s="460"/>
      <c r="Q182" s="460"/>
      <c r="R182" s="460"/>
      <c r="S182" s="460"/>
      <c r="T182" s="460"/>
      <c r="U182" s="460"/>
      <c r="V182" s="460"/>
      <c r="W182" s="460"/>
      <c r="X182" s="460"/>
      <c r="Y182" s="460"/>
      <c r="Z182" s="460"/>
      <c r="AA182" s="460"/>
      <c r="AB182" s="460"/>
      <c r="AC182" s="460"/>
      <c r="AD182" s="460"/>
      <c r="AE182" s="460"/>
      <c r="AF182" s="460"/>
      <c r="AG182" s="460"/>
      <c r="AH182" s="460"/>
      <c r="AI182" s="460"/>
      <c r="AJ182" s="460"/>
      <c r="AK182" s="460"/>
      <c r="AL182" s="460"/>
      <c r="AM182" s="460"/>
      <c r="AN182" s="460"/>
      <c r="AO182" s="460"/>
      <c r="AP182" s="460"/>
      <c r="AQ182" s="460"/>
      <c r="AR182" s="460"/>
      <c r="AS182" s="460"/>
      <c r="AT182" s="460"/>
      <c r="AU182" s="460"/>
      <c r="AV182" s="460"/>
      <c r="AW182" s="460"/>
      <c r="AX182" s="460"/>
      <c r="AY182" s="460"/>
      <c r="AZ182" s="460"/>
      <c r="BA182" s="460"/>
      <c r="BB182" s="460"/>
      <c r="BC182" s="460"/>
      <c r="BD182" s="460"/>
      <c r="BE182" s="460"/>
      <c r="BF182" s="460"/>
      <c r="BG182" s="460"/>
      <c r="BH182" s="460"/>
      <c r="BI182" s="460"/>
      <c r="BJ182" s="460"/>
      <c r="BK182" s="460"/>
      <c r="BL182" s="460"/>
      <c r="BM182" s="460"/>
      <c r="BN182" s="460"/>
      <c r="BO182" s="461">
        <v>182</v>
      </c>
    </row>
    <row r="183" spans="1:67" s="455" customFormat="1" ht="14" x14ac:dyDescent="0.15">
      <c r="A183" s="460" t="s">
        <v>286</v>
      </c>
      <c r="B183" s="460" t="s">
        <v>943</v>
      </c>
      <c r="C183" s="460" t="s">
        <v>1205</v>
      </c>
      <c r="D183" s="460" t="s">
        <v>1206</v>
      </c>
      <c r="E183" s="460"/>
      <c r="F183" s="460"/>
      <c r="G183" s="460"/>
      <c r="H183" s="460"/>
      <c r="I183" s="460"/>
      <c r="J183" s="460"/>
      <c r="K183" s="460"/>
      <c r="L183" s="460"/>
      <c r="M183" s="460"/>
      <c r="N183" s="460"/>
      <c r="O183" s="460"/>
      <c r="P183" s="460"/>
      <c r="Q183" s="460"/>
      <c r="R183" s="460"/>
      <c r="S183" s="460"/>
      <c r="T183" s="460"/>
      <c r="U183" s="460"/>
      <c r="V183" s="460"/>
      <c r="W183" s="460"/>
      <c r="X183" s="460"/>
      <c r="Y183" s="460"/>
      <c r="Z183" s="460"/>
      <c r="AA183" s="460"/>
      <c r="AB183" s="460"/>
      <c r="AC183" s="460"/>
      <c r="AD183" s="460"/>
      <c r="AE183" s="460"/>
      <c r="AF183" s="460"/>
      <c r="AG183" s="460"/>
      <c r="AH183" s="460"/>
      <c r="AI183" s="460"/>
      <c r="AJ183" s="460"/>
      <c r="AK183" s="460"/>
      <c r="AL183" s="460"/>
      <c r="AM183" s="460"/>
      <c r="AN183" s="460"/>
      <c r="AO183" s="460"/>
      <c r="AP183" s="460"/>
      <c r="AQ183" s="460"/>
      <c r="AR183" s="460"/>
      <c r="AS183" s="460"/>
      <c r="AT183" s="460"/>
      <c r="AU183" s="460">
        <v>62.573500000000003</v>
      </c>
      <c r="AV183" s="460">
        <v>67.038799999999995</v>
      </c>
      <c r="AW183" s="460">
        <v>69.811999999999998</v>
      </c>
      <c r="AX183" s="460">
        <v>71.405000000000001</v>
      </c>
      <c r="AY183" s="460">
        <v>74.947599999999994</v>
      </c>
      <c r="AZ183" s="460">
        <v>79.855000000000004</v>
      </c>
      <c r="BA183" s="460">
        <v>87.117599999999996</v>
      </c>
      <c r="BB183" s="460">
        <v>95.351699999999994</v>
      </c>
      <c r="BC183" s="460">
        <v>100</v>
      </c>
      <c r="BD183" s="460">
        <v>105.006</v>
      </c>
      <c r="BE183" s="460">
        <v>112.06399999999999</v>
      </c>
      <c r="BF183" s="460">
        <v>118.34099999999999</v>
      </c>
      <c r="BG183" s="460">
        <v>124.672</v>
      </c>
      <c r="BH183" s="460">
        <v>128.904</v>
      </c>
      <c r="BI183" s="460">
        <v>137.577</v>
      </c>
      <c r="BJ183" s="460">
        <v>146.03200000000001</v>
      </c>
      <c r="BK183" s="460">
        <v>152.29900000000001</v>
      </c>
      <c r="BL183" s="460">
        <v>157.96799999999999</v>
      </c>
      <c r="BM183" s="460">
        <v>161.458</v>
      </c>
      <c r="BN183" s="460">
        <v>167.298</v>
      </c>
      <c r="BO183" s="461">
        <v>183</v>
      </c>
    </row>
    <row r="184" spans="1:67" s="455" customFormat="1" ht="14" x14ac:dyDescent="0.15">
      <c r="A184" s="460" t="s">
        <v>944</v>
      </c>
      <c r="B184" s="460" t="s">
        <v>945</v>
      </c>
      <c r="C184" s="460" t="s">
        <v>1205</v>
      </c>
      <c r="D184" s="460" t="s">
        <v>1206</v>
      </c>
      <c r="E184" s="460"/>
      <c r="F184" s="460"/>
      <c r="G184" s="460"/>
      <c r="H184" s="460"/>
      <c r="I184" s="460"/>
      <c r="J184" s="460"/>
      <c r="K184" s="460"/>
      <c r="L184" s="460"/>
      <c r="M184" s="460"/>
      <c r="N184" s="460"/>
      <c r="O184" s="460"/>
      <c r="P184" s="460"/>
      <c r="Q184" s="460"/>
      <c r="R184" s="460"/>
      <c r="S184" s="460"/>
      <c r="T184" s="460"/>
      <c r="U184" s="460"/>
      <c r="V184" s="460"/>
      <c r="W184" s="460"/>
      <c r="X184" s="460"/>
      <c r="Y184" s="460"/>
      <c r="Z184" s="460"/>
      <c r="AA184" s="460"/>
      <c r="AB184" s="460"/>
      <c r="AC184" s="460"/>
      <c r="AD184" s="460"/>
      <c r="AE184" s="460"/>
      <c r="AF184" s="460"/>
      <c r="AG184" s="460"/>
      <c r="AH184" s="460"/>
      <c r="AI184" s="460"/>
      <c r="AJ184" s="460"/>
      <c r="AK184" s="460"/>
      <c r="AL184" s="460"/>
      <c r="AM184" s="460"/>
      <c r="AN184" s="460"/>
      <c r="AO184" s="460"/>
      <c r="AP184" s="460"/>
      <c r="AQ184" s="460"/>
      <c r="AR184" s="460"/>
      <c r="AS184" s="460"/>
      <c r="AT184" s="460"/>
      <c r="AU184" s="460"/>
      <c r="AV184" s="460"/>
      <c r="AW184" s="460"/>
      <c r="AX184" s="460"/>
      <c r="AY184" s="460"/>
      <c r="AZ184" s="460"/>
      <c r="BA184" s="460"/>
      <c r="BB184" s="460"/>
      <c r="BC184" s="460">
        <v>100</v>
      </c>
      <c r="BD184" s="460">
        <v>102.429</v>
      </c>
      <c r="BE184" s="460">
        <v>104.221</v>
      </c>
      <c r="BF184" s="460">
        <v>105.553</v>
      </c>
      <c r="BG184" s="460">
        <v>105.741</v>
      </c>
      <c r="BH184" s="460">
        <v>106.345</v>
      </c>
      <c r="BI184" s="460">
        <v>106.96</v>
      </c>
      <c r="BJ184" s="460"/>
      <c r="BK184" s="460"/>
      <c r="BL184" s="460"/>
      <c r="BM184" s="460"/>
      <c r="BN184" s="460"/>
      <c r="BO184" s="461">
        <v>184</v>
      </c>
    </row>
    <row r="185" spans="1:67" s="455" customFormat="1" ht="14" x14ac:dyDescent="0.15">
      <c r="A185" s="460" t="s">
        <v>292</v>
      </c>
      <c r="B185" s="460" t="s">
        <v>946</v>
      </c>
      <c r="C185" s="460" t="s">
        <v>1205</v>
      </c>
      <c r="D185" s="460" t="s">
        <v>1206</v>
      </c>
      <c r="E185" s="460"/>
      <c r="F185" s="460"/>
      <c r="G185" s="460"/>
      <c r="H185" s="460">
        <v>11.6669</v>
      </c>
      <c r="I185" s="460">
        <v>11.784000000000001</v>
      </c>
      <c r="J185" s="460">
        <v>12.2994</v>
      </c>
      <c r="K185" s="460">
        <v>13.5997</v>
      </c>
      <c r="L185" s="460">
        <v>13.658200000000001</v>
      </c>
      <c r="M185" s="460">
        <v>13.259</v>
      </c>
      <c r="N185" s="460">
        <v>14.670500000000001</v>
      </c>
      <c r="O185" s="460">
        <v>14.8345</v>
      </c>
      <c r="P185" s="460">
        <v>15.456300000000001</v>
      </c>
      <c r="Q185" s="460">
        <v>16.9634</v>
      </c>
      <c r="R185" s="460">
        <v>18.962599999999998</v>
      </c>
      <c r="S185" s="460">
        <v>19.6068</v>
      </c>
      <c r="T185" s="460">
        <v>21.394200000000001</v>
      </c>
      <c r="U185" s="460">
        <v>26.428100000000001</v>
      </c>
      <c r="V185" s="460">
        <v>32.573</v>
      </c>
      <c r="W185" s="460">
        <v>35.860599999999998</v>
      </c>
      <c r="X185" s="460">
        <v>38.466900000000003</v>
      </c>
      <c r="Y185" s="460">
        <v>42.431100000000001</v>
      </c>
      <c r="Z185" s="460">
        <v>52.153500000000001</v>
      </c>
      <c r="AA185" s="460">
        <v>58.225099999999998</v>
      </c>
      <c r="AB185" s="460">
        <v>56.775500000000001</v>
      </c>
      <c r="AC185" s="460">
        <v>61.524500000000003</v>
      </c>
      <c r="AD185" s="460">
        <v>60.956299999999999</v>
      </c>
      <c r="AE185" s="460">
        <v>59.001100000000001</v>
      </c>
      <c r="AF185" s="460">
        <v>55.040900000000001</v>
      </c>
      <c r="AG185" s="460">
        <v>54.273699999999998</v>
      </c>
      <c r="AH185" s="460">
        <v>52.730400000000003</v>
      </c>
      <c r="AI185" s="460">
        <v>52.321399999999997</v>
      </c>
      <c r="AJ185" s="460">
        <v>48.242100000000001</v>
      </c>
      <c r="AK185" s="460">
        <v>46.082900000000002</v>
      </c>
      <c r="AL185" s="460">
        <v>45.523000000000003</v>
      </c>
      <c r="AM185" s="460">
        <v>61.93</v>
      </c>
      <c r="AN185" s="460">
        <v>68.471800000000002</v>
      </c>
      <c r="AO185" s="460">
        <v>72.093199999999996</v>
      </c>
      <c r="AP185" s="460">
        <v>74.207999999999998</v>
      </c>
      <c r="AQ185" s="460">
        <v>77.582999999999998</v>
      </c>
      <c r="AR185" s="460">
        <v>75.796999999999997</v>
      </c>
      <c r="AS185" s="460">
        <v>77.995199999999997</v>
      </c>
      <c r="AT185" s="460">
        <v>81.119299999999996</v>
      </c>
      <c r="AU185" s="460">
        <v>83.251800000000003</v>
      </c>
      <c r="AV185" s="460">
        <v>81.907799999999995</v>
      </c>
      <c r="AW185" s="460">
        <v>82.122799999999998</v>
      </c>
      <c r="AX185" s="460">
        <v>88.526399999999995</v>
      </c>
      <c r="AY185" s="460">
        <v>88.562200000000004</v>
      </c>
      <c r="AZ185" s="460">
        <v>88.61</v>
      </c>
      <c r="BA185" s="460">
        <v>98.627399999999994</v>
      </c>
      <c r="BB185" s="460">
        <v>99.202299999999994</v>
      </c>
      <c r="BC185" s="460">
        <v>100</v>
      </c>
      <c r="BD185" s="460">
        <v>102.94199999999999</v>
      </c>
      <c r="BE185" s="460">
        <v>103.411</v>
      </c>
      <c r="BF185" s="460">
        <v>105.786</v>
      </c>
      <c r="BG185" s="460">
        <v>104.80200000000001</v>
      </c>
      <c r="BH185" s="460">
        <v>104.199</v>
      </c>
      <c r="BI185" s="460">
        <v>105.922</v>
      </c>
      <c r="BJ185" s="460">
        <v>108.884</v>
      </c>
      <c r="BK185" s="460">
        <v>112.11499999999999</v>
      </c>
      <c r="BL185" s="460">
        <v>109.324</v>
      </c>
      <c r="BM185" s="460">
        <v>112.492</v>
      </c>
      <c r="BN185" s="460">
        <v>116.809</v>
      </c>
      <c r="BO185" s="461">
        <v>185</v>
      </c>
    </row>
    <row r="186" spans="1:67" s="455" customFormat="1" ht="14" x14ac:dyDescent="0.15">
      <c r="A186" s="460" t="s">
        <v>293</v>
      </c>
      <c r="B186" s="460" t="s">
        <v>947</v>
      </c>
      <c r="C186" s="460" t="s">
        <v>1205</v>
      </c>
      <c r="D186" s="460" t="s">
        <v>1206</v>
      </c>
      <c r="E186" s="460">
        <v>6.5890000000000004E-2</v>
      </c>
      <c r="F186" s="460">
        <v>7.0019999999999999E-2</v>
      </c>
      <c r="G186" s="460">
        <v>7.3709999999999998E-2</v>
      </c>
      <c r="H186" s="460">
        <v>7.1730000000000002E-2</v>
      </c>
      <c r="I186" s="460">
        <v>7.2340000000000002E-2</v>
      </c>
      <c r="J186" s="460">
        <v>7.5310000000000002E-2</v>
      </c>
      <c r="K186" s="460">
        <v>8.2610000000000003E-2</v>
      </c>
      <c r="L186" s="460">
        <v>7.9530000000000003E-2</v>
      </c>
      <c r="M186" s="460">
        <v>7.9149999999999998E-2</v>
      </c>
      <c r="N186" s="460">
        <v>8.7190000000000004E-2</v>
      </c>
      <c r="O186" s="460">
        <v>9.9180000000000004E-2</v>
      </c>
      <c r="P186" s="460">
        <v>0.11505</v>
      </c>
      <c r="Q186" s="460">
        <v>0.11903</v>
      </c>
      <c r="R186" s="460">
        <v>0.12545999999999999</v>
      </c>
      <c r="S186" s="460">
        <v>0.14136000000000001</v>
      </c>
      <c r="T186" s="460">
        <v>0.18937000000000001</v>
      </c>
      <c r="U186" s="460">
        <v>0.23538999999999999</v>
      </c>
      <c r="V186" s="460">
        <v>0.27090999999999998</v>
      </c>
      <c r="W186" s="460">
        <v>0.32972000000000001</v>
      </c>
      <c r="X186" s="460">
        <v>0.36832999999999999</v>
      </c>
      <c r="Y186" s="460">
        <v>0.40505999999999998</v>
      </c>
      <c r="Z186" s="460">
        <v>0.48936000000000002</v>
      </c>
      <c r="AA186" s="460">
        <v>0.52703</v>
      </c>
      <c r="AB186" s="460">
        <v>0.64937</v>
      </c>
      <c r="AC186" s="460">
        <v>0.76509000000000005</v>
      </c>
      <c r="AD186" s="460">
        <v>0.82196999999999998</v>
      </c>
      <c r="AE186" s="460">
        <v>0.86897000000000002</v>
      </c>
      <c r="AF186" s="460">
        <v>0.96708000000000005</v>
      </c>
      <c r="AG186" s="460">
        <v>1.49424</v>
      </c>
      <c r="AH186" s="460">
        <v>2.2483300000000002</v>
      </c>
      <c r="AI186" s="460">
        <v>2.41391</v>
      </c>
      <c r="AJ186" s="460">
        <v>2.7278899999999999</v>
      </c>
      <c r="AK186" s="460">
        <v>3.9442200000000001</v>
      </c>
      <c r="AL186" s="460">
        <v>6.1989400000000003</v>
      </c>
      <c r="AM186" s="460">
        <v>9.7342999999999993</v>
      </c>
      <c r="AN186" s="460">
        <v>16.824300000000001</v>
      </c>
      <c r="AO186" s="460">
        <v>21.7485</v>
      </c>
      <c r="AP186" s="460">
        <v>23.6036</v>
      </c>
      <c r="AQ186" s="460">
        <v>25.963200000000001</v>
      </c>
      <c r="AR186" s="460">
        <v>27.6815</v>
      </c>
      <c r="AS186" s="460">
        <v>29.6007</v>
      </c>
      <c r="AT186" s="460">
        <v>35.1875</v>
      </c>
      <c r="AU186" s="460">
        <v>39.718400000000003</v>
      </c>
      <c r="AV186" s="460">
        <v>45.291600000000003</v>
      </c>
      <c r="AW186" s="460">
        <v>52.084499999999998</v>
      </c>
      <c r="AX186" s="460">
        <v>61.388599999999997</v>
      </c>
      <c r="AY186" s="460">
        <v>66.437899999999999</v>
      </c>
      <c r="AZ186" s="460">
        <v>70.017600000000002</v>
      </c>
      <c r="BA186" s="460">
        <v>78.126400000000004</v>
      </c>
      <c r="BB186" s="460">
        <v>87.935100000000006</v>
      </c>
      <c r="BC186" s="460">
        <v>100</v>
      </c>
      <c r="BD186" s="460">
        <v>110.84</v>
      </c>
      <c r="BE186" s="460">
        <v>124.38200000000001</v>
      </c>
      <c r="BF186" s="460">
        <v>134.92500000000001</v>
      </c>
      <c r="BG186" s="460">
        <v>145.803</v>
      </c>
      <c r="BH186" s="460">
        <v>158.93899999999999</v>
      </c>
      <c r="BI186" s="460">
        <v>183.85300000000001</v>
      </c>
      <c r="BJ186" s="460">
        <v>214.232</v>
      </c>
      <c r="BK186" s="460">
        <v>240.143</v>
      </c>
      <c r="BL186" s="460">
        <v>267.512</v>
      </c>
      <c r="BM186" s="460">
        <v>302.94600000000003</v>
      </c>
      <c r="BN186" s="460">
        <v>354.30399999999997</v>
      </c>
      <c r="BO186" s="461">
        <v>186</v>
      </c>
    </row>
    <row r="187" spans="1:67" s="455" customFormat="1" ht="14" x14ac:dyDescent="0.15">
      <c r="A187" s="460" t="s">
        <v>291</v>
      </c>
      <c r="B187" s="460" t="s">
        <v>948</v>
      </c>
      <c r="C187" s="460" t="s">
        <v>1205</v>
      </c>
      <c r="D187" s="460" t="s">
        <v>1206</v>
      </c>
      <c r="E187" s="460"/>
      <c r="F187" s="460"/>
      <c r="G187" s="460"/>
      <c r="H187" s="460"/>
      <c r="I187" s="460"/>
      <c r="J187" s="460"/>
      <c r="K187" s="460"/>
      <c r="L187" s="460"/>
      <c r="M187" s="460"/>
      <c r="N187" s="460"/>
      <c r="O187" s="460"/>
      <c r="P187" s="460"/>
      <c r="Q187" s="460"/>
      <c r="R187" s="460"/>
      <c r="S187" s="460"/>
      <c r="T187" s="460"/>
      <c r="U187" s="460"/>
      <c r="V187" s="460"/>
      <c r="W187" s="460"/>
      <c r="X187" s="460"/>
      <c r="Y187" s="460"/>
      <c r="Z187" s="460"/>
      <c r="AA187" s="460"/>
      <c r="AB187" s="460"/>
      <c r="AC187" s="460"/>
      <c r="AD187" s="460"/>
      <c r="AE187" s="460"/>
      <c r="AF187" s="460"/>
      <c r="AG187" s="460"/>
      <c r="AH187" s="460"/>
      <c r="AI187" s="460"/>
      <c r="AJ187" s="460"/>
      <c r="AK187" s="460"/>
      <c r="AL187" s="460"/>
      <c r="AM187" s="460"/>
      <c r="AN187" s="460"/>
      <c r="AO187" s="460"/>
      <c r="AP187" s="460"/>
      <c r="AQ187" s="460"/>
      <c r="AR187" s="460">
        <v>42.696399999999997</v>
      </c>
      <c r="AS187" s="460">
        <v>45.715000000000003</v>
      </c>
      <c r="AT187" s="460">
        <v>48.451500000000003</v>
      </c>
      <c r="AU187" s="460">
        <v>50.268599999999999</v>
      </c>
      <c r="AV187" s="460">
        <v>52.933999999999997</v>
      </c>
      <c r="AW187" s="460">
        <v>57.4176</v>
      </c>
      <c r="AX187" s="460">
        <v>62.929200000000002</v>
      </c>
      <c r="AY187" s="460">
        <v>68.680999999999997</v>
      </c>
      <c r="AZ187" s="460">
        <v>76.323099999999997</v>
      </c>
      <c r="BA187" s="460">
        <v>91.455100000000002</v>
      </c>
      <c r="BB187" s="460">
        <v>94.827100000000002</v>
      </c>
      <c r="BC187" s="460">
        <v>100</v>
      </c>
      <c r="BD187" s="460">
        <v>108.08199999999999</v>
      </c>
      <c r="BE187" s="460">
        <v>115.857</v>
      </c>
      <c r="BF187" s="460">
        <v>124.124</v>
      </c>
      <c r="BG187" s="460">
        <v>131.61600000000001</v>
      </c>
      <c r="BH187" s="460">
        <v>136.87799999999999</v>
      </c>
      <c r="BI187" s="460">
        <v>141.69999999999999</v>
      </c>
      <c r="BJ187" s="460">
        <v>147.15600000000001</v>
      </c>
      <c r="BK187" s="460">
        <v>154.43700000000001</v>
      </c>
      <c r="BL187" s="460">
        <v>162.74</v>
      </c>
      <c r="BM187" s="460">
        <v>168.73099999999999</v>
      </c>
      <c r="BN187" s="460">
        <v>177.047</v>
      </c>
      <c r="BO187" s="461">
        <v>187</v>
      </c>
    </row>
    <row r="188" spans="1:67" s="455" customFormat="1" ht="14" x14ac:dyDescent="0.15">
      <c r="A188" s="460" t="s">
        <v>289</v>
      </c>
      <c r="B188" s="460" t="s">
        <v>949</v>
      </c>
      <c r="C188" s="460" t="s">
        <v>1205</v>
      </c>
      <c r="D188" s="460" t="s">
        <v>1206</v>
      </c>
      <c r="E188" s="460">
        <v>16.8431</v>
      </c>
      <c r="F188" s="460">
        <v>17.063300000000002</v>
      </c>
      <c r="G188" s="460">
        <v>17.478200000000001</v>
      </c>
      <c r="H188" s="460">
        <v>18.045100000000001</v>
      </c>
      <c r="I188" s="460">
        <v>19.096</v>
      </c>
      <c r="J188" s="460">
        <v>19.842300000000002</v>
      </c>
      <c r="K188" s="460">
        <v>20.985600000000002</v>
      </c>
      <c r="L188" s="460">
        <v>21.710699999999999</v>
      </c>
      <c r="M188" s="460">
        <v>22.518599999999999</v>
      </c>
      <c r="N188" s="460">
        <v>24.189800000000002</v>
      </c>
      <c r="O188" s="460">
        <v>25.077300000000001</v>
      </c>
      <c r="P188" s="460">
        <v>26.9526</v>
      </c>
      <c r="Q188" s="460">
        <v>29.055599999999998</v>
      </c>
      <c r="R188" s="460">
        <v>31.386500000000002</v>
      </c>
      <c r="S188" s="460">
        <v>34.396900000000002</v>
      </c>
      <c r="T188" s="460">
        <v>37.9114</v>
      </c>
      <c r="U188" s="460">
        <v>41.2592</v>
      </c>
      <c r="V188" s="460">
        <v>43.899500000000003</v>
      </c>
      <c r="W188" s="460">
        <v>45.704700000000003</v>
      </c>
      <c r="X188" s="460">
        <v>47.624000000000002</v>
      </c>
      <c r="Y188" s="460">
        <v>50.725900000000003</v>
      </c>
      <c r="Z188" s="460">
        <v>54.144300000000001</v>
      </c>
      <c r="AA188" s="460">
        <v>57.344799999999999</v>
      </c>
      <c r="AB188" s="460">
        <v>58.916600000000003</v>
      </c>
      <c r="AC188" s="460">
        <v>60.861800000000002</v>
      </c>
      <c r="AD188" s="460">
        <v>62.236400000000003</v>
      </c>
      <c r="AE188" s="460">
        <v>62.2883</v>
      </c>
      <c r="AF188" s="460">
        <v>61.857700000000001</v>
      </c>
      <c r="AG188" s="460">
        <v>62.3142</v>
      </c>
      <c r="AH188" s="460">
        <v>62.988599999999998</v>
      </c>
      <c r="AI188" s="460">
        <v>64.534300000000002</v>
      </c>
      <c r="AJ188" s="460">
        <v>66.572500000000005</v>
      </c>
      <c r="AK188" s="460">
        <v>68.691900000000004</v>
      </c>
      <c r="AL188" s="460">
        <v>70.466999999999999</v>
      </c>
      <c r="AM188" s="460">
        <v>72.441100000000006</v>
      </c>
      <c r="AN188" s="460">
        <v>73.834299999999999</v>
      </c>
      <c r="AO188" s="460">
        <v>75.273600000000002</v>
      </c>
      <c r="AP188" s="460">
        <v>76.8613</v>
      </c>
      <c r="AQ188" s="460">
        <v>78.367199999999997</v>
      </c>
      <c r="AR188" s="460">
        <v>80.057699999999997</v>
      </c>
      <c r="AS188" s="460">
        <v>81.947500000000005</v>
      </c>
      <c r="AT188" s="460">
        <v>85.353099999999998</v>
      </c>
      <c r="AU188" s="460">
        <v>88.159099999999995</v>
      </c>
      <c r="AV188" s="460">
        <v>90.003399999999999</v>
      </c>
      <c r="AW188" s="460">
        <v>91.140699999999995</v>
      </c>
      <c r="AX188" s="460">
        <v>92.679299999999998</v>
      </c>
      <c r="AY188" s="460">
        <v>93.700100000000006</v>
      </c>
      <c r="AZ188" s="460">
        <v>95.212299999999999</v>
      </c>
      <c r="BA188" s="460">
        <v>97.579800000000006</v>
      </c>
      <c r="BB188" s="460">
        <v>98.740799999999993</v>
      </c>
      <c r="BC188" s="460">
        <v>100</v>
      </c>
      <c r="BD188" s="460">
        <v>102.34099999999999</v>
      </c>
      <c r="BE188" s="460">
        <v>104.854</v>
      </c>
      <c r="BF188" s="460">
        <v>107.483</v>
      </c>
      <c r="BG188" s="460">
        <v>108.532</v>
      </c>
      <c r="BH188" s="460">
        <v>109.18300000000001</v>
      </c>
      <c r="BI188" s="460">
        <v>109.529</v>
      </c>
      <c r="BJ188" s="460">
        <v>111.042</v>
      </c>
      <c r="BK188" s="460">
        <v>112.934</v>
      </c>
      <c r="BL188" s="460">
        <v>115.908</v>
      </c>
      <c r="BM188" s="460">
        <v>117.383</v>
      </c>
      <c r="BN188" s="460">
        <v>120.524</v>
      </c>
      <c r="BO188" s="461">
        <v>188</v>
      </c>
    </row>
    <row r="189" spans="1:67" s="455" customFormat="1" ht="14" x14ac:dyDescent="0.15">
      <c r="A189" s="460" t="s">
        <v>294</v>
      </c>
      <c r="B189" s="460" t="s">
        <v>950</v>
      </c>
      <c r="C189" s="460" t="s">
        <v>1205</v>
      </c>
      <c r="D189" s="460" t="s">
        <v>1206</v>
      </c>
      <c r="E189" s="460">
        <v>9.0278299999999998</v>
      </c>
      <c r="F189" s="460">
        <v>9.2224000000000004</v>
      </c>
      <c r="G189" s="460">
        <v>9.7088099999999997</v>
      </c>
      <c r="H189" s="460">
        <v>9.9487699999999997</v>
      </c>
      <c r="I189" s="460">
        <v>10.532500000000001</v>
      </c>
      <c r="J189" s="460">
        <v>10.9735</v>
      </c>
      <c r="K189" s="460">
        <v>11.3302</v>
      </c>
      <c r="L189" s="460">
        <v>11.849</v>
      </c>
      <c r="M189" s="460">
        <v>12.2576</v>
      </c>
      <c r="N189" s="460">
        <v>12.620799999999999</v>
      </c>
      <c r="O189" s="460">
        <v>13.9633</v>
      </c>
      <c r="P189" s="460">
        <v>14.8324</v>
      </c>
      <c r="Q189" s="460">
        <v>15.909000000000001</v>
      </c>
      <c r="R189" s="460">
        <v>17.089300000000001</v>
      </c>
      <c r="S189" s="460">
        <v>18.697700000000001</v>
      </c>
      <c r="T189" s="460">
        <v>20.883299999999998</v>
      </c>
      <c r="U189" s="460">
        <v>22.796600000000002</v>
      </c>
      <c r="V189" s="460">
        <v>24.8719</v>
      </c>
      <c r="W189" s="460">
        <v>26.901900000000001</v>
      </c>
      <c r="X189" s="460">
        <v>28.115100000000002</v>
      </c>
      <c r="Y189" s="460">
        <v>31.1736</v>
      </c>
      <c r="Z189" s="460">
        <v>35.426699999999997</v>
      </c>
      <c r="AA189" s="460">
        <v>39.444400000000002</v>
      </c>
      <c r="AB189" s="460">
        <v>42.783499999999997</v>
      </c>
      <c r="AC189" s="460">
        <v>45.443899999999999</v>
      </c>
      <c r="AD189" s="460">
        <v>48.040900000000001</v>
      </c>
      <c r="AE189" s="460">
        <v>51.488599999999998</v>
      </c>
      <c r="AF189" s="460">
        <v>55.976799999999997</v>
      </c>
      <c r="AG189" s="460">
        <v>59.714100000000002</v>
      </c>
      <c r="AH189" s="460">
        <v>62.428699999999999</v>
      </c>
      <c r="AI189" s="460">
        <v>65.0077</v>
      </c>
      <c r="AJ189" s="460">
        <v>67.242800000000003</v>
      </c>
      <c r="AK189" s="460">
        <v>68.808300000000003</v>
      </c>
      <c r="AL189" s="460">
        <v>70.382800000000003</v>
      </c>
      <c r="AM189" s="460">
        <v>71.350999999999999</v>
      </c>
      <c r="AN189" s="460">
        <v>73.106499999999997</v>
      </c>
      <c r="AO189" s="460">
        <v>74.029499999999999</v>
      </c>
      <c r="AP189" s="460">
        <v>75.9298</v>
      </c>
      <c r="AQ189" s="460">
        <v>77.64</v>
      </c>
      <c r="AR189" s="460">
        <v>79.477000000000004</v>
      </c>
      <c r="AS189" s="460">
        <v>81.929199999999994</v>
      </c>
      <c r="AT189" s="460">
        <v>84.390600000000006</v>
      </c>
      <c r="AU189" s="460">
        <v>85.476399999999998</v>
      </c>
      <c r="AV189" s="460">
        <v>87.602900000000005</v>
      </c>
      <c r="AW189" s="460">
        <v>88.001099999999994</v>
      </c>
      <c r="AX189" s="460">
        <v>89.349400000000003</v>
      </c>
      <c r="AY189" s="460">
        <v>91.430599999999998</v>
      </c>
      <c r="AZ189" s="460">
        <v>92.0822</v>
      </c>
      <c r="BA189" s="460">
        <v>95.538899999999998</v>
      </c>
      <c r="BB189" s="460">
        <v>97.638199999999998</v>
      </c>
      <c r="BC189" s="460">
        <v>100</v>
      </c>
      <c r="BD189" s="460">
        <v>101.285</v>
      </c>
      <c r="BE189" s="460">
        <v>101.991</v>
      </c>
      <c r="BF189" s="460">
        <v>104.15300000000001</v>
      </c>
      <c r="BG189" s="460">
        <v>106.28</v>
      </c>
      <c r="BH189" s="460">
        <v>108.587</v>
      </c>
      <c r="BI189" s="460">
        <v>112.44199999999999</v>
      </c>
      <c r="BJ189" s="460">
        <v>114.551</v>
      </c>
      <c r="BK189" s="460">
        <v>117.718</v>
      </c>
      <c r="BL189" s="460">
        <v>120.27</v>
      </c>
      <c r="BM189" s="460">
        <v>121.81699999999999</v>
      </c>
      <c r="BN189" s="460">
        <v>126.06100000000001</v>
      </c>
      <c r="BO189" s="461">
        <v>189</v>
      </c>
    </row>
    <row r="190" spans="1:67" s="455" customFormat="1" ht="14" x14ac:dyDescent="0.15">
      <c r="A190" s="460" t="s">
        <v>288</v>
      </c>
      <c r="B190" s="460" t="s">
        <v>951</v>
      </c>
      <c r="C190" s="460" t="s">
        <v>1205</v>
      </c>
      <c r="D190" s="460" t="s">
        <v>1206</v>
      </c>
      <c r="E190" s="460"/>
      <c r="F190" s="460"/>
      <c r="G190" s="460"/>
      <c r="H190" s="460"/>
      <c r="I190" s="460">
        <v>2.9694699999999998</v>
      </c>
      <c r="J190" s="460">
        <v>3.2210299999999998</v>
      </c>
      <c r="K190" s="460">
        <v>3.68451</v>
      </c>
      <c r="L190" s="460">
        <v>3.5810300000000002</v>
      </c>
      <c r="M190" s="460">
        <v>3.6232899999999999</v>
      </c>
      <c r="N190" s="460">
        <v>3.7703000000000002</v>
      </c>
      <c r="O190" s="460">
        <v>4.3448000000000002</v>
      </c>
      <c r="P190" s="460">
        <v>4.2579200000000004</v>
      </c>
      <c r="Q190" s="460">
        <v>4.6151200000000001</v>
      </c>
      <c r="R190" s="460">
        <v>5.14262</v>
      </c>
      <c r="S190" s="460">
        <v>6.1611799999999999</v>
      </c>
      <c r="T190" s="460">
        <v>6.6285699999999999</v>
      </c>
      <c r="U190" s="460">
        <v>6.4222099999999998</v>
      </c>
      <c r="V190" s="460">
        <v>7.0579299999999998</v>
      </c>
      <c r="W190" s="460">
        <v>7.5764100000000001</v>
      </c>
      <c r="X190" s="460">
        <v>7.8465499999999997</v>
      </c>
      <c r="Y190" s="460">
        <v>8.9987700000000004</v>
      </c>
      <c r="Z190" s="460">
        <v>10.0017</v>
      </c>
      <c r="AA190" s="460">
        <v>11.1717</v>
      </c>
      <c r="AB190" s="460">
        <v>12.554500000000001</v>
      </c>
      <c r="AC190" s="460">
        <v>12.9117</v>
      </c>
      <c r="AD190" s="460">
        <v>13.951499999999999</v>
      </c>
      <c r="AE190" s="460">
        <v>16.6021</v>
      </c>
      <c r="AF190" s="460">
        <v>18.386900000000001</v>
      </c>
      <c r="AG190" s="460">
        <v>20.038599999999999</v>
      </c>
      <c r="AH190" s="460">
        <v>21.811399999999999</v>
      </c>
      <c r="AI190" s="460">
        <v>23.608599999999999</v>
      </c>
      <c r="AJ190" s="460">
        <v>27.281500000000001</v>
      </c>
      <c r="AK190" s="460">
        <v>31.960100000000001</v>
      </c>
      <c r="AL190" s="460">
        <v>34.358899999999998</v>
      </c>
      <c r="AM190" s="460">
        <v>37.227600000000002</v>
      </c>
      <c r="AN190" s="460">
        <v>40.065399999999997</v>
      </c>
      <c r="AO190" s="460">
        <v>43.759599999999999</v>
      </c>
      <c r="AP190" s="460">
        <v>45.514400000000002</v>
      </c>
      <c r="AQ190" s="460">
        <v>50.632199999999997</v>
      </c>
      <c r="AR190" s="460">
        <v>54.404899999999998</v>
      </c>
      <c r="AS190" s="460">
        <v>55.753500000000003</v>
      </c>
      <c r="AT190" s="460">
        <v>57.252299999999998</v>
      </c>
      <c r="AU190" s="460">
        <v>58.986699999999999</v>
      </c>
      <c r="AV190" s="460">
        <v>62.353099999999998</v>
      </c>
      <c r="AW190" s="460">
        <v>64.125100000000003</v>
      </c>
      <c r="AX190" s="460">
        <v>68.508899999999997</v>
      </c>
      <c r="AY190" s="460">
        <v>73.249899999999997</v>
      </c>
      <c r="AZ190" s="460">
        <v>74.912099999999995</v>
      </c>
      <c r="BA190" s="460">
        <v>82.334299999999999</v>
      </c>
      <c r="BB190" s="460">
        <v>91.469099999999997</v>
      </c>
      <c r="BC190" s="460">
        <v>100</v>
      </c>
      <c r="BD190" s="460">
        <v>109.227</v>
      </c>
      <c r="BE190" s="460">
        <v>119.56</v>
      </c>
      <c r="BF190" s="460">
        <v>130.36799999999999</v>
      </c>
      <c r="BG190" s="460">
        <v>141.27199999999999</v>
      </c>
      <c r="BH190" s="460">
        <v>152.38900000000001</v>
      </c>
      <c r="BI190" s="460">
        <v>165.78399999999999</v>
      </c>
      <c r="BJ190" s="460">
        <v>171.798</v>
      </c>
      <c r="BK190" s="460">
        <v>178.77500000000001</v>
      </c>
      <c r="BL190" s="460">
        <v>188.73</v>
      </c>
      <c r="BM190" s="460">
        <v>198.26499999999999</v>
      </c>
      <c r="BN190" s="460">
        <v>206.37</v>
      </c>
      <c r="BO190" s="461">
        <v>190</v>
      </c>
    </row>
    <row r="191" spans="1:67" s="455" customFormat="1" ht="14" x14ac:dyDescent="0.15">
      <c r="A191" s="460" t="s">
        <v>287</v>
      </c>
      <c r="B191" s="460" t="s">
        <v>952</v>
      </c>
      <c r="C191" s="460" t="s">
        <v>1205</v>
      </c>
      <c r="D191" s="460" t="s">
        <v>1206</v>
      </c>
      <c r="E191" s="460"/>
      <c r="F191" s="460"/>
      <c r="G191" s="460"/>
      <c r="H191" s="460"/>
      <c r="I191" s="460"/>
      <c r="J191" s="460"/>
      <c r="K191" s="460"/>
      <c r="L191" s="460"/>
      <c r="M191" s="460"/>
      <c r="N191" s="460"/>
      <c r="O191" s="460"/>
      <c r="P191" s="460"/>
      <c r="Q191" s="460"/>
      <c r="R191" s="460"/>
      <c r="S191" s="460"/>
      <c r="T191" s="460"/>
      <c r="U191" s="460"/>
      <c r="V191" s="460"/>
      <c r="W191" s="460"/>
      <c r="X191" s="460"/>
      <c r="Y191" s="460"/>
      <c r="Z191" s="460"/>
      <c r="AA191" s="460"/>
      <c r="AB191" s="460"/>
      <c r="AC191" s="460"/>
      <c r="AD191" s="460"/>
      <c r="AE191" s="460"/>
      <c r="AF191" s="460"/>
      <c r="AG191" s="460"/>
      <c r="AH191" s="460"/>
      <c r="AI191" s="460"/>
      <c r="AJ191" s="460"/>
      <c r="AK191" s="460"/>
      <c r="AL191" s="460"/>
      <c r="AM191" s="460"/>
      <c r="AN191" s="460"/>
      <c r="AO191" s="460"/>
      <c r="AP191" s="460"/>
      <c r="AQ191" s="460"/>
      <c r="AR191" s="460"/>
      <c r="AS191" s="460"/>
      <c r="AT191" s="460"/>
      <c r="AU191" s="460"/>
      <c r="AV191" s="460"/>
      <c r="AW191" s="460"/>
      <c r="AX191" s="460"/>
      <c r="AY191" s="460"/>
      <c r="AZ191" s="460"/>
      <c r="BA191" s="460"/>
      <c r="BB191" s="460"/>
      <c r="BC191" s="460">
        <v>100</v>
      </c>
      <c r="BD191" s="460">
        <v>100.3</v>
      </c>
      <c r="BE191" s="460">
        <v>100.175</v>
      </c>
      <c r="BF191" s="460"/>
      <c r="BG191" s="460"/>
      <c r="BH191" s="460"/>
      <c r="BI191" s="460"/>
      <c r="BJ191" s="460"/>
      <c r="BK191" s="460"/>
      <c r="BL191" s="460"/>
      <c r="BM191" s="460"/>
      <c r="BN191" s="460"/>
      <c r="BO191" s="461">
        <v>191</v>
      </c>
    </row>
    <row r="192" spans="1:67" s="455" customFormat="1" ht="14" x14ac:dyDescent="0.15">
      <c r="A192" s="460" t="s">
        <v>290</v>
      </c>
      <c r="B192" s="460" t="s">
        <v>953</v>
      </c>
      <c r="C192" s="460" t="s">
        <v>1205</v>
      </c>
      <c r="D192" s="460" t="s">
        <v>1206</v>
      </c>
      <c r="E192" s="460">
        <v>4.9921600000000002</v>
      </c>
      <c r="F192" s="460">
        <v>5.0819099999999997</v>
      </c>
      <c r="G192" s="460">
        <v>5.2181499999999996</v>
      </c>
      <c r="H192" s="460">
        <v>5.3208700000000002</v>
      </c>
      <c r="I192" s="460">
        <v>5.5057600000000004</v>
      </c>
      <c r="J192" s="460">
        <v>5.6928200000000002</v>
      </c>
      <c r="K192" s="460">
        <v>5.8496800000000002</v>
      </c>
      <c r="L192" s="460">
        <v>6.2039900000000001</v>
      </c>
      <c r="M192" s="460">
        <v>6.4715100000000003</v>
      </c>
      <c r="N192" s="460">
        <v>6.7902399999999998</v>
      </c>
      <c r="O192" s="460">
        <v>7.23278</v>
      </c>
      <c r="P192" s="460">
        <v>7.9840900000000001</v>
      </c>
      <c r="Q192" s="460">
        <v>8.5376100000000008</v>
      </c>
      <c r="R192" s="460">
        <v>9.2348499999999998</v>
      </c>
      <c r="S192" s="460">
        <v>10.2608</v>
      </c>
      <c r="T192" s="460">
        <v>11.7676</v>
      </c>
      <c r="U192" s="460">
        <v>13.757099999999999</v>
      </c>
      <c r="V192" s="460">
        <v>15.735900000000001</v>
      </c>
      <c r="W192" s="460">
        <v>17.6173</v>
      </c>
      <c r="X192" s="460">
        <v>20.030799999999999</v>
      </c>
      <c r="Y192" s="460">
        <v>23.466200000000001</v>
      </c>
      <c r="Z192" s="460">
        <v>27.073</v>
      </c>
      <c r="AA192" s="460">
        <v>31.449000000000002</v>
      </c>
      <c r="AB192" s="460">
        <v>33.7577</v>
      </c>
      <c r="AC192" s="460">
        <v>35.841000000000001</v>
      </c>
      <c r="AD192" s="460">
        <v>41.366900000000001</v>
      </c>
      <c r="AE192" s="460">
        <v>46.832799999999999</v>
      </c>
      <c r="AF192" s="460">
        <v>54.206299999999999</v>
      </c>
      <c r="AG192" s="460">
        <v>57.662100000000002</v>
      </c>
      <c r="AH192" s="460">
        <v>60.958100000000002</v>
      </c>
      <c r="AI192" s="460">
        <v>64.675600000000003</v>
      </c>
      <c r="AJ192" s="460">
        <v>66.358699999999999</v>
      </c>
      <c r="AK192" s="460">
        <v>67.031899999999993</v>
      </c>
      <c r="AL192" s="460">
        <v>67.895499999999998</v>
      </c>
      <c r="AM192" s="460">
        <v>69.080500000000001</v>
      </c>
      <c r="AN192" s="460">
        <v>71.674400000000006</v>
      </c>
      <c r="AO192" s="460">
        <v>73.312700000000007</v>
      </c>
      <c r="AP192" s="460">
        <v>74.183000000000007</v>
      </c>
      <c r="AQ192" s="460">
        <v>75.121600000000001</v>
      </c>
      <c r="AR192" s="460">
        <v>75.035799999999995</v>
      </c>
      <c r="AS192" s="460">
        <v>76.998099999999994</v>
      </c>
      <c r="AT192" s="460">
        <v>79.02</v>
      </c>
      <c r="AU192" s="460">
        <v>81.135400000000004</v>
      </c>
      <c r="AV192" s="460">
        <v>82.558199999999999</v>
      </c>
      <c r="AW192" s="460">
        <v>84.448999999999998</v>
      </c>
      <c r="AX192" s="460">
        <v>87.0137</v>
      </c>
      <c r="AY192" s="460">
        <v>89.942099999999996</v>
      </c>
      <c r="AZ192" s="460">
        <v>92.0792</v>
      </c>
      <c r="BA192" s="460">
        <v>95.724599999999995</v>
      </c>
      <c r="BB192" s="460">
        <v>97.749799999999993</v>
      </c>
      <c r="BC192" s="460">
        <v>100</v>
      </c>
      <c r="BD192" s="460">
        <v>104.02800000000001</v>
      </c>
      <c r="BE192" s="460">
        <v>105.131</v>
      </c>
      <c r="BF192" s="460">
        <v>106.32299999999999</v>
      </c>
      <c r="BG192" s="460">
        <v>107.628</v>
      </c>
      <c r="BH192" s="460">
        <v>107.943</v>
      </c>
      <c r="BI192" s="460">
        <v>108.64100000000001</v>
      </c>
      <c r="BJ192" s="460">
        <v>110.652</v>
      </c>
      <c r="BK192" s="460">
        <v>112.42</v>
      </c>
      <c r="BL192" s="460">
        <v>114.241</v>
      </c>
      <c r="BM192" s="460">
        <v>116.2</v>
      </c>
      <c r="BN192" s="460">
        <v>120.779</v>
      </c>
      <c r="BO192" s="461">
        <v>192</v>
      </c>
    </row>
    <row r="193" spans="1:67" s="455" customFormat="1" ht="14" x14ac:dyDescent="0.15">
      <c r="A193" s="460" t="s">
        <v>954</v>
      </c>
      <c r="B193" s="460" t="s">
        <v>955</v>
      </c>
      <c r="C193" s="460" t="s">
        <v>1205</v>
      </c>
      <c r="D193" s="460" t="s">
        <v>1206</v>
      </c>
      <c r="E193" s="460"/>
      <c r="F193" s="460"/>
      <c r="G193" s="460"/>
      <c r="H193" s="460"/>
      <c r="I193" s="460"/>
      <c r="J193" s="460"/>
      <c r="K193" s="460"/>
      <c r="L193" s="460"/>
      <c r="M193" s="460"/>
      <c r="N193" s="460"/>
      <c r="O193" s="460"/>
      <c r="P193" s="460"/>
      <c r="Q193" s="460"/>
      <c r="R193" s="460"/>
      <c r="S193" s="460"/>
      <c r="T193" s="460"/>
      <c r="U193" s="460"/>
      <c r="V193" s="460"/>
      <c r="W193" s="460"/>
      <c r="X193" s="460"/>
      <c r="Y193" s="460"/>
      <c r="Z193" s="460"/>
      <c r="AA193" s="460"/>
      <c r="AB193" s="460"/>
      <c r="AC193" s="460"/>
      <c r="AD193" s="460"/>
      <c r="AE193" s="460"/>
      <c r="AF193" s="460"/>
      <c r="AG193" s="460"/>
      <c r="AH193" s="460"/>
      <c r="AI193" s="460"/>
      <c r="AJ193" s="460"/>
      <c r="AK193" s="460"/>
      <c r="AL193" s="460"/>
      <c r="AM193" s="460"/>
      <c r="AN193" s="460"/>
      <c r="AO193" s="460"/>
      <c r="AP193" s="460"/>
      <c r="AQ193" s="460"/>
      <c r="AR193" s="460"/>
      <c r="AS193" s="460"/>
      <c r="AT193" s="460"/>
      <c r="AU193" s="460"/>
      <c r="AV193" s="460"/>
      <c r="AW193" s="460"/>
      <c r="AX193" s="460"/>
      <c r="AY193" s="460"/>
      <c r="AZ193" s="460"/>
      <c r="BA193" s="460"/>
      <c r="BB193" s="460"/>
      <c r="BC193" s="460"/>
      <c r="BD193" s="460"/>
      <c r="BE193" s="460"/>
      <c r="BF193" s="460"/>
      <c r="BG193" s="460"/>
      <c r="BH193" s="460"/>
      <c r="BI193" s="460"/>
      <c r="BJ193" s="460"/>
      <c r="BK193" s="460"/>
      <c r="BL193" s="460"/>
      <c r="BM193" s="460"/>
      <c r="BN193" s="460"/>
      <c r="BO193" s="461">
        <v>193</v>
      </c>
    </row>
    <row r="194" spans="1:67" s="455" customFormat="1" ht="14" x14ac:dyDescent="0.15">
      <c r="A194" s="460" t="s">
        <v>295</v>
      </c>
      <c r="B194" s="460" t="s">
        <v>956</v>
      </c>
      <c r="C194" s="460" t="s">
        <v>1205</v>
      </c>
      <c r="D194" s="460" t="s">
        <v>1206</v>
      </c>
      <c r="E194" s="460"/>
      <c r="F194" s="460"/>
      <c r="G194" s="460"/>
      <c r="H194" s="460"/>
      <c r="I194" s="460"/>
      <c r="J194" s="460"/>
      <c r="K194" s="460"/>
      <c r="L194" s="460"/>
      <c r="M194" s="460"/>
      <c r="N194" s="460"/>
      <c r="O194" s="460"/>
      <c r="P194" s="460"/>
      <c r="Q194" s="460"/>
      <c r="R194" s="460"/>
      <c r="S194" s="460"/>
      <c r="T194" s="460"/>
      <c r="U194" s="460"/>
      <c r="V194" s="460"/>
      <c r="W194" s="460"/>
      <c r="X194" s="460"/>
      <c r="Y194" s="460"/>
      <c r="Z194" s="460"/>
      <c r="AA194" s="460"/>
      <c r="AB194" s="460"/>
      <c r="AC194" s="460"/>
      <c r="AD194" s="460"/>
      <c r="AE194" s="460"/>
      <c r="AF194" s="460"/>
      <c r="AG194" s="460"/>
      <c r="AH194" s="460"/>
      <c r="AI194" s="460"/>
      <c r="AJ194" s="460"/>
      <c r="AK194" s="460"/>
      <c r="AL194" s="460"/>
      <c r="AM194" s="460"/>
      <c r="AN194" s="460"/>
      <c r="AO194" s="460"/>
      <c r="AP194" s="460"/>
      <c r="AQ194" s="460"/>
      <c r="AR194" s="460"/>
      <c r="AS194" s="460">
        <v>74.767600000000002</v>
      </c>
      <c r="AT194" s="460">
        <v>74.156999999999996</v>
      </c>
      <c r="AU194" s="460">
        <v>73.949700000000007</v>
      </c>
      <c r="AV194" s="460">
        <v>74.120800000000003</v>
      </c>
      <c r="AW194" s="460">
        <v>74.584000000000003</v>
      </c>
      <c r="AX194" s="460">
        <v>76.008399999999995</v>
      </c>
      <c r="AY194" s="460">
        <v>78.7029</v>
      </c>
      <c r="AZ194" s="460">
        <v>83.291700000000006</v>
      </c>
      <c r="BA194" s="460">
        <v>93.599299999999999</v>
      </c>
      <c r="BB194" s="460">
        <v>96.846100000000007</v>
      </c>
      <c r="BC194" s="460">
        <v>100</v>
      </c>
      <c r="BD194" s="460">
        <v>104.042</v>
      </c>
      <c r="BE194" s="460">
        <v>107.10899999999999</v>
      </c>
      <c r="BF194" s="460">
        <v>108.229</v>
      </c>
      <c r="BG194" s="460">
        <v>109.33499999999999</v>
      </c>
      <c r="BH194" s="460">
        <v>109.407</v>
      </c>
      <c r="BI194" s="460">
        <v>110.62</v>
      </c>
      <c r="BJ194" s="460">
        <v>112.387</v>
      </c>
      <c r="BK194" s="460">
        <v>113.378</v>
      </c>
      <c r="BL194" s="460">
        <v>113.529</v>
      </c>
      <c r="BM194" s="460">
        <v>112.503</v>
      </c>
      <c r="BN194" s="460">
        <v>114.24299999999999</v>
      </c>
      <c r="BO194" s="461">
        <v>194</v>
      </c>
    </row>
    <row r="195" spans="1:67" s="455" customFormat="1" ht="14" x14ac:dyDescent="0.15">
      <c r="A195" s="460" t="s">
        <v>957</v>
      </c>
      <c r="B195" s="460" t="s">
        <v>958</v>
      </c>
      <c r="C195" s="460" t="s">
        <v>1205</v>
      </c>
      <c r="D195" s="460" t="s">
        <v>1206</v>
      </c>
      <c r="E195" s="460"/>
      <c r="F195" s="460"/>
      <c r="G195" s="460"/>
      <c r="H195" s="460"/>
      <c r="I195" s="460"/>
      <c r="J195" s="460"/>
      <c r="K195" s="460"/>
      <c r="L195" s="460"/>
      <c r="M195" s="460"/>
      <c r="N195" s="460"/>
      <c r="O195" s="460"/>
      <c r="P195" s="460"/>
      <c r="Q195" s="460"/>
      <c r="R195" s="460"/>
      <c r="S195" s="460"/>
      <c r="T195" s="460"/>
      <c r="U195" s="460"/>
      <c r="V195" s="460"/>
      <c r="W195" s="460"/>
      <c r="X195" s="460"/>
      <c r="Y195" s="460"/>
      <c r="Z195" s="460"/>
      <c r="AA195" s="460"/>
      <c r="AB195" s="460"/>
      <c r="AC195" s="460"/>
      <c r="AD195" s="460"/>
      <c r="AE195" s="460"/>
      <c r="AF195" s="460"/>
      <c r="AG195" s="460"/>
      <c r="AH195" s="460"/>
      <c r="AI195" s="460"/>
      <c r="AJ195" s="460"/>
      <c r="AK195" s="460"/>
      <c r="AL195" s="460"/>
      <c r="AM195" s="460"/>
      <c r="AN195" s="460"/>
      <c r="AO195" s="460"/>
      <c r="AP195" s="460"/>
      <c r="AQ195" s="460"/>
      <c r="AR195" s="460"/>
      <c r="AS195" s="460"/>
      <c r="AT195" s="460"/>
      <c r="AU195" s="460"/>
      <c r="AV195" s="460"/>
      <c r="AW195" s="460"/>
      <c r="AX195" s="460"/>
      <c r="AY195" s="460"/>
      <c r="AZ195" s="460"/>
      <c r="BA195" s="460"/>
      <c r="BB195" s="460"/>
      <c r="BC195" s="460"/>
      <c r="BD195" s="460"/>
      <c r="BE195" s="460"/>
      <c r="BF195" s="460"/>
      <c r="BG195" s="460"/>
      <c r="BH195" s="460"/>
      <c r="BI195" s="460"/>
      <c r="BJ195" s="460"/>
      <c r="BK195" s="460"/>
      <c r="BL195" s="460"/>
      <c r="BM195" s="460"/>
      <c r="BN195" s="460"/>
      <c r="BO195" s="461">
        <v>195</v>
      </c>
    </row>
    <row r="196" spans="1:67" s="455" customFormat="1" ht="14" x14ac:dyDescent="0.15">
      <c r="A196" s="460" t="s">
        <v>296</v>
      </c>
      <c r="B196" s="460" t="s">
        <v>959</v>
      </c>
      <c r="C196" s="460" t="s">
        <v>1205</v>
      </c>
      <c r="D196" s="460" t="s">
        <v>1206</v>
      </c>
      <c r="E196" s="460">
        <v>2.07206</v>
      </c>
      <c r="F196" s="460">
        <v>2.1060599999999998</v>
      </c>
      <c r="G196" s="460">
        <v>2.09518</v>
      </c>
      <c r="H196" s="460">
        <v>2.1256900000000001</v>
      </c>
      <c r="I196" s="460">
        <v>2.21454</v>
      </c>
      <c r="J196" s="460">
        <v>2.33786</v>
      </c>
      <c r="K196" s="460">
        <v>2.5068299999999999</v>
      </c>
      <c r="L196" s="460">
        <v>2.6775799999999998</v>
      </c>
      <c r="M196" s="460">
        <v>2.68215</v>
      </c>
      <c r="N196" s="460">
        <v>2.76763</v>
      </c>
      <c r="O196" s="460">
        <v>2.9156900000000001</v>
      </c>
      <c r="P196" s="460">
        <v>3.0536300000000001</v>
      </c>
      <c r="Q196" s="460">
        <v>3.2119</v>
      </c>
      <c r="R196" s="460">
        <v>3.95289</v>
      </c>
      <c r="S196" s="460">
        <v>5.00685</v>
      </c>
      <c r="T196" s="460">
        <v>6.0535100000000002</v>
      </c>
      <c r="U196" s="460">
        <v>6.4868399999999999</v>
      </c>
      <c r="V196" s="460">
        <v>7.1441499999999998</v>
      </c>
      <c r="W196" s="460">
        <v>7.5827099999999996</v>
      </c>
      <c r="X196" s="460">
        <v>8.2095699999999994</v>
      </c>
      <c r="Y196" s="460">
        <v>9.1896500000000003</v>
      </c>
      <c r="Z196" s="460">
        <v>10.2814</v>
      </c>
      <c r="AA196" s="460">
        <v>10.888299999999999</v>
      </c>
      <c r="AB196" s="460">
        <v>11.581099999999999</v>
      </c>
      <c r="AC196" s="460">
        <v>12.286</v>
      </c>
      <c r="AD196" s="460">
        <v>12.975899999999999</v>
      </c>
      <c r="AE196" s="460">
        <v>13.4308</v>
      </c>
      <c r="AF196" s="460">
        <v>14.0596</v>
      </c>
      <c r="AG196" s="460">
        <v>15.302099999999999</v>
      </c>
      <c r="AH196" s="460">
        <v>16.502500000000001</v>
      </c>
      <c r="AI196" s="460">
        <v>17.996300000000002</v>
      </c>
      <c r="AJ196" s="460">
        <v>20.118300000000001</v>
      </c>
      <c r="AK196" s="460">
        <v>22.031400000000001</v>
      </c>
      <c r="AL196" s="460">
        <v>24.2287</v>
      </c>
      <c r="AM196" s="460">
        <v>27.225300000000001</v>
      </c>
      <c r="AN196" s="460">
        <v>30.585899999999999</v>
      </c>
      <c r="AO196" s="460">
        <v>33.758899999999997</v>
      </c>
      <c r="AP196" s="460">
        <v>37.5991</v>
      </c>
      <c r="AQ196" s="460">
        <v>39.940800000000003</v>
      </c>
      <c r="AR196" s="460">
        <v>41.595399999999998</v>
      </c>
      <c r="AS196" s="460">
        <v>43.411700000000003</v>
      </c>
      <c r="AT196" s="460">
        <v>44.778399999999998</v>
      </c>
      <c r="AU196" s="460">
        <v>46.251800000000003</v>
      </c>
      <c r="AV196" s="460">
        <v>47.599600000000002</v>
      </c>
      <c r="AW196" s="460">
        <v>51.1432</v>
      </c>
      <c r="AX196" s="460">
        <v>55.778500000000001</v>
      </c>
      <c r="AY196" s="460">
        <v>60.196800000000003</v>
      </c>
      <c r="AZ196" s="460">
        <v>64.770899999999997</v>
      </c>
      <c r="BA196" s="460">
        <v>77.910399999999996</v>
      </c>
      <c r="BB196" s="460">
        <v>88.543499999999995</v>
      </c>
      <c r="BC196" s="460">
        <v>100</v>
      </c>
      <c r="BD196" s="460">
        <v>111.916</v>
      </c>
      <c r="BE196" s="460">
        <v>122.752</v>
      </c>
      <c r="BF196" s="460">
        <v>132.19399999999999</v>
      </c>
      <c r="BG196" s="460">
        <v>141.69800000000001</v>
      </c>
      <c r="BH196" s="460">
        <v>145.28200000000001</v>
      </c>
      <c r="BI196" s="460">
        <v>150.75299999999999</v>
      </c>
      <c r="BJ196" s="460">
        <v>156.911</v>
      </c>
      <c r="BK196" s="460">
        <v>164.87899999999999</v>
      </c>
      <c r="BL196" s="460">
        <v>182.321</v>
      </c>
      <c r="BM196" s="460">
        <v>200.07900000000001</v>
      </c>
      <c r="BN196" s="460">
        <v>219.07900000000001</v>
      </c>
      <c r="BO196" s="461">
        <v>196</v>
      </c>
    </row>
    <row r="197" spans="1:67" s="455" customFormat="1" ht="14" x14ac:dyDescent="0.15">
      <c r="A197" s="460" t="s">
        <v>298</v>
      </c>
      <c r="B197" s="460" t="s">
        <v>960</v>
      </c>
      <c r="C197" s="460" t="s">
        <v>1205</v>
      </c>
      <c r="D197" s="460" t="s">
        <v>1206</v>
      </c>
      <c r="E197" s="460">
        <v>25.707000000000001</v>
      </c>
      <c r="F197" s="460">
        <v>25.864799999999999</v>
      </c>
      <c r="G197" s="460">
        <v>26.0686</v>
      </c>
      <c r="H197" s="460">
        <v>26.1859</v>
      </c>
      <c r="I197" s="460">
        <v>26.817900000000002</v>
      </c>
      <c r="J197" s="460">
        <v>26.941700000000001</v>
      </c>
      <c r="K197" s="460">
        <v>26.9938</v>
      </c>
      <c r="L197" s="460">
        <v>27.365200000000002</v>
      </c>
      <c r="M197" s="460">
        <v>27.808199999999999</v>
      </c>
      <c r="N197" s="460">
        <v>28.316400000000002</v>
      </c>
      <c r="O197" s="460">
        <v>29.189499999999999</v>
      </c>
      <c r="P197" s="460">
        <v>29.7498</v>
      </c>
      <c r="Q197" s="460">
        <v>31.359200000000001</v>
      </c>
      <c r="R197" s="460">
        <v>33.509300000000003</v>
      </c>
      <c r="S197" s="460">
        <v>38.960599999999999</v>
      </c>
      <c r="T197" s="460">
        <v>41.251899999999999</v>
      </c>
      <c r="U197" s="460">
        <v>42.881300000000003</v>
      </c>
      <c r="V197" s="460">
        <v>44.847700000000003</v>
      </c>
      <c r="W197" s="460">
        <v>46.731499999999997</v>
      </c>
      <c r="X197" s="460">
        <v>50.464799999999997</v>
      </c>
      <c r="Y197" s="460">
        <v>57.433</v>
      </c>
      <c r="Z197" s="460">
        <v>61.626899999999999</v>
      </c>
      <c r="AA197" s="460">
        <v>64.246399999999994</v>
      </c>
      <c r="AB197" s="460">
        <v>65.597399999999993</v>
      </c>
      <c r="AC197" s="460">
        <v>66.635599999999997</v>
      </c>
      <c r="AD197" s="460">
        <v>67.319699999999997</v>
      </c>
      <c r="AE197" s="460">
        <v>67.275000000000006</v>
      </c>
      <c r="AF197" s="460">
        <v>67.945300000000003</v>
      </c>
      <c r="AG197" s="460">
        <v>68.189400000000006</v>
      </c>
      <c r="AH197" s="460">
        <v>68.329800000000006</v>
      </c>
      <c r="AI197" s="460">
        <v>68.855599999999995</v>
      </c>
      <c r="AJ197" s="460">
        <v>69.720600000000005</v>
      </c>
      <c r="AK197" s="460">
        <v>70.992599999999996</v>
      </c>
      <c r="AL197" s="460">
        <v>71.314899999999994</v>
      </c>
      <c r="AM197" s="460">
        <v>72.219499999999996</v>
      </c>
      <c r="AN197" s="460">
        <v>72.9375</v>
      </c>
      <c r="AO197" s="460">
        <v>73.853399999999993</v>
      </c>
      <c r="AP197" s="460">
        <v>74.831400000000002</v>
      </c>
      <c r="AQ197" s="460">
        <v>75.249799999999993</v>
      </c>
      <c r="AR197" s="460">
        <v>76.188299999999998</v>
      </c>
      <c r="AS197" s="460">
        <v>77.330299999999994</v>
      </c>
      <c r="AT197" s="460">
        <v>77.567800000000005</v>
      </c>
      <c r="AU197" s="460">
        <v>78.347999999999999</v>
      </c>
      <c r="AV197" s="460">
        <v>78.654899999999998</v>
      </c>
      <c r="AW197" s="460">
        <v>79.028300000000002</v>
      </c>
      <c r="AX197" s="460">
        <v>81.285200000000003</v>
      </c>
      <c r="AY197" s="460">
        <v>83.283100000000005</v>
      </c>
      <c r="AZ197" s="460">
        <v>86.754900000000006</v>
      </c>
      <c r="BA197" s="460">
        <v>94.353499999999997</v>
      </c>
      <c r="BB197" s="460">
        <v>96.626499999999993</v>
      </c>
      <c r="BC197" s="460">
        <v>100</v>
      </c>
      <c r="BD197" s="460">
        <v>105.876</v>
      </c>
      <c r="BE197" s="460">
        <v>111.90900000000001</v>
      </c>
      <c r="BF197" s="460">
        <v>116.416</v>
      </c>
      <c r="BG197" s="460">
        <v>119.473</v>
      </c>
      <c r="BH197" s="460">
        <v>119.63800000000001</v>
      </c>
      <c r="BI197" s="460">
        <v>120.523</v>
      </c>
      <c r="BJ197" s="460">
        <v>121.578</v>
      </c>
      <c r="BK197" s="460">
        <v>122.504</v>
      </c>
      <c r="BL197" s="460">
        <v>122.069</v>
      </c>
      <c r="BM197" s="460">
        <v>120.176</v>
      </c>
      <c r="BN197" s="460">
        <v>122.136</v>
      </c>
      <c r="BO197" s="461">
        <v>197</v>
      </c>
    </row>
    <row r="198" spans="1:67" s="455" customFormat="1" ht="14" x14ac:dyDescent="0.15">
      <c r="A198" s="460" t="s">
        <v>301</v>
      </c>
      <c r="B198" s="460" t="s">
        <v>961</v>
      </c>
      <c r="C198" s="460" t="s">
        <v>1205</v>
      </c>
      <c r="D198" s="460" t="s">
        <v>1206</v>
      </c>
      <c r="E198" s="462">
        <v>4.1000000000000003E-8</v>
      </c>
      <c r="F198" s="462">
        <v>4.3000000000000001E-8</v>
      </c>
      <c r="G198" s="462">
        <v>4.6000000000000002E-8</v>
      </c>
      <c r="H198" s="462">
        <v>4.9000000000000002E-8</v>
      </c>
      <c r="I198" s="462">
        <v>5.4E-8</v>
      </c>
      <c r="J198" s="462">
        <v>6.1999999999999999E-8</v>
      </c>
      <c r="K198" s="462">
        <v>6.8E-8</v>
      </c>
      <c r="L198" s="462">
        <v>7.4999999999999997E-8</v>
      </c>
      <c r="M198" s="462">
        <v>8.9000000000000003E-8</v>
      </c>
      <c r="N198" s="462">
        <v>9.3999999999999995E-8</v>
      </c>
      <c r="O198" s="462">
        <v>9.9E-8</v>
      </c>
      <c r="P198" s="462">
        <v>1.1000000000000001E-7</v>
      </c>
      <c r="Q198" s="462">
        <v>1.1000000000000001E-7</v>
      </c>
      <c r="R198" s="462">
        <v>1.1999999999999999E-7</v>
      </c>
      <c r="S198" s="462">
        <v>1.4999999999999999E-7</v>
      </c>
      <c r="T198" s="462">
        <v>1.8E-7</v>
      </c>
      <c r="U198" s="462">
        <v>2.3999999999999998E-7</v>
      </c>
      <c r="V198" s="462">
        <v>3.3000000000000002E-7</v>
      </c>
      <c r="W198" s="462">
        <v>5.2E-7</v>
      </c>
      <c r="X198" s="462">
        <v>8.7000000000000003E-7</v>
      </c>
      <c r="Y198" s="462">
        <v>1.3999999999999999E-6</v>
      </c>
      <c r="Z198" s="462">
        <v>2.3999999999999999E-6</v>
      </c>
      <c r="AA198" s="462">
        <v>3.9999999999999998E-6</v>
      </c>
      <c r="AB198" s="462">
        <v>8.3999999999999992E-6</v>
      </c>
      <c r="AC198" s="462">
        <v>1.8E-5</v>
      </c>
      <c r="AD198" s="462">
        <v>4.6999999999999997E-5</v>
      </c>
      <c r="AE198" s="462">
        <v>8.2999999999999998E-5</v>
      </c>
      <c r="AF198" s="460">
        <v>1.4999999999999999E-4</v>
      </c>
      <c r="AG198" s="460">
        <v>1.1800000000000001E-3</v>
      </c>
      <c r="AH198" s="460">
        <v>4.1459999999999997E-2</v>
      </c>
      <c r="AI198" s="460">
        <v>3.14317</v>
      </c>
      <c r="AJ198" s="460">
        <v>16.0154</v>
      </c>
      <c r="AK198" s="460">
        <v>27.7913</v>
      </c>
      <c r="AL198" s="460">
        <v>41.292299999999997</v>
      </c>
      <c r="AM198" s="460">
        <v>51.093800000000002</v>
      </c>
      <c r="AN198" s="460">
        <v>56.779899999999998</v>
      </c>
      <c r="AO198" s="460">
        <v>63.331099999999999</v>
      </c>
      <c r="AP198" s="460">
        <v>68.753600000000006</v>
      </c>
      <c r="AQ198" s="460">
        <v>73.736800000000002</v>
      </c>
      <c r="AR198" s="460">
        <v>76.295199999999994</v>
      </c>
      <c r="AS198" s="460">
        <v>79.161900000000003</v>
      </c>
      <c r="AT198" s="460">
        <v>80.727000000000004</v>
      </c>
      <c r="AU198" s="460">
        <v>80.882900000000006</v>
      </c>
      <c r="AV198" s="460">
        <v>82.710300000000004</v>
      </c>
      <c r="AW198" s="460">
        <v>85.739599999999996</v>
      </c>
      <c r="AX198" s="460">
        <v>87.125399999999999</v>
      </c>
      <c r="AY198" s="460">
        <v>88.869900000000001</v>
      </c>
      <c r="AZ198" s="460">
        <v>90.451700000000002</v>
      </c>
      <c r="BA198" s="460">
        <v>95.685100000000006</v>
      </c>
      <c r="BB198" s="460">
        <v>98.494699999999995</v>
      </c>
      <c r="BC198" s="460">
        <v>100</v>
      </c>
      <c r="BD198" s="460">
        <v>103.369</v>
      </c>
      <c r="BE198" s="460">
        <v>107.102</v>
      </c>
      <c r="BF198" s="460">
        <v>110.06699999999999</v>
      </c>
      <c r="BG198" s="460">
        <v>113.822</v>
      </c>
      <c r="BH198" s="460">
        <v>117.69</v>
      </c>
      <c r="BI198" s="460">
        <v>121.876</v>
      </c>
      <c r="BJ198" s="460">
        <v>125.526</v>
      </c>
      <c r="BK198" s="460">
        <v>127.42100000000001</v>
      </c>
      <c r="BL198" s="460">
        <v>130.29</v>
      </c>
      <c r="BM198" s="460">
        <v>132.899</v>
      </c>
      <c r="BN198" s="460">
        <v>138.57599999999999</v>
      </c>
      <c r="BO198" s="461">
        <v>198</v>
      </c>
    </row>
    <row r="199" spans="1:67" s="455" customFormat="1" ht="14" x14ac:dyDescent="0.15">
      <c r="A199" s="460" t="s">
        <v>302</v>
      </c>
      <c r="B199" s="460" t="s">
        <v>962</v>
      </c>
      <c r="C199" s="460" t="s">
        <v>1205</v>
      </c>
      <c r="D199" s="460" t="s">
        <v>1206</v>
      </c>
      <c r="E199" s="460">
        <v>1.12896</v>
      </c>
      <c r="F199" s="460">
        <v>1.14697</v>
      </c>
      <c r="G199" s="460">
        <v>1.21346</v>
      </c>
      <c r="H199" s="460">
        <v>1.28172</v>
      </c>
      <c r="I199" s="460">
        <v>1.3866000000000001</v>
      </c>
      <c r="J199" s="460">
        <v>1.4221600000000001</v>
      </c>
      <c r="K199" s="460">
        <v>1.4989600000000001</v>
      </c>
      <c r="L199" s="460">
        <v>1.5927</v>
      </c>
      <c r="M199" s="460">
        <v>1.6302700000000001</v>
      </c>
      <c r="N199" s="460">
        <v>1.66215</v>
      </c>
      <c r="O199" s="460">
        <v>1.9011899999999999</v>
      </c>
      <c r="P199" s="460">
        <v>2.3081100000000001</v>
      </c>
      <c r="Q199" s="460">
        <v>2.4974699999999999</v>
      </c>
      <c r="R199" s="460">
        <v>2.9115500000000001</v>
      </c>
      <c r="S199" s="460">
        <v>3.9062299999999999</v>
      </c>
      <c r="T199" s="460">
        <v>4.17035</v>
      </c>
      <c r="U199" s="460">
        <v>4.5539899999999998</v>
      </c>
      <c r="V199" s="460">
        <v>5.0047800000000002</v>
      </c>
      <c r="W199" s="460">
        <v>5.3718599999999999</v>
      </c>
      <c r="X199" s="460">
        <v>6.31372</v>
      </c>
      <c r="Y199" s="460">
        <v>7.4628500000000004</v>
      </c>
      <c r="Z199" s="460">
        <v>8.43919</v>
      </c>
      <c r="AA199" s="460">
        <v>9.3018199999999993</v>
      </c>
      <c r="AB199" s="460">
        <v>10.2347</v>
      </c>
      <c r="AC199" s="460">
        <v>15.386799999999999</v>
      </c>
      <c r="AD199" s="460">
        <v>18.941600000000001</v>
      </c>
      <c r="AE199" s="460">
        <v>19.159099999999999</v>
      </c>
      <c r="AF199" s="460">
        <v>19.938800000000001</v>
      </c>
      <c r="AG199" s="460">
        <v>22.702400000000001</v>
      </c>
      <c r="AH199" s="460">
        <v>25.4818</v>
      </c>
      <c r="AI199" s="460">
        <v>28.584800000000001</v>
      </c>
      <c r="AJ199" s="460">
        <v>34.090699999999998</v>
      </c>
      <c r="AK199" s="460">
        <v>37.0398</v>
      </c>
      <c r="AL199" s="460">
        <v>39.5276</v>
      </c>
      <c r="AM199" s="460">
        <v>43.633099999999999</v>
      </c>
      <c r="AN199" s="460">
        <v>46.614100000000001</v>
      </c>
      <c r="AO199" s="460">
        <v>50.098999999999997</v>
      </c>
      <c r="AP199" s="460">
        <v>52.899700000000003</v>
      </c>
      <c r="AQ199" s="460">
        <v>57.7849</v>
      </c>
      <c r="AR199" s="460">
        <v>61.216799999999999</v>
      </c>
      <c r="AS199" s="460">
        <v>63.651499999999999</v>
      </c>
      <c r="AT199" s="460">
        <v>67.053899999999999</v>
      </c>
      <c r="AU199" s="460">
        <v>68.8797</v>
      </c>
      <c r="AV199" s="460">
        <v>70.456400000000002</v>
      </c>
      <c r="AW199" s="460">
        <v>73.858900000000006</v>
      </c>
      <c r="AX199" s="460">
        <v>78.672200000000004</v>
      </c>
      <c r="AY199" s="460">
        <v>82.9876</v>
      </c>
      <c r="AZ199" s="460">
        <v>85.394199999999998</v>
      </c>
      <c r="BA199" s="460">
        <v>92.448099999999997</v>
      </c>
      <c r="BB199" s="460">
        <v>96.348500000000001</v>
      </c>
      <c r="BC199" s="460">
        <v>100</v>
      </c>
      <c r="BD199" s="460">
        <v>104.718</v>
      </c>
      <c r="BE199" s="460">
        <v>107.88800000000001</v>
      </c>
      <c r="BF199" s="460">
        <v>110.675</v>
      </c>
      <c r="BG199" s="460">
        <v>114.65600000000001</v>
      </c>
      <c r="BH199" s="460">
        <v>115.43</v>
      </c>
      <c r="BI199" s="460">
        <v>116.877</v>
      </c>
      <c r="BJ199" s="460">
        <v>120.211</v>
      </c>
      <c r="BK199" s="460">
        <v>126.59399999999999</v>
      </c>
      <c r="BL199" s="460">
        <v>129.62200000000001</v>
      </c>
      <c r="BM199" s="460">
        <v>132.72399999999999</v>
      </c>
      <c r="BN199" s="460">
        <v>137.93600000000001</v>
      </c>
      <c r="BO199" s="461">
        <v>199</v>
      </c>
    </row>
    <row r="200" spans="1:67" s="455" customFormat="1" ht="14" x14ac:dyDescent="0.15">
      <c r="A200" s="460" t="s">
        <v>297</v>
      </c>
      <c r="B200" s="460" t="s">
        <v>963</v>
      </c>
      <c r="C200" s="460" t="s">
        <v>1205</v>
      </c>
      <c r="D200" s="460" t="s">
        <v>1206</v>
      </c>
      <c r="E200" s="460"/>
      <c r="F200" s="460"/>
      <c r="G200" s="460"/>
      <c r="H200" s="460"/>
      <c r="I200" s="460"/>
      <c r="J200" s="460"/>
      <c r="K200" s="460"/>
      <c r="L200" s="460"/>
      <c r="M200" s="460"/>
      <c r="N200" s="460"/>
      <c r="O200" s="460"/>
      <c r="P200" s="460"/>
      <c r="Q200" s="460"/>
      <c r="R200" s="460"/>
      <c r="S200" s="460"/>
      <c r="T200" s="460"/>
      <c r="U200" s="460"/>
      <c r="V200" s="460"/>
      <c r="W200" s="460"/>
      <c r="X200" s="460"/>
      <c r="Y200" s="460"/>
      <c r="Z200" s="460"/>
      <c r="AA200" s="460"/>
      <c r="AB200" s="460"/>
      <c r="AC200" s="460"/>
      <c r="AD200" s="460"/>
      <c r="AE200" s="460"/>
      <c r="AF200" s="460"/>
      <c r="AG200" s="460"/>
      <c r="AH200" s="460"/>
      <c r="AI200" s="460"/>
      <c r="AJ200" s="460"/>
      <c r="AK200" s="460"/>
      <c r="AL200" s="460"/>
      <c r="AM200" s="460"/>
      <c r="AN200" s="460"/>
      <c r="AO200" s="460"/>
      <c r="AP200" s="460"/>
      <c r="AQ200" s="460"/>
      <c r="AR200" s="460"/>
      <c r="AS200" s="460"/>
      <c r="AT200" s="460">
        <v>74.072299999999998</v>
      </c>
      <c r="AU200" s="460">
        <v>73.108400000000003</v>
      </c>
      <c r="AV200" s="460">
        <v>73.783100000000005</v>
      </c>
      <c r="AW200" s="460">
        <v>77.445800000000006</v>
      </c>
      <c r="AX200" s="460">
        <v>80.506</v>
      </c>
      <c r="AY200" s="460">
        <v>84.072299999999998</v>
      </c>
      <c r="AZ200" s="460">
        <v>86.795199999999994</v>
      </c>
      <c r="BA200" s="460">
        <v>97.180700000000002</v>
      </c>
      <c r="BB200" s="460">
        <v>98.578299999999999</v>
      </c>
      <c r="BC200" s="460">
        <v>100</v>
      </c>
      <c r="BD200" s="460">
        <v>104.675</v>
      </c>
      <c r="BE200" s="460">
        <v>108.458</v>
      </c>
      <c r="BF200" s="460">
        <v>112.096</v>
      </c>
      <c r="BG200" s="460">
        <v>116.795</v>
      </c>
      <c r="BH200" s="460">
        <v>117.904</v>
      </c>
      <c r="BI200" s="460">
        <v>116.675</v>
      </c>
      <c r="BJ200" s="460">
        <v>118.32899999999999</v>
      </c>
      <c r="BK200" s="460">
        <v>120.82599999999999</v>
      </c>
      <c r="BL200" s="460">
        <v>121.149</v>
      </c>
      <c r="BM200" s="460">
        <v>121.413</v>
      </c>
      <c r="BN200" s="460">
        <v>124.64400000000001</v>
      </c>
      <c r="BO200" s="461">
        <v>200</v>
      </c>
    </row>
    <row r="201" spans="1:67" s="455" customFormat="1" ht="14" x14ac:dyDescent="0.15">
      <c r="A201" s="460" t="s">
        <v>299</v>
      </c>
      <c r="B201" s="460" t="s">
        <v>964</v>
      </c>
      <c r="C201" s="460" t="s">
        <v>1205</v>
      </c>
      <c r="D201" s="460" t="s">
        <v>1206</v>
      </c>
      <c r="E201" s="460"/>
      <c r="F201" s="460"/>
      <c r="G201" s="460"/>
      <c r="H201" s="460"/>
      <c r="I201" s="460"/>
      <c r="J201" s="460"/>
      <c r="K201" s="460"/>
      <c r="L201" s="460"/>
      <c r="M201" s="460"/>
      <c r="N201" s="460"/>
      <c r="O201" s="460"/>
      <c r="P201" s="460">
        <v>5.5046999999999997</v>
      </c>
      <c r="Q201" s="460">
        <v>5.8391200000000003</v>
      </c>
      <c r="R201" s="460">
        <v>6.3262799999999997</v>
      </c>
      <c r="S201" s="460">
        <v>7.7919099999999997</v>
      </c>
      <c r="T201" s="460">
        <v>8.6093600000000006</v>
      </c>
      <c r="U201" s="460">
        <v>9.2685499999999994</v>
      </c>
      <c r="V201" s="460">
        <v>9.6882800000000007</v>
      </c>
      <c r="W201" s="460">
        <v>10.2502</v>
      </c>
      <c r="X201" s="460">
        <v>10.841200000000001</v>
      </c>
      <c r="Y201" s="460">
        <v>12.149100000000001</v>
      </c>
      <c r="Z201" s="460">
        <v>13.127599999999999</v>
      </c>
      <c r="AA201" s="460">
        <v>13.854200000000001</v>
      </c>
      <c r="AB201" s="460">
        <v>14.949</v>
      </c>
      <c r="AC201" s="460">
        <v>16.058299999999999</v>
      </c>
      <c r="AD201" s="460">
        <v>16.654199999999999</v>
      </c>
      <c r="AE201" s="460">
        <v>17.5624</v>
      </c>
      <c r="AF201" s="460">
        <v>18.148599999999998</v>
      </c>
      <c r="AG201" s="460">
        <v>19.136800000000001</v>
      </c>
      <c r="AH201" s="460">
        <v>19.994199999999999</v>
      </c>
      <c r="AI201" s="460">
        <v>21.384499999999999</v>
      </c>
      <c r="AJ201" s="460">
        <v>22.873999999999999</v>
      </c>
      <c r="AK201" s="460">
        <v>23.8598</v>
      </c>
      <c r="AL201" s="460">
        <v>25.046600000000002</v>
      </c>
      <c r="AM201" s="460">
        <v>25.761099999999999</v>
      </c>
      <c r="AN201" s="460">
        <v>30.212900000000001</v>
      </c>
      <c r="AO201" s="460">
        <v>33.724899999999998</v>
      </c>
      <c r="AP201" s="460">
        <v>35.061900000000001</v>
      </c>
      <c r="AQ201" s="460">
        <v>39.821300000000001</v>
      </c>
      <c r="AR201" s="460">
        <v>45.767400000000002</v>
      </c>
      <c r="AS201" s="460">
        <v>52.905299999999997</v>
      </c>
      <c r="AT201" s="460">
        <v>57.8245</v>
      </c>
      <c r="AU201" s="460">
        <v>64.647499999999994</v>
      </c>
      <c r="AV201" s="460">
        <v>74.156499999999994</v>
      </c>
      <c r="AW201" s="460">
        <v>75.757499999999993</v>
      </c>
      <c r="AX201" s="460">
        <v>77.1066</v>
      </c>
      <c r="AY201" s="460">
        <v>78.9328</v>
      </c>
      <c r="AZ201" s="460">
        <v>79.652199999999993</v>
      </c>
      <c r="BA201" s="460">
        <v>88.2239</v>
      </c>
      <c r="BB201" s="460">
        <v>94.327500000000001</v>
      </c>
      <c r="BC201" s="460">
        <v>100</v>
      </c>
      <c r="BD201" s="460">
        <v>104.441</v>
      </c>
      <c r="BE201" s="460">
        <v>109.18</v>
      </c>
      <c r="BF201" s="460">
        <v>114.595</v>
      </c>
      <c r="BG201" s="460">
        <v>120.57899999999999</v>
      </c>
      <c r="BH201" s="460">
        <v>127.809</v>
      </c>
      <c r="BI201" s="460">
        <v>136.339</v>
      </c>
      <c r="BJ201" s="460">
        <v>143.73099999999999</v>
      </c>
      <c r="BK201" s="460">
        <v>150.01900000000001</v>
      </c>
      <c r="BL201" s="460">
        <v>155.91300000000001</v>
      </c>
      <c r="BM201" s="460">
        <v>163.50800000000001</v>
      </c>
      <c r="BN201" s="460">
        <v>170.839</v>
      </c>
      <c r="BO201" s="461">
        <v>201</v>
      </c>
    </row>
    <row r="202" spans="1:67" s="455" customFormat="1" ht="14" x14ac:dyDescent="0.15">
      <c r="A202" s="460" t="s">
        <v>303</v>
      </c>
      <c r="B202" s="460" t="s">
        <v>965</v>
      </c>
      <c r="C202" s="460" t="s">
        <v>1205</v>
      </c>
      <c r="D202" s="460" t="s">
        <v>1206</v>
      </c>
      <c r="E202" s="460"/>
      <c r="F202" s="460"/>
      <c r="G202" s="460"/>
      <c r="H202" s="460"/>
      <c r="I202" s="460"/>
      <c r="J202" s="460"/>
      <c r="K202" s="460"/>
      <c r="L202" s="460"/>
      <c r="M202" s="460"/>
      <c r="N202" s="460"/>
      <c r="O202" s="460">
        <v>2.104E-2</v>
      </c>
      <c r="P202" s="460">
        <v>2.1270000000000001E-2</v>
      </c>
      <c r="Q202" s="460">
        <v>2.1250000000000002E-2</v>
      </c>
      <c r="R202" s="460">
        <v>2.1780000000000001E-2</v>
      </c>
      <c r="S202" s="460">
        <v>2.3310000000000001E-2</v>
      </c>
      <c r="T202" s="460">
        <v>2.384E-2</v>
      </c>
      <c r="U202" s="460">
        <v>2.4889999999999999E-2</v>
      </c>
      <c r="V202" s="460">
        <v>2.6110000000000001E-2</v>
      </c>
      <c r="W202" s="460">
        <v>2.8230000000000002E-2</v>
      </c>
      <c r="X202" s="460">
        <v>3.0210000000000001E-2</v>
      </c>
      <c r="Y202" s="460">
        <v>3.313E-2</v>
      </c>
      <c r="Z202" s="460">
        <v>3.9469999999999998E-2</v>
      </c>
      <c r="AA202" s="460">
        <v>8.0350000000000005E-2</v>
      </c>
      <c r="AB202" s="460">
        <v>0.10087</v>
      </c>
      <c r="AC202" s="460">
        <v>0.1164</v>
      </c>
      <c r="AD202" s="460">
        <v>0.12981000000000001</v>
      </c>
      <c r="AE202" s="460">
        <v>0.15129999999999999</v>
      </c>
      <c r="AF202" s="460">
        <v>0.19120999999999999</v>
      </c>
      <c r="AG202" s="460">
        <v>0.30348000000000003</v>
      </c>
      <c r="AH202" s="460">
        <v>1.04565</v>
      </c>
      <c r="AI202" s="460">
        <v>6.9837100000000003</v>
      </c>
      <c r="AJ202" s="460">
        <v>12.3451</v>
      </c>
      <c r="AK202" s="460">
        <v>18.036000000000001</v>
      </c>
      <c r="AL202" s="460">
        <v>24.7028</v>
      </c>
      <c r="AM202" s="460">
        <v>32.852600000000002</v>
      </c>
      <c r="AN202" s="460">
        <v>42.035299999999999</v>
      </c>
      <c r="AO202" s="460">
        <v>50.356200000000001</v>
      </c>
      <c r="AP202" s="460">
        <v>57.865900000000003</v>
      </c>
      <c r="AQ202" s="460">
        <v>64.577100000000002</v>
      </c>
      <c r="AR202" s="460">
        <v>69.197000000000003</v>
      </c>
      <c r="AS202" s="460">
        <v>76.047600000000003</v>
      </c>
      <c r="AT202" s="460">
        <v>80.160499999999999</v>
      </c>
      <c r="AU202" s="460">
        <v>81.687799999999996</v>
      </c>
      <c r="AV202" s="460">
        <v>82.245500000000007</v>
      </c>
      <c r="AW202" s="460">
        <v>85.027600000000007</v>
      </c>
      <c r="AX202" s="460">
        <v>86.884399999999999</v>
      </c>
      <c r="AY202" s="460">
        <v>88.000600000000006</v>
      </c>
      <c r="AZ202" s="460">
        <v>90.164299999999997</v>
      </c>
      <c r="BA202" s="460">
        <v>93.919600000000003</v>
      </c>
      <c r="BB202" s="460">
        <v>97.484200000000001</v>
      </c>
      <c r="BC202" s="460">
        <v>100</v>
      </c>
      <c r="BD202" s="460">
        <v>104.239</v>
      </c>
      <c r="BE202" s="460">
        <v>107.95099999999999</v>
      </c>
      <c r="BF202" s="460">
        <v>109.02200000000001</v>
      </c>
      <c r="BG202" s="460">
        <v>109.08</v>
      </c>
      <c r="BH202" s="460">
        <v>108.127</v>
      </c>
      <c r="BI202" s="460">
        <v>107.408</v>
      </c>
      <c r="BJ202" s="460">
        <v>109.63800000000001</v>
      </c>
      <c r="BK202" s="460">
        <v>111.625</v>
      </c>
      <c r="BL202" s="460">
        <v>114.11199999999999</v>
      </c>
      <c r="BM202" s="460">
        <v>117.962</v>
      </c>
      <c r="BN202" s="460">
        <v>123.925</v>
      </c>
      <c r="BO202" s="461">
        <v>202</v>
      </c>
    </row>
    <row r="203" spans="1:67" s="455" customFormat="1" ht="14" x14ac:dyDescent="0.15">
      <c r="A203" s="460" t="s">
        <v>966</v>
      </c>
      <c r="B203" s="460" t="s">
        <v>967</v>
      </c>
      <c r="C203" s="460" t="s">
        <v>1205</v>
      </c>
      <c r="D203" s="460" t="s">
        <v>1206</v>
      </c>
      <c r="E203" s="460"/>
      <c r="F203" s="460"/>
      <c r="G203" s="460"/>
      <c r="H203" s="460"/>
      <c r="I203" s="460"/>
      <c r="J203" s="460"/>
      <c r="K203" s="460"/>
      <c r="L203" s="460"/>
      <c r="M203" s="460"/>
      <c r="N203" s="460"/>
      <c r="O203" s="460"/>
      <c r="P203" s="460"/>
      <c r="Q203" s="460"/>
      <c r="R203" s="460"/>
      <c r="S203" s="460"/>
      <c r="T203" s="460"/>
      <c r="U203" s="460"/>
      <c r="V203" s="460"/>
      <c r="W203" s="460"/>
      <c r="X203" s="460"/>
      <c r="Y203" s="460"/>
      <c r="Z203" s="460"/>
      <c r="AA203" s="460"/>
      <c r="AB203" s="460"/>
      <c r="AC203" s="460"/>
      <c r="AD203" s="460"/>
      <c r="AE203" s="460"/>
      <c r="AF203" s="460"/>
      <c r="AG203" s="460"/>
      <c r="AH203" s="460"/>
      <c r="AI203" s="460"/>
      <c r="AJ203" s="460"/>
      <c r="AK203" s="460"/>
      <c r="AL203" s="460"/>
      <c r="AM203" s="460"/>
      <c r="AN203" s="460"/>
      <c r="AO203" s="460"/>
      <c r="AP203" s="460"/>
      <c r="AQ203" s="460"/>
      <c r="AR203" s="460"/>
      <c r="AS203" s="460"/>
      <c r="AT203" s="460"/>
      <c r="AU203" s="460"/>
      <c r="AV203" s="460"/>
      <c r="AW203" s="460"/>
      <c r="AX203" s="460"/>
      <c r="AY203" s="460"/>
      <c r="AZ203" s="460"/>
      <c r="BA203" s="460"/>
      <c r="BB203" s="460"/>
      <c r="BC203" s="460"/>
      <c r="BD203" s="460"/>
      <c r="BE203" s="460"/>
      <c r="BF203" s="460"/>
      <c r="BG203" s="460"/>
      <c r="BH203" s="460"/>
      <c r="BI203" s="460"/>
      <c r="BJ203" s="460"/>
      <c r="BK203" s="460"/>
      <c r="BL203" s="460"/>
      <c r="BM203" s="460"/>
      <c r="BN203" s="460"/>
      <c r="BO203" s="461">
        <v>203</v>
      </c>
    </row>
    <row r="204" spans="1:67" s="455" customFormat="1" ht="14" x14ac:dyDescent="0.15">
      <c r="A204" s="460" t="s">
        <v>968</v>
      </c>
      <c r="B204" s="460" t="s">
        <v>969</v>
      </c>
      <c r="C204" s="460" t="s">
        <v>1205</v>
      </c>
      <c r="D204" s="460" t="s">
        <v>1206</v>
      </c>
      <c r="E204" s="460"/>
      <c r="F204" s="460"/>
      <c r="G204" s="460"/>
      <c r="H204" s="460"/>
      <c r="I204" s="460"/>
      <c r="J204" s="460"/>
      <c r="K204" s="460"/>
      <c r="L204" s="460"/>
      <c r="M204" s="460"/>
      <c r="N204" s="460"/>
      <c r="O204" s="460"/>
      <c r="P204" s="460"/>
      <c r="Q204" s="460"/>
      <c r="R204" s="460"/>
      <c r="S204" s="460"/>
      <c r="T204" s="460"/>
      <c r="U204" s="460"/>
      <c r="V204" s="460"/>
      <c r="W204" s="460"/>
      <c r="X204" s="460"/>
      <c r="Y204" s="460"/>
      <c r="Z204" s="460"/>
      <c r="AA204" s="460"/>
      <c r="AB204" s="460"/>
      <c r="AC204" s="460"/>
      <c r="AD204" s="460"/>
      <c r="AE204" s="460"/>
      <c r="AF204" s="460"/>
      <c r="AG204" s="460"/>
      <c r="AH204" s="460"/>
      <c r="AI204" s="460"/>
      <c r="AJ204" s="460"/>
      <c r="AK204" s="460"/>
      <c r="AL204" s="460"/>
      <c r="AM204" s="460"/>
      <c r="AN204" s="460"/>
      <c r="AO204" s="460"/>
      <c r="AP204" s="460"/>
      <c r="AQ204" s="460"/>
      <c r="AR204" s="460"/>
      <c r="AS204" s="460"/>
      <c r="AT204" s="460"/>
      <c r="AU204" s="460"/>
      <c r="AV204" s="460"/>
      <c r="AW204" s="460"/>
      <c r="AX204" s="460"/>
      <c r="AY204" s="460"/>
      <c r="AZ204" s="460"/>
      <c r="BA204" s="460"/>
      <c r="BB204" s="460"/>
      <c r="BC204" s="460"/>
      <c r="BD204" s="460"/>
      <c r="BE204" s="460"/>
      <c r="BF204" s="460"/>
      <c r="BG204" s="460"/>
      <c r="BH204" s="460"/>
      <c r="BI204" s="460"/>
      <c r="BJ204" s="460"/>
      <c r="BK204" s="460"/>
      <c r="BL204" s="460"/>
      <c r="BM204" s="460"/>
      <c r="BN204" s="460"/>
      <c r="BO204" s="461">
        <v>204</v>
      </c>
    </row>
    <row r="205" spans="1:67" s="455" customFormat="1" ht="14" x14ac:dyDescent="0.15">
      <c r="A205" s="460" t="s">
        <v>1109</v>
      </c>
      <c r="B205" s="460" t="s">
        <v>970</v>
      </c>
      <c r="C205" s="460" t="s">
        <v>1205</v>
      </c>
      <c r="D205" s="460" t="s">
        <v>1206</v>
      </c>
      <c r="E205" s="460"/>
      <c r="F205" s="460"/>
      <c r="G205" s="460"/>
      <c r="H205" s="460"/>
      <c r="I205" s="460"/>
      <c r="J205" s="460"/>
      <c r="K205" s="460"/>
      <c r="L205" s="460"/>
      <c r="M205" s="460"/>
      <c r="N205" s="460"/>
      <c r="O205" s="460"/>
      <c r="P205" s="460"/>
      <c r="Q205" s="460"/>
      <c r="R205" s="460"/>
      <c r="S205" s="460"/>
      <c r="T205" s="460"/>
      <c r="U205" s="460"/>
      <c r="V205" s="460"/>
      <c r="W205" s="460"/>
      <c r="X205" s="460"/>
      <c r="Y205" s="460"/>
      <c r="Z205" s="460"/>
      <c r="AA205" s="460"/>
      <c r="AB205" s="460"/>
      <c r="AC205" s="460"/>
      <c r="AD205" s="460"/>
      <c r="AE205" s="460"/>
      <c r="AF205" s="460"/>
      <c r="AG205" s="460"/>
      <c r="AH205" s="460"/>
      <c r="AI205" s="460"/>
      <c r="AJ205" s="460"/>
      <c r="AK205" s="460"/>
      <c r="AL205" s="460"/>
      <c r="AM205" s="460"/>
      <c r="AN205" s="460"/>
      <c r="AO205" s="460"/>
      <c r="AP205" s="460"/>
      <c r="AQ205" s="460"/>
      <c r="AR205" s="460"/>
      <c r="AS205" s="460"/>
      <c r="AT205" s="460"/>
      <c r="AU205" s="460"/>
      <c r="AV205" s="460"/>
      <c r="AW205" s="460"/>
      <c r="AX205" s="460"/>
      <c r="AY205" s="460"/>
      <c r="AZ205" s="460"/>
      <c r="BA205" s="460"/>
      <c r="BB205" s="460"/>
      <c r="BC205" s="460"/>
      <c r="BD205" s="460"/>
      <c r="BE205" s="460"/>
      <c r="BF205" s="460"/>
      <c r="BG205" s="460"/>
      <c r="BH205" s="460"/>
      <c r="BI205" s="460"/>
      <c r="BJ205" s="460"/>
      <c r="BK205" s="460"/>
      <c r="BL205" s="460"/>
      <c r="BM205" s="460"/>
      <c r="BN205" s="460"/>
      <c r="BO205" s="461">
        <v>205</v>
      </c>
    </row>
    <row r="206" spans="1:67" s="455" customFormat="1" ht="14" x14ac:dyDescent="0.15">
      <c r="A206" s="460" t="s">
        <v>304</v>
      </c>
      <c r="B206" s="460" t="s">
        <v>971</v>
      </c>
      <c r="C206" s="460" t="s">
        <v>1205</v>
      </c>
      <c r="D206" s="460" t="s">
        <v>1206</v>
      </c>
      <c r="E206" s="460">
        <v>1.1828099999999999</v>
      </c>
      <c r="F206" s="460">
        <v>1.20113</v>
      </c>
      <c r="G206" s="460">
        <v>1.2331099999999999</v>
      </c>
      <c r="H206" s="460">
        <v>1.25803</v>
      </c>
      <c r="I206" s="460">
        <v>1.3013699999999999</v>
      </c>
      <c r="J206" s="460">
        <v>1.3459399999999999</v>
      </c>
      <c r="K206" s="460">
        <v>1.41377</v>
      </c>
      <c r="L206" s="460">
        <v>1.4919</v>
      </c>
      <c r="M206" s="460">
        <v>1.58263</v>
      </c>
      <c r="N206" s="460">
        <v>1.72163</v>
      </c>
      <c r="O206" s="460">
        <v>1.8314699999999999</v>
      </c>
      <c r="P206" s="460">
        <v>2.0502699999999998</v>
      </c>
      <c r="Q206" s="460">
        <v>2.2688999999999999</v>
      </c>
      <c r="R206" s="460">
        <v>2.5632799999999998</v>
      </c>
      <c r="S206" s="460">
        <v>3.2062300000000001</v>
      </c>
      <c r="T206" s="460">
        <v>3.6958700000000002</v>
      </c>
      <c r="U206" s="460">
        <v>4.4772499999999997</v>
      </c>
      <c r="V206" s="460">
        <v>5.8659499999999998</v>
      </c>
      <c r="W206" s="460">
        <v>7.1000699999999997</v>
      </c>
      <c r="X206" s="460">
        <v>8.6549300000000002</v>
      </c>
      <c r="Y206" s="460">
        <v>10.0282</v>
      </c>
      <c r="Z206" s="460">
        <v>11.9377</v>
      </c>
      <c r="AA206" s="460">
        <v>14.525700000000001</v>
      </c>
      <c r="AB206" s="460">
        <v>18.0122</v>
      </c>
      <c r="AC206" s="460">
        <v>23.1249</v>
      </c>
      <c r="AD206" s="460">
        <v>27.625399999999999</v>
      </c>
      <c r="AE206" s="460">
        <v>31.032</v>
      </c>
      <c r="AF206" s="460">
        <v>34.021799999999999</v>
      </c>
      <c r="AG206" s="460">
        <v>37.458599999999997</v>
      </c>
      <c r="AH206" s="460">
        <v>42.210700000000003</v>
      </c>
      <c r="AI206" s="460">
        <v>47.964300000000001</v>
      </c>
      <c r="AJ206" s="460">
        <v>53.647799999999997</v>
      </c>
      <c r="AK206" s="460">
        <v>58.7761</v>
      </c>
      <c r="AL206" s="460">
        <v>62.763300000000001</v>
      </c>
      <c r="AM206" s="460">
        <v>66.165400000000005</v>
      </c>
      <c r="AN206" s="460">
        <v>68.959400000000002</v>
      </c>
      <c r="AO206" s="460">
        <v>71.075800000000001</v>
      </c>
      <c r="AP206" s="460">
        <v>72.736699999999999</v>
      </c>
      <c r="AQ206" s="460">
        <v>74.608099999999993</v>
      </c>
      <c r="AR206" s="460">
        <v>76.353999999999999</v>
      </c>
      <c r="AS206" s="460">
        <v>78.532399999999996</v>
      </c>
      <c r="AT206" s="460">
        <v>81.964200000000005</v>
      </c>
      <c r="AU206" s="460">
        <v>84.915199999999999</v>
      </c>
      <c r="AV206" s="460">
        <v>87.648600000000002</v>
      </c>
      <c r="AW206" s="460">
        <v>89.721800000000002</v>
      </c>
      <c r="AX206" s="460">
        <v>91.764899999999997</v>
      </c>
      <c r="AY206" s="460">
        <v>94.616600000000005</v>
      </c>
      <c r="AZ206" s="460">
        <v>96.938500000000005</v>
      </c>
      <c r="BA206" s="460">
        <v>99.447699999999998</v>
      </c>
      <c r="BB206" s="460">
        <v>98.616799999999998</v>
      </c>
      <c r="BC206" s="460">
        <v>100</v>
      </c>
      <c r="BD206" s="460">
        <v>103.65300000000001</v>
      </c>
      <c r="BE206" s="460">
        <v>106.52800000000001</v>
      </c>
      <c r="BF206" s="460">
        <v>106.82</v>
      </c>
      <c r="BG206" s="460">
        <v>106.523</v>
      </c>
      <c r="BH206" s="460">
        <v>107.04300000000001</v>
      </c>
      <c r="BI206" s="460">
        <v>107.693</v>
      </c>
      <c r="BJ206" s="460">
        <v>109.167</v>
      </c>
      <c r="BK206" s="460">
        <v>110.252</v>
      </c>
      <c r="BL206" s="460">
        <v>110.624</v>
      </c>
      <c r="BM206" s="460">
        <v>110.611</v>
      </c>
      <c r="BN206" s="460">
        <v>112.011</v>
      </c>
      <c r="BO206" s="461">
        <v>206</v>
      </c>
    </row>
    <row r="207" spans="1:67" s="455" customFormat="1" ht="14" x14ac:dyDescent="0.15">
      <c r="A207" s="460" t="s">
        <v>300</v>
      </c>
      <c r="B207" s="460" t="s">
        <v>972</v>
      </c>
      <c r="C207" s="460" t="s">
        <v>1205</v>
      </c>
      <c r="D207" s="460" t="s">
        <v>1206</v>
      </c>
      <c r="E207" s="460">
        <v>0.41093000000000002</v>
      </c>
      <c r="F207" s="460">
        <v>0.4869</v>
      </c>
      <c r="G207" s="460">
        <v>0.49380000000000002</v>
      </c>
      <c r="H207" s="460">
        <v>0.50416000000000005</v>
      </c>
      <c r="I207" s="460">
        <v>0.51107000000000002</v>
      </c>
      <c r="J207" s="460">
        <v>0.53078999999999998</v>
      </c>
      <c r="K207" s="460">
        <v>0.54603999999999997</v>
      </c>
      <c r="L207" s="460">
        <v>0.55349999999999999</v>
      </c>
      <c r="M207" s="460">
        <v>0.55742000000000003</v>
      </c>
      <c r="N207" s="460">
        <v>0.56994</v>
      </c>
      <c r="O207" s="460">
        <v>0.56503999999999999</v>
      </c>
      <c r="P207" s="460">
        <v>0.59302999999999995</v>
      </c>
      <c r="Q207" s="460">
        <v>0.64746999999999999</v>
      </c>
      <c r="R207" s="460">
        <v>0.73033000000000003</v>
      </c>
      <c r="S207" s="460">
        <v>0.91461999999999999</v>
      </c>
      <c r="T207" s="460">
        <v>0.97582999999999998</v>
      </c>
      <c r="U207" s="460">
        <v>1.0195000000000001</v>
      </c>
      <c r="V207" s="460">
        <v>1.1149199999999999</v>
      </c>
      <c r="W207" s="460">
        <v>1.23377</v>
      </c>
      <c r="X207" s="460">
        <v>1.5812200000000001</v>
      </c>
      <c r="Y207" s="460">
        <v>1.9361600000000001</v>
      </c>
      <c r="Z207" s="460">
        <v>2.18737</v>
      </c>
      <c r="AA207" s="460">
        <v>2.2993600000000001</v>
      </c>
      <c r="AB207" s="460">
        <v>2.60826</v>
      </c>
      <c r="AC207" s="460">
        <v>3.1380300000000001</v>
      </c>
      <c r="AD207" s="460">
        <v>3.9291499999999999</v>
      </c>
      <c r="AE207" s="460">
        <v>5.1763700000000004</v>
      </c>
      <c r="AF207" s="460">
        <v>6.3053400000000002</v>
      </c>
      <c r="AG207" s="460">
        <v>7.7299899999999999</v>
      </c>
      <c r="AH207" s="460">
        <v>9.7724200000000003</v>
      </c>
      <c r="AI207" s="460">
        <v>13.413600000000001</v>
      </c>
      <c r="AJ207" s="460">
        <v>16.6631</v>
      </c>
      <c r="AK207" s="460">
        <v>19.194700000000001</v>
      </c>
      <c r="AL207" s="460">
        <v>22.689800000000002</v>
      </c>
      <c r="AM207" s="460">
        <v>27.356200000000001</v>
      </c>
      <c r="AN207" s="460">
        <v>31.0289</v>
      </c>
      <c r="AO207" s="460">
        <v>34.069600000000001</v>
      </c>
      <c r="AP207" s="460">
        <v>36.4373</v>
      </c>
      <c r="AQ207" s="460">
        <v>40.646999999999998</v>
      </c>
      <c r="AR207" s="460">
        <v>43.391599999999997</v>
      </c>
      <c r="AS207" s="460">
        <v>47.289099999999998</v>
      </c>
      <c r="AT207" s="460">
        <v>50.726100000000002</v>
      </c>
      <c r="AU207" s="460">
        <v>56.057600000000001</v>
      </c>
      <c r="AV207" s="460">
        <v>64.038399999999996</v>
      </c>
      <c r="AW207" s="460">
        <v>66.806899999999999</v>
      </c>
      <c r="AX207" s="460">
        <v>71.354699999999994</v>
      </c>
      <c r="AY207" s="460">
        <v>78.197199999999995</v>
      </c>
      <c r="AZ207" s="460">
        <v>84.555000000000007</v>
      </c>
      <c r="BA207" s="460">
        <v>93.141400000000004</v>
      </c>
      <c r="BB207" s="460">
        <v>95.555599999999998</v>
      </c>
      <c r="BC207" s="460">
        <v>100</v>
      </c>
      <c r="BD207" s="460">
        <v>108.254</v>
      </c>
      <c r="BE207" s="460">
        <v>112.233</v>
      </c>
      <c r="BF207" s="460">
        <v>115.245</v>
      </c>
      <c r="BG207" s="460">
        <v>121.041</v>
      </c>
      <c r="BH207" s="460">
        <v>124.828</v>
      </c>
      <c r="BI207" s="460">
        <v>129.93</v>
      </c>
      <c r="BJ207" s="460">
        <v>134.61099999999999</v>
      </c>
      <c r="BK207" s="460">
        <v>139.96199999999999</v>
      </c>
      <c r="BL207" s="460">
        <v>143.821</v>
      </c>
      <c r="BM207" s="460">
        <v>146.363</v>
      </c>
      <c r="BN207" s="460">
        <v>153.37100000000001</v>
      </c>
      <c r="BO207" s="461">
        <v>207</v>
      </c>
    </row>
    <row r="208" spans="1:67" s="455" customFormat="1" ht="14" x14ac:dyDescent="0.15">
      <c r="A208" s="460" t="s">
        <v>973</v>
      </c>
      <c r="B208" s="460" t="s">
        <v>974</v>
      </c>
      <c r="C208" s="460" t="s">
        <v>1205</v>
      </c>
      <c r="D208" s="460" t="s">
        <v>1206</v>
      </c>
      <c r="E208" s="460"/>
      <c r="F208" s="460"/>
      <c r="G208" s="460"/>
      <c r="H208" s="460"/>
      <c r="I208" s="460"/>
      <c r="J208" s="460"/>
      <c r="K208" s="460"/>
      <c r="L208" s="460"/>
      <c r="M208" s="460"/>
      <c r="N208" s="460"/>
      <c r="O208" s="460"/>
      <c r="P208" s="460"/>
      <c r="Q208" s="460"/>
      <c r="R208" s="460"/>
      <c r="S208" s="460"/>
      <c r="T208" s="460"/>
      <c r="U208" s="460"/>
      <c r="V208" s="460"/>
      <c r="W208" s="460"/>
      <c r="X208" s="460"/>
      <c r="Y208" s="460"/>
      <c r="Z208" s="460"/>
      <c r="AA208" s="460"/>
      <c r="AB208" s="460"/>
      <c r="AC208" s="460"/>
      <c r="AD208" s="460"/>
      <c r="AE208" s="460"/>
      <c r="AF208" s="460"/>
      <c r="AG208" s="460"/>
      <c r="AH208" s="460"/>
      <c r="AI208" s="460"/>
      <c r="AJ208" s="460"/>
      <c r="AK208" s="460"/>
      <c r="AL208" s="460"/>
      <c r="AM208" s="460"/>
      <c r="AN208" s="460"/>
      <c r="AO208" s="460">
        <v>54.916499999999999</v>
      </c>
      <c r="AP208" s="460">
        <v>58.808399999999999</v>
      </c>
      <c r="AQ208" s="460">
        <v>62.089700000000001</v>
      </c>
      <c r="AR208" s="460">
        <v>65.532200000000003</v>
      </c>
      <c r="AS208" s="460">
        <v>67.366</v>
      </c>
      <c r="AT208" s="460">
        <v>68.189700000000002</v>
      </c>
      <c r="AU208" s="460">
        <v>72.082999999999998</v>
      </c>
      <c r="AV208" s="460">
        <v>75.256799999999998</v>
      </c>
      <c r="AW208" s="460">
        <v>77.517700000000005</v>
      </c>
      <c r="AX208" s="460">
        <v>80.701499999999996</v>
      </c>
      <c r="AY208" s="460">
        <v>83.802400000000006</v>
      </c>
      <c r="AZ208" s="460">
        <v>85.360900000000001</v>
      </c>
      <c r="BA208" s="460">
        <v>93.803100000000001</v>
      </c>
      <c r="BB208" s="460">
        <v>96.386300000000006</v>
      </c>
      <c r="BC208" s="460">
        <v>100</v>
      </c>
      <c r="BD208" s="460">
        <v>102.877</v>
      </c>
      <c r="BE208" s="460">
        <v>105.736</v>
      </c>
      <c r="BF208" s="460">
        <v>107.56</v>
      </c>
      <c r="BG208" s="460">
        <v>109.42400000000001</v>
      </c>
      <c r="BH208" s="460">
        <v>110.99</v>
      </c>
      <c r="BI208" s="460">
        <v>110.747</v>
      </c>
      <c r="BJ208" s="460">
        <v>110.982</v>
      </c>
      <c r="BK208" s="460">
        <v>110.76600000000001</v>
      </c>
      <c r="BL208" s="460">
        <v>112.51600000000001</v>
      </c>
      <c r="BM208" s="460">
        <v>111.68899999999999</v>
      </c>
      <c r="BN208" s="460">
        <v>113.071</v>
      </c>
      <c r="BO208" s="461">
        <v>208</v>
      </c>
    </row>
    <row r="209" spans="1:67" s="455" customFormat="1" ht="14" x14ac:dyDescent="0.15">
      <c r="A209" s="460" t="s">
        <v>975</v>
      </c>
      <c r="B209" s="460" t="s">
        <v>976</v>
      </c>
      <c r="C209" s="460" t="s">
        <v>1205</v>
      </c>
      <c r="D209" s="460" t="s">
        <v>1206</v>
      </c>
      <c r="E209" s="460"/>
      <c r="F209" s="460"/>
      <c r="G209" s="460"/>
      <c r="H209" s="460"/>
      <c r="I209" s="460"/>
      <c r="J209" s="460"/>
      <c r="K209" s="460"/>
      <c r="L209" s="460"/>
      <c r="M209" s="460"/>
      <c r="N209" s="460"/>
      <c r="O209" s="460"/>
      <c r="P209" s="460"/>
      <c r="Q209" s="460"/>
      <c r="R209" s="460"/>
      <c r="S209" s="460"/>
      <c r="T209" s="460"/>
      <c r="U209" s="460"/>
      <c r="V209" s="460"/>
      <c r="W209" s="460"/>
      <c r="X209" s="460"/>
      <c r="Y209" s="460"/>
      <c r="Z209" s="460"/>
      <c r="AA209" s="460"/>
      <c r="AB209" s="460"/>
      <c r="AC209" s="460"/>
      <c r="AD209" s="460"/>
      <c r="AE209" s="460"/>
      <c r="AF209" s="460"/>
      <c r="AG209" s="460"/>
      <c r="AH209" s="460"/>
      <c r="AI209" s="460"/>
      <c r="AJ209" s="460"/>
      <c r="AK209" s="460"/>
      <c r="AL209" s="460"/>
      <c r="AM209" s="460"/>
      <c r="AN209" s="460"/>
      <c r="AO209" s="460"/>
      <c r="AP209" s="460"/>
      <c r="AQ209" s="460"/>
      <c r="AR209" s="460"/>
      <c r="AS209" s="460"/>
      <c r="AT209" s="460"/>
      <c r="AU209" s="460"/>
      <c r="AV209" s="460"/>
      <c r="AW209" s="460"/>
      <c r="AX209" s="460"/>
      <c r="AY209" s="460"/>
      <c r="AZ209" s="460"/>
      <c r="BA209" s="460"/>
      <c r="BB209" s="460"/>
      <c r="BC209" s="460"/>
      <c r="BD209" s="460"/>
      <c r="BE209" s="460"/>
      <c r="BF209" s="460"/>
      <c r="BG209" s="460"/>
      <c r="BH209" s="460"/>
      <c r="BI209" s="460"/>
      <c r="BJ209" s="460"/>
      <c r="BK209" s="460"/>
      <c r="BL209" s="460"/>
      <c r="BM209" s="460"/>
      <c r="BN209" s="460"/>
      <c r="BO209" s="461">
        <v>209</v>
      </c>
    </row>
    <row r="210" spans="1:67" s="455" customFormat="1" ht="14" x14ac:dyDescent="0.15">
      <c r="A210" s="460" t="s">
        <v>977</v>
      </c>
      <c r="B210" s="460" t="s">
        <v>978</v>
      </c>
      <c r="C210" s="460" t="s">
        <v>1205</v>
      </c>
      <c r="D210" s="460" t="s">
        <v>1206</v>
      </c>
      <c r="E210" s="460"/>
      <c r="F210" s="460"/>
      <c r="G210" s="460"/>
      <c r="H210" s="460"/>
      <c r="I210" s="460"/>
      <c r="J210" s="460"/>
      <c r="K210" s="460"/>
      <c r="L210" s="460"/>
      <c r="M210" s="460"/>
      <c r="N210" s="460"/>
      <c r="O210" s="460"/>
      <c r="P210" s="460"/>
      <c r="Q210" s="460"/>
      <c r="R210" s="460"/>
      <c r="S210" s="460"/>
      <c r="T210" s="460"/>
      <c r="U210" s="460"/>
      <c r="V210" s="460"/>
      <c r="W210" s="460"/>
      <c r="X210" s="460"/>
      <c r="Y210" s="460"/>
      <c r="Z210" s="460"/>
      <c r="AA210" s="460"/>
      <c r="AB210" s="460"/>
      <c r="AC210" s="460"/>
      <c r="AD210" s="460"/>
      <c r="AE210" s="460"/>
      <c r="AF210" s="460"/>
      <c r="AG210" s="460"/>
      <c r="AH210" s="460"/>
      <c r="AI210" s="460"/>
      <c r="AJ210" s="460"/>
      <c r="AK210" s="460"/>
      <c r="AL210" s="460"/>
      <c r="AM210" s="460"/>
      <c r="AN210" s="460"/>
      <c r="AO210" s="460"/>
      <c r="AP210" s="460"/>
      <c r="AQ210" s="460"/>
      <c r="AR210" s="460"/>
      <c r="AS210" s="460"/>
      <c r="AT210" s="460"/>
      <c r="AU210" s="460"/>
      <c r="AV210" s="460"/>
      <c r="AW210" s="460"/>
      <c r="AX210" s="460"/>
      <c r="AY210" s="460"/>
      <c r="AZ210" s="460"/>
      <c r="BA210" s="460"/>
      <c r="BB210" s="460"/>
      <c r="BC210" s="460"/>
      <c r="BD210" s="460"/>
      <c r="BE210" s="460"/>
      <c r="BF210" s="460"/>
      <c r="BG210" s="460"/>
      <c r="BH210" s="460"/>
      <c r="BI210" s="460"/>
      <c r="BJ210" s="460"/>
      <c r="BK210" s="460"/>
      <c r="BL210" s="460"/>
      <c r="BM210" s="460"/>
      <c r="BN210" s="460"/>
      <c r="BO210" s="461">
        <v>210</v>
      </c>
    </row>
    <row r="211" spans="1:67" s="455" customFormat="1" ht="14" x14ac:dyDescent="0.15">
      <c r="A211" s="460" t="s">
        <v>979</v>
      </c>
      <c r="B211" s="460" t="s">
        <v>980</v>
      </c>
      <c r="C211" s="460" t="s">
        <v>1205</v>
      </c>
      <c r="D211" s="460" t="s">
        <v>1206</v>
      </c>
      <c r="E211" s="460"/>
      <c r="F211" s="460"/>
      <c r="G211" s="460"/>
      <c r="H211" s="460"/>
      <c r="I211" s="460"/>
      <c r="J211" s="460"/>
      <c r="K211" s="460"/>
      <c r="L211" s="460"/>
      <c r="M211" s="460"/>
      <c r="N211" s="460"/>
      <c r="O211" s="460"/>
      <c r="P211" s="460"/>
      <c r="Q211" s="460"/>
      <c r="R211" s="460"/>
      <c r="S211" s="460"/>
      <c r="T211" s="460"/>
      <c r="U211" s="460"/>
      <c r="V211" s="460"/>
      <c r="W211" s="460"/>
      <c r="X211" s="460"/>
      <c r="Y211" s="460"/>
      <c r="Z211" s="460"/>
      <c r="AA211" s="460"/>
      <c r="AB211" s="460"/>
      <c r="AC211" s="460"/>
      <c r="AD211" s="460"/>
      <c r="AE211" s="460"/>
      <c r="AF211" s="460"/>
      <c r="AG211" s="460"/>
      <c r="AH211" s="460"/>
      <c r="AI211" s="460"/>
      <c r="AJ211" s="460"/>
      <c r="AK211" s="460"/>
      <c r="AL211" s="460"/>
      <c r="AM211" s="460"/>
      <c r="AN211" s="460"/>
      <c r="AO211" s="460"/>
      <c r="AP211" s="460"/>
      <c r="AQ211" s="460"/>
      <c r="AR211" s="460"/>
      <c r="AS211" s="460"/>
      <c r="AT211" s="460"/>
      <c r="AU211" s="460"/>
      <c r="AV211" s="460"/>
      <c r="AW211" s="460"/>
      <c r="AX211" s="460"/>
      <c r="AY211" s="460"/>
      <c r="AZ211" s="460"/>
      <c r="BA211" s="460"/>
      <c r="BB211" s="460"/>
      <c r="BC211" s="460"/>
      <c r="BD211" s="460"/>
      <c r="BE211" s="460"/>
      <c r="BF211" s="460"/>
      <c r="BG211" s="460"/>
      <c r="BH211" s="460"/>
      <c r="BI211" s="460"/>
      <c r="BJ211" s="460"/>
      <c r="BK211" s="460"/>
      <c r="BL211" s="460"/>
      <c r="BM211" s="460"/>
      <c r="BN211" s="460"/>
      <c r="BO211" s="461">
        <v>211</v>
      </c>
    </row>
    <row r="212" spans="1:67" s="455" customFormat="1" ht="14" x14ac:dyDescent="0.15">
      <c r="A212" s="460" t="s">
        <v>305</v>
      </c>
      <c r="B212" s="460" t="s">
        <v>981</v>
      </c>
      <c r="C212" s="460" t="s">
        <v>1205</v>
      </c>
      <c r="D212" s="460" t="s">
        <v>1206</v>
      </c>
      <c r="E212" s="460"/>
      <c r="F212" s="460"/>
      <c r="G212" s="460"/>
      <c r="H212" s="460"/>
      <c r="I212" s="460"/>
      <c r="J212" s="460"/>
      <c r="K212" s="460"/>
      <c r="L212" s="460"/>
      <c r="M212" s="460"/>
      <c r="N212" s="460"/>
      <c r="O212" s="460"/>
      <c r="P212" s="460"/>
      <c r="Q212" s="460"/>
      <c r="R212" s="460"/>
      <c r="S212" s="460"/>
      <c r="T212" s="460"/>
      <c r="U212" s="460"/>
      <c r="V212" s="460"/>
      <c r="W212" s="460"/>
      <c r="X212" s="460">
        <v>31.1525</v>
      </c>
      <c r="Y212" s="460">
        <v>33.270899999999997</v>
      </c>
      <c r="Z212" s="460">
        <v>36.105800000000002</v>
      </c>
      <c r="AA212" s="460">
        <v>38.163800000000002</v>
      </c>
      <c r="AB212" s="460">
        <v>39.210900000000002</v>
      </c>
      <c r="AC212" s="460">
        <v>39.644199999999998</v>
      </c>
      <c r="AD212" s="460">
        <v>40.4024</v>
      </c>
      <c r="AE212" s="460">
        <v>40.708500000000001</v>
      </c>
      <c r="AF212" s="460">
        <v>41.801600000000001</v>
      </c>
      <c r="AG212" s="460">
        <v>43.725499999999997</v>
      </c>
      <c r="AH212" s="460">
        <v>45.168500000000002</v>
      </c>
      <c r="AI212" s="460">
        <v>46.523899999999998</v>
      </c>
      <c r="AJ212" s="460">
        <v>48.579000000000001</v>
      </c>
      <c r="AK212" s="460">
        <v>50.0657</v>
      </c>
      <c r="AL212" s="460">
        <v>49.628500000000003</v>
      </c>
      <c r="AM212" s="460">
        <v>50.284300000000002</v>
      </c>
      <c r="AN212" s="460">
        <v>51.771000000000001</v>
      </c>
      <c r="AO212" s="460">
        <v>54.310099999999998</v>
      </c>
      <c r="AP212" s="460">
        <v>56.9358</v>
      </c>
      <c r="AQ212" s="460">
        <v>58.616199999999999</v>
      </c>
      <c r="AR212" s="460">
        <v>59.895000000000003</v>
      </c>
      <c r="AS212" s="460">
        <v>60.883499999999998</v>
      </c>
      <c r="AT212" s="460">
        <v>61.779299999999999</v>
      </c>
      <c r="AU212" s="460">
        <v>61.927500000000002</v>
      </c>
      <c r="AV212" s="460">
        <v>63.329900000000002</v>
      </c>
      <c r="AW212" s="460">
        <v>67.635900000000007</v>
      </c>
      <c r="AX212" s="460">
        <v>73.5976</v>
      </c>
      <c r="AY212" s="460">
        <v>82.308499999999995</v>
      </c>
      <c r="AZ212" s="460">
        <v>93.632599999999996</v>
      </c>
      <c r="BA212" s="460">
        <v>107.724</v>
      </c>
      <c r="BB212" s="460">
        <v>102.486</v>
      </c>
      <c r="BC212" s="460">
        <v>100</v>
      </c>
      <c r="BD212" s="460">
        <v>101.13800000000001</v>
      </c>
      <c r="BE212" s="460">
        <v>103.48</v>
      </c>
      <c r="BF212" s="460">
        <v>106.81399999999999</v>
      </c>
      <c r="BG212" s="460">
        <v>110.392</v>
      </c>
      <c r="BH212" s="460">
        <v>112.395</v>
      </c>
      <c r="BI212" s="460">
        <v>115.40300000000001</v>
      </c>
      <c r="BJ212" s="460">
        <v>115.85899999999999</v>
      </c>
      <c r="BK212" s="460">
        <v>116.155</v>
      </c>
      <c r="BL212" s="460">
        <v>115.381</v>
      </c>
      <c r="BM212" s="460">
        <v>112.45</v>
      </c>
      <c r="BN212" s="460">
        <v>115.041</v>
      </c>
      <c r="BO212" s="461">
        <v>212</v>
      </c>
    </row>
    <row r="213" spans="1:67" s="455" customFormat="1" ht="14" x14ac:dyDescent="0.15">
      <c r="A213" s="460" t="s">
        <v>306</v>
      </c>
      <c r="B213" s="460" t="s">
        <v>982</v>
      </c>
      <c r="C213" s="460" t="s">
        <v>1205</v>
      </c>
      <c r="D213" s="460" t="s">
        <v>1206</v>
      </c>
      <c r="E213" s="460"/>
      <c r="F213" s="460"/>
      <c r="G213" s="460"/>
      <c r="H213" s="460"/>
      <c r="I213" s="460"/>
      <c r="J213" s="460"/>
      <c r="K213" s="460"/>
      <c r="L213" s="460"/>
      <c r="M213" s="460"/>
      <c r="N213" s="460"/>
      <c r="O213" s="460"/>
      <c r="P213" s="460"/>
      <c r="Q213" s="460"/>
      <c r="R213" s="460"/>
      <c r="S213" s="460"/>
      <c r="T213" s="460"/>
      <c r="U213" s="460"/>
      <c r="V213" s="460"/>
      <c r="W213" s="460"/>
      <c r="X213" s="460"/>
      <c r="Y213" s="460"/>
      <c r="Z213" s="460"/>
      <c r="AA213" s="460"/>
      <c r="AB213" s="460"/>
      <c r="AC213" s="460"/>
      <c r="AD213" s="460"/>
      <c r="AE213" s="460"/>
      <c r="AF213" s="460"/>
      <c r="AG213" s="460"/>
      <c r="AH213" s="460"/>
      <c r="AI213" s="460">
        <v>2.3390000000000001E-2</v>
      </c>
      <c r="AJ213" s="460">
        <v>7.7329999999999996E-2</v>
      </c>
      <c r="AK213" s="460">
        <v>0.24065</v>
      </c>
      <c r="AL213" s="460">
        <v>0.85472000000000004</v>
      </c>
      <c r="AM213" s="460">
        <v>2.0236200000000002</v>
      </c>
      <c r="AN213" s="460">
        <v>2.6760899999999999</v>
      </c>
      <c r="AO213" s="460">
        <v>3.7151999999999998</v>
      </c>
      <c r="AP213" s="460">
        <v>9.4649699999999992</v>
      </c>
      <c r="AQ213" s="460">
        <v>15.058400000000001</v>
      </c>
      <c r="AR213" s="460">
        <v>21.9558</v>
      </c>
      <c r="AS213" s="460">
        <v>31.982199999999999</v>
      </c>
      <c r="AT213" s="460">
        <v>43.008699999999997</v>
      </c>
      <c r="AU213" s="460">
        <v>52.7029</v>
      </c>
      <c r="AV213" s="460">
        <v>60.752400000000002</v>
      </c>
      <c r="AW213" s="460">
        <v>67.966399999999993</v>
      </c>
      <c r="AX213" s="460">
        <v>74.093500000000006</v>
      </c>
      <c r="AY213" s="460">
        <v>78.9529</v>
      </c>
      <c r="AZ213" s="460">
        <v>82.772099999999995</v>
      </c>
      <c r="BA213" s="460">
        <v>89.270399999999995</v>
      </c>
      <c r="BB213" s="460">
        <v>94.258300000000006</v>
      </c>
      <c r="BC213" s="460">
        <v>100</v>
      </c>
      <c r="BD213" s="460">
        <v>105.789</v>
      </c>
      <c r="BE213" s="460">
        <v>109.31699999999999</v>
      </c>
      <c r="BF213" s="460">
        <v>113.673</v>
      </c>
      <c r="BG213" s="460">
        <v>114.88800000000001</v>
      </c>
      <c r="BH213" s="460">
        <v>114.205</v>
      </c>
      <c r="BI213" s="460">
        <v>112.441</v>
      </c>
      <c r="BJ213" s="460">
        <v>113.946</v>
      </c>
      <c r="BK213" s="460">
        <v>119.217</v>
      </c>
      <c r="BL213" s="460">
        <v>123.78</v>
      </c>
      <c r="BM213" s="460">
        <v>127.03700000000001</v>
      </c>
      <c r="BN213" s="460">
        <v>133.45500000000001</v>
      </c>
      <c r="BO213" s="461">
        <v>213</v>
      </c>
    </row>
    <row r="214" spans="1:67" s="455" customFormat="1" ht="14" x14ac:dyDescent="0.15">
      <c r="A214" s="460" t="s">
        <v>983</v>
      </c>
      <c r="B214" s="460" t="s">
        <v>984</v>
      </c>
      <c r="C214" s="460" t="s">
        <v>1205</v>
      </c>
      <c r="D214" s="460" t="s">
        <v>1206</v>
      </c>
      <c r="E214" s="460"/>
      <c r="F214" s="460"/>
      <c r="G214" s="460"/>
      <c r="H214" s="460"/>
      <c r="I214" s="460"/>
      <c r="J214" s="460"/>
      <c r="K214" s="460"/>
      <c r="L214" s="460"/>
      <c r="M214" s="460"/>
      <c r="N214" s="460"/>
      <c r="O214" s="460"/>
      <c r="P214" s="460"/>
      <c r="Q214" s="460"/>
      <c r="R214" s="460"/>
      <c r="S214" s="460"/>
      <c r="T214" s="460"/>
      <c r="U214" s="460"/>
      <c r="V214" s="460"/>
      <c r="W214" s="460"/>
      <c r="X214" s="460"/>
      <c r="Y214" s="460"/>
      <c r="Z214" s="460"/>
      <c r="AA214" s="460"/>
      <c r="AB214" s="460"/>
      <c r="AC214" s="460"/>
      <c r="AD214" s="460"/>
      <c r="AE214" s="460"/>
      <c r="AF214" s="460"/>
      <c r="AG214" s="460"/>
      <c r="AH214" s="460"/>
      <c r="AI214" s="460"/>
      <c r="AJ214" s="460"/>
      <c r="AK214" s="460">
        <v>5.3600000000000002E-2</v>
      </c>
      <c r="AL214" s="460">
        <v>0.52215</v>
      </c>
      <c r="AM214" s="460">
        <v>2.1289400000000001</v>
      </c>
      <c r="AN214" s="460">
        <v>6.3317800000000002</v>
      </c>
      <c r="AO214" s="460">
        <v>9.3553300000000004</v>
      </c>
      <c r="AP214" s="460">
        <v>10.7363</v>
      </c>
      <c r="AQ214" s="460">
        <v>13.7087</v>
      </c>
      <c r="AR214" s="460">
        <v>25.4635</v>
      </c>
      <c r="AS214" s="460">
        <v>30.759599999999999</v>
      </c>
      <c r="AT214" s="460">
        <v>37.3658</v>
      </c>
      <c r="AU214" s="460">
        <v>43.2654</v>
      </c>
      <c r="AV214" s="460">
        <v>49.1768</v>
      </c>
      <c r="AW214" s="460">
        <v>54.531500000000001</v>
      </c>
      <c r="AX214" s="460">
        <v>61.448999999999998</v>
      </c>
      <c r="AY214" s="460">
        <v>67.390299999999996</v>
      </c>
      <c r="AZ214" s="460">
        <v>73.460300000000004</v>
      </c>
      <c r="BA214" s="460">
        <v>83.8262</v>
      </c>
      <c r="BB214" s="460">
        <v>93.589699999999993</v>
      </c>
      <c r="BC214" s="460">
        <v>100</v>
      </c>
      <c r="BD214" s="460">
        <v>108.44</v>
      </c>
      <c r="BE214" s="460">
        <v>113.944</v>
      </c>
      <c r="BF214" s="460">
        <v>121.639</v>
      </c>
      <c r="BG214" s="460">
        <v>131.155</v>
      </c>
      <c r="BH214" s="460">
        <v>151.529</v>
      </c>
      <c r="BI214" s="460">
        <v>162.20099999999999</v>
      </c>
      <c r="BJ214" s="460">
        <v>168.17500000000001</v>
      </c>
      <c r="BK214" s="460">
        <v>173.01599999999999</v>
      </c>
      <c r="BL214" s="460">
        <v>180.75</v>
      </c>
      <c r="BM214" s="460">
        <v>186.863</v>
      </c>
      <c r="BN214" s="460">
        <v>199.37200000000001</v>
      </c>
      <c r="BO214" s="461">
        <v>214</v>
      </c>
    </row>
    <row r="215" spans="1:67" s="455" customFormat="1" ht="14" x14ac:dyDescent="0.15">
      <c r="A215" s="460" t="s">
        <v>308</v>
      </c>
      <c r="B215" s="460" t="s">
        <v>985</v>
      </c>
      <c r="C215" s="460" t="s">
        <v>1205</v>
      </c>
      <c r="D215" s="460" t="s">
        <v>1206</v>
      </c>
      <c r="E215" s="460"/>
      <c r="F215" s="460"/>
      <c r="G215" s="460"/>
      <c r="H215" s="460"/>
      <c r="I215" s="460"/>
      <c r="J215" s="460"/>
      <c r="K215" s="460">
        <v>2.30063</v>
      </c>
      <c r="L215" s="460">
        <v>2.33406</v>
      </c>
      <c r="M215" s="460">
        <v>2.4078599999999999</v>
      </c>
      <c r="N215" s="460">
        <v>2.41953</v>
      </c>
      <c r="O215" s="460">
        <v>2.4319899999999999</v>
      </c>
      <c r="P215" s="460">
        <v>2.44387</v>
      </c>
      <c r="Q215" s="460">
        <v>2.5194399999999999</v>
      </c>
      <c r="R215" s="460">
        <v>2.7556099999999999</v>
      </c>
      <c r="S215" s="460">
        <v>3.6122800000000002</v>
      </c>
      <c r="T215" s="460">
        <v>4.7041300000000001</v>
      </c>
      <c r="U215" s="460">
        <v>5.04122</v>
      </c>
      <c r="V215" s="460">
        <v>5.7295999999999996</v>
      </c>
      <c r="W215" s="460">
        <v>6.4899500000000003</v>
      </c>
      <c r="X215" s="460">
        <v>7.5071500000000002</v>
      </c>
      <c r="Y215" s="460">
        <v>8.0513700000000004</v>
      </c>
      <c r="Z215" s="460">
        <v>8.5707299999999993</v>
      </c>
      <c r="AA215" s="460">
        <v>9.6476600000000001</v>
      </c>
      <c r="AB215" s="460">
        <v>10.2837</v>
      </c>
      <c r="AC215" s="460">
        <v>10.835900000000001</v>
      </c>
      <c r="AD215" s="460">
        <v>11.0266</v>
      </c>
      <c r="AE215" s="460">
        <v>10.9034</v>
      </c>
      <c r="AF215" s="460">
        <v>11.353999999999999</v>
      </c>
      <c r="AG215" s="460">
        <v>11.6922</v>
      </c>
      <c r="AH215" s="460">
        <v>11.8103</v>
      </c>
      <c r="AI215" s="460">
        <v>12.3047</v>
      </c>
      <c r="AJ215" s="460">
        <v>14.721</v>
      </c>
      <c r="AK215" s="460">
        <v>16.128399999999999</v>
      </c>
      <c r="AL215" s="460">
        <v>18.120899999999999</v>
      </c>
      <c r="AM215" s="460"/>
      <c r="AN215" s="460">
        <v>36.048900000000003</v>
      </c>
      <c r="AO215" s="460">
        <v>38.720599999999997</v>
      </c>
      <c r="AP215" s="460">
        <v>43.372999999999998</v>
      </c>
      <c r="AQ215" s="460">
        <v>46.066499999999998</v>
      </c>
      <c r="AR215" s="460">
        <v>44.958199999999998</v>
      </c>
      <c r="AS215" s="460">
        <v>46.711399999999998</v>
      </c>
      <c r="AT215" s="460">
        <v>48.2729</v>
      </c>
      <c r="AU215" s="460">
        <v>49.234699999999997</v>
      </c>
      <c r="AV215" s="460">
        <v>52.9026</v>
      </c>
      <c r="AW215" s="460">
        <v>59.383499999999998</v>
      </c>
      <c r="AX215" s="460">
        <v>64.736400000000003</v>
      </c>
      <c r="AY215" s="460">
        <v>70.486800000000002</v>
      </c>
      <c r="AZ215" s="460">
        <v>76.887500000000003</v>
      </c>
      <c r="BA215" s="460">
        <v>88.757599999999996</v>
      </c>
      <c r="BB215" s="460">
        <v>100.247</v>
      </c>
      <c r="BC215" s="460">
        <v>100</v>
      </c>
      <c r="BD215" s="460">
        <v>103.08</v>
      </c>
      <c r="BE215" s="460">
        <v>113.66800000000001</v>
      </c>
      <c r="BF215" s="460">
        <v>120.402</v>
      </c>
      <c r="BG215" s="460">
        <v>123.236</v>
      </c>
      <c r="BH215" s="460">
        <v>126.352</v>
      </c>
      <c r="BI215" s="460">
        <v>135.417</v>
      </c>
      <c r="BJ215" s="460">
        <v>146.62899999999999</v>
      </c>
      <c r="BK215" s="460">
        <v>146.173</v>
      </c>
      <c r="BL215" s="460">
        <v>151.06700000000001</v>
      </c>
      <c r="BM215" s="460">
        <v>165.947</v>
      </c>
      <c r="BN215" s="460">
        <v>165.298</v>
      </c>
      <c r="BO215" s="461">
        <v>215</v>
      </c>
    </row>
    <row r="216" spans="1:67" s="455" customFormat="1" ht="14" x14ac:dyDescent="0.15">
      <c r="A216" s="460" t="s">
        <v>986</v>
      </c>
      <c r="B216" s="460" t="s">
        <v>987</v>
      </c>
      <c r="C216" s="460" t="s">
        <v>1205</v>
      </c>
      <c r="D216" s="460" t="s">
        <v>1206</v>
      </c>
      <c r="E216" s="460"/>
      <c r="F216" s="460"/>
      <c r="G216" s="460"/>
      <c r="H216" s="460"/>
      <c r="I216" s="460"/>
      <c r="J216" s="460"/>
      <c r="K216" s="460"/>
      <c r="L216" s="460"/>
      <c r="M216" s="460"/>
      <c r="N216" s="460"/>
      <c r="O216" s="460"/>
      <c r="P216" s="460"/>
      <c r="Q216" s="460"/>
      <c r="R216" s="460"/>
      <c r="S216" s="460"/>
      <c r="T216" s="460"/>
      <c r="U216" s="460"/>
      <c r="V216" s="460"/>
      <c r="W216" s="460"/>
      <c r="X216" s="460"/>
      <c r="Y216" s="460"/>
      <c r="Z216" s="460"/>
      <c r="AA216" s="460"/>
      <c r="AB216" s="460"/>
      <c r="AC216" s="460"/>
      <c r="AD216" s="460"/>
      <c r="AE216" s="460"/>
      <c r="AF216" s="460"/>
      <c r="AG216" s="460"/>
      <c r="AH216" s="460"/>
      <c r="AI216" s="460"/>
      <c r="AJ216" s="460"/>
      <c r="AK216" s="460"/>
      <c r="AL216" s="460"/>
      <c r="AM216" s="460"/>
      <c r="AN216" s="460"/>
      <c r="AO216" s="460"/>
      <c r="AP216" s="460"/>
      <c r="AQ216" s="460"/>
      <c r="AR216" s="460"/>
      <c r="AS216" s="460"/>
      <c r="AT216" s="460"/>
      <c r="AU216" s="460"/>
      <c r="AV216" s="460"/>
      <c r="AW216" s="460"/>
      <c r="AX216" s="460"/>
      <c r="AY216" s="460"/>
      <c r="AZ216" s="460"/>
      <c r="BA216" s="460"/>
      <c r="BB216" s="460"/>
      <c r="BC216" s="460"/>
      <c r="BD216" s="460"/>
      <c r="BE216" s="460"/>
      <c r="BF216" s="460"/>
      <c r="BG216" s="460"/>
      <c r="BH216" s="460"/>
      <c r="BI216" s="460"/>
      <c r="BJ216" s="460"/>
      <c r="BK216" s="460"/>
      <c r="BL216" s="460"/>
      <c r="BM216" s="460"/>
      <c r="BN216" s="460"/>
      <c r="BO216" s="461">
        <v>216</v>
      </c>
    </row>
    <row r="217" spans="1:67" s="455" customFormat="1" ht="14" x14ac:dyDescent="0.15">
      <c r="A217" s="460" t="s">
        <v>315</v>
      </c>
      <c r="B217" s="460" t="s">
        <v>988</v>
      </c>
      <c r="C217" s="460" t="s">
        <v>1205</v>
      </c>
      <c r="D217" s="460" t="s">
        <v>1206</v>
      </c>
      <c r="E217" s="460"/>
      <c r="F217" s="460"/>
      <c r="G217" s="460"/>
      <c r="H217" s="460">
        <v>19.9437</v>
      </c>
      <c r="I217" s="460">
        <v>20.502099999999999</v>
      </c>
      <c r="J217" s="460">
        <v>20.581900000000001</v>
      </c>
      <c r="K217" s="460">
        <v>20.901</v>
      </c>
      <c r="L217" s="460">
        <v>21.3398</v>
      </c>
      <c r="M217" s="460">
        <v>21.678799999999999</v>
      </c>
      <c r="N217" s="460">
        <v>22.436699999999998</v>
      </c>
      <c r="O217" s="460">
        <v>22.476600000000001</v>
      </c>
      <c r="P217" s="460">
        <v>23.482399999999998</v>
      </c>
      <c r="Q217" s="460">
        <v>24.499500000000001</v>
      </c>
      <c r="R217" s="460">
        <v>28.545200000000001</v>
      </c>
      <c r="S217" s="460">
        <v>34.664499999999997</v>
      </c>
      <c r="T217" s="460">
        <v>46.650100000000002</v>
      </c>
      <c r="U217" s="460">
        <v>61.372300000000003</v>
      </c>
      <c r="V217" s="460">
        <v>68.368099999999998</v>
      </c>
      <c r="W217" s="460">
        <v>67.285399999999996</v>
      </c>
      <c r="X217" s="460">
        <v>68.013099999999994</v>
      </c>
      <c r="Y217" s="460">
        <v>70.848799999999997</v>
      </c>
      <c r="Z217" s="460">
        <v>72.831800000000001</v>
      </c>
      <c r="AA217" s="460">
        <v>73.575500000000005</v>
      </c>
      <c r="AB217" s="460">
        <v>73.716300000000004</v>
      </c>
      <c r="AC217" s="460">
        <v>72.567099999999996</v>
      </c>
      <c r="AD217" s="460">
        <v>70.347399999999993</v>
      </c>
      <c r="AE217" s="460">
        <v>68.093900000000005</v>
      </c>
      <c r="AF217" s="460">
        <v>67.040400000000005</v>
      </c>
      <c r="AG217" s="460">
        <v>67.648899999999998</v>
      </c>
      <c r="AH217" s="460">
        <v>68.347499999999997</v>
      </c>
      <c r="AI217" s="460">
        <v>69.767099999999999</v>
      </c>
      <c r="AJ217" s="460">
        <v>73.158600000000007</v>
      </c>
      <c r="AK217" s="460">
        <v>73.1023</v>
      </c>
      <c r="AL217" s="460">
        <v>73.874099999999999</v>
      </c>
      <c r="AM217" s="460">
        <v>74.290999999999997</v>
      </c>
      <c r="AN217" s="460">
        <v>77.907799999999995</v>
      </c>
      <c r="AO217" s="460">
        <v>78.859800000000007</v>
      </c>
      <c r="AP217" s="460">
        <v>78.904899999999998</v>
      </c>
      <c r="AQ217" s="460">
        <v>78.611999999999995</v>
      </c>
      <c r="AR217" s="460">
        <v>77.563500000000005</v>
      </c>
      <c r="AS217" s="460">
        <v>76.690899999999999</v>
      </c>
      <c r="AT217" s="460">
        <v>75.831199999999995</v>
      </c>
      <c r="AU217" s="460">
        <v>76.018699999999995</v>
      </c>
      <c r="AV217" s="460">
        <v>76.483999999999995</v>
      </c>
      <c r="AW217" s="460">
        <v>76.878299999999996</v>
      </c>
      <c r="AX217" s="460">
        <v>77.246799999999993</v>
      </c>
      <c r="AY217" s="460">
        <v>78.953199999999995</v>
      </c>
      <c r="AZ217" s="460">
        <v>82.243799999999993</v>
      </c>
      <c r="BA217" s="460">
        <v>90.361400000000003</v>
      </c>
      <c r="BB217" s="460">
        <v>94.931200000000004</v>
      </c>
      <c r="BC217" s="460">
        <v>100</v>
      </c>
      <c r="BD217" s="460">
        <v>105.82599999999999</v>
      </c>
      <c r="BE217" s="460">
        <v>108.85899999999999</v>
      </c>
      <c r="BF217" s="460">
        <v>112.705</v>
      </c>
      <c r="BG217" s="460">
        <v>115.22499999999999</v>
      </c>
      <c r="BH217" s="460">
        <v>116.61499999999999</v>
      </c>
      <c r="BI217" s="460">
        <v>119.02800000000001</v>
      </c>
      <c r="BJ217" s="460">
        <v>118.03</v>
      </c>
      <c r="BK217" s="460">
        <v>120.931</v>
      </c>
      <c r="BL217" s="460">
        <v>118.4</v>
      </c>
      <c r="BM217" s="460">
        <v>122.479</v>
      </c>
      <c r="BN217" s="460">
        <v>126.23099999999999</v>
      </c>
      <c r="BO217" s="461">
        <v>217</v>
      </c>
    </row>
    <row r="218" spans="1:67" s="455" customFormat="1" ht="14" x14ac:dyDescent="0.15">
      <c r="A218" s="460" t="s">
        <v>329</v>
      </c>
      <c r="B218" s="460" t="s">
        <v>989</v>
      </c>
      <c r="C218" s="460" t="s">
        <v>1205</v>
      </c>
      <c r="D218" s="460" t="s">
        <v>1206</v>
      </c>
      <c r="E218" s="460">
        <v>1.0300000000000001E-3</v>
      </c>
      <c r="F218" s="460">
        <v>1.1199999999999999E-3</v>
      </c>
      <c r="G218" s="460">
        <v>1.1299999999999999E-3</v>
      </c>
      <c r="H218" s="460">
        <v>1.1900000000000001E-3</v>
      </c>
      <c r="I218" s="460">
        <v>1.23E-3</v>
      </c>
      <c r="J218" s="460">
        <v>1.1999999999999999E-3</v>
      </c>
      <c r="K218" s="460">
        <v>1.2199999999999999E-3</v>
      </c>
      <c r="L218" s="460">
        <v>1.3600000000000001E-3</v>
      </c>
      <c r="M218" s="460">
        <v>1.2199999999999999E-3</v>
      </c>
      <c r="N218" s="460">
        <v>1.3799999999999999E-3</v>
      </c>
      <c r="O218" s="460">
        <v>1.4300000000000001E-3</v>
      </c>
      <c r="P218" s="460">
        <v>1.4499999999999999E-3</v>
      </c>
      <c r="Q218" s="460">
        <v>1.65E-3</v>
      </c>
      <c r="R218" s="460">
        <v>1.9E-3</v>
      </c>
      <c r="S218" s="460">
        <v>2.3999999999999998E-3</v>
      </c>
      <c r="T218" s="460">
        <v>2.97E-3</v>
      </c>
      <c r="U218" s="460">
        <v>3.0200000000000001E-3</v>
      </c>
      <c r="V218" s="460">
        <v>3.5400000000000002E-3</v>
      </c>
      <c r="W218" s="460">
        <v>4.2199999999999998E-3</v>
      </c>
      <c r="X218" s="460">
        <v>5.5300000000000002E-3</v>
      </c>
      <c r="Y218" s="460">
        <v>6.9300000000000004E-3</v>
      </c>
      <c r="Z218" s="460">
        <v>8.6400000000000001E-3</v>
      </c>
      <c r="AA218" s="460">
        <v>1.086E-2</v>
      </c>
      <c r="AB218" s="460">
        <v>1.418E-2</v>
      </c>
      <c r="AC218" s="460">
        <v>1.9019999999999999E-2</v>
      </c>
      <c r="AD218" s="460">
        <v>2.7660000000000001E-2</v>
      </c>
      <c r="AE218" s="460">
        <v>3.4419999999999999E-2</v>
      </c>
      <c r="AF218" s="460">
        <v>4.1500000000000002E-2</v>
      </c>
      <c r="AG218" s="460">
        <v>6.8349999999999994E-2</v>
      </c>
      <c r="AH218" s="460">
        <v>0.11395</v>
      </c>
      <c r="AI218" s="460">
        <v>0.18820000000000001</v>
      </c>
      <c r="AJ218" s="460">
        <v>0.42076999999999998</v>
      </c>
      <c r="AK218" s="460">
        <v>0.91569999999999996</v>
      </c>
      <c r="AL218" s="460">
        <v>1.8440300000000001</v>
      </c>
      <c r="AM218" s="460">
        <v>3.97201</v>
      </c>
      <c r="AN218" s="460">
        <v>6.6878799999999998</v>
      </c>
      <c r="AO218" s="460">
        <v>15.571</v>
      </c>
      <c r="AP218" s="460">
        <v>22.915600000000001</v>
      </c>
      <c r="AQ218" s="460">
        <v>28.5578</v>
      </c>
      <c r="AR218" s="460">
        <v>33.4602</v>
      </c>
      <c r="AS218" s="460">
        <v>35.8429</v>
      </c>
      <c r="AT218" s="460">
        <v>36.5366</v>
      </c>
      <c r="AU218" s="460">
        <v>44.656799999999997</v>
      </c>
      <c r="AV218" s="460">
        <v>47.554699999999997</v>
      </c>
      <c r="AW218" s="460">
        <v>52.147399999999998</v>
      </c>
      <c r="AX218" s="460">
        <v>56.582900000000002</v>
      </c>
      <c r="AY218" s="460">
        <v>60.656399999999998</v>
      </c>
      <c r="AZ218" s="460">
        <v>69.605800000000002</v>
      </c>
      <c r="BA218" s="460">
        <v>79.557500000000005</v>
      </c>
      <c r="BB218" s="460">
        <v>88.513099999999994</v>
      </c>
      <c r="BC218" s="460">
        <v>100</v>
      </c>
      <c r="BD218" s="460">
        <v>118.09699999999999</v>
      </c>
      <c r="BE218" s="460">
        <v>160.09100000000001</v>
      </c>
      <c r="BF218" s="460">
        <v>218.56</v>
      </c>
      <c r="BG218" s="460">
        <v>299.22300000000001</v>
      </c>
      <c r="BH218" s="460">
        <v>349.82</v>
      </c>
      <c r="BI218" s="460">
        <v>411.91399999999999</v>
      </c>
      <c r="BJ218" s="460">
        <v>545.17399999999998</v>
      </c>
      <c r="BK218" s="460">
        <v>890.22900000000004</v>
      </c>
      <c r="BL218" s="460">
        <v>1344.19</v>
      </c>
      <c r="BM218" s="460">
        <v>3364.82</v>
      </c>
      <c r="BN218" s="460">
        <v>16245.9</v>
      </c>
      <c r="BO218" s="461">
        <v>218</v>
      </c>
    </row>
    <row r="219" spans="1:67" s="455" customFormat="1" ht="14" x14ac:dyDescent="0.15">
      <c r="A219" s="460" t="s">
        <v>316</v>
      </c>
      <c r="B219" s="460" t="s">
        <v>990</v>
      </c>
      <c r="C219" s="460" t="s">
        <v>1205</v>
      </c>
      <c r="D219" s="460" t="s">
        <v>1206</v>
      </c>
      <c r="E219" s="460"/>
      <c r="F219" s="460"/>
      <c r="G219" s="460"/>
      <c r="H219" s="460"/>
      <c r="I219" s="460"/>
      <c r="J219" s="460"/>
      <c r="K219" s="460"/>
      <c r="L219" s="460">
        <v>10.9536</v>
      </c>
      <c r="M219" s="460">
        <v>10.96</v>
      </c>
      <c r="N219" s="460">
        <v>11.4009</v>
      </c>
      <c r="O219" s="460">
        <v>11.721299999999999</v>
      </c>
      <c r="P219" s="460">
        <v>12.1759</v>
      </c>
      <c r="Q219" s="460">
        <v>12.9253</v>
      </c>
      <c r="R219" s="460">
        <v>14.383900000000001</v>
      </c>
      <c r="S219" s="460">
        <v>16.771799999999999</v>
      </c>
      <c r="T219" s="460">
        <v>22.0807</v>
      </c>
      <c r="U219" s="460">
        <v>22.319800000000001</v>
      </c>
      <c r="V219" s="460">
        <v>24.850999999999999</v>
      </c>
      <c r="W219" s="460">
        <v>25.700800000000001</v>
      </c>
      <c r="X219" s="460">
        <v>28.181799999999999</v>
      </c>
      <c r="Y219" s="460">
        <v>30.6418</v>
      </c>
      <c r="Z219" s="460">
        <v>32.453699999999998</v>
      </c>
      <c r="AA219" s="460">
        <v>38.093000000000004</v>
      </c>
      <c r="AB219" s="460">
        <v>42.518300000000004</v>
      </c>
      <c r="AC219" s="460">
        <v>47.528700000000001</v>
      </c>
      <c r="AD219" s="460">
        <v>53.7074</v>
      </c>
      <c r="AE219" s="460">
        <v>57.0291</v>
      </c>
      <c r="AF219" s="460">
        <v>54.667700000000004</v>
      </c>
      <c r="AG219" s="460">
        <v>53.6691</v>
      </c>
      <c r="AH219" s="460">
        <v>53.909100000000002</v>
      </c>
      <c r="AI219" s="460">
        <v>54.084400000000002</v>
      </c>
      <c r="AJ219" s="460">
        <v>53.136000000000003</v>
      </c>
      <c r="AK219" s="460">
        <v>53.077599999999997</v>
      </c>
      <c r="AL219" s="460">
        <v>52.766300000000001</v>
      </c>
      <c r="AM219" s="460">
        <v>69.8065</v>
      </c>
      <c r="AN219" s="460">
        <v>75.296099999999996</v>
      </c>
      <c r="AO219" s="460">
        <v>77.37</v>
      </c>
      <c r="AP219" s="460">
        <v>78.726399999999998</v>
      </c>
      <c r="AQ219" s="460">
        <v>79.637100000000004</v>
      </c>
      <c r="AR219" s="460">
        <v>80.295900000000003</v>
      </c>
      <c r="AS219" s="460">
        <v>80.883600000000001</v>
      </c>
      <c r="AT219" s="460">
        <v>83.289500000000004</v>
      </c>
      <c r="AU219" s="460">
        <v>85.236199999999997</v>
      </c>
      <c r="AV219" s="460">
        <v>85.191900000000004</v>
      </c>
      <c r="AW219" s="460">
        <v>85.630499999999998</v>
      </c>
      <c r="AX219" s="460">
        <v>87.0959</v>
      </c>
      <c r="AY219" s="460">
        <v>88.935599999999994</v>
      </c>
      <c r="AZ219" s="460">
        <v>94.141300000000001</v>
      </c>
      <c r="BA219" s="460">
        <v>101.05800000000001</v>
      </c>
      <c r="BB219" s="460">
        <v>98.786199999999994</v>
      </c>
      <c r="BC219" s="460">
        <v>100</v>
      </c>
      <c r="BD219" s="460">
        <v>103.40300000000001</v>
      </c>
      <c r="BE219" s="460">
        <v>104.87</v>
      </c>
      <c r="BF219" s="460">
        <v>105.61499999999999</v>
      </c>
      <c r="BG219" s="460">
        <v>104.46299999999999</v>
      </c>
      <c r="BH219" s="460">
        <v>104.604</v>
      </c>
      <c r="BI219" s="460">
        <v>105.48</v>
      </c>
      <c r="BJ219" s="460">
        <v>106.871</v>
      </c>
      <c r="BK219" s="460">
        <v>107.363</v>
      </c>
      <c r="BL219" s="460">
        <v>109.251</v>
      </c>
      <c r="BM219" s="460">
        <v>112.03400000000001</v>
      </c>
      <c r="BN219" s="460"/>
      <c r="BO219" s="461">
        <v>219</v>
      </c>
    </row>
    <row r="220" spans="1:67" s="455" customFormat="1" ht="14" x14ac:dyDescent="0.15">
      <c r="A220" s="460" t="s">
        <v>320</v>
      </c>
      <c r="B220" s="460" t="s">
        <v>991</v>
      </c>
      <c r="C220" s="460" t="s">
        <v>1205</v>
      </c>
      <c r="D220" s="460" t="s">
        <v>1206</v>
      </c>
      <c r="E220" s="460">
        <v>27.519200000000001</v>
      </c>
      <c r="F220" s="460">
        <v>27.629300000000001</v>
      </c>
      <c r="G220" s="460">
        <v>27.745200000000001</v>
      </c>
      <c r="H220" s="460">
        <v>28.356999999999999</v>
      </c>
      <c r="I220" s="460">
        <v>28.846499999999999</v>
      </c>
      <c r="J220" s="460">
        <v>28.898</v>
      </c>
      <c r="K220" s="460">
        <v>29.477599999999999</v>
      </c>
      <c r="L220" s="460">
        <v>30.463000000000001</v>
      </c>
      <c r="M220" s="460">
        <v>30.662700000000001</v>
      </c>
      <c r="N220" s="460">
        <v>30.578900000000001</v>
      </c>
      <c r="O220" s="460">
        <v>30.720600000000001</v>
      </c>
      <c r="P220" s="460">
        <v>31.261600000000001</v>
      </c>
      <c r="Q220" s="460">
        <v>31.912099999999999</v>
      </c>
      <c r="R220" s="460">
        <v>38.178600000000003</v>
      </c>
      <c r="S220" s="460">
        <v>46.718600000000002</v>
      </c>
      <c r="T220" s="460">
        <v>47.903599999999997</v>
      </c>
      <c r="U220" s="460">
        <v>47.021299999999997</v>
      </c>
      <c r="V220" s="460">
        <v>48.509</v>
      </c>
      <c r="W220" s="460">
        <v>50.872599999999998</v>
      </c>
      <c r="X220" s="460">
        <v>52.946399999999997</v>
      </c>
      <c r="Y220" s="460">
        <v>57.461100000000002</v>
      </c>
      <c r="Z220" s="460">
        <v>62.162599999999998</v>
      </c>
      <c r="AA220" s="460">
        <v>64.597099999999998</v>
      </c>
      <c r="AB220" s="460">
        <v>65.369900000000001</v>
      </c>
      <c r="AC220" s="460">
        <v>67.0702</v>
      </c>
      <c r="AD220" s="460">
        <v>67.392200000000003</v>
      </c>
      <c r="AE220" s="460">
        <v>66.458299999999994</v>
      </c>
      <c r="AF220" s="460">
        <v>66.806100000000001</v>
      </c>
      <c r="AG220" s="460">
        <v>67.823700000000002</v>
      </c>
      <c r="AH220" s="460">
        <v>69.414500000000004</v>
      </c>
      <c r="AI220" s="460">
        <v>71.816699999999997</v>
      </c>
      <c r="AJ220" s="460">
        <v>74.277000000000001</v>
      </c>
      <c r="AK220" s="460">
        <v>75.957899999999995</v>
      </c>
      <c r="AL220" s="460">
        <v>77.696799999999996</v>
      </c>
      <c r="AM220" s="460">
        <v>80.105500000000006</v>
      </c>
      <c r="AN220" s="460">
        <v>81.483800000000002</v>
      </c>
      <c r="AO220" s="460">
        <v>82.610799999999998</v>
      </c>
      <c r="AP220" s="460">
        <v>84.266000000000005</v>
      </c>
      <c r="AQ220" s="460">
        <v>84.040599999999998</v>
      </c>
      <c r="AR220" s="460">
        <v>84.054599999999994</v>
      </c>
      <c r="AS220" s="460">
        <v>85.199100000000001</v>
      </c>
      <c r="AT220" s="460">
        <v>86.048699999999997</v>
      </c>
      <c r="AU220" s="460">
        <v>85.711699999999993</v>
      </c>
      <c r="AV220" s="460">
        <v>86.147000000000006</v>
      </c>
      <c r="AW220" s="460">
        <v>87.579400000000007</v>
      </c>
      <c r="AX220" s="460">
        <v>87.951700000000002</v>
      </c>
      <c r="AY220" s="460">
        <v>88.798599999999993</v>
      </c>
      <c r="AZ220" s="460">
        <v>90.667699999999996</v>
      </c>
      <c r="BA220" s="460">
        <v>96.677000000000007</v>
      </c>
      <c r="BB220" s="460">
        <v>97.253900000000002</v>
      </c>
      <c r="BC220" s="460">
        <v>100</v>
      </c>
      <c r="BD220" s="460">
        <v>105.248</v>
      </c>
      <c r="BE220" s="460">
        <v>110.06399999999999</v>
      </c>
      <c r="BF220" s="460">
        <v>112.65900000000001</v>
      </c>
      <c r="BG220" s="460">
        <v>113.81399999999999</v>
      </c>
      <c r="BH220" s="460">
        <v>113.22</v>
      </c>
      <c r="BI220" s="460">
        <v>112.617</v>
      </c>
      <c r="BJ220" s="460">
        <v>113.26600000000001</v>
      </c>
      <c r="BK220" s="460">
        <v>113.76300000000001</v>
      </c>
      <c r="BL220" s="460">
        <v>114.40600000000001</v>
      </c>
      <c r="BM220" s="460">
        <v>114.19799999999999</v>
      </c>
      <c r="BN220" s="460">
        <v>116.83</v>
      </c>
      <c r="BO220" s="461">
        <v>220</v>
      </c>
    </row>
    <row r="221" spans="1:67" s="455" customFormat="1" ht="14" x14ac:dyDescent="0.15">
      <c r="A221" s="460" t="s">
        <v>323</v>
      </c>
      <c r="B221" s="460" t="s">
        <v>992</v>
      </c>
      <c r="C221" s="460" t="s">
        <v>1205</v>
      </c>
      <c r="D221" s="460" t="s">
        <v>1206</v>
      </c>
      <c r="E221" s="460"/>
      <c r="F221" s="460"/>
      <c r="G221" s="460"/>
      <c r="H221" s="460"/>
      <c r="I221" s="460"/>
      <c r="J221" s="460"/>
      <c r="K221" s="460"/>
      <c r="L221" s="460"/>
      <c r="M221" s="460"/>
      <c r="N221" s="460"/>
      <c r="O221" s="460"/>
      <c r="P221" s="460">
        <v>2.4596399999999998</v>
      </c>
      <c r="Q221" s="460">
        <v>2.6288</v>
      </c>
      <c r="R221" s="460">
        <v>2.7136800000000001</v>
      </c>
      <c r="S221" s="460">
        <v>3.2252900000000002</v>
      </c>
      <c r="T221" s="460">
        <v>3.5500600000000002</v>
      </c>
      <c r="U221" s="460">
        <v>3.70112</v>
      </c>
      <c r="V221" s="460">
        <v>4.0200399999999998</v>
      </c>
      <c r="W221" s="460">
        <v>4.27182</v>
      </c>
      <c r="X221" s="460">
        <v>4.61592</v>
      </c>
      <c r="Y221" s="460">
        <v>5.22018</v>
      </c>
      <c r="Z221" s="460">
        <v>6.0762200000000002</v>
      </c>
      <c r="AA221" s="460">
        <v>6.8651299999999997</v>
      </c>
      <c r="AB221" s="460">
        <v>7.2931499999999998</v>
      </c>
      <c r="AC221" s="460">
        <v>8.0988299999999995</v>
      </c>
      <c r="AD221" s="460">
        <v>8.8737499999999994</v>
      </c>
      <c r="AE221" s="460">
        <v>10.078099999999999</v>
      </c>
      <c r="AF221" s="460">
        <v>11.1859</v>
      </c>
      <c r="AG221" s="460">
        <v>13.0581</v>
      </c>
      <c r="AH221" s="460">
        <v>15.007999999999999</v>
      </c>
      <c r="AI221" s="460">
        <v>16.319400000000002</v>
      </c>
      <c r="AJ221" s="460">
        <v>18.775400000000001</v>
      </c>
      <c r="AK221" s="460">
        <v>20.794</v>
      </c>
      <c r="AL221" s="460">
        <v>22.700600000000001</v>
      </c>
      <c r="AM221" s="460">
        <v>25.709700000000002</v>
      </c>
      <c r="AN221" s="460">
        <v>28.185400000000001</v>
      </c>
      <c r="AO221" s="460">
        <v>31.504000000000001</v>
      </c>
      <c r="AP221" s="460">
        <v>34.050800000000002</v>
      </c>
      <c r="AQ221" s="460">
        <v>38.273000000000003</v>
      </c>
      <c r="AR221" s="460">
        <v>41.342599999999997</v>
      </c>
      <c r="AS221" s="460">
        <v>44.604399999999998</v>
      </c>
      <c r="AT221" s="460">
        <v>47.693600000000004</v>
      </c>
      <c r="AU221" s="460">
        <v>52.906300000000002</v>
      </c>
      <c r="AV221" s="460">
        <v>57.281399999999998</v>
      </c>
      <c r="AW221" s="460">
        <v>61.283000000000001</v>
      </c>
      <c r="AX221" s="460">
        <v>65.775400000000005</v>
      </c>
      <c r="AY221" s="460">
        <v>73.1554</v>
      </c>
      <c r="AZ221" s="460">
        <v>78.763499999999993</v>
      </c>
      <c r="BA221" s="460">
        <v>92.4054</v>
      </c>
      <c r="BB221" s="460">
        <v>98.959500000000006</v>
      </c>
      <c r="BC221" s="460">
        <v>100</v>
      </c>
      <c r="BD221" s="460">
        <v>107.343</v>
      </c>
      <c r="BE221" s="460">
        <v>113.68899999999999</v>
      </c>
      <c r="BF221" s="460">
        <v>119.818</v>
      </c>
      <c r="BG221" s="460">
        <v>126.008</v>
      </c>
      <c r="BH221" s="460">
        <v>125.28400000000001</v>
      </c>
      <c r="BI221" s="460">
        <v>125.926</v>
      </c>
      <c r="BJ221" s="460">
        <v>126.541</v>
      </c>
      <c r="BK221" s="460">
        <v>130.922</v>
      </c>
      <c r="BL221" s="460">
        <v>133.06200000000001</v>
      </c>
      <c r="BM221" s="460">
        <v>137.005</v>
      </c>
      <c r="BN221" s="460">
        <v>136.84700000000001</v>
      </c>
      <c r="BO221" s="461">
        <v>221</v>
      </c>
    </row>
    <row r="222" spans="1:67" s="455" customFormat="1" ht="14" x14ac:dyDescent="0.15">
      <c r="A222" s="460" t="s">
        <v>319</v>
      </c>
      <c r="B222" s="460" t="s">
        <v>993</v>
      </c>
      <c r="C222" s="460" t="s">
        <v>1205</v>
      </c>
      <c r="D222" s="460" t="s">
        <v>1206</v>
      </c>
      <c r="E222" s="460"/>
      <c r="F222" s="460"/>
      <c r="G222" s="460"/>
      <c r="H222" s="460"/>
      <c r="I222" s="460"/>
      <c r="J222" s="460"/>
      <c r="K222" s="460"/>
      <c r="L222" s="460"/>
      <c r="M222" s="460"/>
      <c r="N222" s="460"/>
      <c r="O222" s="460"/>
      <c r="P222" s="460"/>
      <c r="Q222" s="460"/>
      <c r="R222" s="460"/>
      <c r="S222" s="460"/>
      <c r="T222" s="460"/>
      <c r="U222" s="460"/>
      <c r="V222" s="460"/>
      <c r="W222" s="460"/>
      <c r="X222" s="460"/>
      <c r="Y222" s="460"/>
      <c r="Z222" s="460"/>
      <c r="AA222" s="460"/>
      <c r="AB222" s="460"/>
      <c r="AC222" s="460"/>
      <c r="AD222" s="460"/>
      <c r="AE222" s="460"/>
      <c r="AF222" s="460"/>
      <c r="AG222" s="460"/>
      <c r="AH222" s="460"/>
      <c r="AI222" s="460"/>
      <c r="AJ222" s="460"/>
      <c r="AK222" s="460"/>
      <c r="AL222" s="460"/>
      <c r="AM222" s="460"/>
      <c r="AN222" s="460"/>
      <c r="AO222" s="460"/>
      <c r="AP222" s="460"/>
      <c r="AQ222" s="460"/>
      <c r="AR222" s="460"/>
      <c r="AS222" s="460"/>
      <c r="AT222" s="460"/>
      <c r="AU222" s="460"/>
      <c r="AV222" s="460"/>
      <c r="AW222" s="460"/>
      <c r="AX222" s="460"/>
      <c r="AY222" s="460">
        <v>71.852699999999999</v>
      </c>
      <c r="AZ222" s="460">
        <v>80.223500000000001</v>
      </c>
      <c r="BA222" s="460">
        <v>86.805599999999998</v>
      </c>
      <c r="BB222" s="460">
        <v>93.289199999999994</v>
      </c>
      <c r="BC222" s="460">
        <v>100</v>
      </c>
      <c r="BD222" s="460">
        <v>106.788</v>
      </c>
      <c r="BE222" s="460">
        <v>113.824</v>
      </c>
      <c r="BF222" s="460">
        <v>120.105</v>
      </c>
      <c r="BG222" s="460">
        <v>125.684</v>
      </c>
      <c r="BH222" s="460">
        <v>134.09700000000001</v>
      </c>
      <c r="BI222" s="460">
        <v>148.691</v>
      </c>
      <c r="BJ222" s="460">
        <v>175.78299999999999</v>
      </c>
      <c r="BK222" s="460">
        <v>203.96600000000001</v>
      </c>
      <c r="BL222" s="460">
        <v>234.15899999999999</v>
      </c>
      <c r="BM222" s="460">
        <v>265.64600000000002</v>
      </c>
      <c r="BN222" s="460">
        <v>297.185</v>
      </c>
      <c r="BO222" s="461">
        <v>222</v>
      </c>
    </row>
    <row r="223" spans="1:67" s="455" customFormat="1" ht="14" x14ac:dyDescent="0.15">
      <c r="A223" s="460" t="s">
        <v>217</v>
      </c>
      <c r="B223" s="460" t="s">
        <v>994</v>
      </c>
      <c r="C223" s="460" t="s">
        <v>1205</v>
      </c>
      <c r="D223" s="460" t="s">
        <v>1206</v>
      </c>
      <c r="E223" s="460">
        <v>1.92777</v>
      </c>
      <c r="F223" s="460">
        <v>1.8760600000000001</v>
      </c>
      <c r="G223" s="460">
        <v>1.8778600000000001</v>
      </c>
      <c r="H223" s="460">
        <v>1.90733</v>
      </c>
      <c r="I223" s="460">
        <v>1.94085</v>
      </c>
      <c r="J223" s="460">
        <v>1.9497199999999999</v>
      </c>
      <c r="K223" s="460">
        <v>1.9265699999999999</v>
      </c>
      <c r="L223" s="460">
        <v>1.9548300000000001</v>
      </c>
      <c r="M223" s="460">
        <v>2.0044400000000002</v>
      </c>
      <c r="N223" s="460">
        <v>2.0005299999999999</v>
      </c>
      <c r="O223" s="460">
        <v>2.0569000000000002</v>
      </c>
      <c r="P223" s="460">
        <v>2.0660699999999999</v>
      </c>
      <c r="Q223" s="460">
        <v>2.0977899999999998</v>
      </c>
      <c r="R223" s="460">
        <v>2.2318799999999999</v>
      </c>
      <c r="S223" s="460">
        <v>2.6090399999999998</v>
      </c>
      <c r="T223" s="460">
        <v>3.1070700000000002</v>
      </c>
      <c r="U223" s="460">
        <v>3.3256399999999999</v>
      </c>
      <c r="V223" s="460">
        <v>3.7187399999999999</v>
      </c>
      <c r="W223" s="460">
        <v>4.2124100000000002</v>
      </c>
      <c r="X223" s="460">
        <v>4.8045099999999996</v>
      </c>
      <c r="Y223" s="460">
        <v>5.6389100000000001</v>
      </c>
      <c r="Z223" s="460">
        <v>6.4733000000000001</v>
      </c>
      <c r="AA223" s="460">
        <v>7.2325499999999998</v>
      </c>
      <c r="AB223" s="460">
        <v>8.1955200000000001</v>
      </c>
      <c r="AC223" s="460">
        <v>9.1385900000000007</v>
      </c>
      <c r="AD223" s="460">
        <v>11.1791</v>
      </c>
      <c r="AE223" s="460">
        <v>14.7491</v>
      </c>
      <c r="AF223" s="460">
        <v>18.416399999999999</v>
      </c>
      <c r="AG223" s="460">
        <v>22.055700000000002</v>
      </c>
      <c r="AH223" s="460">
        <v>25.9451</v>
      </c>
      <c r="AI223" s="460">
        <v>32.171599999999998</v>
      </c>
      <c r="AJ223" s="460">
        <v>36.805199999999999</v>
      </c>
      <c r="AK223" s="460">
        <v>40.932699999999997</v>
      </c>
      <c r="AL223" s="460">
        <v>48.508000000000003</v>
      </c>
      <c r="AM223" s="460">
        <v>53.643000000000001</v>
      </c>
      <c r="AN223" s="460">
        <v>59.023200000000003</v>
      </c>
      <c r="AO223" s="460">
        <v>64.800899999999999</v>
      </c>
      <c r="AP223" s="460">
        <v>67.710599999999999</v>
      </c>
      <c r="AQ223" s="460">
        <v>69.435199999999995</v>
      </c>
      <c r="AR223" s="460">
        <v>69.792699999999996</v>
      </c>
      <c r="AS223" s="460">
        <v>71.377899999999997</v>
      </c>
      <c r="AT223" s="460">
        <v>74.055099999999996</v>
      </c>
      <c r="AU223" s="460">
        <v>75.436700000000002</v>
      </c>
      <c r="AV223" s="460">
        <v>77.036199999999994</v>
      </c>
      <c r="AW223" s="460">
        <v>80.465800000000002</v>
      </c>
      <c r="AX223" s="460">
        <v>84.240399999999994</v>
      </c>
      <c r="AY223" s="460">
        <v>87.641300000000001</v>
      </c>
      <c r="AZ223" s="460">
        <v>91.653599999999997</v>
      </c>
      <c r="BA223" s="460">
        <v>97.801699999999997</v>
      </c>
      <c r="BB223" s="460">
        <v>98.834400000000002</v>
      </c>
      <c r="BC223" s="460">
        <v>100</v>
      </c>
      <c r="BD223" s="460">
        <v>105.129</v>
      </c>
      <c r="BE223" s="460">
        <v>106.947</v>
      </c>
      <c r="BF223" s="460">
        <v>107.758</v>
      </c>
      <c r="BG223" s="460">
        <v>108.988</v>
      </c>
      <c r="BH223" s="460">
        <v>108.19</v>
      </c>
      <c r="BI223" s="460">
        <v>108.84399999999999</v>
      </c>
      <c r="BJ223" s="460">
        <v>109.946</v>
      </c>
      <c r="BK223" s="460">
        <v>111.145</v>
      </c>
      <c r="BL223" s="460">
        <v>111.22799999999999</v>
      </c>
      <c r="BM223" s="460">
        <v>110.815</v>
      </c>
      <c r="BN223" s="460">
        <v>114.657</v>
      </c>
      <c r="BO223" s="461">
        <v>223</v>
      </c>
    </row>
    <row r="224" spans="1:67" s="455" customFormat="1" ht="14" x14ac:dyDescent="0.15">
      <c r="A224" s="460" t="s">
        <v>313</v>
      </c>
      <c r="B224" s="460" t="s">
        <v>995</v>
      </c>
      <c r="C224" s="460" t="s">
        <v>1205</v>
      </c>
      <c r="D224" s="460" t="s">
        <v>1206</v>
      </c>
      <c r="E224" s="460"/>
      <c r="F224" s="460"/>
      <c r="G224" s="460"/>
      <c r="H224" s="460"/>
      <c r="I224" s="460"/>
      <c r="J224" s="460"/>
      <c r="K224" s="460"/>
      <c r="L224" s="460"/>
      <c r="M224" s="460"/>
      <c r="N224" s="460"/>
      <c r="O224" s="460"/>
      <c r="P224" s="460"/>
      <c r="Q224" s="460"/>
      <c r="R224" s="460"/>
      <c r="S224" s="460"/>
      <c r="T224" s="460"/>
      <c r="U224" s="460"/>
      <c r="V224" s="460"/>
      <c r="W224" s="460"/>
      <c r="X224" s="460"/>
      <c r="Y224" s="460"/>
      <c r="Z224" s="460"/>
      <c r="AA224" s="460"/>
      <c r="AB224" s="460"/>
      <c r="AC224" s="460"/>
      <c r="AD224" s="460"/>
      <c r="AE224" s="460"/>
      <c r="AF224" s="460"/>
      <c r="AG224" s="460"/>
      <c r="AH224" s="460"/>
      <c r="AI224" s="460"/>
      <c r="AJ224" s="460"/>
      <c r="AK224" s="460"/>
      <c r="AL224" s="460"/>
      <c r="AM224" s="460"/>
      <c r="AN224" s="460"/>
      <c r="AO224" s="460"/>
      <c r="AP224" s="460"/>
      <c r="AQ224" s="460"/>
      <c r="AR224" s="460"/>
      <c r="AS224" s="460"/>
      <c r="AT224" s="460"/>
      <c r="AU224" s="460"/>
      <c r="AV224" s="460">
        <v>84.733500000000006</v>
      </c>
      <c r="AW224" s="460">
        <v>85.945899999999995</v>
      </c>
      <c r="AX224" s="460">
        <v>87.394499999999994</v>
      </c>
      <c r="AY224" s="460">
        <v>89.225700000000003</v>
      </c>
      <c r="AZ224" s="460">
        <v>91.455399999999997</v>
      </c>
      <c r="BA224" s="460">
        <v>95.381699999999995</v>
      </c>
      <c r="BB224" s="460">
        <v>97.479699999999994</v>
      </c>
      <c r="BC224" s="460">
        <v>100</v>
      </c>
      <c r="BD224" s="460">
        <v>102.9</v>
      </c>
      <c r="BE224" s="460">
        <v>105.809</v>
      </c>
      <c r="BF224" s="460">
        <v>107.50700000000001</v>
      </c>
      <c r="BG224" s="460">
        <v>108.703</v>
      </c>
      <c r="BH224" s="460">
        <v>108.86199999999999</v>
      </c>
      <c r="BI224" s="460">
        <v>109.486</v>
      </c>
      <c r="BJ224" s="460">
        <v>110.63200000000001</v>
      </c>
      <c r="BK224" s="460"/>
      <c r="BL224" s="460"/>
      <c r="BM224" s="460"/>
      <c r="BN224" s="460"/>
      <c r="BO224" s="461">
        <v>224</v>
      </c>
    </row>
    <row r="225" spans="1:67" s="455" customFormat="1" ht="14" x14ac:dyDescent="0.15">
      <c r="A225" s="460" t="s">
        <v>324</v>
      </c>
      <c r="B225" s="460" t="s">
        <v>996</v>
      </c>
      <c r="C225" s="460" t="s">
        <v>1205</v>
      </c>
      <c r="D225" s="460" t="s">
        <v>1206</v>
      </c>
      <c r="E225" s="460"/>
      <c r="F225" s="460"/>
      <c r="G225" s="460"/>
      <c r="H225" s="460"/>
      <c r="I225" s="460"/>
      <c r="J225" s="460"/>
      <c r="K225" s="460"/>
      <c r="L225" s="460"/>
      <c r="M225" s="460"/>
      <c r="N225" s="460"/>
      <c r="O225" s="460"/>
      <c r="P225" s="460"/>
      <c r="Q225" s="460"/>
      <c r="R225" s="460"/>
      <c r="S225" s="460"/>
      <c r="T225" s="460"/>
      <c r="U225" s="460"/>
      <c r="V225" s="460"/>
      <c r="W225" s="460"/>
      <c r="X225" s="460"/>
      <c r="Y225" s="460"/>
      <c r="Z225" s="460"/>
      <c r="AA225" s="460"/>
      <c r="AB225" s="460"/>
      <c r="AC225" s="460"/>
      <c r="AD225" s="460"/>
      <c r="AE225" s="460"/>
      <c r="AF225" s="460"/>
      <c r="AG225" s="460"/>
      <c r="AH225" s="460"/>
      <c r="AI225" s="460"/>
      <c r="AJ225" s="460"/>
      <c r="AK225" s="460"/>
      <c r="AL225" s="460"/>
      <c r="AM225" s="460"/>
      <c r="AN225" s="460"/>
      <c r="AO225" s="460"/>
      <c r="AP225" s="460"/>
      <c r="AQ225" s="460"/>
      <c r="AR225" s="460"/>
      <c r="AS225" s="460"/>
      <c r="AT225" s="460"/>
      <c r="AU225" s="460"/>
      <c r="AV225" s="460"/>
      <c r="AW225" s="460"/>
      <c r="AX225" s="460"/>
      <c r="AY225" s="460"/>
      <c r="AZ225" s="460"/>
      <c r="BA225" s="460"/>
      <c r="BB225" s="460"/>
      <c r="BC225" s="460"/>
      <c r="BD225" s="460"/>
      <c r="BE225" s="460"/>
      <c r="BF225" s="460"/>
      <c r="BG225" s="460"/>
      <c r="BH225" s="460"/>
      <c r="BI225" s="460"/>
      <c r="BJ225" s="460"/>
      <c r="BK225" s="460"/>
      <c r="BL225" s="460"/>
      <c r="BM225" s="460"/>
      <c r="BN225" s="460"/>
      <c r="BO225" s="461">
        <v>225</v>
      </c>
    </row>
    <row r="226" spans="1:67" s="455" customFormat="1" ht="14" x14ac:dyDescent="0.15">
      <c r="A226" s="460" t="s">
        <v>317</v>
      </c>
      <c r="B226" s="460" t="s">
        <v>997</v>
      </c>
      <c r="C226" s="460" t="s">
        <v>1205</v>
      </c>
      <c r="D226" s="460" t="s">
        <v>1206</v>
      </c>
      <c r="E226" s="460"/>
      <c r="F226" s="460"/>
      <c r="G226" s="460"/>
      <c r="H226" s="460"/>
      <c r="I226" s="460"/>
      <c r="J226" s="460"/>
      <c r="K226" s="460"/>
      <c r="L226" s="460"/>
      <c r="M226" s="460"/>
      <c r="N226" s="460"/>
      <c r="O226" s="460"/>
      <c r="P226" s="460"/>
      <c r="Q226" s="460"/>
      <c r="R226" s="460"/>
      <c r="S226" s="460"/>
      <c r="T226" s="460"/>
      <c r="U226" s="460"/>
      <c r="V226" s="460"/>
      <c r="W226" s="460"/>
      <c r="X226" s="460"/>
      <c r="Y226" s="460"/>
      <c r="Z226" s="460"/>
      <c r="AA226" s="460"/>
      <c r="AB226" s="460"/>
      <c r="AC226" s="460"/>
      <c r="AD226" s="460"/>
      <c r="AE226" s="460"/>
      <c r="AF226" s="460"/>
      <c r="AG226" s="460"/>
      <c r="AH226" s="460"/>
      <c r="AI226" s="460"/>
      <c r="AJ226" s="460"/>
      <c r="AK226" s="460"/>
      <c r="AL226" s="460"/>
      <c r="AM226" s="460">
        <v>1.41344</v>
      </c>
      <c r="AN226" s="460">
        <v>2.5817899999999998</v>
      </c>
      <c r="AO226" s="460">
        <v>5.0500100000000003</v>
      </c>
      <c r="AP226" s="460">
        <v>6.2270599999999998</v>
      </c>
      <c r="AQ226" s="460">
        <v>8.1051199999999994</v>
      </c>
      <c r="AR226" s="460">
        <v>11.546099999999999</v>
      </c>
      <c r="AS226" s="460">
        <v>19.7577</v>
      </c>
      <c r="AT226" s="460">
        <v>38.528500000000001</v>
      </c>
      <c r="AU226" s="460">
        <v>46.0381</v>
      </c>
      <c r="AV226" s="460">
        <v>50.584899999999998</v>
      </c>
      <c r="AW226" s="460">
        <v>56.162500000000001</v>
      </c>
      <c r="AX226" s="460">
        <v>65.215900000000005</v>
      </c>
      <c r="AY226" s="460">
        <v>72.861800000000002</v>
      </c>
      <c r="AZ226" s="460">
        <v>77.519000000000005</v>
      </c>
      <c r="BA226" s="460">
        <v>87.139799999999994</v>
      </c>
      <c r="BB226" s="460">
        <v>94.212900000000005</v>
      </c>
      <c r="BC226" s="460">
        <v>100</v>
      </c>
      <c r="BD226" s="460">
        <v>111.137</v>
      </c>
      <c r="BE226" s="460">
        <v>119.28400000000001</v>
      </c>
      <c r="BF226" s="460">
        <v>128.46199999999999</v>
      </c>
      <c r="BG226" s="460">
        <v>131.137</v>
      </c>
      <c r="BH226" s="460">
        <v>132.96299999999999</v>
      </c>
      <c r="BI226" s="460">
        <v>134.45599999999999</v>
      </c>
      <c r="BJ226" s="460">
        <v>138.66499999999999</v>
      </c>
      <c r="BK226" s="460">
        <v>141.38300000000001</v>
      </c>
      <c r="BL226" s="460">
        <v>143.99799999999999</v>
      </c>
      <c r="BM226" s="460">
        <v>146.26599999999999</v>
      </c>
      <c r="BN226" s="460">
        <v>152.24100000000001</v>
      </c>
      <c r="BO226" s="461">
        <v>226</v>
      </c>
    </row>
    <row r="227" spans="1:67" s="455" customFormat="1" ht="14" x14ac:dyDescent="0.15">
      <c r="A227" s="460" t="s">
        <v>998</v>
      </c>
      <c r="B227" s="460" t="s">
        <v>999</v>
      </c>
      <c r="C227" s="460" t="s">
        <v>1205</v>
      </c>
      <c r="D227" s="460" t="s">
        <v>1206</v>
      </c>
      <c r="E227" s="460"/>
      <c r="F227" s="460"/>
      <c r="G227" s="460"/>
      <c r="H227" s="460"/>
      <c r="I227" s="460"/>
      <c r="J227" s="460"/>
      <c r="K227" s="460"/>
      <c r="L227" s="460"/>
      <c r="M227" s="460"/>
      <c r="N227" s="460"/>
      <c r="O227" s="460"/>
      <c r="P227" s="460"/>
      <c r="Q227" s="460"/>
      <c r="R227" s="460"/>
      <c r="S227" s="460"/>
      <c r="T227" s="460"/>
      <c r="U227" s="460"/>
      <c r="V227" s="460"/>
      <c r="W227" s="460"/>
      <c r="X227" s="460"/>
      <c r="Y227" s="460"/>
      <c r="Z227" s="460"/>
      <c r="AA227" s="460"/>
      <c r="AB227" s="460"/>
      <c r="AC227" s="460"/>
      <c r="AD227" s="460"/>
      <c r="AE227" s="460"/>
      <c r="AF227" s="460"/>
      <c r="AG227" s="460"/>
      <c r="AH227" s="460"/>
      <c r="AI227" s="460"/>
      <c r="AJ227" s="460"/>
      <c r="AK227" s="460"/>
      <c r="AL227" s="460"/>
      <c r="AM227" s="460"/>
      <c r="AN227" s="460"/>
      <c r="AO227" s="460"/>
      <c r="AP227" s="460"/>
      <c r="AQ227" s="460"/>
      <c r="AR227" s="460"/>
      <c r="AS227" s="460"/>
      <c r="AT227" s="460"/>
      <c r="AU227" s="460"/>
      <c r="AV227" s="460"/>
      <c r="AW227" s="460"/>
      <c r="AX227" s="460"/>
      <c r="AY227" s="460"/>
      <c r="AZ227" s="460"/>
      <c r="BA227" s="460"/>
      <c r="BB227" s="460"/>
      <c r="BC227" s="460"/>
      <c r="BD227" s="460"/>
      <c r="BE227" s="460"/>
      <c r="BF227" s="460"/>
      <c r="BG227" s="460"/>
      <c r="BH227" s="460"/>
      <c r="BI227" s="460"/>
      <c r="BJ227" s="460"/>
      <c r="BK227" s="460"/>
      <c r="BL227" s="460"/>
      <c r="BM227" s="460"/>
      <c r="BN227" s="460"/>
      <c r="BO227" s="461">
        <v>227</v>
      </c>
    </row>
    <row r="228" spans="1:67" s="455" customFormat="1" ht="14" x14ac:dyDescent="0.15">
      <c r="A228" s="460" t="s">
        <v>326</v>
      </c>
      <c r="B228" s="460" t="s">
        <v>1000</v>
      </c>
      <c r="C228" s="460" t="s">
        <v>1205</v>
      </c>
      <c r="D228" s="460" t="s">
        <v>1206</v>
      </c>
      <c r="E228" s="460"/>
      <c r="F228" s="460"/>
      <c r="G228" s="460"/>
      <c r="H228" s="460"/>
      <c r="I228" s="460"/>
      <c r="J228" s="460"/>
      <c r="K228" s="460"/>
      <c r="L228" s="460"/>
      <c r="M228" s="460"/>
      <c r="N228" s="460"/>
      <c r="O228" s="460"/>
      <c r="P228" s="460"/>
      <c r="Q228" s="460"/>
      <c r="R228" s="460"/>
      <c r="S228" s="460"/>
      <c r="T228" s="460"/>
      <c r="U228" s="460"/>
      <c r="V228" s="460"/>
      <c r="W228" s="460"/>
      <c r="X228" s="460"/>
      <c r="Y228" s="460"/>
      <c r="Z228" s="460"/>
      <c r="AA228" s="460"/>
      <c r="AB228" s="460"/>
      <c r="AC228" s="460"/>
      <c r="AD228" s="460"/>
      <c r="AE228" s="460"/>
      <c r="AF228" s="460"/>
      <c r="AG228" s="460"/>
      <c r="AH228" s="460"/>
      <c r="AI228" s="460"/>
      <c r="AJ228" s="460"/>
      <c r="AK228" s="460"/>
      <c r="AL228" s="460"/>
      <c r="AM228" s="460"/>
      <c r="AN228" s="460"/>
      <c r="AO228" s="460"/>
      <c r="AP228" s="460"/>
      <c r="AQ228" s="460"/>
      <c r="AR228" s="460"/>
      <c r="AS228" s="460"/>
      <c r="AT228" s="460"/>
      <c r="AU228" s="460"/>
      <c r="AV228" s="460"/>
      <c r="AW228" s="460"/>
      <c r="AX228" s="460"/>
      <c r="AY228" s="460"/>
      <c r="AZ228" s="460"/>
      <c r="BA228" s="460">
        <v>94.131399999999999</v>
      </c>
      <c r="BB228" s="460">
        <v>98.843900000000005</v>
      </c>
      <c r="BC228" s="460">
        <v>100</v>
      </c>
      <c r="BD228" s="460">
        <v>146.852</v>
      </c>
      <c r="BE228" s="460">
        <v>213.708</v>
      </c>
      <c r="BF228" s="460">
        <v>213.584</v>
      </c>
      <c r="BG228" s="460">
        <v>217.16</v>
      </c>
      <c r="BH228" s="460">
        <v>331.74700000000001</v>
      </c>
      <c r="BI228" s="460">
        <v>1592.38</v>
      </c>
      <c r="BJ228" s="460">
        <v>4583.71</v>
      </c>
      <c r="BK228" s="460">
        <v>8411.17</v>
      </c>
      <c r="BL228" s="460">
        <v>15749.2</v>
      </c>
      <c r="BM228" s="460">
        <v>20422.900000000001</v>
      </c>
      <c r="BN228" s="460">
        <v>22570.7</v>
      </c>
      <c r="BO228" s="461">
        <v>228</v>
      </c>
    </row>
    <row r="229" spans="1:67" s="455" customFormat="1" ht="14" x14ac:dyDescent="0.15">
      <c r="A229" s="460" t="s">
        <v>1001</v>
      </c>
      <c r="B229" s="460" t="s">
        <v>1002</v>
      </c>
      <c r="C229" s="460" t="s">
        <v>1205</v>
      </c>
      <c r="D229" s="460" t="s">
        <v>1206</v>
      </c>
      <c r="E229" s="460"/>
      <c r="F229" s="460"/>
      <c r="G229" s="460"/>
      <c r="H229" s="460"/>
      <c r="I229" s="460"/>
      <c r="J229" s="460"/>
      <c r="K229" s="460"/>
      <c r="L229" s="460"/>
      <c r="M229" s="460"/>
      <c r="N229" s="460"/>
      <c r="O229" s="460"/>
      <c r="P229" s="460"/>
      <c r="Q229" s="460"/>
      <c r="R229" s="460"/>
      <c r="S229" s="460"/>
      <c r="T229" s="460"/>
      <c r="U229" s="460"/>
      <c r="V229" s="460"/>
      <c r="W229" s="460"/>
      <c r="X229" s="460"/>
      <c r="Y229" s="460"/>
      <c r="Z229" s="460"/>
      <c r="AA229" s="460"/>
      <c r="AB229" s="460"/>
      <c r="AC229" s="460"/>
      <c r="AD229" s="460"/>
      <c r="AE229" s="460"/>
      <c r="AF229" s="460"/>
      <c r="AG229" s="460"/>
      <c r="AH229" s="460"/>
      <c r="AI229" s="460"/>
      <c r="AJ229" s="460"/>
      <c r="AK229" s="460"/>
      <c r="AL229" s="460"/>
      <c r="AM229" s="460"/>
      <c r="AN229" s="460"/>
      <c r="AO229" s="460"/>
      <c r="AP229" s="460"/>
      <c r="AQ229" s="460"/>
      <c r="AR229" s="460"/>
      <c r="AS229" s="460"/>
      <c r="AT229" s="460"/>
      <c r="AU229" s="460"/>
      <c r="AV229" s="460"/>
      <c r="AW229" s="460"/>
      <c r="AX229" s="460"/>
      <c r="AY229" s="460"/>
      <c r="AZ229" s="460"/>
      <c r="BA229" s="460"/>
      <c r="BB229" s="460"/>
      <c r="BC229" s="460"/>
      <c r="BD229" s="460"/>
      <c r="BE229" s="460"/>
      <c r="BF229" s="460"/>
      <c r="BG229" s="460"/>
      <c r="BH229" s="460"/>
      <c r="BI229" s="460"/>
      <c r="BJ229" s="460"/>
      <c r="BK229" s="460"/>
      <c r="BL229" s="460"/>
      <c r="BM229" s="460"/>
      <c r="BN229" s="460"/>
      <c r="BO229" s="461">
        <v>229</v>
      </c>
    </row>
    <row r="230" spans="1:67" s="455" customFormat="1" ht="14" x14ac:dyDescent="0.15">
      <c r="A230" s="460" t="s">
        <v>1003</v>
      </c>
      <c r="B230" s="460" t="s">
        <v>1004</v>
      </c>
      <c r="C230" s="460" t="s">
        <v>1205</v>
      </c>
      <c r="D230" s="460" t="s">
        <v>1206</v>
      </c>
      <c r="E230" s="460"/>
      <c r="F230" s="460"/>
      <c r="G230" s="460"/>
      <c r="H230" s="460"/>
      <c r="I230" s="460"/>
      <c r="J230" s="460"/>
      <c r="K230" s="460"/>
      <c r="L230" s="460"/>
      <c r="M230" s="460"/>
      <c r="N230" s="460"/>
      <c r="O230" s="460"/>
      <c r="P230" s="460"/>
      <c r="Q230" s="460"/>
      <c r="R230" s="460"/>
      <c r="S230" s="460"/>
      <c r="T230" s="460"/>
      <c r="U230" s="460"/>
      <c r="V230" s="460"/>
      <c r="W230" s="460"/>
      <c r="X230" s="460"/>
      <c r="Y230" s="460"/>
      <c r="Z230" s="460"/>
      <c r="AA230" s="460"/>
      <c r="AB230" s="460"/>
      <c r="AC230" s="460"/>
      <c r="AD230" s="460"/>
      <c r="AE230" s="460"/>
      <c r="AF230" s="460"/>
      <c r="AG230" s="460"/>
      <c r="AH230" s="460"/>
      <c r="AI230" s="460"/>
      <c r="AJ230" s="460"/>
      <c r="AK230" s="460"/>
      <c r="AL230" s="460"/>
      <c r="AM230" s="460"/>
      <c r="AN230" s="460"/>
      <c r="AO230" s="460"/>
      <c r="AP230" s="460"/>
      <c r="AQ230" s="460"/>
      <c r="AR230" s="460"/>
      <c r="AS230" s="460"/>
      <c r="AT230" s="460"/>
      <c r="AU230" s="460"/>
      <c r="AV230" s="460"/>
      <c r="AW230" s="460"/>
      <c r="AX230" s="460"/>
      <c r="AY230" s="460"/>
      <c r="AZ230" s="460"/>
      <c r="BA230" s="460"/>
      <c r="BB230" s="460"/>
      <c r="BC230" s="460"/>
      <c r="BD230" s="460"/>
      <c r="BE230" s="460"/>
      <c r="BF230" s="460"/>
      <c r="BG230" s="460"/>
      <c r="BH230" s="460"/>
      <c r="BI230" s="460"/>
      <c r="BJ230" s="460"/>
      <c r="BK230" s="460"/>
      <c r="BL230" s="460"/>
      <c r="BM230" s="460"/>
      <c r="BN230" s="460"/>
      <c r="BO230" s="461">
        <v>230</v>
      </c>
    </row>
    <row r="231" spans="1:67" s="455" customFormat="1" ht="14" x14ac:dyDescent="0.15">
      <c r="A231" s="460" t="s">
        <v>314</v>
      </c>
      <c r="B231" s="460" t="s">
        <v>1005</v>
      </c>
      <c r="C231" s="460" t="s">
        <v>1205</v>
      </c>
      <c r="D231" s="460" t="s">
        <v>1206</v>
      </c>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v>8.6446000000000005</v>
      </c>
      <c r="AP231" s="460">
        <v>11.7408</v>
      </c>
      <c r="AQ231" s="460">
        <v>17.6692</v>
      </c>
      <c r="AR231" s="460">
        <v>19.9176</v>
      </c>
      <c r="AS231" s="460">
        <v>22.349299999999999</v>
      </c>
      <c r="AT231" s="460">
        <v>24.410399999999999</v>
      </c>
      <c r="AU231" s="460">
        <v>26.882899999999999</v>
      </c>
      <c r="AV231" s="460">
        <v>29.5153</v>
      </c>
      <c r="AW231" s="460">
        <v>33.436700000000002</v>
      </c>
      <c r="AX231" s="460">
        <v>39.171900000000001</v>
      </c>
      <c r="AY231" s="460">
        <v>48.211599999999997</v>
      </c>
      <c r="AZ231" s="460">
        <v>57.1541</v>
      </c>
      <c r="BA231" s="460">
        <v>75.437700000000007</v>
      </c>
      <c r="BB231" s="460">
        <v>88.230099999999993</v>
      </c>
      <c r="BC231" s="460">
        <v>100</v>
      </c>
      <c r="BD231" s="460">
        <v>114.327</v>
      </c>
      <c r="BE231" s="460">
        <v>126.489</v>
      </c>
      <c r="BF231" s="460">
        <v>136.74199999999999</v>
      </c>
      <c r="BG231" s="460">
        <v>146.31200000000001</v>
      </c>
      <c r="BH231" s="460">
        <v>153.994</v>
      </c>
      <c r="BI231" s="460">
        <v>162.36000000000001</v>
      </c>
      <c r="BJ231" s="460">
        <v>171.60599999999999</v>
      </c>
      <c r="BK231" s="460">
        <v>185.09</v>
      </c>
      <c r="BL231" s="460"/>
      <c r="BM231" s="460"/>
      <c r="BN231" s="460"/>
      <c r="BO231" s="461">
        <v>231</v>
      </c>
    </row>
    <row r="232" spans="1:67" s="455" customFormat="1" ht="14" x14ac:dyDescent="0.15">
      <c r="A232" s="460" t="s">
        <v>330</v>
      </c>
      <c r="B232" s="460" t="s">
        <v>1006</v>
      </c>
      <c r="C232" s="460" t="s">
        <v>1205</v>
      </c>
      <c r="D232" s="460" t="s">
        <v>1206</v>
      </c>
      <c r="E232" s="460">
        <v>8.1499999999999993E-3</v>
      </c>
      <c r="F232" s="460">
        <v>8.2900000000000005E-3</v>
      </c>
      <c r="G232" s="460">
        <v>8.4700000000000001E-3</v>
      </c>
      <c r="H232" s="460">
        <v>8.6400000000000001E-3</v>
      </c>
      <c r="I232" s="460">
        <v>9.0100000000000006E-3</v>
      </c>
      <c r="J232" s="460">
        <v>9.1800000000000007E-3</v>
      </c>
      <c r="K232" s="460">
        <v>9.6200000000000001E-3</v>
      </c>
      <c r="L232" s="460">
        <v>1.065E-2</v>
      </c>
      <c r="M232" s="460">
        <v>1.0659999999999999E-2</v>
      </c>
      <c r="N232" s="460">
        <v>1.1860000000000001E-2</v>
      </c>
      <c r="O232" s="460">
        <v>1.217E-2</v>
      </c>
      <c r="P232" s="460">
        <v>1.2200000000000001E-2</v>
      </c>
      <c r="Q232" s="460">
        <v>1.259E-2</v>
      </c>
      <c r="R232" s="460">
        <v>1.422E-2</v>
      </c>
      <c r="S232" s="460">
        <v>1.6619999999999999E-2</v>
      </c>
      <c r="T232" s="460">
        <v>1.8030000000000001E-2</v>
      </c>
      <c r="U232" s="460">
        <v>1.984E-2</v>
      </c>
      <c r="V232" s="460">
        <v>2.1770000000000001E-2</v>
      </c>
      <c r="W232" s="460">
        <v>2.3689999999999999E-2</v>
      </c>
      <c r="X232" s="460">
        <v>2.7210000000000002E-2</v>
      </c>
      <c r="Y232" s="460">
        <v>3.1050000000000001E-2</v>
      </c>
      <c r="Z232" s="460">
        <v>3.3779999999999998E-2</v>
      </c>
      <c r="AA232" s="460">
        <v>3.6240000000000001E-2</v>
      </c>
      <c r="AB232" s="460">
        <v>3.7839999999999999E-2</v>
      </c>
      <c r="AC232" s="460">
        <v>3.9230000000000001E-2</v>
      </c>
      <c r="AD232" s="460">
        <v>4.3499999999999997E-2</v>
      </c>
      <c r="AE232" s="460">
        <v>5.1619999999999999E-2</v>
      </c>
      <c r="AF232" s="460">
        <v>7.9189999999999997E-2</v>
      </c>
      <c r="AG232" s="460">
        <v>8.498E-2</v>
      </c>
      <c r="AH232" s="460">
        <v>8.5629999999999998E-2</v>
      </c>
      <c r="AI232" s="460">
        <v>0.10425</v>
      </c>
      <c r="AJ232" s="460">
        <v>0.13131999999999999</v>
      </c>
      <c r="AK232" s="460">
        <v>0.18865999999999999</v>
      </c>
      <c r="AL232" s="460">
        <v>0.45940999999999999</v>
      </c>
      <c r="AM232" s="460">
        <v>2.1522399999999999</v>
      </c>
      <c r="AN232" s="460">
        <v>7.2220199999999997</v>
      </c>
      <c r="AO232" s="460">
        <v>7.1713300000000002</v>
      </c>
      <c r="AP232" s="460">
        <v>7.6837200000000001</v>
      </c>
      <c r="AQ232" s="460">
        <v>9.1417400000000004</v>
      </c>
      <c r="AR232" s="460">
        <v>18.171299999999999</v>
      </c>
      <c r="AS232" s="460">
        <v>28.965399999999999</v>
      </c>
      <c r="AT232" s="460">
        <v>40.142099999999999</v>
      </c>
      <c r="AU232" s="460">
        <v>46.375100000000003</v>
      </c>
      <c r="AV232" s="460">
        <v>57.042400000000001</v>
      </c>
      <c r="AW232" s="460">
        <v>62.738799999999998</v>
      </c>
      <c r="AX232" s="460">
        <v>68.948700000000002</v>
      </c>
      <c r="AY232" s="460">
        <v>76.727000000000004</v>
      </c>
      <c r="AZ232" s="460">
        <v>81.657700000000006</v>
      </c>
      <c r="BA232" s="460">
        <v>93.634600000000006</v>
      </c>
      <c r="BB232" s="460">
        <v>93.509399999999999</v>
      </c>
      <c r="BC232" s="460">
        <v>100</v>
      </c>
      <c r="BD232" s="460">
        <v>117.712</v>
      </c>
      <c r="BE232" s="460">
        <v>123.605</v>
      </c>
      <c r="BF232" s="460">
        <v>125.983</v>
      </c>
      <c r="BG232" s="460">
        <v>130.245</v>
      </c>
      <c r="BH232" s="460">
        <v>139.22399999999999</v>
      </c>
      <c r="BI232" s="460">
        <v>216.37200000000001</v>
      </c>
      <c r="BJ232" s="460">
        <v>263.96699999999998</v>
      </c>
      <c r="BK232" s="460"/>
      <c r="BL232" s="460">
        <v>294.68200000000002</v>
      </c>
      <c r="BM232" s="460">
        <v>397.50599999999997</v>
      </c>
      <c r="BN232" s="460">
        <v>632.47799999999995</v>
      </c>
      <c r="BO232" s="461">
        <v>232</v>
      </c>
    </row>
    <row r="233" spans="1:67" s="455" customFormat="1" ht="14" x14ac:dyDescent="0.15">
      <c r="A233" s="460" t="s">
        <v>1007</v>
      </c>
      <c r="B233" s="460" t="s">
        <v>1008</v>
      </c>
      <c r="C233" s="460" t="s">
        <v>1205</v>
      </c>
      <c r="D233" s="460" t="s">
        <v>1206</v>
      </c>
      <c r="E233" s="460"/>
      <c r="F233" s="460"/>
      <c r="G233" s="460"/>
      <c r="H233" s="460"/>
      <c r="I233" s="460"/>
      <c r="J233" s="460"/>
      <c r="K233" s="460"/>
      <c r="L233" s="460"/>
      <c r="M233" s="460"/>
      <c r="N233" s="460"/>
      <c r="O233" s="460"/>
      <c r="P233" s="460"/>
      <c r="Q233" s="460"/>
      <c r="R233" s="460"/>
      <c r="S233" s="460"/>
      <c r="T233" s="460"/>
      <c r="U233" s="460"/>
      <c r="V233" s="460"/>
      <c r="W233" s="460"/>
      <c r="X233" s="460"/>
      <c r="Y233" s="460"/>
      <c r="Z233" s="460"/>
      <c r="AA233" s="460"/>
      <c r="AB233" s="460"/>
      <c r="AC233" s="460"/>
      <c r="AD233" s="460"/>
      <c r="AE233" s="460"/>
      <c r="AF233" s="460"/>
      <c r="AG233" s="460"/>
      <c r="AH233" s="460"/>
      <c r="AI233" s="460"/>
      <c r="AJ233" s="460">
        <v>26.1187</v>
      </c>
      <c r="AK233" s="460">
        <v>28.7027</v>
      </c>
      <c r="AL233" s="460">
        <v>35.386699999999998</v>
      </c>
      <c r="AM233" s="460">
        <v>40.134</v>
      </c>
      <c r="AN233" s="460">
        <v>44.0837</v>
      </c>
      <c r="AO233" s="460">
        <v>46.629899999999999</v>
      </c>
      <c r="AP233" s="460">
        <v>49.493899999999996</v>
      </c>
      <c r="AQ233" s="460">
        <v>52.792900000000003</v>
      </c>
      <c r="AR233" s="460">
        <v>58.373399999999997</v>
      </c>
      <c r="AS233" s="460">
        <v>65.399100000000004</v>
      </c>
      <c r="AT233" s="460">
        <v>70.192599999999999</v>
      </c>
      <c r="AU233" s="460">
        <v>72.387600000000006</v>
      </c>
      <c r="AV233" s="460">
        <v>78.579700000000003</v>
      </c>
      <c r="AW233" s="460">
        <v>84.511300000000006</v>
      </c>
      <c r="AX233" s="460">
        <v>86.800799999999995</v>
      </c>
      <c r="AY233" s="460">
        <v>90.692400000000006</v>
      </c>
      <c r="AZ233" s="460">
        <v>93.192499999999995</v>
      </c>
      <c r="BA233" s="460">
        <v>97.477699999999999</v>
      </c>
      <c r="BB233" s="460">
        <v>99.052099999999996</v>
      </c>
      <c r="BC233" s="460">
        <v>100</v>
      </c>
      <c r="BD233" s="460">
        <v>103.919</v>
      </c>
      <c r="BE233" s="460">
        <v>107.667</v>
      </c>
      <c r="BF233" s="460">
        <v>109.175</v>
      </c>
      <c r="BG233" s="460">
        <v>109.09099999999999</v>
      </c>
      <c r="BH233" s="460">
        <v>108.73699999999999</v>
      </c>
      <c r="BI233" s="460">
        <v>108.17100000000001</v>
      </c>
      <c r="BJ233" s="460">
        <v>109.59</v>
      </c>
      <c r="BK233" s="460">
        <v>112.345</v>
      </c>
      <c r="BL233" s="460">
        <v>115.339</v>
      </c>
      <c r="BM233" s="460">
        <v>117.57299999999999</v>
      </c>
      <c r="BN233" s="460">
        <v>121.276</v>
      </c>
      <c r="BO233" s="461">
        <v>233</v>
      </c>
    </row>
    <row r="234" spans="1:67" s="455" customFormat="1" ht="14" x14ac:dyDescent="0.15">
      <c r="A234" s="460" t="s">
        <v>322</v>
      </c>
      <c r="B234" s="460" t="s">
        <v>1009</v>
      </c>
      <c r="C234" s="460" t="s">
        <v>1205</v>
      </c>
      <c r="D234" s="460" t="s">
        <v>1206</v>
      </c>
      <c r="E234" s="460"/>
      <c r="F234" s="460"/>
      <c r="G234" s="460"/>
      <c r="H234" s="460"/>
      <c r="I234" s="460"/>
      <c r="J234" s="460"/>
      <c r="K234" s="460"/>
      <c r="L234" s="460"/>
      <c r="M234" s="460"/>
      <c r="N234" s="460"/>
      <c r="O234" s="460"/>
      <c r="P234" s="460"/>
      <c r="Q234" s="460"/>
      <c r="R234" s="460"/>
      <c r="S234" s="460"/>
      <c r="T234" s="460"/>
      <c r="U234" s="460"/>
      <c r="V234" s="460"/>
      <c r="W234" s="460"/>
      <c r="X234" s="460"/>
      <c r="Y234" s="460">
        <v>4.2000000000000002E-4</v>
      </c>
      <c r="Z234" s="460">
        <v>5.9999999999999995E-4</v>
      </c>
      <c r="AA234" s="460">
        <v>7.9000000000000001E-4</v>
      </c>
      <c r="AB234" s="460">
        <v>1.1000000000000001E-3</v>
      </c>
      <c r="AC234" s="460">
        <v>1.6900000000000001E-3</v>
      </c>
      <c r="AD234" s="460">
        <v>3.0400000000000002E-3</v>
      </c>
      <c r="AE234" s="460">
        <v>5.96E-3</v>
      </c>
      <c r="AF234" s="460">
        <v>1.3820000000000001E-2</v>
      </c>
      <c r="AG234" s="460">
        <v>4.1300000000000003E-2</v>
      </c>
      <c r="AH234" s="460">
        <v>0.57049000000000005</v>
      </c>
      <c r="AI234" s="460">
        <v>3.7200500000000001</v>
      </c>
      <c r="AJ234" s="460">
        <v>7.9919000000000002</v>
      </c>
      <c r="AK234" s="460">
        <v>24.769600000000001</v>
      </c>
      <c r="AL234" s="460">
        <v>32.636899999999997</v>
      </c>
      <c r="AM234" s="460">
        <v>39.488</v>
      </c>
      <c r="AN234" s="460">
        <v>44.804600000000001</v>
      </c>
      <c r="AO234" s="460">
        <v>49.224299999999999</v>
      </c>
      <c r="AP234" s="460">
        <v>53.339300000000001</v>
      </c>
      <c r="AQ234" s="460">
        <v>57.548400000000001</v>
      </c>
      <c r="AR234" s="460">
        <v>61.090899999999998</v>
      </c>
      <c r="AS234" s="460">
        <v>66.5351</v>
      </c>
      <c r="AT234" s="460">
        <v>72.110500000000002</v>
      </c>
      <c r="AU234" s="460">
        <v>77.504999999999995</v>
      </c>
      <c r="AV234" s="460">
        <v>81.802000000000007</v>
      </c>
      <c r="AW234" s="460">
        <v>84.741100000000003</v>
      </c>
      <c r="AX234" s="460">
        <v>86.8185</v>
      </c>
      <c r="AY234" s="460">
        <v>88.952500000000001</v>
      </c>
      <c r="AZ234" s="460">
        <v>92.2059</v>
      </c>
      <c r="BA234" s="460">
        <v>97.4131</v>
      </c>
      <c r="BB234" s="460">
        <v>98.230699999999999</v>
      </c>
      <c r="BC234" s="460">
        <v>100</v>
      </c>
      <c r="BD234" s="460">
        <v>101.803</v>
      </c>
      <c r="BE234" s="460">
        <v>104.447</v>
      </c>
      <c r="BF234" s="460">
        <v>106.295</v>
      </c>
      <c r="BG234" s="460">
        <v>106.50700000000001</v>
      </c>
      <c r="BH234" s="460">
        <v>105.947</v>
      </c>
      <c r="BI234" s="460">
        <v>105.889</v>
      </c>
      <c r="BJ234" s="460">
        <v>107.402</v>
      </c>
      <c r="BK234" s="460">
        <v>109.26900000000001</v>
      </c>
      <c r="BL234" s="460">
        <v>111.051</v>
      </c>
      <c r="BM234" s="460">
        <v>110.99</v>
      </c>
      <c r="BN234" s="460">
        <v>113.11799999999999</v>
      </c>
      <c r="BO234" s="461">
        <v>234</v>
      </c>
    </row>
    <row r="235" spans="1:67" s="455" customFormat="1" ht="14" x14ac:dyDescent="0.15">
      <c r="A235" s="460" t="s">
        <v>332</v>
      </c>
      <c r="B235" s="460" t="s">
        <v>1010</v>
      </c>
      <c r="C235" s="460" t="s">
        <v>1205</v>
      </c>
      <c r="D235" s="460" t="s">
        <v>1206</v>
      </c>
      <c r="E235" s="460">
        <v>9.2109100000000002</v>
      </c>
      <c r="F235" s="460">
        <v>9.4096799999999998</v>
      </c>
      <c r="G235" s="460">
        <v>9.8581699999999994</v>
      </c>
      <c r="H235" s="460">
        <v>10.141299999999999</v>
      </c>
      <c r="I235" s="460">
        <v>10.4848</v>
      </c>
      <c r="J235" s="460">
        <v>11.010400000000001</v>
      </c>
      <c r="K235" s="460">
        <v>11.7156</v>
      </c>
      <c r="L235" s="460">
        <v>12.2181</v>
      </c>
      <c r="M235" s="460">
        <v>12.455500000000001</v>
      </c>
      <c r="N235" s="460">
        <v>12.790800000000001</v>
      </c>
      <c r="O235" s="460">
        <v>13.6883</v>
      </c>
      <c r="P235" s="460">
        <v>14.7006</v>
      </c>
      <c r="Q235" s="460">
        <v>15.5837</v>
      </c>
      <c r="R235" s="460">
        <v>16.630600000000001</v>
      </c>
      <c r="S235" s="460">
        <v>18.279</v>
      </c>
      <c r="T235" s="460">
        <v>20.066700000000001</v>
      </c>
      <c r="U235" s="460">
        <v>22.1234</v>
      </c>
      <c r="V235" s="460">
        <v>24.654699999999998</v>
      </c>
      <c r="W235" s="460">
        <v>27.119</v>
      </c>
      <c r="X235" s="460">
        <v>29.074200000000001</v>
      </c>
      <c r="Y235" s="460">
        <v>33.059199999999997</v>
      </c>
      <c r="Z235" s="460">
        <v>37.060699999999997</v>
      </c>
      <c r="AA235" s="460">
        <v>40.243899999999996</v>
      </c>
      <c r="AB235" s="460">
        <v>43.814700000000002</v>
      </c>
      <c r="AC235" s="460">
        <v>47.339300000000001</v>
      </c>
      <c r="AD235" s="460">
        <v>50.8294</v>
      </c>
      <c r="AE235" s="460">
        <v>52.982500000000002</v>
      </c>
      <c r="AF235" s="460">
        <v>55.201700000000002</v>
      </c>
      <c r="AG235" s="460">
        <v>58.417200000000001</v>
      </c>
      <c r="AH235" s="460">
        <v>62.181100000000001</v>
      </c>
      <c r="AI235" s="460">
        <v>68.627200000000002</v>
      </c>
      <c r="AJ235" s="460">
        <v>75.108800000000002</v>
      </c>
      <c r="AK235" s="460">
        <v>76.892099999999999</v>
      </c>
      <c r="AL235" s="460">
        <v>80.527699999999996</v>
      </c>
      <c r="AM235" s="460">
        <v>82.265600000000006</v>
      </c>
      <c r="AN235" s="460">
        <v>84.285300000000007</v>
      </c>
      <c r="AO235" s="460">
        <v>84.734700000000004</v>
      </c>
      <c r="AP235" s="460">
        <v>85.292599999999993</v>
      </c>
      <c r="AQ235" s="460">
        <v>85.064800000000005</v>
      </c>
      <c r="AR235" s="460">
        <v>85.457899999999995</v>
      </c>
      <c r="AS235" s="460">
        <v>86.226299999999995</v>
      </c>
      <c r="AT235" s="460">
        <v>88.300899999999999</v>
      </c>
      <c r="AU235" s="460">
        <v>90.206800000000001</v>
      </c>
      <c r="AV235" s="460">
        <v>91.943899999999999</v>
      </c>
      <c r="AW235" s="460">
        <v>92.287499999999994</v>
      </c>
      <c r="AX235" s="460">
        <v>92.705699999999993</v>
      </c>
      <c r="AY235" s="460">
        <v>93.966700000000003</v>
      </c>
      <c r="AZ235" s="460">
        <v>96.045400000000001</v>
      </c>
      <c r="BA235" s="460">
        <v>99.346500000000006</v>
      </c>
      <c r="BB235" s="460">
        <v>98.8553</v>
      </c>
      <c r="BC235" s="460">
        <v>100</v>
      </c>
      <c r="BD235" s="460">
        <v>102.961</v>
      </c>
      <c r="BE235" s="460">
        <v>103.876</v>
      </c>
      <c r="BF235" s="460">
        <v>103.83</v>
      </c>
      <c r="BG235" s="460">
        <v>103.643</v>
      </c>
      <c r="BH235" s="460">
        <v>103.595</v>
      </c>
      <c r="BI235" s="460">
        <v>104.614</v>
      </c>
      <c r="BJ235" s="460">
        <v>106.492</v>
      </c>
      <c r="BK235" s="460">
        <v>108.572</v>
      </c>
      <c r="BL235" s="460">
        <v>110.509</v>
      </c>
      <c r="BM235" s="460">
        <v>111.059</v>
      </c>
      <c r="BN235" s="460">
        <v>113.461</v>
      </c>
      <c r="BO235" s="461">
        <v>235</v>
      </c>
    </row>
    <row r="236" spans="1:67" s="455" customFormat="1" ht="14" x14ac:dyDescent="0.15">
      <c r="A236" s="460" t="s">
        <v>1011</v>
      </c>
      <c r="B236" s="460" t="s">
        <v>1012</v>
      </c>
      <c r="C236" s="460" t="s">
        <v>1205</v>
      </c>
      <c r="D236" s="460" t="s">
        <v>1206</v>
      </c>
      <c r="E236" s="460"/>
      <c r="F236" s="460"/>
      <c r="G236" s="460"/>
      <c r="H236" s="460"/>
      <c r="I236" s="460"/>
      <c r="J236" s="460">
        <v>1.55813</v>
      </c>
      <c r="K236" s="460">
        <v>1.60764</v>
      </c>
      <c r="L236" s="460">
        <v>1.63697</v>
      </c>
      <c r="M236" s="460">
        <v>1.69343</v>
      </c>
      <c r="N236" s="460">
        <v>1.7477199999999999</v>
      </c>
      <c r="O236" s="460">
        <v>1.7800400000000001</v>
      </c>
      <c r="P236" s="460">
        <v>1.8213699999999999</v>
      </c>
      <c r="Q236" s="460">
        <v>1.8644700000000001</v>
      </c>
      <c r="R236" s="460">
        <v>2.0796899999999998</v>
      </c>
      <c r="S236" s="460">
        <v>2.48082</v>
      </c>
      <c r="T236" s="460">
        <v>2.7796500000000002</v>
      </c>
      <c r="U236" s="460">
        <v>2.9611900000000002</v>
      </c>
      <c r="V236" s="460">
        <v>3.5772699999999999</v>
      </c>
      <c r="W236" s="460">
        <v>3.8819699999999999</v>
      </c>
      <c r="X236" s="460">
        <v>4.5206900000000001</v>
      </c>
      <c r="Y236" s="460">
        <v>5.3653300000000002</v>
      </c>
      <c r="Z236" s="460">
        <v>6.4413900000000002</v>
      </c>
      <c r="AA236" s="460">
        <v>7.1375400000000004</v>
      </c>
      <c r="AB236" s="460">
        <v>7.9631800000000004</v>
      </c>
      <c r="AC236" s="460">
        <v>8.9935899999999993</v>
      </c>
      <c r="AD236" s="460">
        <v>10.8339</v>
      </c>
      <c r="AE236" s="460">
        <v>12.3222</v>
      </c>
      <c r="AF236" s="460">
        <v>13.970499999999999</v>
      </c>
      <c r="AG236" s="460">
        <v>16.819700000000001</v>
      </c>
      <c r="AH236" s="460">
        <v>18.088899999999999</v>
      </c>
      <c r="AI236" s="460">
        <v>20.4572</v>
      </c>
      <c r="AJ236" s="460">
        <v>22.2849</v>
      </c>
      <c r="AK236" s="460">
        <v>23.969200000000001</v>
      </c>
      <c r="AL236" s="460">
        <v>26.851199999999999</v>
      </c>
      <c r="AM236" s="460">
        <v>30.548400000000001</v>
      </c>
      <c r="AN236" s="460">
        <v>34.302399999999999</v>
      </c>
      <c r="AO236" s="460">
        <v>36.506399999999999</v>
      </c>
      <c r="AP236" s="460">
        <v>39.107599999999998</v>
      </c>
      <c r="AQ236" s="460">
        <v>42.279200000000003</v>
      </c>
      <c r="AR236" s="460">
        <v>44.853499999999997</v>
      </c>
      <c r="AS236" s="460">
        <v>50.3294</v>
      </c>
      <c r="AT236" s="460">
        <v>53.320099999999996</v>
      </c>
      <c r="AU236" s="460">
        <v>59.728999999999999</v>
      </c>
      <c r="AV236" s="460">
        <v>64.083200000000005</v>
      </c>
      <c r="AW236" s="460">
        <v>66.2911</v>
      </c>
      <c r="AX236" s="460">
        <v>69.4559</v>
      </c>
      <c r="AY236" s="460">
        <v>73.140299999999996</v>
      </c>
      <c r="AZ236" s="460">
        <v>79.0471</v>
      </c>
      <c r="BA236" s="460">
        <v>89.052499999999995</v>
      </c>
      <c r="BB236" s="460">
        <v>95.685299999999998</v>
      </c>
      <c r="BC236" s="460">
        <v>100</v>
      </c>
      <c r="BD236" s="460">
        <v>106.107</v>
      </c>
      <c r="BE236" s="460">
        <v>115.593</v>
      </c>
      <c r="BF236" s="460">
        <v>122.09099999999999</v>
      </c>
      <c r="BG236" s="460">
        <v>129.02699999999999</v>
      </c>
      <c r="BH236" s="460">
        <v>135.416</v>
      </c>
      <c r="BI236" s="460">
        <v>146.042</v>
      </c>
      <c r="BJ236" s="460">
        <v>155.12799999999999</v>
      </c>
      <c r="BK236" s="460">
        <v>162.59800000000001</v>
      </c>
      <c r="BL236" s="460">
        <v>166.822</v>
      </c>
      <c r="BM236" s="460"/>
      <c r="BN236" s="460"/>
      <c r="BO236" s="461">
        <v>236</v>
      </c>
    </row>
    <row r="237" spans="1:67" s="455" customFormat="1" ht="14" x14ac:dyDescent="0.15">
      <c r="A237" s="460" t="s">
        <v>1013</v>
      </c>
      <c r="B237" s="460" t="s">
        <v>1014</v>
      </c>
      <c r="C237" s="460" t="s">
        <v>1205</v>
      </c>
      <c r="D237" s="460" t="s">
        <v>1206</v>
      </c>
      <c r="E237" s="460"/>
      <c r="F237" s="460"/>
      <c r="G237" s="460"/>
      <c r="H237" s="460"/>
      <c r="I237" s="460"/>
      <c r="J237" s="460"/>
      <c r="K237" s="460"/>
      <c r="L237" s="460"/>
      <c r="M237" s="460"/>
      <c r="N237" s="460"/>
      <c r="O237" s="460"/>
      <c r="P237" s="460"/>
      <c r="Q237" s="460"/>
      <c r="R237" s="460"/>
      <c r="S237" s="460"/>
      <c r="T237" s="460"/>
      <c r="U237" s="460"/>
      <c r="V237" s="460"/>
      <c r="W237" s="460"/>
      <c r="X237" s="460"/>
      <c r="Y237" s="460"/>
      <c r="Z237" s="460"/>
      <c r="AA237" s="460"/>
      <c r="AB237" s="460"/>
      <c r="AC237" s="460"/>
      <c r="AD237" s="460"/>
      <c r="AE237" s="460"/>
      <c r="AF237" s="460"/>
      <c r="AG237" s="460"/>
      <c r="AH237" s="460"/>
      <c r="AI237" s="460"/>
      <c r="AJ237" s="460"/>
      <c r="AK237" s="460"/>
      <c r="AL237" s="460"/>
      <c r="AM237" s="460"/>
      <c r="AN237" s="460"/>
      <c r="AO237" s="460"/>
      <c r="AP237" s="460"/>
      <c r="AQ237" s="460"/>
      <c r="AR237" s="460"/>
      <c r="AS237" s="460"/>
      <c r="AT237" s="460"/>
      <c r="AU237" s="460"/>
      <c r="AV237" s="460"/>
      <c r="AW237" s="460"/>
      <c r="AX237" s="460">
        <v>89.283799999999999</v>
      </c>
      <c r="AY237" s="460">
        <v>89.552199999999999</v>
      </c>
      <c r="AZ237" s="460">
        <v>93.521600000000007</v>
      </c>
      <c r="BA237" s="460">
        <v>93.130700000000004</v>
      </c>
      <c r="BB237" s="460">
        <v>98.679100000000005</v>
      </c>
      <c r="BC237" s="460">
        <v>100</v>
      </c>
      <c r="BD237" s="460">
        <v>104.58499999999999</v>
      </c>
      <c r="BE237" s="460">
        <v>108.78400000000001</v>
      </c>
      <c r="BF237" s="460">
        <v>111.535</v>
      </c>
      <c r="BG237" s="460">
        <v>113.639</v>
      </c>
      <c r="BH237" s="460">
        <v>114.014</v>
      </c>
      <c r="BI237" s="460">
        <v>114.142</v>
      </c>
      <c r="BJ237" s="460">
        <v>116.64400000000001</v>
      </c>
      <c r="BK237" s="460"/>
      <c r="BL237" s="460"/>
      <c r="BM237" s="460"/>
      <c r="BN237" s="460"/>
      <c r="BO237" s="461">
        <v>237</v>
      </c>
    </row>
    <row r="238" spans="1:67" s="455" customFormat="1" ht="14" x14ac:dyDescent="0.15">
      <c r="A238" s="460" t="s">
        <v>318</v>
      </c>
      <c r="B238" s="460" t="s">
        <v>1015</v>
      </c>
      <c r="C238" s="460" t="s">
        <v>1205</v>
      </c>
      <c r="D238" s="460" t="s">
        <v>1206</v>
      </c>
      <c r="E238" s="460"/>
      <c r="F238" s="460"/>
      <c r="G238" s="460"/>
      <c r="H238" s="460"/>
      <c r="I238" s="460"/>
      <c r="J238" s="460"/>
      <c r="K238" s="460"/>
      <c r="L238" s="460"/>
      <c r="M238" s="460"/>
      <c r="N238" s="460"/>
      <c r="O238" s="460">
        <v>6.1268700000000003</v>
      </c>
      <c r="P238" s="460">
        <v>7.02135</v>
      </c>
      <c r="Q238" s="460">
        <v>8.4916900000000002</v>
      </c>
      <c r="R238" s="460">
        <v>10.0406</v>
      </c>
      <c r="S238" s="460">
        <v>12.492900000000001</v>
      </c>
      <c r="T238" s="460">
        <v>14.818</v>
      </c>
      <c r="U238" s="460">
        <v>17.0213</v>
      </c>
      <c r="V238" s="460">
        <v>19.567499999999999</v>
      </c>
      <c r="W238" s="460">
        <v>21.873200000000001</v>
      </c>
      <c r="X238" s="460">
        <v>24.603000000000002</v>
      </c>
      <c r="Y238" s="460">
        <v>27.9421</v>
      </c>
      <c r="Z238" s="460">
        <v>30.897400000000001</v>
      </c>
      <c r="AA238" s="460">
        <v>30.615400000000001</v>
      </c>
      <c r="AB238" s="460">
        <v>32.468499999999999</v>
      </c>
      <c r="AC238" s="460">
        <v>33.797800000000002</v>
      </c>
      <c r="AD238" s="460">
        <v>34.079799999999999</v>
      </c>
      <c r="AE238" s="460">
        <v>34.160400000000003</v>
      </c>
      <c r="AF238" s="460">
        <v>35.046599999999998</v>
      </c>
      <c r="AG238" s="460">
        <v>35.691200000000002</v>
      </c>
      <c r="AH238" s="460">
        <v>36.255099999999999</v>
      </c>
      <c r="AI238" s="460">
        <v>37.665100000000002</v>
      </c>
      <c r="AJ238" s="460">
        <v>38.413400000000003</v>
      </c>
      <c r="AK238" s="460">
        <v>39.660600000000002</v>
      </c>
      <c r="AL238" s="460">
        <v>40.209299999999999</v>
      </c>
      <c r="AM238" s="460">
        <v>40.907699999999998</v>
      </c>
      <c r="AN238" s="460">
        <v>40.808</v>
      </c>
      <c r="AO238" s="460">
        <v>40.359000000000002</v>
      </c>
      <c r="AP238" s="460">
        <v>40.608400000000003</v>
      </c>
      <c r="AQ238" s="460">
        <v>41.656100000000002</v>
      </c>
      <c r="AR238" s="460">
        <v>44.3001</v>
      </c>
      <c r="AS238" s="460">
        <v>47.077199999999998</v>
      </c>
      <c r="AT238" s="460">
        <v>49.887500000000003</v>
      </c>
      <c r="AU238" s="460">
        <v>49.974800000000002</v>
      </c>
      <c r="AV238" s="460">
        <v>51.6252</v>
      </c>
      <c r="AW238" s="460">
        <v>53.616599999999998</v>
      </c>
      <c r="AX238" s="460">
        <v>54.103000000000002</v>
      </c>
      <c r="AY238" s="460">
        <v>53.911700000000003</v>
      </c>
      <c r="AZ238" s="460">
        <v>56.780200000000001</v>
      </c>
      <c r="BA238" s="460">
        <v>77.768799999999999</v>
      </c>
      <c r="BB238" s="460">
        <v>102.464</v>
      </c>
      <c r="BC238" s="460">
        <v>100</v>
      </c>
      <c r="BD238" s="460">
        <v>102.559</v>
      </c>
      <c r="BE238" s="460">
        <v>109.852</v>
      </c>
      <c r="BF238" s="460">
        <v>114.61799999999999</v>
      </c>
      <c r="BG238" s="460">
        <v>116.206</v>
      </c>
      <c r="BH238" s="460">
        <v>120.90300000000001</v>
      </c>
      <c r="BI238" s="460">
        <v>119.676</v>
      </c>
      <c r="BJ238" s="460">
        <v>123.095</v>
      </c>
      <c r="BK238" s="460">
        <v>127.65300000000001</v>
      </c>
      <c r="BL238" s="460">
        <v>130.30099999999999</v>
      </c>
      <c r="BM238" s="460">
        <v>141.08600000000001</v>
      </c>
      <c r="BN238" s="460"/>
      <c r="BO238" s="461">
        <v>238</v>
      </c>
    </row>
    <row r="239" spans="1:67" s="455" customFormat="1" ht="14" x14ac:dyDescent="0.15">
      <c r="A239" s="460" t="s">
        <v>1016</v>
      </c>
      <c r="B239" s="460" t="s">
        <v>1017</v>
      </c>
      <c r="C239" s="460" t="s">
        <v>1205</v>
      </c>
      <c r="D239" s="460" t="s">
        <v>1206</v>
      </c>
      <c r="E239" s="460">
        <v>1.4534499999999999</v>
      </c>
      <c r="F239" s="460">
        <v>1.4819199999999999</v>
      </c>
      <c r="G239" s="460">
        <v>1.42492</v>
      </c>
      <c r="H239" s="460">
        <v>1.4522299999999999</v>
      </c>
      <c r="I239" s="460">
        <v>1.5306</v>
      </c>
      <c r="J239" s="460">
        <v>1.47123</v>
      </c>
      <c r="K239" s="460">
        <v>1.52704</v>
      </c>
      <c r="L239" s="460">
        <v>1.6255999999999999</v>
      </c>
      <c r="M239" s="460">
        <v>1.67191</v>
      </c>
      <c r="N239" s="460">
        <v>1.63866</v>
      </c>
      <c r="O239" s="460">
        <v>1.7146600000000001</v>
      </c>
      <c r="P239" s="460">
        <v>1.81084</v>
      </c>
      <c r="Q239" s="460">
        <v>1.84884</v>
      </c>
      <c r="R239" s="460">
        <v>2.22525</v>
      </c>
      <c r="S239" s="460">
        <v>2.5708000000000002</v>
      </c>
      <c r="T239" s="460">
        <v>2.8655400000000002</v>
      </c>
      <c r="U239" s="460">
        <v>3.1930299999999998</v>
      </c>
      <c r="V239" s="460">
        <v>3.5750999999999999</v>
      </c>
      <c r="W239" s="460">
        <v>3.7470300000000001</v>
      </c>
      <c r="X239" s="460">
        <v>3.9176000000000002</v>
      </c>
      <c r="Y239" s="460">
        <v>4.6735600000000002</v>
      </c>
      <c r="Z239" s="460">
        <v>5.53322</v>
      </c>
      <c r="AA239" s="460">
        <v>6.3246500000000001</v>
      </c>
      <c r="AB239" s="460">
        <v>6.71218</v>
      </c>
      <c r="AC239" s="460">
        <v>7.3316800000000004</v>
      </c>
      <c r="AD239" s="460">
        <v>8.5966100000000001</v>
      </c>
      <c r="AE239" s="460">
        <v>11.696899999999999</v>
      </c>
      <c r="AF239" s="460">
        <v>18.654599999999999</v>
      </c>
      <c r="AG239" s="460">
        <v>25.1021</v>
      </c>
      <c r="AH239" s="460">
        <v>27.9636</v>
      </c>
      <c r="AI239" s="460">
        <v>33.387599999999999</v>
      </c>
      <c r="AJ239" s="460">
        <v>36.392499999999998</v>
      </c>
      <c r="AK239" s="460">
        <v>40.399000000000001</v>
      </c>
      <c r="AL239" s="460">
        <v>45.741</v>
      </c>
      <c r="AM239" s="460">
        <v>52.752400000000002</v>
      </c>
      <c r="AN239" s="460">
        <v>56.962000000000003</v>
      </c>
      <c r="AO239" s="460">
        <v>61.661299999999997</v>
      </c>
      <c r="AP239" s="460">
        <v>62.824300000000001</v>
      </c>
      <c r="AQ239" s="460">
        <v>62.323500000000003</v>
      </c>
      <c r="AR239" s="460">
        <v>60.015300000000003</v>
      </c>
      <c r="AS239" s="460">
        <v>57.707000000000001</v>
      </c>
      <c r="AT239" s="460">
        <v>59.438200000000002</v>
      </c>
      <c r="AU239" s="460">
        <v>59.360599999999998</v>
      </c>
      <c r="AV239" s="460">
        <v>62.801600000000001</v>
      </c>
      <c r="AW239" s="460">
        <v>65.585700000000003</v>
      </c>
      <c r="AX239" s="460">
        <v>70.334400000000002</v>
      </c>
      <c r="AY239" s="460">
        <v>77.384799999999998</v>
      </c>
      <c r="AZ239" s="460">
        <v>80.408699999999996</v>
      </c>
      <c r="BA239" s="460">
        <v>93.069400000000002</v>
      </c>
      <c r="BB239" s="460">
        <v>95.787800000000004</v>
      </c>
      <c r="BC239" s="460">
        <v>100</v>
      </c>
      <c r="BD239" s="460">
        <v>104.753</v>
      </c>
      <c r="BE239" s="460">
        <v>143.19999999999999</v>
      </c>
      <c r="BF239" s="460"/>
      <c r="BG239" s="460"/>
      <c r="BH239" s="460"/>
      <c r="BI239" s="460"/>
      <c r="BJ239" s="460"/>
      <c r="BK239" s="460"/>
      <c r="BL239" s="460"/>
      <c r="BM239" s="460"/>
      <c r="BN239" s="460"/>
      <c r="BO239" s="461">
        <v>239</v>
      </c>
    </row>
    <row r="240" spans="1:67" s="455" customFormat="1" ht="14" x14ac:dyDescent="0.15">
      <c r="A240" s="460" t="s">
        <v>1018</v>
      </c>
      <c r="B240" s="460" t="s">
        <v>1019</v>
      </c>
      <c r="C240" s="460" t="s">
        <v>1205</v>
      </c>
      <c r="D240" s="460" t="s">
        <v>1206</v>
      </c>
      <c r="E240" s="460"/>
      <c r="F240" s="460"/>
      <c r="G240" s="460"/>
      <c r="H240" s="460"/>
      <c r="I240" s="460"/>
      <c r="J240" s="460"/>
      <c r="K240" s="460"/>
      <c r="L240" s="460"/>
      <c r="M240" s="460"/>
      <c r="N240" s="460"/>
      <c r="O240" s="460"/>
      <c r="P240" s="460"/>
      <c r="Q240" s="460"/>
      <c r="R240" s="460"/>
      <c r="S240" s="460"/>
      <c r="T240" s="460"/>
      <c r="U240" s="460"/>
      <c r="V240" s="460"/>
      <c r="W240" s="460"/>
      <c r="X240" s="460"/>
      <c r="Y240" s="460"/>
      <c r="Z240" s="460"/>
      <c r="AA240" s="460"/>
      <c r="AB240" s="460"/>
      <c r="AC240" s="460"/>
      <c r="AD240" s="460"/>
      <c r="AE240" s="460"/>
      <c r="AF240" s="460"/>
      <c r="AG240" s="460"/>
      <c r="AH240" s="460"/>
      <c r="AI240" s="460"/>
      <c r="AJ240" s="460"/>
      <c r="AK240" s="460"/>
      <c r="AL240" s="460"/>
      <c r="AM240" s="460"/>
      <c r="AN240" s="460"/>
      <c r="AO240" s="460"/>
      <c r="AP240" s="460"/>
      <c r="AQ240" s="460"/>
      <c r="AR240" s="460"/>
      <c r="AS240" s="460"/>
      <c r="AT240" s="460"/>
      <c r="AU240" s="460"/>
      <c r="AV240" s="460"/>
      <c r="AW240" s="460"/>
      <c r="AX240" s="460"/>
      <c r="AY240" s="460"/>
      <c r="AZ240" s="460"/>
      <c r="BA240" s="460"/>
      <c r="BB240" s="460"/>
      <c r="BC240" s="460"/>
      <c r="BD240" s="460"/>
      <c r="BE240" s="460"/>
      <c r="BF240" s="460"/>
      <c r="BG240" s="460"/>
      <c r="BH240" s="460"/>
      <c r="BI240" s="460"/>
      <c r="BJ240" s="460"/>
      <c r="BK240" s="460"/>
      <c r="BL240" s="460"/>
      <c r="BM240" s="460"/>
      <c r="BN240" s="460"/>
      <c r="BO240" s="461">
        <v>240</v>
      </c>
    </row>
    <row r="241" spans="1:67" s="455" customFormat="1" ht="14" x14ac:dyDescent="0.15">
      <c r="A241" s="460" t="s">
        <v>197</v>
      </c>
      <c r="B241" s="460" t="s">
        <v>1020</v>
      </c>
      <c r="C241" s="460" t="s">
        <v>1205</v>
      </c>
      <c r="D241" s="460" t="s">
        <v>1206</v>
      </c>
      <c r="E241" s="460"/>
      <c r="F241" s="460"/>
      <c r="G241" s="460"/>
      <c r="H241" s="460"/>
      <c r="I241" s="460"/>
      <c r="J241" s="460"/>
      <c r="K241" s="460"/>
      <c r="L241" s="460"/>
      <c r="M241" s="460"/>
      <c r="N241" s="460"/>
      <c r="O241" s="460"/>
      <c r="P241" s="460"/>
      <c r="Q241" s="460"/>
      <c r="R241" s="460"/>
      <c r="S241" s="460"/>
      <c r="T241" s="460"/>
      <c r="U241" s="460"/>
      <c r="V241" s="460"/>
      <c r="W241" s="460"/>
      <c r="X241" s="460"/>
      <c r="Y241" s="460"/>
      <c r="Z241" s="460"/>
      <c r="AA241" s="460"/>
      <c r="AB241" s="460">
        <v>38.131999999999998</v>
      </c>
      <c r="AC241" s="460">
        <v>45.853999999999999</v>
      </c>
      <c r="AD241" s="460">
        <v>48.217399999999998</v>
      </c>
      <c r="AE241" s="460">
        <v>41.921799999999998</v>
      </c>
      <c r="AF241" s="460">
        <v>39.417099999999998</v>
      </c>
      <c r="AG241" s="460">
        <v>45.517800000000001</v>
      </c>
      <c r="AH241" s="460">
        <v>43.8386</v>
      </c>
      <c r="AI241" s="460">
        <v>43.515000000000001</v>
      </c>
      <c r="AJ241" s="460">
        <v>44.904800000000002</v>
      </c>
      <c r="AK241" s="460">
        <v>43.506900000000002</v>
      </c>
      <c r="AL241" s="460">
        <v>39.840200000000003</v>
      </c>
      <c r="AM241" s="460">
        <v>56.4634</v>
      </c>
      <c r="AN241" s="460">
        <v>61.675199999999997</v>
      </c>
      <c r="AO241" s="460">
        <v>68.663499999999999</v>
      </c>
      <c r="AP241" s="460">
        <v>72.489599999999996</v>
      </c>
      <c r="AQ241" s="460">
        <v>75.576899999999995</v>
      </c>
      <c r="AR241" s="460">
        <v>69.511799999999994</v>
      </c>
      <c r="AS241" s="460">
        <v>72.168899999999994</v>
      </c>
      <c r="AT241" s="460">
        <v>81.140500000000003</v>
      </c>
      <c r="AU241" s="460">
        <v>85.353099999999998</v>
      </c>
      <c r="AV241" s="460">
        <v>83.857299999999995</v>
      </c>
      <c r="AW241" s="460">
        <v>79.366399999999999</v>
      </c>
      <c r="AX241" s="460">
        <v>85.628699999999995</v>
      </c>
      <c r="AY241" s="460">
        <v>92.51</v>
      </c>
      <c r="AZ241" s="460">
        <v>84.207499999999996</v>
      </c>
      <c r="BA241" s="460">
        <v>92.878299999999996</v>
      </c>
      <c r="BB241" s="460">
        <v>102.122</v>
      </c>
      <c r="BC241" s="460">
        <v>100</v>
      </c>
      <c r="BD241" s="460">
        <v>102.029</v>
      </c>
      <c r="BE241" s="460">
        <v>109.69799999999999</v>
      </c>
      <c r="BF241" s="460">
        <v>109.943</v>
      </c>
      <c r="BG241" s="460">
        <v>111.792</v>
      </c>
      <c r="BH241" s="460">
        <v>116.685</v>
      </c>
      <c r="BI241" s="460">
        <v>115.76</v>
      </c>
      <c r="BJ241" s="460">
        <v>113.98099999999999</v>
      </c>
      <c r="BK241" s="460">
        <v>118.85299999999999</v>
      </c>
      <c r="BL241" s="460">
        <v>117.69799999999999</v>
      </c>
      <c r="BM241" s="460">
        <v>122.952</v>
      </c>
      <c r="BN241" s="460">
        <v>122.002</v>
      </c>
      <c r="BO241" s="461">
        <v>241</v>
      </c>
    </row>
    <row r="242" spans="1:67" s="455" customFormat="1" ht="14" x14ac:dyDescent="0.15">
      <c r="A242" s="460" t="s">
        <v>1021</v>
      </c>
      <c r="B242" s="460" t="s">
        <v>1022</v>
      </c>
      <c r="C242" s="460" t="s">
        <v>1205</v>
      </c>
      <c r="D242" s="460" t="s">
        <v>1206</v>
      </c>
      <c r="E242" s="460"/>
      <c r="F242" s="460"/>
      <c r="G242" s="460"/>
      <c r="H242" s="460"/>
      <c r="I242" s="460"/>
      <c r="J242" s="460"/>
      <c r="K242" s="460"/>
      <c r="L242" s="460"/>
      <c r="M242" s="460"/>
      <c r="N242" s="460"/>
      <c r="O242" s="460"/>
      <c r="P242" s="460"/>
      <c r="Q242" s="460"/>
      <c r="R242" s="460"/>
      <c r="S242" s="460"/>
      <c r="T242" s="460"/>
      <c r="U242" s="460"/>
      <c r="V242" s="460"/>
      <c r="W242" s="460"/>
      <c r="X242" s="460"/>
      <c r="Y242" s="460"/>
      <c r="Z242" s="460"/>
      <c r="AA242" s="460"/>
      <c r="AB242" s="460"/>
      <c r="AC242" s="460"/>
      <c r="AD242" s="460"/>
      <c r="AE242" s="460"/>
      <c r="AF242" s="460"/>
      <c r="AG242" s="460"/>
      <c r="AH242" s="460"/>
      <c r="AI242" s="460"/>
      <c r="AJ242" s="460"/>
      <c r="AK242" s="460"/>
      <c r="AL242" s="460"/>
      <c r="AM242" s="460"/>
      <c r="AN242" s="460"/>
      <c r="AO242" s="460"/>
      <c r="AP242" s="460"/>
      <c r="AQ242" s="460"/>
      <c r="AR242" s="460"/>
      <c r="AS242" s="460"/>
      <c r="AT242" s="460"/>
      <c r="AU242" s="460"/>
      <c r="AV242" s="460"/>
      <c r="AW242" s="460"/>
      <c r="AX242" s="460"/>
      <c r="AY242" s="460"/>
      <c r="AZ242" s="460"/>
      <c r="BA242" s="460"/>
      <c r="BB242" s="460"/>
      <c r="BC242" s="460"/>
      <c r="BD242" s="460"/>
      <c r="BE242" s="460"/>
      <c r="BF242" s="460"/>
      <c r="BG242" s="460"/>
      <c r="BH242" s="460"/>
      <c r="BI242" s="460"/>
      <c r="BJ242" s="460"/>
      <c r="BK242" s="460"/>
      <c r="BL242" s="460"/>
      <c r="BM242" s="460"/>
      <c r="BN242" s="460"/>
      <c r="BO242" s="461">
        <v>242</v>
      </c>
    </row>
    <row r="243" spans="1:67" s="455" customFormat="1" ht="14" x14ac:dyDescent="0.15">
      <c r="A243" s="460" t="s">
        <v>1023</v>
      </c>
      <c r="B243" s="460" t="s">
        <v>1024</v>
      </c>
      <c r="C243" s="460" t="s">
        <v>1205</v>
      </c>
      <c r="D243" s="460" t="s">
        <v>1206</v>
      </c>
      <c r="E243" s="460"/>
      <c r="F243" s="460"/>
      <c r="G243" s="460"/>
      <c r="H243" s="460"/>
      <c r="I243" s="460"/>
      <c r="J243" s="460"/>
      <c r="K243" s="460"/>
      <c r="L243" s="460"/>
      <c r="M243" s="460"/>
      <c r="N243" s="460"/>
      <c r="O243" s="460"/>
      <c r="P243" s="460"/>
      <c r="Q243" s="460"/>
      <c r="R243" s="460"/>
      <c r="S243" s="460"/>
      <c r="T243" s="460"/>
      <c r="U243" s="460"/>
      <c r="V243" s="460"/>
      <c r="W243" s="460"/>
      <c r="X243" s="460"/>
      <c r="Y243" s="460"/>
      <c r="Z243" s="460"/>
      <c r="AA243" s="460"/>
      <c r="AB243" s="460"/>
      <c r="AC243" s="460"/>
      <c r="AD243" s="460"/>
      <c r="AE243" s="460"/>
      <c r="AF243" s="460"/>
      <c r="AG243" s="460"/>
      <c r="AH243" s="460"/>
      <c r="AI243" s="460"/>
      <c r="AJ243" s="460"/>
      <c r="AK243" s="460"/>
      <c r="AL243" s="460"/>
      <c r="AM243" s="460"/>
      <c r="AN243" s="460"/>
      <c r="AO243" s="460"/>
      <c r="AP243" s="460"/>
      <c r="AQ243" s="460"/>
      <c r="AR243" s="460"/>
      <c r="AS243" s="460"/>
      <c r="AT243" s="460"/>
      <c r="AU243" s="460"/>
      <c r="AV243" s="460"/>
      <c r="AW243" s="460"/>
      <c r="AX243" s="460"/>
      <c r="AY243" s="460"/>
      <c r="AZ243" s="460"/>
      <c r="BA243" s="460"/>
      <c r="BB243" s="460"/>
      <c r="BC243" s="460"/>
      <c r="BD243" s="460"/>
      <c r="BE243" s="460"/>
      <c r="BF243" s="460"/>
      <c r="BG243" s="460"/>
      <c r="BH243" s="460"/>
      <c r="BI243" s="460"/>
      <c r="BJ243" s="460"/>
      <c r="BK243" s="460"/>
      <c r="BL243" s="460"/>
      <c r="BM243" s="460"/>
      <c r="BN243" s="460"/>
      <c r="BO243" s="461">
        <v>243</v>
      </c>
    </row>
    <row r="244" spans="1:67" s="455" customFormat="1" ht="14" x14ac:dyDescent="0.15">
      <c r="A244" s="460" t="s">
        <v>339</v>
      </c>
      <c r="B244" s="460" t="s">
        <v>1025</v>
      </c>
      <c r="C244" s="460" t="s">
        <v>1205</v>
      </c>
      <c r="D244" s="460" t="s">
        <v>1206</v>
      </c>
      <c r="E244" s="460"/>
      <c r="F244" s="460"/>
      <c r="G244" s="460"/>
      <c r="H244" s="460"/>
      <c r="I244" s="460"/>
      <c r="J244" s="460"/>
      <c r="K244" s="460">
        <v>9.5750399999999996</v>
      </c>
      <c r="L244" s="460">
        <v>9.3530099999999994</v>
      </c>
      <c r="M244" s="460">
        <v>9.3807700000000001</v>
      </c>
      <c r="N244" s="460">
        <v>9.9450900000000004</v>
      </c>
      <c r="O244" s="460">
        <v>10.390700000000001</v>
      </c>
      <c r="P244" s="460">
        <v>11.065300000000001</v>
      </c>
      <c r="Q244" s="460">
        <v>11.920199999999999</v>
      </c>
      <c r="R244" s="460">
        <v>12.3512</v>
      </c>
      <c r="S244" s="460">
        <v>13.9361</v>
      </c>
      <c r="T244" s="460">
        <v>16.446300000000001</v>
      </c>
      <c r="U244" s="460">
        <v>18.360700000000001</v>
      </c>
      <c r="V244" s="460">
        <v>22.484000000000002</v>
      </c>
      <c r="W244" s="460">
        <v>22.583600000000001</v>
      </c>
      <c r="X244" s="460">
        <v>24.286200000000001</v>
      </c>
      <c r="Y244" s="460">
        <v>27.275099999999998</v>
      </c>
      <c r="Z244" s="460">
        <v>32.652799999999999</v>
      </c>
      <c r="AA244" s="460">
        <v>36.286900000000003</v>
      </c>
      <c r="AB244" s="460">
        <v>39.681699999999999</v>
      </c>
      <c r="AC244" s="460">
        <v>38.282299999999999</v>
      </c>
      <c r="AD244" s="460">
        <v>37.587699999999998</v>
      </c>
      <c r="AE244" s="460">
        <v>39.137999999999998</v>
      </c>
      <c r="AF244" s="460">
        <v>39.159199999999998</v>
      </c>
      <c r="AG244" s="460">
        <v>39.100099999999998</v>
      </c>
      <c r="AH244" s="460">
        <v>38.771900000000002</v>
      </c>
      <c r="AI244" s="460">
        <v>39.165500000000002</v>
      </c>
      <c r="AJ244" s="460">
        <v>39.3172</v>
      </c>
      <c r="AK244" s="460">
        <v>39.865099999999998</v>
      </c>
      <c r="AL244" s="460">
        <v>39.463799999999999</v>
      </c>
      <c r="AM244" s="460">
        <v>54.918900000000001</v>
      </c>
      <c r="AN244" s="460">
        <v>63.943899999999999</v>
      </c>
      <c r="AO244" s="460">
        <v>66.941299999999998</v>
      </c>
      <c r="AP244" s="460">
        <v>72.464500000000001</v>
      </c>
      <c r="AQ244" s="460">
        <v>73.171300000000002</v>
      </c>
      <c r="AR244" s="460">
        <v>73.132400000000004</v>
      </c>
      <c r="AS244" s="460">
        <v>74.494500000000002</v>
      </c>
      <c r="AT244" s="460">
        <v>77.414400000000001</v>
      </c>
      <c r="AU244" s="460">
        <v>79.783199999999994</v>
      </c>
      <c r="AV244" s="460">
        <v>79.041200000000003</v>
      </c>
      <c r="AW244" s="460">
        <v>79.351900000000001</v>
      </c>
      <c r="AX244" s="460">
        <v>84.734200000000001</v>
      </c>
      <c r="AY244" s="460">
        <v>86.623000000000005</v>
      </c>
      <c r="AZ244" s="460">
        <v>87.442099999999996</v>
      </c>
      <c r="BA244" s="460">
        <v>95.045100000000005</v>
      </c>
      <c r="BB244" s="460">
        <v>98.574700000000007</v>
      </c>
      <c r="BC244" s="460">
        <v>100</v>
      </c>
      <c r="BD244" s="460">
        <v>103.56399999999999</v>
      </c>
      <c r="BE244" s="460">
        <v>106.233</v>
      </c>
      <c r="BF244" s="460">
        <v>108.172</v>
      </c>
      <c r="BG244" s="460">
        <v>108.378</v>
      </c>
      <c r="BH244" s="460">
        <v>111.179</v>
      </c>
      <c r="BI244" s="460">
        <v>112.607</v>
      </c>
      <c r="BJ244" s="460">
        <v>111.504</v>
      </c>
      <c r="BK244" s="460">
        <v>112.539</v>
      </c>
      <c r="BL244" s="460">
        <v>113.31</v>
      </c>
      <c r="BM244" s="460">
        <v>115.381</v>
      </c>
      <c r="BN244" s="460"/>
      <c r="BO244" s="461">
        <v>244</v>
      </c>
    </row>
    <row r="245" spans="1:67" s="455" customFormat="1" ht="14" x14ac:dyDescent="0.15">
      <c r="A245" s="460" t="s">
        <v>338</v>
      </c>
      <c r="B245" s="460" t="s">
        <v>1026</v>
      </c>
      <c r="C245" s="460" t="s">
        <v>1205</v>
      </c>
      <c r="D245" s="460" t="s">
        <v>1206</v>
      </c>
      <c r="E245" s="460">
        <v>10.2112</v>
      </c>
      <c r="F245" s="460">
        <v>10.9655</v>
      </c>
      <c r="G245" s="460">
        <v>11.370799999999999</v>
      </c>
      <c r="H245" s="460">
        <v>11.370799999999999</v>
      </c>
      <c r="I245" s="460">
        <v>11.2807</v>
      </c>
      <c r="J245" s="460">
        <v>11.2995</v>
      </c>
      <c r="K245" s="460">
        <v>11.7555</v>
      </c>
      <c r="L245" s="460">
        <v>12.2621</v>
      </c>
      <c r="M245" s="460">
        <v>12.4816</v>
      </c>
      <c r="N245" s="460">
        <v>12.7875</v>
      </c>
      <c r="O245" s="460">
        <v>12.776199999999999</v>
      </c>
      <c r="P245" s="460">
        <v>12.838100000000001</v>
      </c>
      <c r="Q245" s="460">
        <v>13.459199999999999</v>
      </c>
      <c r="R245" s="460">
        <v>15.5467</v>
      </c>
      <c r="S245" s="460">
        <v>19.326599999999999</v>
      </c>
      <c r="T245" s="460">
        <v>20.3567</v>
      </c>
      <c r="U245" s="460">
        <v>21.2014</v>
      </c>
      <c r="V245" s="460">
        <v>22.812999999999999</v>
      </c>
      <c r="W245" s="460">
        <v>24.620699999999999</v>
      </c>
      <c r="X245" s="460">
        <v>27.057500000000001</v>
      </c>
      <c r="Y245" s="460">
        <v>32.388800000000003</v>
      </c>
      <c r="Z245" s="460">
        <v>36.490200000000002</v>
      </c>
      <c r="AA245" s="460">
        <v>38.409199999999998</v>
      </c>
      <c r="AB245" s="460">
        <v>39.840600000000002</v>
      </c>
      <c r="AC245" s="460">
        <v>40.185099999999998</v>
      </c>
      <c r="AD245" s="460">
        <v>41.162300000000002</v>
      </c>
      <c r="AE245" s="460">
        <v>41.920400000000001</v>
      </c>
      <c r="AF245" s="460">
        <v>42.9544</v>
      </c>
      <c r="AG245" s="460">
        <v>44.613599999999998</v>
      </c>
      <c r="AH245" s="460">
        <v>47.002800000000001</v>
      </c>
      <c r="AI245" s="460">
        <v>49.759099999999997</v>
      </c>
      <c r="AJ245" s="460">
        <v>52.600200000000001</v>
      </c>
      <c r="AK245" s="460">
        <v>54.777500000000003</v>
      </c>
      <c r="AL245" s="460">
        <v>56.591799999999999</v>
      </c>
      <c r="AM245" s="460">
        <v>59.448399999999999</v>
      </c>
      <c r="AN245" s="460">
        <v>62.907200000000003</v>
      </c>
      <c r="AO245" s="460">
        <v>66.558999999999997</v>
      </c>
      <c r="AP245" s="460">
        <v>70.3035</v>
      </c>
      <c r="AQ245" s="460">
        <v>75.924099999999996</v>
      </c>
      <c r="AR245" s="460">
        <v>76.140299999999996</v>
      </c>
      <c r="AS245" s="460">
        <v>77.352400000000003</v>
      </c>
      <c r="AT245" s="460">
        <v>78.610900000000001</v>
      </c>
      <c r="AU245" s="460">
        <v>79.159000000000006</v>
      </c>
      <c r="AV245" s="460">
        <v>80.587299999999999</v>
      </c>
      <c r="AW245" s="460">
        <v>82.8108</v>
      </c>
      <c r="AX245" s="460">
        <v>86.570800000000006</v>
      </c>
      <c r="AY245" s="460">
        <v>90.585499999999996</v>
      </c>
      <c r="AZ245" s="460">
        <v>92.616</v>
      </c>
      <c r="BA245" s="460">
        <v>97.680700000000002</v>
      </c>
      <c r="BB245" s="460">
        <v>96.854600000000005</v>
      </c>
      <c r="BC245" s="460">
        <v>100</v>
      </c>
      <c r="BD245" s="460">
        <v>103.809</v>
      </c>
      <c r="BE245" s="460">
        <v>106.93899999999999</v>
      </c>
      <c r="BF245" s="460">
        <v>109.27500000000001</v>
      </c>
      <c r="BG245" s="460">
        <v>111.346</v>
      </c>
      <c r="BH245" s="460">
        <v>110.343</v>
      </c>
      <c r="BI245" s="460">
        <v>110.551</v>
      </c>
      <c r="BJ245" s="460">
        <v>111.28700000000001</v>
      </c>
      <c r="BK245" s="460">
        <v>112.471</v>
      </c>
      <c r="BL245" s="460">
        <v>113.26600000000001</v>
      </c>
      <c r="BM245" s="460">
        <v>112.307</v>
      </c>
      <c r="BN245" s="460">
        <v>113.68899999999999</v>
      </c>
      <c r="BO245" s="461">
        <v>245</v>
      </c>
    </row>
    <row r="246" spans="1:67" s="455" customFormat="1" ht="14" x14ac:dyDescent="0.15">
      <c r="A246" s="460" t="s">
        <v>336</v>
      </c>
      <c r="B246" s="460" t="s">
        <v>1027</v>
      </c>
      <c r="C246" s="460" t="s">
        <v>1205</v>
      </c>
      <c r="D246" s="460" t="s">
        <v>1206</v>
      </c>
      <c r="E246" s="460"/>
      <c r="F246" s="460"/>
      <c r="G246" s="460"/>
      <c r="H246" s="460"/>
      <c r="I246" s="460"/>
      <c r="J246" s="460"/>
      <c r="K246" s="460"/>
      <c r="L246" s="460"/>
      <c r="M246" s="460"/>
      <c r="N246" s="460"/>
      <c r="O246" s="460"/>
      <c r="P246" s="460"/>
      <c r="Q246" s="460"/>
      <c r="R246" s="460"/>
      <c r="S246" s="460"/>
      <c r="T246" s="460"/>
      <c r="U246" s="460"/>
      <c r="V246" s="460"/>
      <c r="W246" s="460"/>
      <c r="X246" s="460"/>
      <c r="Y246" s="460"/>
      <c r="Z246" s="460"/>
      <c r="AA246" s="460"/>
      <c r="AB246" s="460"/>
      <c r="AC246" s="460"/>
      <c r="AD246" s="460"/>
      <c r="AE246" s="460"/>
      <c r="AF246" s="460"/>
      <c r="AG246" s="460"/>
      <c r="AH246" s="460"/>
      <c r="AI246" s="460"/>
      <c r="AJ246" s="460"/>
      <c r="AK246" s="460"/>
      <c r="AL246" s="460"/>
      <c r="AM246" s="460"/>
      <c r="AN246" s="460"/>
      <c r="AO246" s="460"/>
      <c r="AP246" s="460"/>
      <c r="AQ246" s="460"/>
      <c r="AR246" s="460"/>
      <c r="AS246" s="460">
        <v>28.348800000000001</v>
      </c>
      <c r="AT246" s="460">
        <v>39.289099999999998</v>
      </c>
      <c r="AU246" s="460">
        <v>44.101999999999997</v>
      </c>
      <c r="AV246" s="460">
        <v>51.292200000000001</v>
      </c>
      <c r="AW246" s="460">
        <v>54.955399999999997</v>
      </c>
      <c r="AX246" s="460">
        <v>58.852800000000002</v>
      </c>
      <c r="AY246" s="460">
        <v>64.744500000000002</v>
      </c>
      <c r="AZ246" s="460">
        <v>73.257900000000006</v>
      </c>
      <c r="BA246" s="460">
        <v>88.254099999999994</v>
      </c>
      <c r="BB246" s="460">
        <v>93.944999999999993</v>
      </c>
      <c r="BC246" s="460">
        <v>100</v>
      </c>
      <c r="BD246" s="460">
        <v>112.432</v>
      </c>
      <c r="BE246" s="460">
        <v>118.988</v>
      </c>
      <c r="BF246" s="460">
        <v>124.94799999999999</v>
      </c>
      <c r="BG246" s="460">
        <v>132.57599999999999</v>
      </c>
      <c r="BH246" s="460">
        <v>140.15199999999999</v>
      </c>
      <c r="BI246" s="460">
        <v>148.56800000000001</v>
      </c>
      <c r="BJ246" s="460"/>
      <c r="BK246" s="460"/>
      <c r="BL246" s="460"/>
      <c r="BM246" s="460"/>
      <c r="BN246" s="460"/>
      <c r="BO246" s="461">
        <v>246</v>
      </c>
    </row>
    <row r="247" spans="1:67" s="455" customFormat="1" ht="14" x14ac:dyDescent="0.15">
      <c r="A247" s="460" t="s">
        <v>344</v>
      </c>
      <c r="B247" s="460" t="s">
        <v>1028</v>
      </c>
      <c r="C247" s="460" t="s">
        <v>1205</v>
      </c>
      <c r="D247" s="460" t="s">
        <v>1206</v>
      </c>
      <c r="E247" s="460"/>
      <c r="F247" s="460"/>
      <c r="G247" s="460"/>
      <c r="H247" s="460"/>
      <c r="I247" s="460"/>
      <c r="J247" s="460"/>
      <c r="K247" s="460"/>
      <c r="L247" s="460"/>
      <c r="M247" s="460"/>
      <c r="N247" s="460"/>
      <c r="O247" s="460"/>
      <c r="P247" s="460"/>
      <c r="Q247" s="460"/>
      <c r="R247" s="460"/>
      <c r="S247" s="460"/>
      <c r="T247" s="460"/>
      <c r="U247" s="460"/>
      <c r="V247" s="460"/>
      <c r="W247" s="460"/>
      <c r="X247" s="460"/>
      <c r="Y247" s="460"/>
      <c r="Z247" s="460"/>
      <c r="AA247" s="460"/>
      <c r="AB247" s="460"/>
      <c r="AC247" s="460"/>
      <c r="AD247" s="460"/>
      <c r="AE247" s="460"/>
      <c r="AF247" s="460"/>
      <c r="AG247" s="460"/>
      <c r="AH247" s="460"/>
      <c r="AI247" s="460"/>
      <c r="AJ247" s="460"/>
      <c r="AK247" s="460"/>
      <c r="AL247" s="460"/>
      <c r="AM247" s="460"/>
      <c r="AN247" s="460"/>
      <c r="AO247" s="460"/>
      <c r="AP247" s="460"/>
      <c r="AQ247" s="460"/>
      <c r="AR247" s="460"/>
      <c r="AS247" s="460"/>
      <c r="AT247" s="460"/>
      <c r="AU247" s="460"/>
      <c r="AV247" s="460"/>
      <c r="AW247" s="460"/>
      <c r="AX247" s="460"/>
      <c r="AY247" s="460"/>
      <c r="AZ247" s="460"/>
      <c r="BA247" s="460"/>
      <c r="BB247" s="460"/>
      <c r="BC247" s="460"/>
      <c r="BD247" s="460"/>
      <c r="BE247" s="460"/>
      <c r="BF247" s="460"/>
      <c r="BG247" s="460"/>
      <c r="BH247" s="460"/>
      <c r="BI247" s="460"/>
      <c r="BJ247" s="460"/>
      <c r="BK247" s="460"/>
      <c r="BL247" s="460"/>
      <c r="BM247" s="460"/>
      <c r="BN247" s="460"/>
      <c r="BO247" s="461">
        <v>247</v>
      </c>
    </row>
    <row r="248" spans="1:67" s="455" customFormat="1" ht="14" x14ac:dyDescent="0.15">
      <c r="A248" s="460" t="s">
        <v>1029</v>
      </c>
      <c r="B248" s="460" t="s">
        <v>1030</v>
      </c>
      <c r="C248" s="460" t="s">
        <v>1205</v>
      </c>
      <c r="D248" s="460" t="s">
        <v>1206</v>
      </c>
      <c r="E248" s="460"/>
      <c r="F248" s="460"/>
      <c r="G248" s="460"/>
      <c r="H248" s="460"/>
      <c r="I248" s="460"/>
      <c r="J248" s="460"/>
      <c r="K248" s="460"/>
      <c r="L248" s="460"/>
      <c r="M248" s="460"/>
      <c r="N248" s="460"/>
      <c r="O248" s="460"/>
      <c r="P248" s="460"/>
      <c r="Q248" s="460"/>
      <c r="R248" s="460"/>
      <c r="S248" s="460"/>
      <c r="T248" s="460"/>
      <c r="U248" s="460"/>
      <c r="V248" s="460"/>
      <c r="W248" s="460"/>
      <c r="X248" s="460"/>
      <c r="Y248" s="460"/>
      <c r="Z248" s="460"/>
      <c r="AA248" s="460"/>
      <c r="AB248" s="460"/>
      <c r="AC248" s="460"/>
      <c r="AD248" s="460"/>
      <c r="AE248" s="460"/>
      <c r="AF248" s="460"/>
      <c r="AG248" s="460"/>
      <c r="AH248" s="460"/>
      <c r="AI248" s="460"/>
      <c r="AJ248" s="460"/>
      <c r="AK248" s="460"/>
      <c r="AL248" s="460"/>
      <c r="AM248" s="460"/>
      <c r="AN248" s="460"/>
      <c r="AO248" s="460"/>
      <c r="AP248" s="460"/>
      <c r="AQ248" s="460"/>
      <c r="AR248" s="460"/>
      <c r="AS248" s="460"/>
      <c r="AT248" s="460"/>
      <c r="AU248" s="460"/>
      <c r="AV248" s="460"/>
      <c r="AW248" s="460"/>
      <c r="AX248" s="460"/>
      <c r="AY248" s="460"/>
      <c r="AZ248" s="460"/>
      <c r="BA248" s="460"/>
      <c r="BB248" s="460"/>
      <c r="BC248" s="460"/>
      <c r="BD248" s="460"/>
      <c r="BE248" s="460"/>
      <c r="BF248" s="460"/>
      <c r="BG248" s="460"/>
      <c r="BH248" s="460"/>
      <c r="BI248" s="460"/>
      <c r="BJ248" s="460"/>
      <c r="BK248" s="460"/>
      <c r="BL248" s="460"/>
      <c r="BM248" s="460"/>
      <c r="BN248" s="460"/>
      <c r="BO248" s="461">
        <v>248</v>
      </c>
    </row>
    <row r="249" spans="1:67" s="455" customFormat="1" ht="14" x14ac:dyDescent="0.15">
      <c r="A249" s="460" t="s">
        <v>1031</v>
      </c>
      <c r="B249" s="460" t="s">
        <v>1032</v>
      </c>
      <c r="C249" s="460" t="s">
        <v>1205</v>
      </c>
      <c r="D249" s="460" t="s">
        <v>1206</v>
      </c>
      <c r="E249" s="460"/>
      <c r="F249" s="460"/>
      <c r="G249" s="460"/>
      <c r="H249" s="460"/>
      <c r="I249" s="460"/>
      <c r="J249" s="460"/>
      <c r="K249" s="460"/>
      <c r="L249" s="460"/>
      <c r="M249" s="460"/>
      <c r="N249" s="460"/>
      <c r="O249" s="460"/>
      <c r="P249" s="460"/>
      <c r="Q249" s="460"/>
      <c r="R249" s="460"/>
      <c r="S249" s="460"/>
      <c r="T249" s="460"/>
      <c r="U249" s="460"/>
      <c r="V249" s="460"/>
      <c r="W249" s="460"/>
      <c r="X249" s="460"/>
      <c r="Y249" s="460"/>
      <c r="Z249" s="460"/>
      <c r="AA249" s="460"/>
      <c r="AB249" s="460"/>
      <c r="AC249" s="460"/>
      <c r="AD249" s="460"/>
      <c r="AE249" s="460"/>
      <c r="AF249" s="460"/>
      <c r="AG249" s="460"/>
      <c r="AH249" s="460"/>
      <c r="AI249" s="460"/>
      <c r="AJ249" s="460"/>
      <c r="AK249" s="460"/>
      <c r="AL249" s="460"/>
      <c r="AM249" s="460"/>
      <c r="AN249" s="460"/>
      <c r="AO249" s="460"/>
      <c r="AP249" s="460"/>
      <c r="AQ249" s="460"/>
      <c r="AR249" s="460"/>
      <c r="AS249" s="460"/>
      <c r="AT249" s="460"/>
      <c r="AU249" s="460">
        <v>66.519300000000001</v>
      </c>
      <c r="AV249" s="460">
        <v>71.285499999999999</v>
      </c>
      <c r="AW249" s="460">
        <v>73.593400000000003</v>
      </c>
      <c r="AX249" s="460">
        <v>74.411500000000004</v>
      </c>
      <c r="AY249" s="460">
        <v>77.340500000000006</v>
      </c>
      <c r="AZ249" s="460">
        <v>85.307299999999998</v>
      </c>
      <c r="BA249" s="460">
        <v>93.039699999999996</v>
      </c>
      <c r="BB249" s="460">
        <v>93.662800000000004</v>
      </c>
      <c r="BC249" s="460">
        <v>100</v>
      </c>
      <c r="BD249" s="460">
        <v>113.5</v>
      </c>
      <c r="BE249" s="460">
        <v>126.893</v>
      </c>
      <c r="BF249" s="460">
        <v>140.83500000000001</v>
      </c>
      <c r="BG249" s="460">
        <v>142.03100000000001</v>
      </c>
      <c r="BH249" s="460">
        <v>142.94800000000001</v>
      </c>
      <c r="BI249" s="460">
        <v>140.84700000000001</v>
      </c>
      <c r="BJ249" s="460">
        <v>141.584</v>
      </c>
      <c r="BK249" s="460">
        <v>144.83199999999999</v>
      </c>
      <c r="BL249" s="460">
        <v>146.221</v>
      </c>
      <c r="BM249" s="460"/>
      <c r="BN249" s="460"/>
      <c r="BO249" s="461">
        <v>249</v>
      </c>
    </row>
    <row r="250" spans="1:67" s="455" customFormat="1" ht="14" x14ac:dyDescent="0.15">
      <c r="A250" s="460" t="s">
        <v>1033</v>
      </c>
      <c r="B250" s="460" t="s">
        <v>1034</v>
      </c>
      <c r="C250" s="460" t="s">
        <v>1205</v>
      </c>
      <c r="D250" s="460" t="s">
        <v>1206</v>
      </c>
      <c r="E250" s="460"/>
      <c r="F250" s="460"/>
      <c r="G250" s="460"/>
      <c r="H250" s="460"/>
      <c r="I250" s="460"/>
      <c r="J250" s="460"/>
      <c r="K250" s="460"/>
      <c r="L250" s="460"/>
      <c r="M250" s="460"/>
      <c r="N250" s="460"/>
      <c r="O250" s="460"/>
      <c r="P250" s="460"/>
      <c r="Q250" s="460"/>
      <c r="R250" s="460"/>
      <c r="S250" s="460"/>
      <c r="T250" s="460"/>
      <c r="U250" s="460"/>
      <c r="V250" s="460"/>
      <c r="W250" s="460"/>
      <c r="X250" s="460"/>
      <c r="Y250" s="460"/>
      <c r="Z250" s="460"/>
      <c r="AA250" s="460"/>
      <c r="AB250" s="460"/>
      <c r="AC250" s="460"/>
      <c r="AD250" s="460"/>
      <c r="AE250" s="460"/>
      <c r="AF250" s="460"/>
      <c r="AG250" s="460"/>
      <c r="AH250" s="460"/>
      <c r="AI250" s="460"/>
      <c r="AJ250" s="460"/>
      <c r="AK250" s="460"/>
      <c r="AL250" s="460"/>
      <c r="AM250" s="460"/>
      <c r="AN250" s="460"/>
      <c r="AO250" s="460"/>
      <c r="AP250" s="460"/>
      <c r="AQ250" s="460"/>
      <c r="AR250" s="460"/>
      <c r="AS250" s="460"/>
      <c r="AT250" s="460"/>
      <c r="AU250" s="460"/>
      <c r="AV250" s="460"/>
      <c r="AW250" s="460"/>
      <c r="AX250" s="460"/>
      <c r="AY250" s="460"/>
      <c r="AZ250" s="460"/>
      <c r="BA250" s="460"/>
      <c r="BB250" s="460"/>
      <c r="BC250" s="460"/>
      <c r="BD250" s="460"/>
      <c r="BE250" s="460"/>
      <c r="BF250" s="460"/>
      <c r="BG250" s="460"/>
      <c r="BH250" s="460"/>
      <c r="BI250" s="460"/>
      <c r="BJ250" s="460"/>
      <c r="BK250" s="460"/>
      <c r="BL250" s="460"/>
      <c r="BM250" s="460"/>
      <c r="BN250" s="460"/>
      <c r="BO250" s="461">
        <v>250</v>
      </c>
    </row>
    <row r="251" spans="1:67" s="455" customFormat="1" ht="14" x14ac:dyDescent="0.15">
      <c r="A251" s="460" t="s">
        <v>340</v>
      </c>
      <c r="B251" s="460" t="s">
        <v>1035</v>
      </c>
      <c r="C251" s="460" t="s">
        <v>1205</v>
      </c>
      <c r="D251" s="460" t="s">
        <v>1206</v>
      </c>
      <c r="E251" s="460"/>
      <c r="F251" s="460"/>
      <c r="G251" s="460"/>
      <c r="H251" s="460"/>
      <c r="I251" s="460"/>
      <c r="J251" s="460"/>
      <c r="K251" s="460"/>
      <c r="L251" s="460"/>
      <c r="M251" s="460"/>
      <c r="N251" s="460"/>
      <c r="O251" s="460"/>
      <c r="P251" s="460"/>
      <c r="Q251" s="460"/>
      <c r="R251" s="460"/>
      <c r="S251" s="460"/>
      <c r="T251" s="460">
        <v>6.8772900000000003</v>
      </c>
      <c r="U251" s="460">
        <v>7.3662400000000003</v>
      </c>
      <c r="V251" s="460">
        <v>8.6581299999999999</v>
      </c>
      <c r="W251" s="460">
        <v>9.4879599999999993</v>
      </c>
      <c r="X251" s="460">
        <v>10.006</v>
      </c>
      <c r="Y251" s="460">
        <v>12.246700000000001</v>
      </c>
      <c r="Z251" s="460">
        <v>14.071300000000001</v>
      </c>
      <c r="AA251" s="460">
        <v>15.596399999999999</v>
      </c>
      <c r="AB251" s="460">
        <v>17.126899999999999</v>
      </c>
      <c r="AC251" s="460">
        <v>17.145199999999999</v>
      </c>
      <c r="AD251" s="460">
        <v>20.019600000000001</v>
      </c>
      <c r="AE251" s="460">
        <v>24.358599999999999</v>
      </c>
      <c r="AF251" s="460">
        <v>25.5</v>
      </c>
      <c r="AG251" s="460">
        <v>28.0306</v>
      </c>
      <c r="AH251" s="460">
        <v>29.172499999999999</v>
      </c>
      <c r="AI251" s="460">
        <v>32.005099999999999</v>
      </c>
      <c r="AJ251" s="460">
        <v>35.3962</v>
      </c>
      <c r="AK251" s="460">
        <v>38.205599999999997</v>
      </c>
      <c r="AL251" s="460">
        <v>38.572699999999998</v>
      </c>
      <c r="AM251" s="460">
        <v>38.9634</v>
      </c>
      <c r="AN251" s="460">
        <v>39.532299999999999</v>
      </c>
      <c r="AO251" s="460">
        <v>40.7164</v>
      </c>
      <c r="AP251" s="460">
        <v>41.581499999999998</v>
      </c>
      <c r="AQ251" s="460">
        <v>42.943100000000001</v>
      </c>
      <c r="AR251" s="460">
        <v>44.860199999999999</v>
      </c>
      <c r="AS251" s="460">
        <v>47.698799999999999</v>
      </c>
      <c r="AT251" s="460">
        <v>51.653199999999998</v>
      </c>
      <c r="AU251" s="460">
        <v>57.003999999999998</v>
      </c>
      <c r="AV251" s="460">
        <v>63.638399999999997</v>
      </c>
      <c r="AW251" s="460">
        <v>70.621700000000004</v>
      </c>
      <c r="AX251" s="460">
        <v>76.741600000000005</v>
      </c>
      <c r="AY251" s="460">
        <v>81.460499999999996</v>
      </c>
      <c r="AZ251" s="460">
        <v>86.219700000000003</v>
      </c>
      <c r="BA251" s="460">
        <v>95.227000000000004</v>
      </c>
      <c r="BB251" s="460">
        <v>96.585800000000006</v>
      </c>
      <c r="BC251" s="460">
        <v>100</v>
      </c>
      <c r="BD251" s="460">
        <v>106.271</v>
      </c>
      <c r="BE251" s="460">
        <v>107.49</v>
      </c>
      <c r="BF251" s="460">
        <v>108.324</v>
      </c>
      <c r="BG251" s="460">
        <v>111.044</v>
      </c>
      <c r="BH251" s="460">
        <v>109.873</v>
      </c>
      <c r="BI251" s="460">
        <v>112.706</v>
      </c>
      <c r="BJ251" s="460">
        <v>121.178</v>
      </c>
      <c r="BK251" s="460">
        <v>127.276</v>
      </c>
      <c r="BL251" s="460">
        <v>128.77699999999999</v>
      </c>
      <c r="BM251" s="460">
        <v>128.327</v>
      </c>
      <c r="BN251" s="460"/>
      <c r="BO251" s="461">
        <v>251</v>
      </c>
    </row>
    <row r="252" spans="1:67" s="455" customFormat="1" ht="14" x14ac:dyDescent="0.15">
      <c r="A252" s="460" t="s">
        <v>1036</v>
      </c>
      <c r="B252" s="460" t="s">
        <v>1037</v>
      </c>
      <c r="C252" s="460" t="s">
        <v>1205</v>
      </c>
      <c r="D252" s="460" t="s">
        <v>1206</v>
      </c>
      <c r="E252" s="460"/>
      <c r="F252" s="460"/>
      <c r="G252" s="460"/>
      <c r="H252" s="460"/>
      <c r="I252" s="460"/>
      <c r="J252" s="460"/>
      <c r="K252" s="460"/>
      <c r="L252" s="460"/>
      <c r="M252" s="460"/>
      <c r="N252" s="460"/>
      <c r="O252" s="460"/>
      <c r="P252" s="460"/>
      <c r="Q252" s="460"/>
      <c r="R252" s="460"/>
      <c r="S252" s="460"/>
      <c r="T252" s="460"/>
      <c r="U252" s="460"/>
      <c r="V252" s="460"/>
      <c r="W252" s="460"/>
      <c r="X252" s="460"/>
      <c r="Y252" s="460"/>
      <c r="Z252" s="460"/>
      <c r="AA252" s="460"/>
      <c r="AB252" s="460"/>
      <c r="AC252" s="460"/>
      <c r="AD252" s="460"/>
      <c r="AE252" s="460"/>
      <c r="AF252" s="460"/>
      <c r="AG252" s="460"/>
      <c r="AH252" s="460"/>
      <c r="AI252" s="460"/>
      <c r="AJ252" s="460"/>
      <c r="AK252" s="460"/>
      <c r="AL252" s="460"/>
      <c r="AM252" s="460"/>
      <c r="AN252" s="460"/>
      <c r="AO252" s="460"/>
      <c r="AP252" s="460"/>
      <c r="AQ252" s="460"/>
      <c r="AR252" s="460"/>
      <c r="AS252" s="460"/>
      <c r="AT252" s="460"/>
      <c r="AU252" s="460"/>
      <c r="AV252" s="460"/>
      <c r="AW252" s="460"/>
      <c r="AX252" s="460"/>
      <c r="AY252" s="460"/>
      <c r="AZ252" s="460"/>
      <c r="BA252" s="460"/>
      <c r="BB252" s="460"/>
      <c r="BC252" s="460"/>
      <c r="BD252" s="460"/>
      <c r="BE252" s="460"/>
      <c r="BF252" s="460"/>
      <c r="BG252" s="460"/>
      <c r="BH252" s="460"/>
      <c r="BI252" s="460"/>
      <c r="BJ252" s="460"/>
      <c r="BK252" s="460"/>
      <c r="BL252" s="460"/>
      <c r="BM252" s="460"/>
      <c r="BN252" s="460"/>
      <c r="BO252" s="461">
        <v>252</v>
      </c>
    </row>
    <row r="253" spans="1:67" s="455" customFormat="1" ht="14" x14ac:dyDescent="0.15">
      <c r="A253" s="460" t="s">
        <v>1038</v>
      </c>
      <c r="B253" s="460" t="s">
        <v>1039</v>
      </c>
      <c r="C253" s="460" t="s">
        <v>1205</v>
      </c>
      <c r="D253" s="460" t="s">
        <v>1206</v>
      </c>
      <c r="E253" s="460"/>
      <c r="F253" s="460"/>
      <c r="G253" s="460"/>
      <c r="H253" s="460"/>
      <c r="I253" s="460"/>
      <c r="J253" s="460"/>
      <c r="K253" s="460"/>
      <c r="L253" s="460"/>
      <c r="M253" s="460"/>
      <c r="N253" s="460"/>
      <c r="O253" s="460"/>
      <c r="P253" s="460"/>
      <c r="Q253" s="460"/>
      <c r="R253" s="460"/>
      <c r="S253" s="460"/>
      <c r="T253" s="460"/>
      <c r="U253" s="460"/>
      <c r="V253" s="460"/>
      <c r="W253" s="460"/>
      <c r="X253" s="460"/>
      <c r="Y253" s="460"/>
      <c r="Z253" s="460"/>
      <c r="AA253" s="460"/>
      <c r="AB253" s="460"/>
      <c r="AC253" s="460"/>
      <c r="AD253" s="460"/>
      <c r="AE253" s="460"/>
      <c r="AF253" s="460"/>
      <c r="AG253" s="460"/>
      <c r="AH253" s="460"/>
      <c r="AI253" s="460"/>
      <c r="AJ253" s="460"/>
      <c r="AK253" s="460"/>
      <c r="AL253" s="460"/>
      <c r="AM253" s="460"/>
      <c r="AN253" s="460"/>
      <c r="AO253" s="460"/>
      <c r="AP253" s="460"/>
      <c r="AQ253" s="460"/>
      <c r="AR253" s="460"/>
      <c r="AS253" s="460"/>
      <c r="AT253" s="460"/>
      <c r="AU253" s="460"/>
      <c r="AV253" s="460"/>
      <c r="AW253" s="460"/>
      <c r="AX253" s="460"/>
      <c r="AY253" s="460"/>
      <c r="AZ253" s="460"/>
      <c r="BA253" s="460"/>
      <c r="BB253" s="460"/>
      <c r="BC253" s="460"/>
      <c r="BD253" s="460"/>
      <c r="BE253" s="460"/>
      <c r="BF253" s="460"/>
      <c r="BG253" s="460"/>
      <c r="BH253" s="460"/>
      <c r="BI253" s="460"/>
      <c r="BJ253" s="460"/>
      <c r="BK253" s="460"/>
      <c r="BL253" s="460"/>
      <c r="BM253" s="460"/>
      <c r="BN253" s="460"/>
      <c r="BO253" s="461">
        <v>253</v>
      </c>
    </row>
    <row r="254" spans="1:67" s="455" customFormat="1" ht="14" x14ac:dyDescent="0.15">
      <c r="A254" s="460" t="s">
        <v>341</v>
      </c>
      <c r="B254" s="460" t="s">
        <v>1040</v>
      </c>
      <c r="C254" s="460" t="s">
        <v>1205</v>
      </c>
      <c r="D254" s="460" t="s">
        <v>1206</v>
      </c>
      <c r="E254" s="460">
        <v>2.2969900000000001</v>
      </c>
      <c r="F254" s="460">
        <v>2.3319700000000001</v>
      </c>
      <c r="G254" s="460">
        <v>2.4015399999999998</v>
      </c>
      <c r="H254" s="460">
        <v>2.49187</v>
      </c>
      <c r="I254" s="460">
        <v>2.5133899999999998</v>
      </c>
      <c r="J254" s="460">
        <v>2.5581700000000001</v>
      </c>
      <c r="K254" s="460">
        <v>2.6629100000000001</v>
      </c>
      <c r="L254" s="460">
        <v>2.7198000000000002</v>
      </c>
      <c r="M254" s="460">
        <v>2.9436900000000001</v>
      </c>
      <c r="N254" s="460">
        <v>3.0153799999999999</v>
      </c>
      <c r="O254" s="460">
        <v>3.0914799999999998</v>
      </c>
      <c r="P254" s="460">
        <v>3.20065</v>
      </c>
      <c r="Q254" s="460">
        <v>3.4983399999999998</v>
      </c>
      <c r="R254" s="460">
        <v>4.01647</v>
      </c>
      <c r="S254" s="460">
        <v>4.9010999999999996</v>
      </c>
      <c r="T254" s="460">
        <v>5.7332599999999996</v>
      </c>
      <c r="U254" s="460">
        <v>6.3462800000000001</v>
      </c>
      <c r="V254" s="460">
        <v>7.0916399999999999</v>
      </c>
      <c r="W254" s="460">
        <v>7.8190099999999996</v>
      </c>
      <c r="X254" s="460">
        <v>8.9701299999999993</v>
      </c>
      <c r="Y254" s="460">
        <v>10.5372</v>
      </c>
      <c r="Z254" s="460">
        <v>12.0474</v>
      </c>
      <c r="AA254" s="460">
        <v>13.4491</v>
      </c>
      <c r="AB254" s="460">
        <v>15.49</v>
      </c>
      <c r="AC254" s="460">
        <v>17.555599999999998</v>
      </c>
      <c r="AD254" s="460">
        <v>18.893799999999999</v>
      </c>
      <c r="AE254" s="460">
        <v>20.3474</v>
      </c>
      <c r="AF254" s="460">
        <v>22.5351</v>
      </c>
      <c r="AG254" s="460">
        <v>24.2835</v>
      </c>
      <c r="AH254" s="460">
        <v>27.0596</v>
      </c>
      <c r="AI254" s="460">
        <v>30.053599999999999</v>
      </c>
      <c r="AJ254" s="460">
        <v>31.1906</v>
      </c>
      <c r="AK254" s="460">
        <v>33.199199999999998</v>
      </c>
      <c r="AL254" s="460">
        <v>36.796399999999998</v>
      </c>
      <c r="AM254" s="460">
        <v>40.039900000000003</v>
      </c>
      <c r="AN254" s="460">
        <v>42.114899999999999</v>
      </c>
      <c r="AO254" s="460">
        <v>43.548699999999997</v>
      </c>
      <c r="AP254" s="460">
        <v>45.127800000000001</v>
      </c>
      <c r="AQ254" s="460">
        <v>47.660699999999999</v>
      </c>
      <c r="AR254" s="460">
        <v>49.299799999999998</v>
      </c>
      <c r="AS254" s="460">
        <v>51.052599999999998</v>
      </c>
      <c r="AT254" s="460">
        <v>53.879199999999997</v>
      </c>
      <c r="AU254" s="460">
        <v>56.115200000000002</v>
      </c>
      <c r="AV254" s="460">
        <v>58.253900000000002</v>
      </c>
      <c r="AW254" s="460">
        <v>60.421799999999998</v>
      </c>
      <c r="AX254" s="460">
        <v>64.575500000000005</v>
      </c>
      <c r="AY254" s="460">
        <v>69.954400000000007</v>
      </c>
      <c r="AZ254" s="460">
        <v>75.476900000000001</v>
      </c>
      <c r="BA254" s="460">
        <v>84.557000000000002</v>
      </c>
      <c r="BB254" s="460">
        <v>90.457499999999996</v>
      </c>
      <c r="BC254" s="460">
        <v>100</v>
      </c>
      <c r="BD254" s="460">
        <v>105.107</v>
      </c>
      <c r="BE254" s="460">
        <v>114.84</v>
      </c>
      <c r="BF254" s="460">
        <v>120.812</v>
      </c>
      <c r="BG254" s="460">
        <v>127.679</v>
      </c>
      <c r="BH254" s="460">
        <v>133.631</v>
      </c>
      <c r="BI254" s="460">
        <v>137.73400000000001</v>
      </c>
      <c r="BJ254" s="460">
        <v>140.32400000000001</v>
      </c>
      <c r="BK254" s="460">
        <v>141.75299999999999</v>
      </c>
      <c r="BL254" s="460">
        <v>143.172</v>
      </c>
      <c r="BM254" s="460">
        <v>144.029</v>
      </c>
      <c r="BN254" s="460"/>
      <c r="BO254" s="461">
        <v>254</v>
      </c>
    </row>
    <row r="255" spans="1:67" s="455" customFormat="1" ht="14" x14ac:dyDescent="0.15">
      <c r="A255" s="460" t="s">
        <v>342</v>
      </c>
      <c r="B255" s="460" t="s">
        <v>1041</v>
      </c>
      <c r="C255" s="460" t="s">
        <v>1205</v>
      </c>
      <c r="D255" s="460" t="s">
        <v>1206</v>
      </c>
      <c r="E255" s="460"/>
      <c r="F255" s="460"/>
      <c r="G255" s="460"/>
      <c r="H255" s="460"/>
      <c r="I255" s="460"/>
      <c r="J255" s="460"/>
      <c r="K255" s="460"/>
      <c r="L255" s="460"/>
      <c r="M255" s="460"/>
      <c r="N255" s="460"/>
      <c r="O255" s="460"/>
      <c r="P255" s="460"/>
      <c r="Q255" s="460"/>
      <c r="R255" s="460"/>
      <c r="S255" s="460"/>
      <c r="T255" s="460"/>
      <c r="U255" s="460"/>
      <c r="V255" s="460"/>
      <c r="W255" s="460"/>
      <c r="X255" s="460"/>
      <c r="Y255" s="460"/>
      <c r="Z255" s="460"/>
      <c r="AA255" s="460"/>
      <c r="AB255" s="460">
        <v>28.852</v>
      </c>
      <c r="AC255" s="460">
        <v>31.419799999999999</v>
      </c>
      <c r="AD255" s="460">
        <v>33.699100000000001</v>
      </c>
      <c r="AE255" s="460">
        <v>35.776400000000002</v>
      </c>
      <c r="AF255" s="460">
        <v>38.719299999999997</v>
      </c>
      <c r="AG255" s="460">
        <v>41.505899999999997</v>
      </c>
      <c r="AH255" s="460">
        <v>44.718899999999998</v>
      </c>
      <c r="AI255" s="460">
        <v>47.645899999999997</v>
      </c>
      <c r="AJ255" s="460">
        <v>51.549799999999998</v>
      </c>
      <c r="AK255" s="460">
        <v>54.552300000000002</v>
      </c>
      <c r="AL255" s="460">
        <v>56.720700000000001</v>
      </c>
      <c r="AM255" s="460">
        <v>59.4054</v>
      </c>
      <c r="AN255" s="460">
        <v>63.114800000000002</v>
      </c>
      <c r="AO255" s="460">
        <v>65.465900000000005</v>
      </c>
      <c r="AP255" s="460">
        <v>67.856700000000004</v>
      </c>
      <c r="AQ255" s="460">
        <v>69.977500000000006</v>
      </c>
      <c r="AR255" s="460">
        <v>71.86</v>
      </c>
      <c r="AS255" s="460">
        <v>73.988699999999994</v>
      </c>
      <c r="AT255" s="460">
        <v>75.456100000000006</v>
      </c>
      <c r="AU255" s="460">
        <v>77.509299999999996</v>
      </c>
      <c r="AV255" s="460">
        <v>79.611800000000002</v>
      </c>
      <c r="AW255" s="460">
        <v>82.503600000000006</v>
      </c>
      <c r="AX255" s="460">
        <v>84.168300000000002</v>
      </c>
      <c r="AY255" s="460">
        <v>86.882900000000006</v>
      </c>
      <c r="AZ255" s="460">
        <v>89.460700000000003</v>
      </c>
      <c r="BA255" s="460">
        <v>93.347800000000007</v>
      </c>
      <c r="BB255" s="460">
        <v>96.768900000000002</v>
      </c>
      <c r="BC255" s="460">
        <v>100</v>
      </c>
      <c r="BD255" s="460">
        <v>103.24</v>
      </c>
      <c r="BE255" s="460">
        <v>108.001</v>
      </c>
      <c r="BF255" s="460">
        <v>113.74299999999999</v>
      </c>
      <c r="BG255" s="460">
        <v>119.004</v>
      </c>
      <c r="BH255" s="460">
        <v>124.285</v>
      </c>
      <c r="BI255" s="460">
        <v>128.79599999999999</v>
      </c>
      <c r="BJ255" s="460">
        <v>135.63300000000001</v>
      </c>
      <c r="BK255" s="460">
        <v>145.54499999999999</v>
      </c>
      <c r="BL255" s="460">
        <v>155.32499999999999</v>
      </c>
      <c r="BM255" s="460">
        <v>164.077</v>
      </c>
      <c r="BN255" s="460">
        <v>173.43899999999999</v>
      </c>
      <c r="BO255" s="461">
        <v>255</v>
      </c>
    </row>
    <row r="256" spans="1:67" s="455" customFormat="1" ht="14" x14ac:dyDescent="0.15">
      <c r="A256" s="460" t="s">
        <v>1151</v>
      </c>
      <c r="B256" s="460" t="s">
        <v>1042</v>
      </c>
      <c r="C256" s="460" t="s">
        <v>1205</v>
      </c>
      <c r="D256" s="460" t="s">
        <v>1206</v>
      </c>
      <c r="E256" s="462">
        <v>5.3999999999999998E-5</v>
      </c>
      <c r="F256" s="462">
        <v>5.5999999999999999E-5</v>
      </c>
      <c r="G256" s="462">
        <v>5.8E-5</v>
      </c>
      <c r="H256" s="462">
        <v>6.2000000000000003E-5</v>
      </c>
      <c r="I256" s="462">
        <v>6.2000000000000003E-5</v>
      </c>
      <c r="J256" s="462">
        <v>6.4999999999999994E-5</v>
      </c>
      <c r="K256" s="462">
        <v>7.1000000000000005E-5</v>
      </c>
      <c r="L256" s="462">
        <v>8.0000000000000007E-5</v>
      </c>
      <c r="M256" s="462">
        <v>8.5000000000000006E-5</v>
      </c>
      <c r="N256" s="462">
        <v>8.8999999999999995E-5</v>
      </c>
      <c r="O256" s="462">
        <v>9.7E-5</v>
      </c>
      <c r="P256" s="460">
        <v>1.1E-4</v>
      </c>
      <c r="Q256" s="460">
        <v>1.2999999999999999E-4</v>
      </c>
      <c r="R256" s="460">
        <v>1.4999999999999999E-4</v>
      </c>
      <c r="S256" s="460">
        <v>1.9000000000000001E-4</v>
      </c>
      <c r="T256" s="460">
        <v>2.3000000000000001E-4</v>
      </c>
      <c r="U256" s="460">
        <v>2.7E-4</v>
      </c>
      <c r="V256" s="460">
        <v>3.4000000000000002E-4</v>
      </c>
      <c r="W256" s="460">
        <v>5.4000000000000001E-4</v>
      </c>
      <c r="X256" s="460">
        <v>8.8999999999999995E-4</v>
      </c>
      <c r="Y256" s="460">
        <v>1.73E-3</v>
      </c>
      <c r="Z256" s="460">
        <v>2.3800000000000002E-3</v>
      </c>
      <c r="AA256" s="460">
        <v>3.0699999999999998E-3</v>
      </c>
      <c r="AB256" s="460">
        <v>4.0299999999999997E-3</v>
      </c>
      <c r="AC256" s="460">
        <v>5.9800000000000001E-3</v>
      </c>
      <c r="AD256" s="460">
        <v>8.6800000000000002E-3</v>
      </c>
      <c r="AE256" s="460">
        <v>1.1679999999999999E-2</v>
      </c>
      <c r="AF256" s="460">
        <v>1.6219999999999998E-2</v>
      </c>
      <c r="AG256" s="460">
        <v>2.7380000000000002E-2</v>
      </c>
      <c r="AH256" s="460">
        <v>4.4699999999999997E-2</v>
      </c>
      <c r="AI256" s="460">
        <v>7.1650000000000005E-2</v>
      </c>
      <c r="AJ256" s="460">
        <v>0.11892</v>
      </c>
      <c r="AK256" s="460">
        <v>0.20226</v>
      </c>
      <c r="AL256" s="460">
        <v>0.33594000000000002</v>
      </c>
      <c r="AM256" s="460">
        <v>0.68940000000000001</v>
      </c>
      <c r="AN256" s="460">
        <v>1.30375</v>
      </c>
      <c r="AO256" s="460">
        <v>2.3521200000000002</v>
      </c>
      <c r="AP256" s="460">
        <v>4.3671699999999998</v>
      </c>
      <c r="AQ256" s="460">
        <v>8.0635899999999996</v>
      </c>
      <c r="AR256" s="460">
        <v>13.2942</v>
      </c>
      <c r="AS256" s="460">
        <v>20.594799999999999</v>
      </c>
      <c r="AT256" s="460">
        <v>31.798500000000001</v>
      </c>
      <c r="AU256" s="460">
        <v>46.096299999999999</v>
      </c>
      <c r="AV256" s="460">
        <v>56.054299999999998</v>
      </c>
      <c r="AW256" s="460">
        <v>60.874000000000002</v>
      </c>
      <c r="AX256" s="460">
        <v>65.852999999999994</v>
      </c>
      <c r="AY256" s="460">
        <v>72.173000000000002</v>
      </c>
      <c r="AZ256" s="460">
        <v>78.492599999999996</v>
      </c>
      <c r="BA256" s="460">
        <v>86.6905</v>
      </c>
      <c r="BB256" s="460">
        <v>92.109499999999997</v>
      </c>
      <c r="BC256" s="460">
        <v>100</v>
      </c>
      <c r="BD256" s="460">
        <v>106.47199999999999</v>
      </c>
      <c r="BE256" s="460">
        <v>115.93899999999999</v>
      </c>
      <c r="BF256" s="460">
        <v>124.626</v>
      </c>
      <c r="BG256" s="460">
        <v>135.661</v>
      </c>
      <c r="BH256" s="460">
        <v>146.06800000000001</v>
      </c>
      <c r="BI256" s="460">
        <v>157.42500000000001</v>
      </c>
      <c r="BJ256" s="460">
        <v>174.96899999999999</v>
      </c>
      <c r="BK256" s="460">
        <v>203.54499999999999</v>
      </c>
      <c r="BL256" s="460">
        <v>234.43700000000001</v>
      </c>
      <c r="BM256" s="460">
        <v>263.22399999999999</v>
      </c>
      <c r="BN256" s="460">
        <v>314.80599999999998</v>
      </c>
      <c r="BO256" s="461">
        <v>256</v>
      </c>
    </row>
    <row r="257" spans="1:67" s="455" customFormat="1" ht="14" x14ac:dyDescent="0.15">
      <c r="A257" s="460" t="s">
        <v>345</v>
      </c>
      <c r="B257" s="460" t="s">
        <v>1043</v>
      </c>
      <c r="C257" s="460" t="s">
        <v>1205</v>
      </c>
      <c r="D257" s="460" t="s">
        <v>1206</v>
      </c>
      <c r="E257" s="460"/>
      <c r="F257" s="460"/>
      <c r="G257" s="460"/>
      <c r="H257" s="460"/>
      <c r="I257" s="460"/>
      <c r="J257" s="460"/>
      <c r="K257" s="460"/>
      <c r="L257" s="460"/>
      <c r="M257" s="460"/>
      <c r="N257" s="460"/>
      <c r="O257" s="460"/>
      <c r="P257" s="460"/>
      <c r="Q257" s="460"/>
      <c r="R257" s="460"/>
      <c r="S257" s="460"/>
      <c r="T257" s="460"/>
      <c r="U257" s="460"/>
      <c r="V257" s="460"/>
      <c r="W257" s="460"/>
      <c r="X257" s="460"/>
      <c r="Y257" s="460"/>
      <c r="Z257" s="460"/>
      <c r="AA257" s="460"/>
      <c r="AB257" s="460"/>
      <c r="AC257" s="460"/>
      <c r="AD257" s="460"/>
      <c r="AE257" s="460"/>
      <c r="AF257" s="460"/>
      <c r="AG257" s="460"/>
      <c r="AH257" s="460"/>
      <c r="AI257" s="460"/>
      <c r="AJ257" s="460"/>
      <c r="AK257" s="460"/>
      <c r="AL257" s="460"/>
      <c r="AM257" s="460"/>
      <c r="AN257" s="460"/>
      <c r="AO257" s="460"/>
      <c r="AP257" s="460"/>
      <c r="AQ257" s="460"/>
      <c r="AR257" s="460"/>
      <c r="AS257" s="460"/>
      <c r="AT257" s="460"/>
      <c r="AU257" s="460"/>
      <c r="AV257" s="460"/>
      <c r="AW257" s="460"/>
      <c r="AX257" s="460"/>
      <c r="AY257" s="460"/>
      <c r="AZ257" s="460"/>
      <c r="BA257" s="460"/>
      <c r="BB257" s="460"/>
      <c r="BC257" s="460">
        <v>100</v>
      </c>
      <c r="BD257" s="460">
        <v>100.501</v>
      </c>
      <c r="BE257" s="460"/>
      <c r="BF257" s="460"/>
      <c r="BG257" s="460"/>
      <c r="BH257" s="460"/>
      <c r="BI257" s="460"/>
      <c r="BJ257" s="460"/>
      <c r="BK257" s="460"/>
      <c r="BL257" s="460"/>
      <c r="BM257" s="460"/>
      <c r="BN257" s="460"/>
      <c r="BO257" s="461">
        <v>257</v>
      </c>
    </row>
    <row r="258" spans="1:67" s="455" customFormat="1" ht="14" x14ac:dyDescent="0.15">
      <c r="A258" s="460" t="s">
        <v>337</v>
      </c>
      <c r="B258" s="460" t="s">
        <v>1044</v>
      </c>
      <c r="C258" s="460" t="s">
        <v>1205</v>
      </c>
      <c r="D258" s="460" t="s">
        <v>1206</v>
      </c>
      <c r="E258" s="460"/>
      <c r="F258" s="460"/>
      <c r="G258" s="460"/>
      <c r="H258" s="460"/>
      <c r="I258" s="460"/>
      <c r="J258" s="460">
        <v>9.8100000000000007E-2</v>
      </c>
      <c r="K258" s="460">
        <v>0.10768999999999999</v>
      </c>
      <c r="L258" s="460">
        <v>0.12081</v>
      </c>
      <c r="M258" s="460">
        <v>0.13966000000000001</v>
      </c>
      <c r="N258" s="460">
        <v>0.16259000000000001</v>
      </c>
      <c r="O258" s="460">
        <v>0.16825999999999999</v>
      </c>
      <c r="P258" s="460">
        <v>0.17630000000000001</v>
      </c>
      <c r="Q258" s="460">
        <v>0.18976000000000001</v>
      </c>
      <c r="R258" s="460">
        <v>0.20949000000000001</v>
      </c>
      <c r="S258" s="460">
        <v>0.25054999999999999</v>
      </c>
      <c r="T258" s="460">
        <v>0.31583</v>
      </c>
      <c r="U258" s="460">
        <v>0.33750000000000002</v>
      </c>
      <c r="V258" s="460">
        <v>0.37665999999999999</v>
      </c>
      <c r="W258" s="460">
        <v>0.40143000000000001</v>
      </c>
      <c r="X258" s="460">
        <v>0.45340000000000003</v>
      </c>
      <c r="Y258" s="460">
        <v>0.59031999999999996</v>
      </c>
      <c r="Z258" s="460">
        <v>0.74173999999999995</v>
      </c>
      <c r="AA258" s="460">
        <v>0.95633999999999997</v>
      </c>
      <c r="AB258" s="460">
        <v>1.21509</v>
      </c>
      <c r="AC258" s="460">
        <v>1.65429</v>
      </c>
      <c r="AD258" s="460">
        <v>2.2048800000000002</v>
      </c>
      <c r="AE258" s="460">
        <v>2.9199600000000001</v>
      </c>
      <c r="AF258" s="460">
        <v>3.7944800000000001</v>
      </c>
      <c r="AG258" s="460">
        <v>4.9778500000000001</v>
      </c>
      <c r="AH258" s="460">
        <v>6.2646100000000002</v>
      </c>
      <c r="AI258" s="460">
        <v>8.5090199999999996</v>
      </c>
      <c r="AJ258" s="460">
        <v>10.950699999999999</v>
      </c>
      <c r="AK258" s="460">
        <v>13.3431</v>
      </c>
      <c r="AL258" s="460">
        <v>16.715900000000001</v>
      </c>
      <c r="AM258" s="460">
        <v>22.4133</v>
      </c>
      <c r="AN258" s="460">
        <v>28.560700000000001</v>
      </c>
      <c r="AO258" s="460">
        <v>34.552</v>
      </c>
      <c r="AP258" s="460">
        <v>40.111600000000003</v>
      </c>
      <c r="AQ258" s="460">
        <v>45.245800000000003</v>
      </c>
      <c r="AR258" s="460">
        <v>48.815899999999999</v>
      </c>
      <c r="AS258" s="460">
        <v>51.707700000000003</v>
      </c>
      <c r="AT258" s="460">
        <v>54.369399999999999</v>
      </c>
      <c r="AU258" s="460">
        <v>57.260599999999997</v>
      </c>
      <c r="AV258" s="460">
        <v>60.297499999999999</v>
      </c>
      <c r="AW258" s="460">
        <v>63.153100000000002</v>
      </c>
      <c r="AX258" s="460">
        <v>66.332499999999996</v>
      </c>
      <c r="AY258" s="460">
        <v>71.142300000000006</v>
      </c>
      <c r="AZ258" s="460">
        <v>76.1404</v>
      </c>
      <c r="BA258" s="460">
        <v>83.966399999999993</v>
      </c>
      <c r="BB258" s="460">
        <v>94.161799999999999</v>
      </c>
      <c r="BC258" s="460">
        <v>100</v>
      </c>
      <c r="BD258" s="460">
        <v>112.691</v>
      </c>
      <c r="BE258" s="460">
        <v>130.72300000000001</v>
      </c>
      <c r="BF258" s="460">
        <v>141.012</v>
      </c>
      <c r="BG258" s="460">
        <v>149.65799999999999</v>
      </c>
      <c r="BH258" s="460">
        <v>158.02099999999999</v>
      </c>
      <c r="BI258" s="460">
        <v>166.19800000000001</v>
      </c>
      <c r="BJ258" s="460">
        <v>175.03800000000001</v>
      </c>
      <c r="BK258" s="460">
        <v>181.154</v>
      </c>
      <c r="BL258" s="460">
        <v>187.43</v>
      </c>
      <c r="BM258" s="460">
        <v>193.59700000000001</v>
      </c>
      <c r="BN258" s="460"/>
      <c r="BO258" s="461">
        <v>258</v>
      </c>
    </row>
    <row r="259" spans="1:67" s="455" customFormat="1" ht="14" x14ac:dyDescent="0.15">
      <c r="A259" s="460" t="s">
        <v>346</v>
      </c>
      <c r="B259" s="460" t="s">
        <v>1045</v>
      </c>
      <c r="C259" s="460" t="s">
        <v>1205</v>
      </c>
      <c r="D259" s="460" t="s">
        <v>1206</v>
      </c>
      <c r="E259" s="460"/>
      <c r="F259" s="460"/>
      <c r="G259" s="460"/>
      <c r="H259" s="460"/>
      <c r="I259" s="460"/>
      <c r="J259" s="460"/>
      <c r="K259" s="460"/>
      <c r="L259" s="460"/>
      <c r="M259" s="460"/>
      <c r="N259" s="460"/>
      <c r="O259" s="460"/>
      <c r="P259" s="460"/>
      <c r="Q259" s="460"/>
      <c r="R259" s="460"/>
      <c r="S259" s="460"/>
      <c r="T259" s="460"/>
      <c r="U259" s="460"/>
      <c r="V259" s="460"/>
      <c r="W259" s="460"/>
      <c r="X259" s="460"/>
      <c r="Y259" s="460"/>
      <c r="Z259" s="460"/>
      <c r="AA259" s="460"/>
      <c r="AB259" s="460"/>
      <c r="AC259" s="460"/>
      <c r="AD259" s="460"/>
      <c r="AE259" s="460"/>
      <c r="AF259" s="460"/>
      <c r="AG259" s="460"/>
      <c r="AH259" s="460"/>
      <c r="AI259" s="460"/>
      <c r="AJ259" s="460"/>
      <c r="AK259" s="460"/>
      <c r="AL259" s="460">
        <v>36.094000000000001</v>
      </c>
      <c r="AM259" s="460">
        <v>39.716700000000003</v>
      </c>
      <c r="AN259" s="460">
        <v>42.318199999999997</v>
      </c>
      <c r="AO259" s="460">
        <v>45.361600000000003</v>
      </c>
      <c r="AP259" s="460">
        <v>49.0672</v>
      </c>
      <c r="AQ259" s="460">
        <v>49.100999999999999</v>
      </c>
      <c r="AR259" s="460">
        <v>51.9377</v>
      </c>
      <c r="AS259" s="460">
        <v>53.699399999999997</v>
      </c>
      <c r="AT259" s="460">
        <v>54.701000000000001</v>
      </c>
      <c r="AU259" s="460">
        <v>54.543700000000001</v>
      </c>
      <c r="AV259" s="460">
        <v>59.278399999999998</v>
      </c>
      <c r="AW259" s="460">
        <v>61.484299999999998</v>
      </c>
      <c r="AX259" s="460">
        <v>66.678899999999999</v>
      </c>
      <c r="AY259" s="460">
        <v>71.553600000000003</v>
      </c>
      <c r="AZ259" s="460">
        <v>75.945999999999998</v>
      </c>
      <c r="BA259" s="460">
        <v>85.098100000000002</v>
      </c>
      <c r="BB259" s="460">
        <v>96.1755</v>
      </c>
      <c r="BC259" s="460">
        <v>100</v>
      </c>
      <c r="BD259" s="460">
        <v>115.125</v>
      </c>
      <c r="BE259" s="460">
        <v>129.72200000000001</v>
      </c>
      <c r="BF259" s="460">
        <v>136.08099999999999</v>
      </c>
      <c r="BG259" s="460">
        <v>140.26599999999999</v>
      </c>
      <c r="BH259" s="460">
        <v>147.85400000000001</v>
      </c>
      <c r="BI259" s="460">
        <v>155.90600000000001</v>
      </c>
      <c r="BJ259" s="460">
        <v>164.7</v>
      </c>
      <c r="BK259" s="460">
        <v>169.02199999999999</v>
      </c>
      <c r="BL259" s="460">
        <v>173.87100000000001</v>
      </c>
      <c r="BM259" s="460">
        <v>180.46899999999999</v>
      </c>
      <c r="BN259" s="460"/>
      <c r="BO259" s="461">
        <v>259</v>
      </c>
    </row>
    <row r="260" spans="1:67" s="455" customFormat="1" ht="14" x14ac:dyDescent="0.15">
      <c r="A260" s="460" t="s">
        <v>347</v>
      </c>
      <c r="B260" s="460" t="s">
        <v>1046</v>
      </c>
      <c r="C260" s="460" t="s">
        <v>1205</v>
      </c>
      <c r="D260" s="460" t="s">
        <v>1206</v>
      </c>
      <c r="E260" s="460"/>
      <c r="F260" s="460"/>
      <c r="G260" s="460"/>
      <c r="H260" s="460"/>
      <c r="I260" s="460"/>
      <c r="J260" s="460"/>
      <c r="K260" s="460"/>
      <c r="L260" s="460"/>
      <c r="M260" s="460"/>
      <c r="N260" s="460"/>
      <c r="O260" s="460"/>
      <c r="P260" s="460"/>
      <c r="Q260" s="460"/>
      <c r="R260" s="460"/>
      <c r="S260" s="460"/>
      <c r="T260" s="460"/>
      <c r="U260" s="460"/>
      <c r="V260" s="460"/>
      <c r="W260" s="460"/>
      <c r="X260" s="460"/>
      <c r="Y260" s="460"/>
      <c r="Z260" s="460"/>
      <c r="AA260" s="460"/>
      <c r="AB260" s="460"/>
      <c r="AC260" s="460"/>
      <c r="AD260" s="460"/>
      <c r="AE260" s="460"/>
      <c r="AF260" s="460"/>
      <c r="AG260" s="460"/>
      <c r="AH260" s="460"/>
      <c r="AI260" s="460"/>
      <c r="AJ260" s="460"/>
      <c r="AK260" s="460">
        <v>4.1900000000000001E-3</v>
      </c>
      <c r="AL260" s="460">
        <v>0.20279</v>
      </c>
      <c r="AM260" s="460">
        <v>2.0100600000000002</v>
      </c>
      <c r="AN260" s="460">
        <v>9.5828900000000008</v>
      </c>
      <c r="AO260" s="460">
        <v>17.2804</v>
      </c>
      <c r="AP260" s="460">
        <v>20.035</v>
      </c>
      <c r="AQ260" s="460">
        <v>22.1541</v>
      </c>
      <c r="AR260" s="460">
        <v>27.179500000000001</v>
      </c>
      <c r="AS260" s="460">
        <v>34.844999999999999</v>
      </c>
      <c r="AT260" s="460">
        <v>39.012</v>
      </c>
      <c r="AU260" s="460">
        <v>39.307499999999997</v>
      </c>
      <c r="AV260" s="460">
        <v>41.343499999999999</v>
      </c>
      <c r="AW260" s="460">
        <v>45.084299999999999</v>
      </c>
      <c r="AX260" s="460">
        <v>51.201999999999998</v>
      </c>
      <c r="AY260" s="460">
        <v>55.8371</v>
      </c>
      <c r="AZ260" s="460">
        <v>63.005899999999997</v>
      </c>
      <c r="BA260" s="460">
        <v>78.900000000000006</v>
      </c>
      <c r="BB260" s="460">
        <v>91.430300000000003</v>
      </c>
      <c r="BC260" s="460">
        <v>100</v>
      </c>
      <c r="BD260" s="460">
        <v>107.956</v>
      </c>
      <c r="BE260" s="460">
        <v>108.57</v>
      </c>
      <c r="BF260" s="460">
        <v>108.31</v>
      </c>
      <c r="BG260" s="460">
        <v>121.38500000000001</v>
      </c>
      <c r="BH260" s="460">
        <v>180.5</v>
      </c>
      <c r="BI260" s="460">
        <v>205.61199999999999</v>
      </c>
      <c r="BJ260" s="460">
        <v>235.29900000000001</v>
      </c>
      <c r="BK260" s="460">
        <v>261.06900000000002</v>
      </c>
      <c r="BL260" s="460">
        <v>281.65899999999999</v>
      </c>
      <c r="BM260" s="460">
        <v>289.35500000000002</v>
      </c>
      <c r="BN260" s="460"/>
      <c r="BO260" s="461">
        <v>260</v>
      </c>
    </row>
    <row r="261" spans="1:67" s="455" customFormat="1" ht="14" x14ac:dyDescent="0.15">
      <c r="A261" s="460" t="s">
        <v>1047</v>
      </c>
      <c r="B261" s="460" t="s">
        <v>1048</v>
      </c>
      <c r="C261" s="460" t="s">
        <v>1205</v>
      </c>
      <c r="D261" s="460" t="s">
        <v>1206</v>
      </c>
      <c r="E261" s="460"/>
      <c r="F261" s="460"/>
      <c r="G261" s="460"/>
      <c r="H261" s="460"/>
      <c r="I261" s="460"/>
      <c r="J261" s="460"/>
      <c r="K261" s="460"/>
      <c r="L261" s="460"/>
      <c r="M261" s="460"/>
      <c r="N261" s="460"/>
      <c r="O261" s="460"/>
      <c r="P261" s="460"/>
      <c r="Q261" s="460"/>
      <c r="R261" s="460"/>
      <c r="S261" s="460"/>
      <c r="T261" s="460"/>
      <c r="U261" s="460"/>
      <c r="V261" s="460"/>
      <c r="W261" s="460"/>
      <c r="X261" s="460"/>
      <c r="Y261" s="460"/>
      <c r="Z261" s="460"/>
      <c r="AA261" s="460"/>
      <c r="AB261" s="460"/>
      <c r="AC261" s="460"/>
      <c r="AD261" s="460"/>
      <c r="AE261" s="460"/>
      <c r="AF261" s="460"/>
      <c r="AG261" s="460"/>
      <c r="AH261" s="460"/>
      <c r="AI261" s="460"/>
      <c r="AJ261" s="460"/>
      <c r="AK261" s="460"/>
      <c r="AL261" s="460"/>
      <c r="AM261" s="460"/>
      <c r="AN261" s="460"/>
      <c r="AO261" s="460"/>
      <c r="AP261" s="460"/>
      <c r="AQ261" s="460"/>
      <c r="AR261" s="460"/>
      <c r="AS261" s="460"/>
      <c r="AT261" s="460"/>
      <c r="AU261" s="460"/>
      <c r="AV261" s="460"/>
      <c r="AW261" s="460"/>
      <c r="AX261" s="460"/>
      <c r="AY261" s="460"/>
      <c r="AZ261" s="460"/>
      <c r="BA261" s="460"/>
      <c r="BB261" s="460"/>
      <c r="BC261" s="460"/>
      <c r="BD261" s="460"/>
      <c r="BE261" s="460"/>
      <c r="BF261" s="460"/>
      <c r="BG261" s="460"/>
      <c r="BH261" s="460"/>
      <c r="BI261" s="460"/>
      <c r="BJ261" s="460"/>
      <c r="BK261" s="460"/>
      <c r="BL261" s="460"/>
      <c r="BM261" s="460"/>
      <c r="BN261" s="460"/>
      <c r="BO261" s="461">
        <v>261</v>
      </c>
    </row>
    <row r="262" spans="1:67" s="455" customFormat="1" ht="14" x14ac:dyDescent="0.15">
      <c r="A262" s="460" t="s">
        <v>351</v>
      </c>
      <c r="B262" s="460" t="s">
        <v>1049</v>
      </c>
      <c r="C262" s="460" t="s">
        <v>1205</v>
      </c>
      <c r="D262" s="460" t="s">
        <v>1206</v>
      </c>
      <c r="E262" s="462">
        <v>3.8E-6</v>
      </c>
      <c r="F262" s="462">
        <v>4.6E-6</v>
      </c>
      <c r="G262" s="462">
        <v>5.1000000000000003E-6</v>
      </c>
      <c r="H262" s="462">
        <v>6.1999999999999999E-6</v>
      </c>
      <c r="I262" s="462">
        <v>8.8000000000000004E-6</v>
      </c>
      <c r="J262" s="462">
        <v>1.4E-5</v>
      </c>
      <c r="K262" s="462">
        <v>2.4000000000000001E-5</v>
      </c>
      <c r="L262" s="462">
        <v>4.5000000000000003E-5</v>
      </c>
      <c r="M262" s="460">
        <v>1E-4</v>
      </c>
      <c r="N262" s="460">
        <v>1.2E-4</v>
      </c>
      <c r="O262" s="460">
        <v>1.3999999999999999E-4</v>
      </c>
      <c r="P262" s="460">
        <v>1.8000000000000001E-4</v>
      </c>
      <c r="Q262" s="460">
        <v>3.1E-4</v>
      </c>
      <c r="R262" s="460">
        <v>6.2E-4</v>
      </c>
      <c r="S262" s="460">
        <v>1.1000000000000001E-3</v>
      </c>
      <c r="T262" s="460">
        <v>1.99E-3</v>
      </c>
      <c r="U262" s="460">
        <v>3.0000000000000001E-3</v>
      </c>
      <c r="V262" s="460">
        <v>4.7400000000000003E-3</v>
      </c>
      <c r="W262" s="460">
        <v>6.8500000000000002E-3</v>
      </c>
      <c r="X262" s="460">
        <v>1.1429999999999999E-2</v>
      </c>
      <c r="Y262" s="460">
        <v>1.8689999999999998E-2</v>
      </c>
      <c r="Z262" s="460">
        <v>2.5059999999999999E-2</v>
      </c>
      <c r="AA262" s="460">
        <v>2.981E-2</v>
      </c>
      <c r="AB262" s="460">
        <v>4.4479999999999999E-2</v>
      </c>
      <c r="AC262" s="460">
        <v>6.9080000000000003E-2</v>
      </c>
      <c r="AD262" s="460">
        <v>0.11897000000000001</v>
      </c>
      <c r="AE262" s="460">
        <v>0.20985000000000001</v>
      </c>
      <c r="AF262" s="460">
        <v>0.34323999999999999</v>
      </c>
      <c r="AG262" s="460">
        <v>0.55671000000000004</v>
      </c>
      <c r="AH262" s="460">
        <v>1.00457</v>
      </c>
      <c r="AI262" s="460">
        <v>2.13497</v>
      </c>
      <c r="AJ262" s="460">
        <v>4.31203</v>
      </c>
      <c r="AK262" s="460">
        <v>7.2640200000000004</v>
      </c>
      <c r="AL262" s="460">
        <v>11.193899999999999</v>
      </c>
      <c r="AM262" s="460">
        <v>16.201599999999999</v>
      </c>
      <c r="AN262" s="460">
        <v>23.046500000000002</v>
      </c>
      <c r="AO262" s="460">
        <v>29.578399999999998</v>
      </c>
      <c r="AP262" s="460">
        <v>35.4405</v>
      </c>
      <c r="AQ262" s="460">
        <v>39.271999999999998</v>
      </c>
      <c r="AR262" s="460">
        <v>41.494300000000003</v>
      </c>
      <c r="AS262" s="460">
        <v>43.470999999999997</v>
      </c>
      <c r="AT262" s="460">
        <v>45.366</v>
      </c>
      <c r="AU262" s="460">
        <v>51.704799999999999</v>
      </c>
      <c r="AV262" s="460">
        <v>61.725000000000001</v>
      </c>
      <c r="AW262" s="460">
        <v>67.377499999999998</v>
      </c>
      <c r="AX262" s="460">
        <v>70.543800000000005</v>
      </c>
      <c r="AY262" s="460">
        <v>75.056899999999999</v>
      </c>
      <c r="AZ262" s="460">
        <v>81.147599999999997</v>
      </c>
      <c r="BA262" s="460">
        <v>87.539599999999993</v>
      </c>
      <c r="BB262" s="460">
        <v>93.721800000000002</v>
      </c>
      <c r="BC262" s="460">
        <v>100</v>
      </c>
      <c r="BD262" s="460">
        <v>108.093</v>
      </c>
      <c r="BE262" s="460">
        <v>116.846</v>
      </c>
      <c r="BF262" s="460">
        <v>126.866</v>
      </c>
      <c r="BG262" s="460">
        <v>138.12799999999999</v>
      </c>
      <c r="BH262" s="460">
        <v>150.09800000000001</v>
      </c>
      <c r="BI262" s="460">
        <v>164.56700000000001</v>
      </c>
      <c r="BJ262" s="460">
        <v>174.8</v>
      </c>
      <c r="BK262" s="460">
        <v>188.096</v>
      </c>
      <c r="BL262" s="460">
        <v>202.922</v>
      </c>
      <c r="BM262" s="460">
        <v>222.72</v>
      </c>
      <c r="BN262" s="460">
        <v>239.976</v>
      </c>
      <c r="BO262" s="461">
        <v>262</v>
      </c>
    </row>
    <row r="263" spans="1:67" s="455" customFormat="1" ht="14" x14ac:dyDescent="0.15">
      <c r="A263" s="460" t="s">
        <v>1050</v>
      </c>
      <c r="B263" s="460" t="s">
        <v>700</v>
      </c>
      <c r="C263" s="460" t="s">
        <v>1205</v>
      </c>
      <c r="D263" s="460" t="s">
        <v>1206</v>
      </c>
      <c r="E263" s="460">
        <v>13.5631</v>
      </c>
      <c r="F263" s="460">
        <v>13.708299999999999</v>
      </c>
      <c r="G263" s="460">
        <v>13.8726</v>
      </c>
      <c r="H263" s="460">
        <v>14.044600000000001</v>
      </c>
      <c r="I263" s="460">
        <v>14.2242</v>
      </c>
      <c r="J263" s="460">
        <v>14.4497</v>
      </c>
      <c r="K263" s="460">
        <v>14.885400000000001</v>
      </c>
      <c r="L263" s="460">
        <v>15.2981</v>
      </c>
      <c r="M263" s="460">
        <v>15.951599999999999</v>
      </c>
      <c r="N263" s="460">
        <v>16.822900000000001</v>
      </c>
      <c r="O263" s="460">
        <v>17.805099999999999</v>
      </c>
      <c r="P263" s="460">
        <v>18.569400000000002</v>
      </c>
      <c r="Q263" s="460">
        <v>19.177099999999999</v>
      </c>
      <c r="R263" s="460">
        <v>20.361799999999999</v>
      </c>
      <c r="S263" s="460">
        <v>22.6127</v>
      </c>
      <c r="T263" s="460">
        <v>24.680299999999999</v>
      </c>
      <c r="U263" s="460">
        <v>26.098099999999999</v>
      </c>
      <c r="V263" s="460">
        <v>27.794899999999998</v>
      </c>
      <c r="W263" s="460">
        <v>29.915900000000001</v>
      </c>
      <c r="X263" s="460">
        <v>33.282800000000002</v>
      </c>
      <c r="Y263" s="460">
        <v>37.792400000000001</v>
      </c>
      <c r="Z263" s="460">
        <v>41.698099999999997</v>
      </c>
      <c r="AA263" s="460">
        <v>44.254800000000003</v>
      </c>
      <c r="AB263" s="460">
        <v>45.676400000000001</v>
      </c>
      <c r="AC263" s="460">
        <v>47.640799999999999</v>
      </c>
      <c r="AD263" s="460">
        <v>49.329900000000002</v>
      </c>
      <c r="AE263" s="460">
        <v>50.266300000000001</v>
      </c>
      <c r="AF263" s="460">
        <v>52.1083</v>
      </c>
      <c r="AG263" s="460">
        <v>54.2331</v>
      </c>
      <c r="AH263" s="460">
        <v>56.850999999999999</v>
      </c>
      <c r="AI263" s="460">
        <v>59.919800000000002</v>
      </c>
      <c r="AJ263" s="460">
        <v>62.457299999999996</v>
      </c>
      <c r="AK263" s="460">
        <v>64.349100000000007</v>
      </c>
      <c r="AL263" s="460">
        <v>66.248400000000004</v>
      </c>
      <c r="AM263" s="460">
        <v>67.975800000000007</v>
      </c>
      <c r="AN263" s="460">
        <v>69.882800000000003</v>
      </c>
      <c r="AO263" s="460">
        <v>71.931200000000004</v>
      </c>
      <c r="AP263" s="460">
        <v>73.612799999999993</v>
      </c>
      <c r="AQ263" s="460">
        <v>74.755399999999995</v>
      </c>
      <c r="AR263" s="460">
        <v>76.391099999999994</v>
      </c>
      <c r="AS263" s="460">
        <v>78.970699999999994</v>
      </c>
      <c r="AT263" s="460">
        <v>81.202600000000004</v>
      </c>
      <c r="AU263" s="460">
        <v>82.490499999999997</v>
      </c>
      <c r="AV263" s="460">
        <v>84.363100000000003</v>
      </c>
      <c r="AW263" s="460">
        <v>86.621700000000004</v>
      </c>
      <c r="AX263" s="460">
        <v>89.560500000000005</v>
      </c>
      <c r="AY263" s="460">
        <v>92.449700000000007</v>
      </c>
      <c r="AZ263" s="460">
        <v>95.087000000000003</v>
      </c>
      <c r="BA263" s="460">
        <v>98.737499999999997</v>
      </c>
      <c r="BB263" s="460">
        <v>98.386399999999995</v>
      </c>
      <c r="BC263" s="460">
        <v>100</v>
      </c>
      <c r="BD263" s="460">
        <v>103.157</v>
      </c>
      <c r="BE263" s="460">
        <v>105.292</v>
      </c>
      <c r="BF263" s="460">
        <v>106.834</v>
      </c>
      <c r="BG263" s="460">
        <v>108.56699999999999</v>
      </c>
      <c r="BH263" s="460">
        <v>108.696</v>
      </c>
      <c r="BI263" s="460">
        <v>110.06699999999999</v>
      </c>
      <c r="BJ263" s="460">
        <v>112.41200000000001</v>
      </c>
      <c r="BK263" s="460">
        <v>115.157</v>
      </c>
      <c r="BL263" s="460">
        <v>117.244</v>
      </c>
      <c r="BM263" s="460">
        <v>118.691</v>
      </c>
      <c r="BN263" s="460">
        <v>124.26600000000001</v>
      </c>
      <c r="BO263" s="461">
        <v>263</v>
      </c>
    </row>
    <row r="264" spans="1:67" s="455" customFormat="1" ht="14" x14ac:dyDescent="0.15">
      <c r="A264" s="460" t="s">
        <v>352</v>
      </c>
      <c r="B264" s="460" t="s">
        <v>1051</v>
      </c>
      <c r="C264" s="460" t="s">
        <v>1205</v>
      </c>
      <c r="D264" s="460" t="s">
        <v>1206</v>
      </c>
      <c r="E264" s="460"/>
      <c r="F264" s="460"/>
      <c r="G264" s="460"/>
      <c r="H264" s="460"/>
      <c r="I264" s="460"/>
      <c r="J264" s="460"/>
      <c r="K264" s="460"/>
      <c r="L264" s="460"/>
      <c r="M264" s="460"/>
      <c r="N264" s="460"/>
      <c r="O264" s="460"/>
      <c r="P264" s="460"/>
      <c r="Q264" s="460"/>
      <c r="R264" s="460"/>
      <c r="S264" s="460"/>
      <c r="T264" s="460"/>
      <c r="U264" s="460"/>
      <c r="V264" s="460"/>
      <c r="W264" s="460"/>
      <c r="X264" s="460"/>
      <c r="Y264" s="460"/>
      <c r="Z264" s="460"/>
      <c r="AA264" s="460"/>
      <c r="AB264" s="460"/>
      <c r="AC264" s="460"/>
      <c r="AD264" s="460"/>
      <c r="AE264" s="460"/>
      <c r="AF264" s="460"/>
      <c r="AG264" s="460"/>
      <c r="AH264" s="460"/>
      <c r="AI264" s="460"/>
      <c r="AJ264" s="460"/>
      <c r="AK264" s="460"/>
      <c r="AL264" s="460"/>
      <c r="AM264" s="460"/>
      <c r="AN264" s="460"/>
      <c r="AO264" s="460"/>
      <c r="AP264" s="460"/>
      <c r="AQ264" s="460"/>
      <c r="AR264" s="460"/>
      <c r="AS264" s="460"/>
      <c r="AT264" s="460"/>
      <c r="AU264" s="460"/>
      <c r="AV264" s="460"/>
      <c r="AW264" s="460"/>
      <c r="AX264" s="460"/>
      <c r="AY264" s="460"/>
      <c r="AZ264" s="460"/>
      <c r="BA264" s="460"/>
      <c r="BB264" s="460"/>
      <c r="BC264" s="460"/>
      <c r="BD264" s="460"/>
      <c r="BE264" s="460"/>
      <c r="BF264" s="460"/>
      <c r="BG264" s="460"/>
      <c r="BH264" s="460"/>
      <c r="BI264" s="460"/>
      <c r="BJ264" s="460"/>
      <c r="BK264" s="460"/>
      <c r="BL264" s="460"/>
      <c r="BM264" s="460"/>
      <c r="BN264" s="460"/>
      <c r="BO264" s="461">
        <v>264</v>
      </c>
    </row>
    <row r="265" spans="1:67" s="455" customFormat="1" ht="14" x14ac:dyDescent="0.15">
      <c r="A265" s="460" t="s">
        <v>1052</v>
      </c>
      <c r="B265" s="460" t="s">
        <v>1053</v>
      </c>
      <c r="C265" s="460" t="s">
        <v>1205</v>
      </c>
      <c r="D265" s="460" t="s">
        <v>1206</v>
      </c>
      <c r="E265" s="460"/>
      <c r="F265" s="460"/>
      <c r="G265" s="460"/>
      <c r="H265" s="460"/>
      <c r="I265" s="460"/>
      <c r="J265" s="460"/>
      <c r="K265" s="460"/>
      <c r="L265" s="460"/>
      <c r="M265" s="460"/>
      <c r="N265" s="460"/>
      <c r="O265" s="460"/>
      <c r="P265" s="460"/>
      <c r="Q265" s="460"/>
      <c r="R265" s="460"/>
      <c r="S265" s="460">
        <v>19.623999999999999</v>
      </c>
      <c r="T265" s="460">
        <v>20.957999999999998</v>
      </c>
      <c r="U265" s="460">
        <v>23.323899999999998</v>
      </c>
      <c r="V265" s="460">
        <v>25.6999</v>
      </c>
      <c r="W265" s="460">
        <v>27.866299999999999</v>
      </c>
      <c r="X265" s="460">
        <v>32.215800000000002</v>
      </c>
      <c r="Y265" s="460">
        <v>37.759300000000003</v>
      </c>
      <c r="Z265" s="460">
        <v>42.568199999999997</v>
      </c>
      <c r="AA265" s="460">
        <v>45.645099999999999</v>
      </c>
      <c r="AB265" s="460">
        <v>48.136600000000001</v>
      </c>
      <c r="AC265" s="460">
        <v>49.437199999999997</v>
      </c>
      <c r="AD265" s="460">
        <v>50.494999999999997</v>
      </c>
      <c r="AE265" s="460">
        <v>51.014000000000003</v>
      </c>
      <c r="AF265" s="460">
        <v>52.700499999999998</v>
      </c>
      <c r="AG265" s="460">
        <v>52.8202</v>
      </c>
      <c r="AH265" s="460">
        <v>54.317100000000003</v>
      </c>
      <c r="AI265" s="460">
        <v>58.448500000000003</v>
      </c>
      <c r="AJ265" s="460">
        <v>61.658499999999997</v>
      </c>
      <c r="AK265" s="460">
        <v>63.7941</v>
      </c>
      <c r="AL265" s="460">
        <v>66.531700000000001</v>
      </c>
      <c r="AM265" s="460">
        <v>67.203000000000003</v>
      </c>
      <c r="AN265" s="460">
        <v>68.371200000000002</v>
      </c>
      <c r="AO265" s="460">
        <v>71.384900000000002</v>
      </c>
      <c r="AP265" s="460">
        <v>71.701599999999999</v>
      </c>
      <c r="AQ265" s="460">
        <v>73.237799999999993</v>
      </c>
      <c r="AR265" s="460">
        <v>73.980099999999993</v>
      </c>
      <c r="AS265" s="460">
        <v>74.104100000000003</v>
      </c>
      <c r="AT265" s="460">
        <v>74.771699999999996</v>
      </c>
      <c r="AU265" s="460">
        <v>76.159099999999995</v>
      </c>
      <c r="AV265" s="460">
        <v>76.316000000000003</v>
      </c>
      <c r="AW265" s="460">
        <v>78.5749</v>
      </c>
      <c r="AX265" s="460">
        <v>81.508499999999998</v>
      </c>
      <c r="AY265" s="460">
        <v>83.742400000000004</v>
      </c>
      <c r="AZ265" s="460">
        <v>89.802099999999996</v>
      </c>
      <c r="BA265" s="460">
        <v>98.841800000000006</v>
      </c>
      <c r="BB265" s="460">
        <v>99.258399999999995</v>
      </c>
      <c r="BC265" s="460">
        <v>100</v>
      </c>
      <c r="BD265" s="460">
        <v>103.18600000000001</v>
      </c>
      <c r="BE265" s="460">
        <v>105.867</v>
      </c>
      <c r="BF265" s="460">
        <v>106.72</v>
      </c>
      <c r="BG265" s="460">
        <v>106.92700000000001</v>
      </c>
      <c r="BH265" s="460">
        <v>105.07299999999999</v>
      </c>
      <c r="BI265" s="460">
        <v>104.916</v>
      </c>
      <c r="BJ265" s="460">
        <v>107.175</v>
      </c>
      <c r="BK265" s="460">
        <v>109.666</v>
      </c>
      <c r="BL265" s="460">
        <v>110.667</v>
      </c>
      <c r="BM265" s="460">
        <v>109.97199999999999</v>
      </c>
      <c r="BN265" s="460">
        <v>111.70099999999999</v>
      </c>
      <c r="BO265" s="461">
        <v>265</v>
      </c>
    </row>
    <row r="266" spans="1:67" s="455" customFormat="1" ht="14" x14ac:dyDescent="0.15">
      <c r="A266" s="460" t="s">
        <v>1054</v>
      </c>
      <c r="B266" s="460" t="s">
        <v>1055</v>
      </c>
      <c r="C266" s="460" t="s">
        <v>1205</v>
      </c>
      <c r="D266" s="460" t="s">
        <v>1206</v>
      </c>
      <c r="E266" s="460"/>
      <c r="F266" s="460"/>
      <c r="G266" s="460"/>
      <c r="H266" s="460"/>
      <c r="I266" s="460"/>
      <c r="J266" s="460"/>
      <c r="K266" s="460"/>
      <c r="L266" s="460"/>
      <c r="M266" s="460"/>
      <c r="N266" s="460"/>
      <c r="O266" s="460"/>
      <c r="P266" s="460"/>
      <c r="Q266" s="460"/>
      <c r="R266" s="460"/>
      <c r="S266" s="460"/>
      <c r="T266" s="460"/>
      <c r="U266" s="460"/>
      <c r="V266" s="460"/>
      <c r="W266" s="460"/>
      <c r="X266" s="460"/>
      <c r="Y266" s="460"/>
      <c r="Z266" s="460"/>
      <c r="AA266" s="460"/>
      <c r="AB266" s="460"/>
      <c r="AC266" s="460"/>
      <c r="AD266" s="460"/>
      <c r="AE266" s="460"/>
      <c r="AF266" s="460"/>
      <c r="AG266" s="460"/>
      <c r="AH266" s="460"/>
      <c r="AI266" s="460"/>
      <c r="AJ266" s="460"/>
      <c r="AK266" s="460"/>
      <c r="AL266" s="460"/>
      <c r="AM266" s="460"/>
      <c r="AN266" s="460"/>
      <c r="AO266" s="460"/>
      <c r="AP266" s="460"/>
      <c r="AQ266" s="460"/>
      <c r="AR266" s="460"/>
      <c r="AS266" s="460"/>
      <c r="AT266" s="460"/>
      <c r="AU266" s="460"/>
      <c r="AV266" s="460"/>
      <c r="AW266" s="460"/>
      <c r="AX266" s="460"/>
      <c r="AY266" s="460"/>
      <c r="AZ266" s="460"/>
      <c r="BA266" s="460">
        <v>61.386699999999998</v>
      </c>
      <c r="BB266" s="460">
        <v>78.0107</v>
      </c>
      <c r="BC266" s="460">
        <v>100</v>
      </c>
      <c r="BD266" s="460">
        <v>126.09</v>
      </c>
      <c r="BE266" s="460">
        <v>152.65600000000001</v>
      </c>
      <c r="BF266" s="460">
        <v>214.69499999999999</v>
      </c>
      <c r="BG266" s="460">
        <v>348.16800000000001</v>
      </c>
      <c r="BH266" s="460">
        <v>772.02</v>
      </c>
      <c r="BI266" s="460">
        <v>2740.27</v>
      </c>
      <c r="BJ266" s="460"/>
      <c r="BK266" s="460"/>
      <c r="BL266" s="460"/>
      <c r="BM266" s="460"/>
      <c r="BN266" s="460"/>
      <c r="BO266" s="461">
        <v>266</v>
      </c>
    </row>
    <row r="267" spans="1:67" s="455" customFormat="1" ht="14" x14ac:dyDescent="0.15">
      <c r="A267" s="460" t="s">
        <v>1056</v>
      </c>
      <c r="B267" s="460" t="s">
        <v>1057</v>
      </c>
      <c r="C267" s="460" t="s">
        <v>1205</v>
      </c>
      <c r="D267" s="460" t="s">
        <v>1206</v>
      </c>
      <c r="E267" s="460"/>
      <c r="F267" s="460"/>
      <c r="G267" s="460"/>
      <c r="H267" s="460"/>
      <c r="I267" s="460"/>
      <c r="J267" s="460"/>
      <c r="K267" s="460"/>
      <c r="L267" s="460"/>
      <c r="M267" s="460"/>
      <c r="N267" s="460"/>
      <c r="O267" s="460"/>
      <c r="P267" s="460"/>
      <c r="Q267" s="460"/>
      <c r="R267" s="460"/>
      <c r="S267" s="460"/>
      <c r="T267" s="460"/>
      <c r="U267" s="460"/>
      <c r="V267" s="460"/>
      <c r="W267" s="460"/>
      <c r="X267" s="460"/>
      <c r="Y267" s="460"/>
      <c r="Z267" s="460"/>
      <c r="AA267" s="460"/>
      <c r="AB267" s="460"/>
      <c r="AC267" s="460"/>
      <c r="AD267" s="460"/>
      <c r="AE267" s="460"/>
      <c r="AF267" s="460"/>
      <c r="AG267" s="460"/>
      <c r="AH267" s="460"/>
      <c r="AI267" s="460"/>
      <c r="AJ267" s="460"/>
      <c r="AK267" s="460"/>
      <c r="AL267" s="460"/>
      <c r="AM267" s="460"/>
      <c r="AN267" s="460"/>
      <c r="AO267" s="460"/>
      <c r="AP267" s="460"/>
      <c r="AQ267" s="460"/>
      <c r="AR267" s="460"/>
      <c r="AS267" s="460"/>
      <c r="AT267" s="460"/>
      <c r="AU267" s="460"/>
      <c r="AV267" s="460"/>
      <c r="AW267" s="460"/>
      <c r="AX267" s="460"/>
      <c r="AY267" s="460"/>
      <c r="AZ267" s="460"/>
      <c r="BA267" s="460"/>
      <c r="BB267" s="460"/>
      <c r="BC267" s="460"/>
      <c r="BD267" s="460"/>
      <c r="BE267" s="460"/>
      <c r="BF267" s="460"/>
      <c r="BG267" s="460"/>
      <c r="BH267" s="460"/>
      <c r="BI267" s="460"/>
      <c r="BJ267" s="460"/>
      <c r="BK267" s="460"/>
      <c r="BL267" s="460"/>
      <c r="BM267" s="460"/>
      <c r="BN267" s="460"/>
      <c r="BO267" s="461">
        <v>267</v>
      </c>
    </row>
    <row r="268" spans="1:67" s="455" customFormat="1" ht="14" x14ac:dyDescent="0.15">
      <c r="A268" s="460" t="s">
        <v>1058</v>
      </c>
      <c r="B268" s="460" t="s">
        <v>1059</v>
      </c>
      <c r="C268" s="460" t="s">
        <v>1205</v>
      </c>
      <c r="D268" s="460" t="s">
        <v>1206</v>
      </c>
      <c r="E268" s="460"/>
      <c r="F268" s="460"/>
      <c r="G268" s="460"/>
      <c r="H268" s="460"/>
      <c r="I268" s="460"/>
      <c r="J268" s="460"/>
      <c r="K268" s="460"/>
      <c r="L268" s="460"/>
      <c r="M268" s="460"/>
      <c r="N268" s="460"/>
      <c r="O268" s="460"/>
      <c r="P268" s="460"/>
      <c r="Q268" s="460"/>
      <c r="R268" s="460"/>
      <c r="S268" s="460"/>
      <c r="T268" s="460"/>
      <c r="U268" s="460"/>
      <c r="V268" s="460"/>
      <c r="W268" s="460"/>
      <c r="X268" s="460"/>
      <c r="Y268" s="460"/>
      <c r="Z268" s="460"/>
      <c r="AA268" s="460"/>
      <c r="AB268" s="460"/>
      <c r="AC268" s="460"/>
      <c r="AD268" s="460"/>
      <c r="AE268" s="460"/>
      <c r="AF268" s="460"/>
      <c r="AG268" s="460"/>
      <c r="AH268" s="460"/>
      <c r="AI268" s="460"/>
      <c r="AJ268" s="460"/>
      <c r="AK268" s="460"/>
      <c r="AL268" s="460"/>
      <c r="AM268" s="460"/>
      <c r="AN268" s="460"/>
      <c r="AO268" s="460"/>
      <c r="AP268" s="460"/>
      <c r="AQ268" s="460"/>
      <c r="AR268" s="460"/>
      <c r="AS268" s="460"/>
      <c r="AT268" s="460"/>
      <c r="AU268" s="460"/>
      <c r="AV268" s="460"/>
      <c r="AW268" s="460"/>
      <c r="AX268" s="460"/>
      <c r="AY268" s="460"/>
      <c r="AZ268" s="460"/>
      <c r="BA268" s="460"/>
      <c r="BB268" s="460"/>
      <c r="BC268" s="460"/>
      <c r="BD268" s="460"/>
      <c r="BE268" s="460"/>
      <c r="BF268" s="460"/>
      <c r="BG268" s="460"/>
      <c r="BH268" s="460"/>
      <c r="BI268" s="460"/>
      <c r="BJ268" s="460"/>
      <c r="BK268" s="460"/>
      <c r="BL268" s="460"/>
      <c r="BM268" s="460"/>
      <c r="BN268" s="460"/>
      <c r="BO268" s="461">
        <v>268</v>
      </c>
    </row>
    <row r="269" spans="1:67" s="455" customFormat="1" ht="14" x14ac:dyDescent="0.15">
      <c r="A269" s="460" t="s">
        <v>356</v>
      </c>
      <c r="B269" s="460" t="s">
        <v>1060</v>
      </c>
      <c r="C269" s="460" t="s">
        <v>1205</v>
      </c>
      <c r="D269" s="460" t="s">
        <v>1206</v>
      </c>
      <c r="E269" s="460"/>
      <c r="F269" s="460"/>
      <c r="G269" s="460"/>
      <c r="H269" s="460"/>
      <c r="I269" s="460"/>
      <c r="J269" s="460"/>
      <c r="K269" s="460"/>
      <c r="L269" s="460"/>
      <c r="M269" s="460"/>
      <c r="N269" s="460"/>
      <c r="O269" s="460"/>
      <c r="P269" s="460"/>
      <c r="Q269" s="460"/>
      <c r="R269" s="460"/>
      <c r="S269" s="460"/>
      <c r="T269" s="460"/>
      <c r="U269" s="460"/>
      <c r="V269" s="460"/>
      <c r="W269" s="460"/>
      <c r="X269" s="460"/>
      <c r="Y269" s="460"/>
      <c r="Z269" s="460"/>
      <c r="AA269" s="460"/>
      <c r="AB269" s="460"/>
      <c r="AC269" s="460"/>
      <c r="AD269" s="460"/>
      <c r="AE269" s="460"/>
      <c r="AF269" s="460"/>
      <c r="AG269" s="460"/>
      <c r="AH269" s="460"/>
      <c r="AI269" s="460"/>
      <c r="AJ269" s="460"/>
      <c r="AK269" s="460"/>
      <c r="AL269" s="460"/>
      <c r="AM269" s="460"/>
      <c r="AN269" s="460">
        <v>40.165700000000001</v>
      </c>
      <c r="AO269" s="460">
        <v>42.445099999999996</v>
      </c>
      <c r="AP269" s="460">
        <v>43.807400000000001</v>
      </c>
      <c r="AQ269" s="460">
        <v>46.990499999999997</v>
      </c>
      <c r="AR269" s="460">
        <v>48.925199999999997</v>
      </c>
      <c r="AS269" s="460">
        <v>48.0884</v>
      </c>
      <c r="AT269" s="460">
        <v>47.880899999999997</v>
      </c>
      <c r="AU269" s="460">
        <v>49.7151</v>
      </c>
      <c r="AV269" s="460">
        <v>51.3232</v>
      </c>
      <c r="AW269" s="460">
        <v>55.3033</v>
      </c>
      <c r="AX269" s="460">
        <v>59.884999999999998</v>
      </c>
      <c r="AY269" s="460">
        <v>64.327200000000005</v>
      </c>
      <c r="AZ269" s="460">
        <v>69.694999999999993</v>
      </c>
      <c r="BA269" s="460">
        <v>85.805300000000003</v>
      </c>
      <c r="BB269" s="460">
        <v>91.568799999999996</v>
      </c>
      <c r="BC269" s="460">
        <v>100</v>
      </c>
      <c r="BD269" s="460">
        <v>118.678</v>
      </c>
      <c r="BE269" s="460">
        <v>129.471</v>
      </c>
      <c r="BF269" s="460">
        <v>138.00700000000001</v>
      </c>
      <c r="BG269" s="460">
        <v>143.64400000000001</v>
      </c>
      <c r="BH269" s="460">
        <v>144.55000000000001</v>
      </c>
      <c r="BI269" s="460">
        <v>148.40700000000001</v>
      </c>
      <c r="BJ269" s="460">
        <v>153.63200000000001</v>
      </c>
      <c r="BK269" s="460">
        <v>159.07</v>
      </c>
      <c r="BL269" s="460">
        <v>163.517</v>
      </c>
      <c r="BM269" s="460">
        <v>168.78399999999999</v>
      </c>
      <c r="BN269" s="460">
        <v>171.88</v>
      </c>
      <c r="BO269" s="461">
        <v>269</v>
      </c>
    </row>
    <row r="270" spans="1:67" s="455" customFormat="1" ht="14" x14ac:dyDescent="0.15">
      <c r="A270" s="460" t="s">
        <v>353</v>
      </c>
      <c r="B270" s="460" t="s">
        <v>1061</v>
      </c>
      <c r="C270" s="460" t="s">
        <v>1205</v>
      </c>
      <c r="D270" s="460" t="s">
        <v>1206</v>
      </c>
      <c r="E270" s="460"/>
      <c r="F270" s="460"/>
      <c r="G270" s="460"/>
      <c r="H270" s="460"/>
      <c r="I270" s="460"/>
      <c r="J270" s="460"/>
      <c r="K270" s="460"/>
      <c r="L270" s="460"/>
      <c r="M270" s="460"/>
      <c r="N270" s="460"/>
      <c r="O270" s="460"/>
      <c r="P270" s="460"/>
      <c r="Q270" s="460"/>
      <c r="R270" s="460"/>
      <c r="S270" s="460"/>
      <c r="T270" s="460"/>
      <c r="U270" s="460">
        <v>19.574100000000001</v>
      </c>
      <c r="V270" s="460">
        <v>20.696999999999999</v>
      </c>
      <c r="W270" s="460">
        <v>22.0244</v>
      </c>
      <c r="X270" s="460">
        <v>22.942699999999999</v>
      </c>
      <c r="Y270" s="460">
        <v>25.5215</v>
      </c>
      <c r="Z270" s="460">
        <v>32.372900000000001</v>
      </c>
      <c r="AA270" s="460">
        <v>34.533000000000001</v>
      </c>
      <c r="AB270" s="460">
        <v>35.103999999999999</v>
      </c>
      <c r="AC270" s="460">
        <v>37.040399999999998</v>
      </c>
      <c r="AD270" s="460">
        <v>37.435299999999998</v>
      </c>
      <c r="AE270" s="460">
        <v>39.2196</v>
      </c>
      <c r="AF270" s="460">
        <v>45.510100000000001</v>
      </c>
      <c r="AG270" s="460">
        <v>49.496899999999997</v>
      </c>
      <c r="AH270" s="460">
        <v>53.332000000000001</v>
      </c>
      <c r="AI270" s="460">
        <v>55.8703</v>
      </c>
      <c r="AJ270" s="460">
        <v>59.4846</v>
      </c>
      <c r="AK270" s="460">
        <v>61.898800000000001</v>
      </c>
      <c r="AL270" s="460">
        <v>64.105999999999995</v>
      </c>
      <c r="AM270" s="460">
        <v>65.582099999999997</v>
      </c>
      <c r="AN270" s="460">
        <v>67.044399999999996</v>
      </c>
      <c r="AO270" s="460">
        <v>67.652000000000001</v>
      </c>
      <c r="AP270" s="460">
        <v>69.566999999999993</v>
      </c>
      <c r="AQ270" s="460">
        <v>71.850300000000004</v>
      </c>
      <c r="AR270" s="460">
        <v>73.286600000000007</v>
      </c>
      <c r="AS270" s="460">
        <v>75.1464</v>
      </c>
      <c r="AT270" s="460">
        <v>77.834800000000001</v>
      </c>
      <c r="AU270" s="460">
        <v>79.363100000000003</v>
      </c>
      <c r="AV270" s="460">
        <v>81.756900000000002</v>
      </c>
      <c r="AW270" s="460">
        <v>82.917000000000002</v>
      </c>
      <c r="AX270" s="460">
        <v>83.911299999999997</v>
      </c>
      <c r="AY270" s="460">
        <v>85.623800000000003</v>
      </c>
      <c r="AZ270" s="460">
        <v>88.993499999999997</v>
      </c>
      <c r="BA270" s="460">
        <v>93.302300000000002</v>
      </c>
      <c r="BB270" s="460">
        <v>97.311599999999999</v>
      </c>
      <c r="BC270" s="460">
        <v>100</v>
      </c>
      <c r="BD270" s="460">
        <v>100.874</v>
      </c>
      <c r="BE270" s="460">
        <v>102.233</v>
      </c>
      <c r="BF270" s="460">
        <v>103.724</v>
      </c>
      <c r="BG270" s="460">
        <v>104.553</v>
      </c>
      <c r="BH270" s="460">
        <v>107.149</v>
      </c>
      <c r="BI270" s="460">
        <v>108.05200000000001</v>
      </c>
      <c r="BJ270" s="460">
        <v>111.38500000000001</v>
      </c>
      <c r="BK270" s="460">
        <v>113.98099999999999</v>
      </c>
      <c r="BL270" s="460">
        <v>117.13</v>
      </c>
      <c r="BM270" s="460">
        <v>123.372</v>
      </c>
      <c r="BN270" s="460">
        <v>126.26300000000001</v>
      </c>
      <c r="BO270" s="461">
        <v>270</v>
      </c>
    </row>
    <row r="271" spans="1:67" s="455" customFormat="1" ht="14" x14ac:dyDescent="0.15">
      <c r="A271" s="460" t="s">
        <v>1062</v>
      </c>
      <c r="B271" s="460" t="s">
        <v>1063</v>
      </c>
      <c r="C271" s="460" t="s">
        <v>1205</v>
      </c>
      <c r="D271" s="460" t="s">
        <v>1206</v>
      </c>
      <c r="E271" s="460"/>
      <c r="F271" s="460"/>
      <c r="G271" s="460"/>
      <c r="H271" s="460"/>
      <c r="I271" s="460"/>
      <c r="J271" s="460"/>
      <c r="K271" s="460"/>
      <c r="L271" s="460"/>
      <c r="M271" s="460"/>
      <c r="N271" s="460"/>
      <c r="O271" s="460"/>
      <c r="P271" s="460"/>
      <c r="Q271" s="460"/>
      <c r="R271" s="460"/>
      <c r="S271" s="460"/>
      <c r="T271" s="460"/>
      <c r="U271" s="460"/>
      <c r="V271" s="460"/>
      <c r="W271" s="460"/>
      <c r="X271" s="460"/>
      <c r="Y271" s="460"/>
      <c r="Z271" s="460"/>
      <c r="AA271" s="460"/>
      <c r="AB271" s="460"/>
      <c r="AC271" s="460"/>
      <c r="AD271" s="460"/>
      <c r="AE271" s="460"/>
      <c r="AF271" s="460"/>
      <c r="AG271" s="460"/>
      <c r="AH271" s="460"/>
      <c r="AI271" s="460"/>
      <c r="AJ271" s="460"/>
      <c r="AK271" s="460"/>
      <c r="AL271" s="460"/>
      <c r="AM271" s="460"/>
      <c r="AN271" s="460"/>
      <c r="AO271" s="460"/>
      <c r="AP271" s="460"/>
      <c r="AQ271" s="460"/>
      <c r="AR271" s="460"/>
      <c r="AS271" s="460"/>
      <c r="AT271" s="460"/>
      <c r="AU271" s="460"/>
      <c r="AV271" s="460"/>
      <c r="AW271" s="460"/>
      <c r="AX271" s="460"/>
      <c r="AY271" s="460"/>
      <c r="AZ271" s="460"/>
      <c r="BA271" s="460"/>
      <c r="BB271" s="460"/>
      <c r="BC271" s="460"/>
      <c r="BD271" s="460"/>
      <c r="BE271" s="460"/>
      <c r="BF271" s="460"/>
      <c r="BG271" s="460"/>
      <c r="BH271" s="460"/>
      <c r="BI271" s="460"/>
      <c r="BJ271" s="460"/>
      <c r="BK271" s="460"/>
      <c r="BL271" s="460"/>
      <c r="BM271" s="460"/>
      <c r="BN271" s="460"/>
      <c r="BO271" s="461">
        <v>271</v>
      </c>
    </row>
    <row r="272" spans="1:67" s="455" customFormat="1" ht="14" x14ac:dyDescent="0.15">
      <c r="A272" s="460" t="s">
        <v>312</v>
      </c>
      <c r="B272" s="460" t="s">
        <v>1064</v>
      </c>
      <c r="C272" s="460" t="s">
        <v>1205</v>
      </c>
      <c r="D272" s="460" t="s">
        <v>1206</v>
      </c>
      <c r="E272" s="460"/>
      <c r="F272" s="460">
        <v>3.62839</v>
      </c>
      <c r="G272" s="460">
        <v>3.72472</v>
      </c>
      <c r="H272" s="460">
        <v>3.75041</v>
      </c>
      <c r="I272" s="460">
        <v>3.9494899999999999</v>
      </c>
      <c r="J272" s="460">
        <v>4.0329800000000002</v>
      </c>
      <c r="K272" s="460">
        <v>4.1485700000000003</v>
      </c>
      <c r="L272" s="460">
        <v>4.1271699999999996</v>
      </c>
      <c r="M272" s="460">
        <v>4.1978099999999996</v>
      </c>
      <c r="N272" s="460">
        <v>4.3712</v>
      </c>
      <c r="O272" s="460">
        <v>4.4910800000000002</v>
      </c>
      <c r="P272" s="460">
        <v>4.7051400000000001</v>
      </c>
      <c r="Q272" s="460">
        <v>5.0583499999999999</v>
      </c>
      <c r="R272" s="460">
        <v>5.6534199999999997</v>
      </c>
      <c r="S272" s="460">
        <v>7.0660800000000004</v>
      </c>
      <c r="T272" s="460">
        <v>7.68703</v>
      </c>
      <c r="U272" s="460">
        <v>8.0639800000000008</v>
      </c>
      <c r="V272" s="460">
        <v>9.2421900000000008</v>
      </c>
      <c r="W272" s="460">
        <v>9.4324499999999993</v>
      </c>
      <c r="X272" s="460">
        <v>10.481299999999999</v>
      </c>
      <c r="Y272" s="460">
        <v>13.9451</v>
      </c>
      <c r="Z272" s="460">
        <v>16.8047</v>
      </c>
      <c r="AA272" s="460">
        <v>19.8794</v>
      </c>
      <c r="AB272" s="460">
        <v>23.151599999999998</v>
      </c>
      <c r="AC272" s="460">
        <v>25.897300000000001</v>
      </c>
      <c r="AD272" s="460">
        <v>28.2515</v>
      </c>
      <c r="AE272" s="460">
        <v>29.871400000000001</v>
      </c>
      <c r="AF272" s="460">
        <v>31.235499999999998</v>
      </c>
      <c r="AG272" s="460">
        <v>33.893000000000001</v>
      </c>
      <c r="AH272" s="460">
        <v>36.083399999999997</v>
      </c>
      <c r="AI272" s="460">
        <v>41.581899999999997</v>
      </c>
      <c r="AJ272" s="460">
        <v>40.825499999999998</v>
      </c>
      <c r="AK272" s="460">
        <v>44.512500000000003</v>
      </c>
      <c r="AL272" s="460">
        <v>45.2759</v>
      </c>
      <c r="AM272" s="460">
        <v>50.745399999999997</v>
      </c>
      <c r="AN272" s="460">
        <v>49.271999999999998</v>
      </c>
      <c r="AO272" s="460">
        <v>51.920200000000001</v>
      </c>
      <c r="AP272" s="460">
        <v>55.482900000000001</v>
      </c>
      <c r="AQ272" s="460">
        <v>56.713900000000002</v>
      </c>
      <c r="AR272" s="460">
        <v>56.8643</v>
      </c>
      <c r="AS272" s="460">
        <v>57.414000000000001</v>
      </c>
      <c r="AT272" s="460">
        <v>59.617800000000003</v>
      </c>
      <c r="AU272" s="460">
        <v>64.417199999999994</v>
      </c>
      <c r="AV272" s="460">
        <v>64.491799999999998</v>
      </c>
      <c r="AW272" s="460">
        <v>75.0124</v>
      </c>
      <c r="AX272" s="460">
        <v>76.405199999999994</v>
      </c>
      <c r="AY272" s="460">
        <v>79.232299999999995</v>
      </c>
      <c r="AZ272" s="460">
        <v>83.6511</v>
      </c>
      <c r="BA272" s="460">
        <v>93.326099999999997</v>
      </c>
      <c r="BB272" s="460">
        <v>99.228999999999999</v>
      </c>
      <c r="BC272" s="460">
        <v>100</v>
      </c>
      <c r="BD272" s="460">
        <v>105.235</v>
      </c>
      <c r="BE272" s="460">
        <v>107.392</v>
      </c>
      <c r="BF272" s="460">
        <v>108.047</v>
      </c>
      <c r="BG272" s="460">
        <v>107.607</v>
      </c>
      <c r="BH272" s="460">
        <v>108.387</v>
      </c>
      <c r="BI272" s="460">
        <v>109.801</v>
      </c>
      <c r="BJ272" s="460">
        <v>111.72199999999999</v>
      </c>
      <c r="BK272" s="460">
        <v>116.41200000000001</v>
      </c>
      <c r="BL272" s="460">
        <v>117.556</v>
      </c>
      <c r="BM272" s="460">
        <v>115.711</v>
      </c>
      <c r="BN272" s="460">
        <v>119.337</v>
      </c>
      <c r="BO272" s="461">
        <v>272</v>
      </c>
    </row>
    <row r="273" spans="1:67" s="455" customFormat="1" ht="14" x14ac:dyDescent="0.15">
      <c r="A273" s="460" t="s">
        <v>255</v>
      </c>
      <c r="B273" s="460" t="s">
        <v>1065</v>
      </c>
      <c r="C273" s="460" t="s">
        <v>1205</v>
      </c>
      <c r="D273" s="460" t="s">
        <v>1206</v>
      </c>
      <c r="E273" s="460"/>
      <c r="F273" s="460"/>
      <c r="G273" s="460"/>
      <c r="H273" s="460"/>
      <c r="I273" s="460"/>
      <c r="J273" s="460"/>
      <c r="K273" s="460"/>
      <c r="L273" s="460"/>
      <c r="M273" s="460"/>
      <c r="N273" s="460"/>
      <c r="O273" s="460"/>
      <c r="P273" s="460"/>
      <c r="Q273" s="460"/>
      <c r="R273" s="460"/>
      <c r="S273" s="460"/>
      <c r="T273" s="460"/>
      <c r="U273" s="460"/>
      <c r="V273" s="460"/>
      <c r="W273" s="460"/>
      <c r="X273" s="460"/>
      <c r="Y273" s="460"/>
      <c r="Z273" s="460"/>
      <c r="AA273" s="460"/>
      <c r="AB273" s="460"/>
      <c r="AC273" s="460"/>
      <c r="AD273" s="460"/>
      <c r="AE273" s="460"/>
      <c r="AF273" s="460"/>
      <c r="AG273" s="460"/>
      <c r="AH273" s="460"/>
      <c r="AI273" s="460"/>
      <c r="AJ273" s="460"/>
      <c r="AK273" s="460"/>
      <c r="AL273" s="460"/>
      <c r="AM273" s="460"/>
      <c r="AN273" s="460"/>
      <c r="AO273" s="460"/>
      <c r="AP273" s="460"/>
      <c r="AQ273" s="460"/>
      <c r="AR273" s="460"/>
      <c r="AS273" s="460"/>
      <c r="AT273" s="460"/>
      <c r="AU273" s="460">
        <v>89.3596</v>
      </c>
      <c r="AV273" s="460">
        <v>88.390199999999993</v>
      </c>
      <c r="AW273" s="460">
        <v>87.449100000000001</v>
      </c>
      <c r="AX273" s="460">
        <v>86.237799999999993</v>
      </c>
      <c r="AY273" s="460">
        <v>86.773899999999998</v>
      </c>
      <c r="AZ273" s="460">
        <v>90.555899999999994</v>
      </c>
      <c r="BA273" s="460">
        <v>99.023300000000006</v>
      </c>
      <c r="BB273" s="460">
        <v>96.636600000000001</v>
      </c>
      <c r="BC273" s="460">
        <v>100</v>
      </c>
      <c r="BD273" s="460">
        <v>107.336</v>
      </c>
      <c r="BE273" s="460">
        <v>109.995</v>
      </c>
      <c r="BF273" s="460">
        <v>111.93899999999999</v>
      </c>
      <c r="BG273" s="460">
        <v>112.419</v>
      </c>
      <c r="BH273" s="460">
        <v>111.815</v>
      </c>
      <c r="BI273" s="460">
        <v>112.121</v>
      </c>
      <c r="BJ273" s="460">
        <v>113.789</v>
      </c>
      <c r="BK273" s="460">
        <v>114.989</v>
      </c>
      <c r="BL273" s="460">
        <v>118.066</v>
      </c>
      <c r="BM273" s="460">
        <v>118.3</v>
      </c>
      <c r="BN273" s="460">
        <v>122.267</v>
      </c>
      <c r="BO273" s="461">
        <v>273</v>
      </c>
    </row>
    <row r="274" spans="1:67" s="455" customFormat="1" ht="14" x14ac:dyDescent="0.15">
      <c r="A274" s="460" t="s">
        <v>1066</v>
      </c>
      <c r="B274" s="460" t="s">
        <v>1067</v>
      </c>
      <c r="C274" s="460" t="s">
        <v>1205</v>
      </c>
      <c r="D274" s="460" t="s">
        <v>1206</v>
      </c>
      <c r="E274" s="460"/>
      <c r="F274" s="460"/>
      <c r="G274" s="460"/>
      <c r="H274" s="460"/>
      <c r="I274" s="460"/>
      <c r="J274" s="460"/>
      <c r="K274" s="460"/>
      <c r="L274" s="460"/>
      <c r="M274" s="460"/>
      <c r="N274" s="460"/>
      <c r="O274" s="460"/>
      <c r="P274" s="460"/>
      <c r="Q274" s="460"/>
      <c r="R274" s="460"/>
      <c r="S274" s="460"/>
      <c r="T274" s="460"/>
      <c r="U274" s="460"/>
      <c r="V274" s="460"/>
      <c r="W274" s="460"/>
      <c r="X274" s="460"/>
      <c r="Y274" s="460"/>
      <c r="Z274" s="460"/>
      <c r="AA274" s="460"/>
      <c r="AB274" s="460"/>
      <c r="AC274" s="460"/>
      <c r="AD274" s="460"/>
      <c r="AE274" s="460"/>
      <c r="AF274" s="460"/>
      <c r="AG274" s="460"/>
      <c r="AH274" s="460"/>
      <c r="AI274" s="460">
        <v>3.8446899999999999</v>
      </c>
      <c r="AJ274" s="460">
        <v>5.2287699999999999</v>
      </c>
      <c r="AK274" s="460">
        <v>6.7666500000000003</v>
      </c>
      <c r="AL274" s="460">
        <v>9.1858799999999992</v>
      </c>
      <c r="AM274" s="460">
        <v>13.7232</v>
      </c>
      <c r="AN274" s="460">
        <v>21.282</v>
      </c>
      <c r="AO274" s="460">
        <v>27.822800000000001</v>
      </c>
      <c r="AP274" s="460">
        <v>28.4284</v>
      </c>
      <c r="AQ274" s="460">
        <v>30.127500000000001</v>
      </c>
      <c r="AR274" s="460">
        <v>32.736600000000003</v>
      </c>
      <c r="AS274" s="460">
        <v>34.239199999999997</v>
      </c>
      <c r="AT274" s="460">
        <v>38.317599999999999</v>
      </c>
      <c r="AU274" s="460">
        <v>43.007100000000001</v>
      </c>
      <c r="AV274" s="460">
        <v>47.665799999999997</v>
      </c>
      <c r="AW274" s="460">
        <v>53.6312</v>
      </c>
      <c r="AX274" s="460">
        <v>59.965699999999998</v>
      </c>
      <c r="AY274" s="460">
        <v>66.468900000000005</v>
      </c>
      <c r="AZ274" s="460">
        <v>71.723399999999998</v>
      </c>
      <c r="BA274" s="460">
        <v>85.333799999999997</v>
      </c>
      <c r="BB274" s="460">
        <v>89.948400000000007</v>
      </c>
      <c r="BC274" s="460">
        <v>100</v>
      </c>
      <c r="BD274" s="460">
        <v>119.544</v>
      </c>
      <c r="BE274" s="460">
        <v>131.36099999999999</v>
      </c>
      <c r="BF274" s="460">
        <v>145.76900000000001</v>
      </c>
      <c r="BG274" s="460">
        <v>157.583</v>
      </c>
      <c r="BH274" s="460"/>
      <c r="BI274" s="460"/>
      <c r="BJ274" s="460"/>
      <c r="BK274" s="460"/>
      <c r="BL274" s="460"/>
      <c r="BM274" s="460"/>
      <c r="BN274" s="460"/>
      <c r="BO274" s="461">
        <v>274</v>
      </c>
    </row>
    <row r="275" spans="1:67" s="455" customFormat="1" ht="14" x14ac:dyDescent="0.15">
      <c r="A275" s="460" t="s">
        <v>325</v>
      </c>
      <c r="B275" s="460" t="s">
        <v>1068</v>
      </c>
      <c r="C275" s="460" t="s">
        <v>1205</v>
      </c>
      <c r="D275" s="460" t="s">
        <v>1206</v>
      </c>
      <c r="E275" s="460">
        <v>1.7724599999999999</v>
      </c>
      <c r="F275" s="460">
        <v>1.80972</v>
      </c>
      <c r="G275" s="460">
        <v>1.8322799999999999</v>
      </c>
      <c r="H275" s="460">
        <v>1.8567899999999999</v>
      </c>
      <c r="I275" s="460">
        <v>1.9038600000000001</v>
      </c>
      <c r="J275" s="460">
        <v>1.98133</v>
      </c>
      <c r="K275" s="460">
        <v>2.0504600000000002</v>
      </c>
      <c r="L275" s="460">
        <v>2.12303</v>
      </c>
      <c r="M275" s="460">
        <v>2.1652</v>
      </c>
      <c r="N275" s="460">
        <v>2.2353100000000001</v>
      </c>
      <c r="O275" s="460">
        <v>2.3468900000000001</v>
      </c>
      <c r="P275" s="460">
        <v>2.48671</v>
      </c>
      <c r="Q275" s="460">
        <v>2.6465000000000001</v>
      </c>
      <c r="R275" s="460">
        <v>2.8961700000000001</v>
      </c>
      <c r="S275" s="460">
        <v>3.2357200000000002</v>
      </c>
      <c r="T275" s="460">
        <v>3.67014</v>
      </c>
      <c r="U275" s="460">
        <v>4.0746099999999998</v>
      </c>
      <c r="V275" s="460">
        <v>4.5289999999999999</v>
      </c>
      <c r="W275" s="460">
        <v>5.0333399999999999</v>
      </c>
      <c r="X275" s="460">
        <v>5.7024499999999998</v>
      </c>
      <c r="Y275" s="460">
        <v>6.48142</v>
      </c>
      <c r="Z275" s="460">
        <v>7.47011</v>
      </c>
      <c r="AA275" s="460">
        <v>8.5636600000000005</v>
      </c>
      <c r="AB275" s="460">
        <v>9.6172699999999995</v>
      </c>
      <c r="AC275" s="460">
        <v>10.7258</v>
      </c>
      <c r="AD275" s="460">
        <v>12.4735</v>
      </c>
      <c r="AE275" s="460">
        <v>14.8004</v>
      </c>
      <c r="AF275" s="460">
        <v>17.1922</v>
      </c>
      <c r="AG275" s="460">
        <v>19.389299999999999</v>
      </c>
      <c r="AH275" s="460">
        <v>22.2456</v>
      </c>
      <c r="AI275" s="460">
        <v>25.4313</v>
      </c>
      <c r="AJ275" s="460">
        <v>29.331199999999999</v>
      </c>
      <c r="AK275" s="460">
        <v>33.400799999999997</v>
      </c>
      <c r="AL275" s="460">
        <v>36.646500000000003</v>
      </c>
      <c r="AM275" s="460">
        <v>39.922199999999997</v>
      </c>
      <c r="AN275" s="460">
        <v>43.387599999999999</v>
      </c>
      <c r="AO275" s="460">
        <v>46.578299999999999</v>
      </c>
      <c r="AP275" s="460">
        <v>50.582999999999998</v>
      </c>
      <c r="AQ275" s="460">
        <v>54.063400000000001</v>
      </c>
      <c r="AR275" s="460">
        <v>56.864699999999999</v>
      </c>
      <c r="AS275" s="460">
        <v>59.900700000000001</v>
      </c>
      <c r="AT275" s="460">
        <v>63.316200000000002</v>
      </c>
      <c r="AU275" s="460">
        <v>69.3279</v>
      </c>
      <c r="AV275" s="460">
        <v>73.265299999999996</v>
      </c>
      <c r="AW275" s="460">
        <v>72.758300000000006</v>
      </c>
      <c r="AX275" s="460">
        <v>74.259200000000007</v>
      </c>
      <c r="AY275" s="460">
        <v>76.668099999999995</v>
      </c>
      <c r="AZ275" s="460">
        <v>81.404499999999999</v>
      </c>
      <c r="BA275" s="460">
        <v>89.605599999999995</v>
      </c>
      <c r="BB275" s="460">
        <v>96.070999999999998</v>
      </c>
      <c r="BC275" s="460">
        <v>100</v>
      </c>
      <c r="BD275" s="460">
        <v>104.999</v>
      </c>
      <c r="BE275" s="460">
        <v>111.01</v>
      </c>
      <c r="BF275" s="460">
        <v>117.431</v>
      </c>
      <c r="BG275" s="460">
        <v>124.63</v>
      </c>
      <c r="BH275" s="460">
        <v>130.28899999999999</v>
      </c>
      <c r="BI275" s="460">
        <v>138.851</v>
      </c>
      <c r="BJ275" s="460">
        <v>146.04900000000001</v>
      </c>
      <c r="BK275" s="460">
        <v>152.64599999999999</v>
      </c>
      <c r="BL275" s="460">
        <v>158.93600000000001</v>
      </c>
      <c r="BM275" s="460">
        <v>164.03800000000001</v>
      </c>
      <c r="BN275" s="460">
        <v>171.602</v>
      </c>
      <c r="BO275" s="461">
        <v>275</v>
      </c>
    </row>
    <row r="276" spans="1:67" s="455" customFormat="1" ht="14" x14ac:dyDescent="0.15">
      <c r="A276" s="460" t="s">
        <v>358</v>
      </c>
      <c r="B276" s="460" t="s">
        <v>1069</v>
      </c>
      <c r="C276" s="460" t="s">
        <v>1205</v>
      </c>
      <c r="D276" s="460" t="s">
        <v>1206</v>
      </c>
      <c r="E276" s="460"/>
      <c r="F276" s="460"/>
      <c r="G276" s="460"/>
      <c r="H276" s="460"/>
      <c r="I276" s="460"/>
      <c r="J276" s="460"/>
      <c r="K276" s="460"/>
      <c r="L276" s="460"/>
      <c r="M276" s="460"/>
      <c r="N276" s="460"/>
      <c r="O276" s="460"/>
      <c r="P276" s="460"/>
      <c r="Q276" s="460"/>
      <c r="R276" s="460"/>
      <c r="S276" s="460"/>
      <c r="T276" s="460"/>
      <c r="U276" s="460"/>
      <c r="V276" s="460"/>
      <c r="W276" s="460"/>
      <c r="X276" s="460"/>
      <c r="Y276" s="460"/>
      <c r="Z276" s="460"/>
      <c r="AA276" s="460"/>
      <c r="AB276" s="460"/>
      <c r="AC276" s="460"/>
      <c r="AD276" s="460">
        <v>1.355E-2</v>
      </c>
      <c r="AE276" s="460">
        <v>2.112E-2</v>
      </c>
      <c r="AF276" s="460">
        <v>3.1050000000000001E-2</v>
      </c>
      <c r="AG276" s="460">
        <v>4.6890000000000001E-2</v>
      </c>
      <c r="AH276" s="460">
        <v>0.10476000000000001</v>
      </c>
      <c r="AI276" s="460">
        <v>0.21687000000000001</v>
      </c>
      <c r="AJ276" s="460">
        <v>0.42863000000000001</v>
      </c>
      <c r="AK276" s="460">
        <v>1.1389</v>
      </c>
      <c r="AL276" s="460">
        <v>3.2266499999999998</v>
      </c>
      <c r="AM276" s="460">
        <v>4.9884399999999998</v>
      </c>
      <c r="AN276" s="460">
        <v>6.7308899999999996</v>
      </c>
      <c r="AO276" s="460">
        <v>9.6300899999999992</v>
      </c>
      <c r="AP276" s="460">
        <v>11.9816</v>
      </c>
      <c r="AQ276" s="460">
        <v>14.9122</v>
      </c>
      <c r="AR276" s="460">
        <v>18.9068</v>
      </c>
      <c r="AS276" s="460">
        <v>23.828299999999999</v>
      </c>
      <c r="AT276" s="460">
        <v>28.926100000000002</v>
      </c>
      <c r="AU276" s="460">
        <v>35.357300000000002</v>
      </c>
      <c r="AV276" s="460">
        <v>42.924300000000002</v>
      </c>
      <c r="AW276" s="460">
        <v>50.636899999999997</v>
      </c>
      <c r="AX276" s="460">
        <v>59.915799999999997</v>
      </c>
      <c r="AY276" s="460">
        <v>65.319900000000004</v>
      </c>
      <c r="AZ276" s="460">
        <v>72.281300000000002</v>
      </c>
      <c r="BA276" s="460">
        <v>81.277100000000004</v>
      </c>
      <c r="BB276" s="460">
        <v>92.164400000000001</v>
      </c>
      <c r="BC276" s="460">
        <v>100</v>
      </c>
      <c r="BD276" s="460">
        <v>106.429</v>
      </c>
      <c r="BE276" s="460">
        <v>113.428</v>
      </c>
      <c r="BF276" s="460">
        <v>121.343</v>
      </c>
      <c r="BG276" s="460">
        <v>130.816</v>
      </c>
      <c r="BH276" s="460">
        <v>144.042</v>
      </c>
      <c r="BI276" s="460">
        <v>169.78200000000001</v>
      </c>
      <c r="BJ276" s="460">
        <v>180.94900000000001</v>
      </c>
      <c r="BK276" s="460">
        <v>194.51</v>
      </c>
      <c r="BL276" s="460">
        <v>212.309</v>
      </c>
      <c r="BM276" s="460">
        <v>245.71</v>
      </c>
      <c r="BN276" s="460">
        <v>299.81900000000002</v>
      </c>
      <c r="BO276" s="461">
        <v>276</v>
      </c>
    </row>
    <row r="277" spans="1:67" s="455" customFormat="1" ht="14" x14ac:dyDescent="0.15">
      <c r="A277" s="460" t="s">
        <v>359</v>
      </c>
      <c r="B277" s="460" t="s">
        <v>1070</v>
      </c>
      <c r="C277" s="460" t="s">
        <v>1205</v>
      </c>
      <c r="D277" s="460" t="s">
        <v>1206</v>
      </c>
      <c r="E277" s="460"/>
      <c r="F277" s="460"/>
      <c r="G277" s="460"/>
      <c r="H277" s="460"/>
      <c r="I277" s="460"/>
      <c r="J277" s="460"/>
      <c r="K277" s="460"/>
      <c r="L277" s="460"/>
      <c r="M277" s="460"/>
      <c r="N277" s="460"/>
      <c r="O277" s="460"/>
      <c r="P277" s="460"/>
      <c r="Q277" s="460"/>
      <c r="R277" s="460"/>
      <c r="S277" s="460"/>
      <c r="T277" s="460"/>
      <c r="U277" s="460"/>
      <c r="V277" s="460"/>
      <c r="W277" s="460"/>
      <c r="X277" s="460"/>
      <c r="Y277" s="460"/>
      <c r="Z277" s="460"/>
      <c r="AA277" s="460"/>
      <c r="AB277" s="460"/>
      <c r="AC277" s="460"/>
      <c r="AD277" s="460"/>
      <c r="AE277" s="460"/>
      <c r="AF277" s="460"/>
      <c r="AG277" s="460"/>
      <c r="AH277" s="460"/>
      <c r="AI277" s="460"/>
      <c r="AJ277" s="460"/>
      <c r="AK277" s="460"/>
      <c r="AL277" s="460"/>
      <c r="AM277" s="460"/>
      <c r="AN277" s="460"/>
      <c r="AO277" s="460"/>
      <c r="AP277" s="460"/>
      <c r="AQ277" s="460"/>
      <c r="AR277" s="460"/>
      <c r="AS277" s="460"/>
      <c r="AT277" s="460"/>
      <c r="AU277" s="460"/>
      <c r="AV277" s="460"/>
      <c r="AW277" s="460"/>
      <c r="AX277" s="460"/>
      <c r="AY277" s="460"/>
      <c r="AZ277" s="460"/>
      <c r="BA277" s="460"/>
      <c r="BB277" s="460">
        <v>97.066000000000003</v>
      </c>
      <c r="BC277" s="460">
        <v>100</v>
      </c>
      <c r="BD277" s="460">
        <v>103.46599999999999</v>
      </c>
      <c r="BE277" s="460">
        <v>107.321</v>
      </c>
      <c r="BF277" s="460">
        <v>109.075</v>
      </c>
      <c r="BG277" s="460">
        <v>108.85899999999999</v>
      </c>
      <c r="BH277" s="460">
        <v>106.21299999999999</v>
      </c>
      <c r="BI277" s="460">
        <v>104.574</v>
      </c>
      <c r="BJ277" s="460">
        <v>105.508</v>
      </c>
      <c r="BK277" s="460">
        <v>116.712</v>
      </c>
      <c r="BL277" s="460">
        <v>414.68400000000003</v>
      </c>
      <c r="BM277" s="460">
        <v>2725.31</v>
      </c>
      <c r="BN277" s="460">
        <v>5411</v>
      </c>
      <c r="BO277" s="461">
        <v>277</v>
      </c>
    </row>
    <row r="278" spans="1:67" x14ac:dyDescent="0.2">
      <c r="A278" s="463">
        <v>1</v>
      </c>
      <c r="B278" s="463">
        <v>2</v>
      </c>
      <c r="C278" s="463">
        <v>3</v>
      </c>
      <c r="D278" s="463">
        <v>4</v>
      </c>
      <c r="E278" s="463">
        <v>5</v>
      </c>
      <c r="F278" s="463">
        <v>6</v>
      </c>
      <c r="G278" s="463">
        <v>7</v>
      </c>
      <c r="H278" s="463">
        <v>8</v>
      </c>
      <c r="I278" s="463">
        <v>9</v>
      </c>
      <c r="J278" s="463">
        <v>10</v>
      </c>
      <c r="K278" s="463">
        <v>11</v>
      </c>
      <c r="L278" s="463">
        <v>12</v>
      </c>
      <c r="M278" s="463">
        <v>13</v>
      </c>
      <c r="N278" s="463">
        <v>14</v>
      </c>
      <c r="O278" s="463">
        <v>15</v>
      </c>
      <c r="P278" s="463">
        <v>16</v>
      </c>
      <c r="Q278" s="463">
        <v>17</v>
      </c>
      <c r="R278" s="463">
        <v>18</v>
      </c>
      <c r="S278" s="463">
        <v>19</v>
      </c>
      <c r="T278" s="463">
        <v>20</v>
      </c>
      <c r="U278" s="463">
        <v>21</v>
      </c>
      <c r="V278" s="463">
        <v>22</v>
      </c>
      <c r="W278" s="463">
        <v>23</v>
      </c>
      <c r="X278" s="463">
        <v>24</v>
      </c>
      <c r="Y278" s="463">
        <v>25</v>
      </c>
      <c r="Z278" s="463">
        <v>26</v>
      </c>
      <c r="AA278" s="463">
        <v>27</v>
      </c>
      <c r="AB278" s="463">
        <v>28</v>
      </c>
      <c r="AC278" s="463">
        <v>29</v>
      </c>
      <c r="AD278" s="463">
        <v>30</v>
      </c>
      <c r="AE278" s="463">
        <v>31</v>
      </c>
      <c r="AF278" s="463">
        <v>32</v>
      </c>
      <c r="AG278" s="463">
        <v>33</v>
      </c>
      <c r="AH278" s="463">
        <v>34</v>
      </c>
      <c r="AI278" s="463">
        <v>35</v>
      </c>
      <c r="AJ278" s="463">
        <v>36</v>
      </c>
      <c r="AK278" s="463">
        <v>37</v>
      </c>
      <c r="AL278" s="463">
        <v>38</v>
      </c>
      <c r="AM278" s="463">
        <v>39</v>
      </c>
      <c r="AN278" s="463">
        <v>40</v>
      </c>
      <c r="AO278" s="463">
        <v>41</v>
      </c>
      <c r="AP278" s="463">
        <v>42</v>
      </c>
      <c r="AQ278" s="463">
        <v>43</v>
      </c>
      <c r="AR278" s="463">
        <v>44</v>
      </c>
      <c r="AS278" s="463">
        <v>45</v>
      </c>
      <c r="AT278" s="463">
        <v>46</v>
      </c>
      <c r="AU278" s="463">
        <v>47</v>
      </c>
      <c r="AV278" s="463">
        <v>48</v>
      </c>
      <c r="AW278" s="463">
        <v>49</v>
      </c>
      <c r="AX278" s="463">
        <v>50</v>
      </c>
      <c r="AY278" s="463">
        <v>51</v>
      </c>
      <c r="AZ278" s="463">
        <v>52</v>
      </c>
      <c r="BA278" s="463">
        <v>53</v>
      </c>
      <c r="BB278" s="463">
        <v>54</v>
      </c>
      <c r="BC278" s="463">
        <v>55</v>
      </c>
      <c r="BD278" s="463">
        <v>56</v>
      </c>
      <c r="BE278" s="463">
        <v>57</v>
      </c>
      <c r="BF278" s="463">
        <v>58</v>
      </c>
      <c r="BG278" s="463">
        <v>59</v>
      </c>
      <c r="BH278" s="463">
        <v>60</v>
      </c>
      <c r="BI278" s="463">
        <v>61</v>
      </c>
      <c r="BJ278" s="463">
        <v>62</v>
      </c>
      <c r="BK278" s="463">
        <v>63</v>
      </c>
      <c r="BL278" s="463">
        <v>64</v>
      </c>
      <c r="BM278" s="463">
        <v>65</v>
      </c>
      <c r="BN278" s="463">
        <v>66</v>
      </c>
      <c r="BO278" s="464"/>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28"/>
    <col min="2" max="2" width="42.5" style="428" bestFit="1" customWidth="1"/>
    <col min="3" max="60" width="8.83203125" style="428" customWidth="1"/>
    <col min="61" max="16384" width="8.6640625" style="428"/>
  </cols>
  <sheetData>
    <row r="1" spans="1:67" x14ac:dyDescent="0.2">
      <c r="A1" s="428" t="s">
        <v>702</v>
      </c>
      <c r="B1" s="433" t="s">
        <v>703</v>
      </c>
    </row>
    <row r="2" spans="1:67" x14ac:dyDescent="0.2">
      <c r="A2" s="428" t="s">
        <v>704</v>
      </c>
      <c r="B2" s="452" t="s">
        <v>1071</v>
      </c>
    </row>
    <row r="3" spans="1:67" x14ac:dyDescent="0.2">
      <c r="A3" s="428" t="s">
        <v>706</v>
      </c>
      <c r="B3" s="456">
        <v>44742</v>
      </c>
    </row>
    <row r="4" spans="1:67" x14ac:dyDescent="0.2">
      <c r="A4" s="428" t="s">
        <v>707</v>
      </c>
      <c r="B4" s="438" t="str">
        <f>ADDRESS(ROW(B11),COLUMN(B11),,,"PPP Index USA")&amp;":"&amp;ADDRESS(ROW(BO278),COLUMN(BO278))</f>
        <v>'PPP Index USA'!$B$11:$BO$278</v>
      </c>
    </row>
    <row r="5" spans="1:67" x14ac:dyDescent="0.2">
      <c r="A5" s="428" t="s">
        <v>708</v>
      </c>
      <c r="B5" s="438">
        <f ca="1">ROWS(INDIRECT(B4))</f>
        <v>268</v>
      </c>
    </row>
    <row r="6" spans="1:67" x14ac:dyDescent="0.2">
      <c r="A6" s="428" t="s">
        <v>709</v>
      </c>
      <c r="B6" s="438">
        <f ca="1">COLUMNS(INDIRECT(B4))</f>
        <v>66</v>
      </c>
    </row>
    <row r="7" spans="1:67" s="439" customFormat="1" x14ac:dyDescent="0.2"/>
    <row r="8" spans="1:67" s="455" customFormat="1" ht="14" x14ac:dyDescent="0.15">
      <c r="A8" s="454" t="s">
        <v>702</v>
      </c>
      <c r="B8" s="454" t="s">
        <v>703</v>
      </c>
      <c r="C8" s="454"/>
      <c r="D8" s="454"/>
      <c r="E8" s="454"/>
      <c r="F8" s="454"/>
      <c r="G8" s="454"/>
      <c r="H8" s="454"/>
      <c r="I8" s="454"/>
      <c r="J8" s="454"/>
      <c r="K8" s="454"/>
      <c r="L8" s="454"/>
      <c r="M8" s="454"/>
      <c r="N8" s="454"/>
      <c r="O8" s="454"/>
      <c r="P8" s="454"/>
      <c r="Q8" s="454"/>
      <c r="R8" s="454"/>
      <c r="S8" s="454"/>
      <c r="T8" s="454"/>
      <c r="U8" s="454"/>
      <c r="V8" s="454"/>
      <c r="W8" s="454"/>
      <c r="X8" s="454"/>
      <c r="Y8" s="454"/>
      <c r="Z8" s="454"/>
      <c r="AA8" s="454"/>
      <c r="AB8" s="454"/>
      <c r="AC8" s="454"/>
      <c r="AD8" s="454"/>
      <c r="AE8" s="454"/>
      <c r="AF8" s="454"/>
      <c r="AG8" s="454"/>
      <c r="AH8" s="454"/>
      <c r="AI8" s="454"/>
      <c r="AJ8" s="454"/>
      <c r="AK8" s="454"/>
      <c r="AL8" s="454"/>
      <c r="AM8" s="454"/>
      <c r="AN8" s="454"/>
      <c r="AO8" s="454"/>
      <c r="AP8" s="454"/>
      <c r="AQ8" s="454"/>
      <c r="AR8" s="454"/>
      <c r="AS8" s="454"/>
      <c r="AT8" s="454"/>
      <c r="AU8" s="454"/>
      <c r="AV8" s="454"/>
      <c r="AW8" s="454"/>
      <c r="AX8" s="454"/>
      <c r="AY8" s="454"/>
      <c r="AZ8" s="454"/>
      <c r="BA8" s="454"/>
      <c r="BB8" s="454"/>
      <c r="BC8" s="454"/>
      <c r="BD8" s="454"/>
      <c r="BE8" s="454"/>
      <c r="BF8" s="454"/>
      <c r="BG8" s="454"/>
      <c r="BH8" s="454"/>
      <c r="BI8" s="454"/>
      <c r="BJ8" s="454"/>
      <c r="BK8" s="454"/>
      <c r="BL8" s="454"/>
      <c r="BM8" s="454"/>
      <c r="BN8" s="454"/>
    </row>
    <row r="9" spans="1:67" s="455" customFormat="1" ht="14" x14ac:dyDescent="0.15">
      <c r="A9" s="454" t="s">
        <v>706</v>
      </c>
      <c r="B9" s="456">
        <v>44742</v>
      </c>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4"/>
      <c r="BA9" s="454"/>
      <c r="BB9" s="454"/>
      <c r="BC9" s="454"/>
      <c r="BD9" s="454"/>
      <c r="BE9" s="454"/>
      <c r="BF9" s="454"/>
      <c r="BG9" s="454"/>
      <c r="BH9" s="454"/>
      <c r="BI9" s="454"/>
      <c r="BJ9" s="454"/>
      <c r="BK9" s="454"/>
      <c r="BL9" s="454"/>
      <c r="BM9" s="454"/>
      <c r="BN9" s="454"/>
    </row>
    <row r="10" spans="1:67" s="455" customFormat="1" ht="14" x14ac:dyDescent="0.15">
      <c r="A10" s="454"/>
      <c r="B10" s="454"/>
      <c r="C10" s="454"/>
      <c r="D10" s="454"/>
      <c r="E10" s="454"/>
      <c r="F10" s="454"/>
      <c r="G10" s="454"/>
      <c r="H10" s="454"/>
      <c r="I10" s="454"/>
      <c r="J10" s="454"/>
      <c r="K10" s="454"/>
      <c r="L10" s="454"/>
      <c r="M10" s="454"/>
      <c r="N10" s="454"/>
      <c r="O10" s="454"/>
      <c r="P10" s="454"/>
      <c r="Q10" s="454"/>
      <c r="R10" s="454"/>
      <c r="S10" s="454"/>
      <c r="T10" s="454"/>
      <c r="U10" s="454"/>
      <c r="V10" s="454"/>
      <c r="W10" s="454"/>
      <c r="X10" s="454"/>
      <c r="Y10" s="454"/>
      <c r="Z10" s="454"/>
      <c r="AA10" s="454"/>
      <c r="AB10" s="454"/>
      <c r="AC10" s="454"/>
      <c r="AD10" s="454"/>
      <c r="AE10" s="454"/>
      <c r="AF10" s="454"/>
      <c r="AG10" s="454"/>
      <c r="AH10" s="454"/>
      <c r="AI10" s="454"/>
      <c r="AJ10" s="454"/>
      <c r="AK10" s="454"/>
      <c r="AL10" s="454"/>
      <c r="AM10" s="454"/>
      <c r="AN10" s="454"/>
      <c r="AO10" s="454"/>
      <c r="AP10" s="454"/>
      <c r="AQ10" s="454"/>
      <c r="AR10" s="454"/>
      <c r="AS10" s="454"/>
      <c r="AT10" s="454"/>
      <c r="AU10" s="454"/>
      <c r="AV10" s="454"/>
      <c r="AW10" s="454"/>
      <c r="AX10" s="454"/>
      <c r="AY10" s="454"/>
      <c r="AZ10" s="454"/>
      <c r="BA10" s="454"/>
      <c r="BB10" s="454"/>
      <c r="BC10" s="454"/>
      <c r="BD10" s="454"/>
      <c r="BE10" s="454"/>
      <c r="BF10" s="454"/>
      <c r="BG10" s="454"/>
      <c r="BH10" s="454"/>
      <c r="BI10" s="454"/>
      <c r="BJ10" s="454"/>
      <c r="BK10" s="454"/>
      <c r="BL10" s="454"/>
      <c r="BM10" s="454"/>
      <c r="BN10" s="454"/>
    </row>
    <row r="11" spans="1:67" s="455" customFormat="1" ht="14" x14ac:dyDescent="0.15">
      <c r="A11" s="454" t="s">
        <v>710</v>
      </c>
      <c r="B11" s="454" t="s">
        <v>711</v>
      </c>
      <c r="C11" s="454" t="s">
        <v>712</v>
      </c>
      <c r="D11" s="454" t="s">
        <v>713</v>
      </c>
      <c r="E11" s="457">
        <v>1960</v>
      </c>
      <c r="F11" s="457">
        <v>1961</v>
      </c>
      <c r="G11" s="457">
        <v>1962</v>
      </c>
      <c r="H11" s="457">
        <v>1963</v>
      </c>
      <c r="I11" s="457">
        <v>1964</v>
      </c>
      <c r="J11" s="457">
        <v>1965</v>
      </c>
      <c r="K11" s="457">
        <v>1966</v>
      </c>
      <c r="L11" s="457">
        <v>1967</v>
      </c>
      <c r="M11" s="457">
        <v>1968</v>
      </c>
      <c r="N11" s="457">
        <v>1969</v>
      </c>
      <c r="O11" s="457">
        <v>1970</v>
      </c>
      <c r="P11" s="457">
        <v>1971</v>
      </c>
      <c r="Q11" s="457">
        <v>1972</v>
      </c>
      <c r="R11" s="457">
        <v>1973</v>
      </c>
      <c r="S11" s="457">
        <v>1974</v>
      </c>
      <c r="T11" s="457">
        <v>1975</v>
      </c>
      <c r="U11" s="457">
        <v>1976</v>
      </c>
      <c r="V11" s="457">
        <v>1977</v>
      </c>
      <c r="W11" s="457">
        <v>1978</v>
      </c>
      <c r="X11" s="457">
        <v>1979</v>
      </c>
      <c r="Y11" s="457">
        <v>1980</v>
      </c>
      <c r="Z11" s="457">
        <v>1981</v>
      </c>
      <c r="AA11" s="457">
        <v>1982</v>
      </c>
      <c r="AB11" s="457">
        <v>1983</v>
      </c>
      <c r="AC11" s="457">
        <v>1984</v>
      </c>
      <c r="AD11" s="457">
        <v>1985</v>
      </c>
      <c r="AE11" s="457">
        <v>1986</v>
      </c>
      <c r="AF11" s="457">
        <v>1987</v>
      </c>
      <c r="AG11" s="457">
        <v>1988</v>
      </c>
      <c r="AH11" s="457">
        <v>1989</v>
      </c>
      <c r="AI11" s="457">
        <v>1990</v>
      </c>
      <c r="AJ11" s="457">
        <v>1991</v>
      </c>
      <c r="AK11" s="457">
        <v>1992</v>
      </c>
      <c r="AL11" s="457">
        <v>1993</v>
      </c>
      <c r="AM11" s="457">
        <v>1994</v>
      </c>
      <c r="AN11" s="457">
        <v>1995</v>
      </c>
      <c r="AO11" s="457">
        <v>1996</v>
      </c>
      <c r="AP11" s="457">
        <v>1997</v>
      </c>
      <c r="AQ11" s="457">
        <v>1998</v>
      </c>
      <c r="AR11" s="457">
        <v>1999</v>
      </c>
      <c r="AS11" s="457">
        <v>2000</v>
      </c>
      <c r="AT11" s="457">
        <v>2001</v>
      </c>
      <c r="AU11" s="457">
        <v>2002</v>
      </c>
      <c r="AV11" s="457">
        <v>2003</v>
      </c>
      <c r="AW11" s="457">
        <v>2004</v>
      </c>
      <c r="AX11" s="457">
        <v>2005</v>
      </c>
      <c r="AY11" s="457">
        <v>2006</v>
      </c>
      <c r="AZ11" s="457">
        <v>2007</v>
      </c>
      <c r="BA11" s="457">
        <v>2008</v>
      </c>
      <c r="BB11" s="457">
        <v>2009</v>
      </c>
      <c r="BC11" s="457">
        <v>2010</v>
      </c>
      <c r="BD11" s="457">
        <v>2011</v>
      </c>
      <c r="BE11" s="457">
        <v>2012</v>
      </c>
      <c r="BF11" s="457">
        <v>2013</v>
      </c>
      <c r="BG11" s="457">
        <v>2014</v>
      </c>
      <c r="BH11" s="457">
        <v>2015</v>
      </c>
      <c r="BI11" s="457">
        <v>2016</v>
      </c>
      <c r="BJ11" s="457">
        <v>2017</v>
      </c>
      <c r="BK11" s="457">
        <v>2018</v>
      </c>
      <c r="BL11" s="457">
        <v>2019</v>
      </c>
      <c r="BM11" s="457">
        <v>2020</v>
      </c>
      <c r="BN11" s="457">
        <v>2021</v>
      </c>
      <c r="BO11" s="458">
        <f>ROW()</f>
        <v>11</v>
      </c>
    </row>
    <row r="12" spans="1:67" s="455" customFormat="1" ht="14" x14ac:dyDescent="0.15">
      <c r="A12" s="454" t="s">
        <v>714</v>
      </c>
      <c r="B12" s="454" t="s">
        <v>715</v>
      </c>
      <c r="C12" s="454" t="s">
        <v>1072</v>
      </c>
      <c r="D12" s="454" t="s">
        <v>1073</v>
      </c>
      <c r="E12" s="454"/>
      <c r="F12" s="454"/>
      <c r="G12" s="454"/>
      <c r="H12" s="454"/>
      <c r="I12" s="454"/>
      <c r="J12" s="454"/>
      <c r="K12" s="454"/>
      <c r="L12" s="454"/>
      <c r="M12" s="454"/>
      <c r="N12" s="454"/>
      <c r="O12" s="454"/>
      <c r="P12" s="454"/>
      <c r="Q12" s="454"/>
      <c r="R12" s="454"/>
      <c r="S12" s="454"/>
      <c r="T12" s="454"/>
      <c r="U12" s="454"/>
      <c r="V12" s="454"/>
      <c r="W12" s="454"/>
      <c r="X12" s="454"/>
      <c r="Y12" s="454"/>
      <c r="Z12" s="454"/>
      <c r="AA12" s="454"/>
      <c r="AB12" s="454"/>
      <c r="AC12" s="454"/>
      <c r="AD12" s="454"/>
      <c r="AE12" s="454"/>
      <c r="AF12" s="454"/>
      <c r="AG12" s="454"/>
      <c r="AH12" s="454"/>
      <c r="AI12" s="454">
        <v>0.92350396137568502</v>
      </c>
      <c r="AJ12" s="454">
        <v>0.94345210675163704</v>
      </c>
      <c r="AK12" s="454">
        <v>0.95768914062381205</v>
      </c>
      <c r="AL12" s="454">
        <v>0.98509947861930403</v>
      </c>
      <c r="AM12" s="454">
        <v>1.02515095961268</v>
      </c>
      <c r="AN12" s="454">
        <v>1.0379927110386999</v>
      </c>
      <c r="AO12" s="454">
        <v>1.05255402021047</v>
      </c>
      <c r="AP12" s="454">
        <v>1.0730393080988201</v>
      </c>
      <c r="AQ12" s="454">
        <v>1.1310538572195401</v>
      </c>
      <c r="AR12" s="454">
        <v>1.13976271032961</v>
      </c>
      <c r="AS12" s="454">
        <v>1.12596543898612</v>
      </c>
      <c r="AT12" s="454">
        <v>1.1631416548688001</v>
      </c>
      <c r="AU12" s="454">
        <v>1.1962185144501001</v>
      </c>
      <c r="AV12" s="454">
        <v>1.2086201677996999</v>
      </c>
      <c r="AW12" s="454">
        <v>1.2101833218009499</v>
      </c>
      <c r="AX12" s="454">
        <v>1.23279060241351</v>
      </c>
      <c r="AY12" s="454">
        <v>1.23756990120625</v>
      </c>
      <c r="AZ12" s="454">
        <v>1.26715769875914</v>
      </c>
      <c r="BA12" s="454">
        <v>1.2963274147506301</v>
      </c>
      <c r="BB12" s="454">
        <v>1.3100181083389599</v>
      </c>
      <c r="BC12" s="454">
        <v>1.27871241815116</v>
      </c>
      <c r="BD12" s="454">
        <v>1.30294060707092</v>
      </c>
      <c r="BE12" s="454">
        <v>1.3178013563156099</v>
      </c>
      <c r="BF12" s="454">
        <v>1.2851409912109399</v>
      </c>
      <c r="BG12" s="454">
        <v>1.30884277820587</v>
      </c>
      <c r="BH12" s="454">
        <v>1.3623179197311399</v>
      </c>
      <c r="BI12" s="454">
        <v>1.3550446033477801</v>
      </c>
      <c r="BJ12" s="454">
        <v>1.3506896495819101</v>
      </c>
      <c r="BK12" s="454">
        <v>1.34903091748438</v>
      </c>
      <c r="BL12" s="454">
        <v>1.39912938013921</v>
      </c>
      <c r="BM12" s="454">
        <v>1.34233774245478</v>
      </c>
      <c r="BN12" s="454"/>
      <c r="BO12" s="458">
        <f>ROW()</f>
        <v>12</v>
      </c>
    </row>
    <row r="13" spans="1:67" s="455" customFormat="1" ht="14" x14ac:dyDescent="0.15">
      <c r="A13" s="454" t="s">
        <v>1147</v>
      </c>
      <c r="B13" s="454" t="s">
        <v>1148</v>
      </c>
      <c r="C13" s="454" t="s">
        <v>1072</v>
      </c>
      <c r="D13" s="454" t="s">
        <v>1073</v>
      </c>
      <c r="E13" s="454"/>
      <c r="F13" s="454"/>
      <c r="G13" s="454"/>
      <c r="H13" s="454"/>
      <c r="I13" s="454"/>
      <c r="J13" s="454"/>
      <c r="K13" s="454"/>
      <c r="L13" s="454"/>
      <c r="M13" s="454"/>
      <c r="N13" s="454"/>
      <c r="O13" s="454"/>
      <c r="P13" s="454"/>
      <c r="Q13" s="454"/>
      <c r="R13" s="454"/>
      <c r="S13" s="454"/>
      <c r="T13" s="454"/>
      <c r="U13" s="454"/>
      <c r="V13" s="454"/>
      <c r="W13" s="454"/>
      <c r="X13" s="454"/>
      <c r="Y13" s="454"/>
      <c r="Z13" s="454"/>
      <c r="AA13" s="454"/>
      <c r="AB13" s="454"/>
      <c r="AC13" s="454"/>
      <c r="AD13" s="454"/>
      <c r="AE13" s="454"/>
      <c r="AF13" s="454"/>
      <c r="AG13" s="454"/>
      <c r="AH13" s="454"/>
      <c r="AI13" s="454"/>
      <c r="AJ13" s="454"/>
      <c r="AK13" s="454"/>
      <c r="AL13" s="454"/>
      <c r="AM13" s="454"/>
      <c r="AN13" s="454"/>
      <c r="AO13" s="454"/>
      <c r="AP13" s="454"/>
      <c r="AQ13" s="454"/>
      <c r="AR13" s="454"/>
      <c r="AS13" s="454"/>
      <c r="AT13" s="454"/>
      <c r="AU13" s="454"/>
      <c r="AV13" s="454"/>
      <c r="AW13" s="454"/>
      <c r="AX13" s="454"/>
      <c r="AY13" s="454"/>
      <c r="AZ13" s="454"/>
      <c r="BA13" s="454"/>
      <c r="BB13" s="454"/>
      <c r="BC13" s="454"/>
      <c r="BD13" s="454"/>
      <c r="BE13" s="454"/>
      <c r="BF13" s="454"/>
      <c r="BG13" s="454"/>
      <c r="BH13" s="454"/>
      <c r="BI13" s="454"/>
      <c r="BJ13" s="454"/>
      <c r="BK13" s="454"/>
      <c r="BL13" s="454"/>
      <c r="BM13" s="454"/>
      <c r="BN13" s="454"/>
      <c r="BO13" s="458">
        <f>ROW()</f>
        <v>13</v>
      </c>
    </row>
    <row r="14" spans="1:67" s="455" customFormat="1" ht="14" x14ac:dyDescent="0.15">
      <c r="A14" s="454" t="s">
        <v>88</v>
      </c>
      <c r="B14" s="454" t="s">
        <v>716</v>
      </c>
      <c r="C14" s="454" t="s">
        <v>1072</v>
      </c>
      <c r="D14" s="454" t="s">
        <v>1073</v>
      </c>
      <c r="E14" s="454"/>
      <c r="F14" s="454"/>
      <c r="G14" s="454"/>
      <c r="H14" s="454"/>
      <c r="I14" s="454"/>
      <c r="J14" s="454"/>
      <c r="K14" s="454"/>
      <c r="L14" s="454"/>
      <c r="M14" s="454"/>
      <c r="N14" s="454"/>
      <c r="O14" s="454"/>
      <c r="P14" s="454"/>
      <c r="Q14" s="454"/>
      <c r="R14" s="454"/>
      <c r="S14" s="454"/>
      <c r="T14" s="454"/>
      <c r="U14" s="454"/>
      <c r="V14" s="454"/>
      <c r="W14" s="454"/>
      <c r="X14" s="454"/>
      <c r="Y14" s="454"/>
      <c r="Z14" s="454"/>
      <c r="AA14" s="454"/>
      <c r="AB14" s="454"/>
      <c r="AC14" s="454"/>
      <c r="AD14" s="454"/>
      <c r="AE14" s="454"/>
      <c r="AF14" s="454"/>
      <c r="AG14" s="454"/>
      <c r="AH14" s="454"/>
      <c r="AI14" s="454"/>
      <c r="AJ14" s="454"/>
      <c r="AK14" s="454"/>
      <c r="AL14" s="454"/>
      <c r="AM14" s="454"/>
      <c r="AN14" s="454"/>
      <c r="AO14" s="454"/>
      <c r="AP14" s="454"/>
      <c r="AQ14" s="454"/>
      <c r="AR14" s="454"/>
      <c r="AS14" s="454"/>
      <c r="AT14" s="454"/>
      <c r="AU14" s="454">
        <v>9.1974975707550097</v>
      </c>
      <c r="AV14" s="454">
        <v>10.070731925605401</v>
      </c>
      <c r="AW14" s="454">
        <v>10.912900845811199</v>
      </c>
      <c r="AX14" s="454">
        <v>11.735787358862</v>
      </c>
      <c r="AY14" s="454">
        <v>12.2041652214925</v>
      </c>
      <c r="AZ14" s="454">
        <v>14.5600018893242</v>
      </c>
      <c r="BA14" s="454">
        <v>14.5854818052397</v>
      </c>
      <c r="BB14" s="454">
        <v>14.179057505912199</v>
      </c>
      <c r="BC14" s="454">
        <v>14.5451339307295</v>
      </c>
      <c r="BD14" s="454">
        <v>16.6134779097919</v>
      </c>
      <c r="BE14" s="454">
        <v>17.242263889420599</v>
      </c>
      <c r="BF14" s="454">
        <v>17.509418857049202</v>
      </c>
      <c r="BG14" s="454">
        <v>17.0358776005124</v>
      </c>
      <c r="BH14" s="454">
        <v>17.022520016941598</v>
      </c>
      <c r="BI14" s="454">
        <v>17.445827943147201</v>
      </c>
      <c r="BJ14" s="454">
        <v>17.2055580487587</v>
      </c>
      <c r="BK14" s="454">
        <v>17.152177736382701</v>
      </c>
      <c r="BL14" s="454">
        <v>17.949684755706301</v>
      </c>
      <c r="BM14" s="454">
        <v>19.123170266540502</v>
      </c>
      <c r="BN14" s="454"/>
      <c r="BO14" s="458">
        <f>ROW()</f>
        <v>14</v>
      </c>
    </row>
    <row r="15" spans="1:67" s="455" customFormat="1" ht="14" x14ac:dyDescent="0.15">
      <c r="A15" s="454" t="s">
        <v>1149</v>
      </c>
      <c r="B15" s="454" t="s">
        <v>1150</v>
      </c>
      <c r="C15" s="454" t="s">
        <v>1072</v>
      </c>
      <c r="D15" s="454" t="s">
        <v>1073</v>
      </c>
      <c r="E15" s="454"/>
      <c r="F15" s="454"/>
      <c r="G15" s="454"/>
      <c r="H15" s="454"/>
      <c r="I15" s="454"/>
      <c r="J15" s="454"/>
      <c r="K15" s="454"/>
      <c r="L15" s="454"/>
      <c r="M15" s="454"/>
      <c r="N15" s="454"/>
      <c r="O15" s="454"/>
      <c r="P15" s="454"/>
      <c r="Q15" s="454"/>
      <c r="R15" s="454"/>
      <c r="S15" s="454"/>
      <c r="T15" s="454"/>
      <c r="U15" s="454"/>
      <c r="V15" s="454"/>
      <c r="W15" s="454"/>
      <c r="X15" s="454"/>
      <c r="Y15" s="454"/>
      <c r="Z15" s="454"/>
      <c r="AA15" s="454"/>
      <c r="AB15" s="454"/>
      <c r="AC15" s="454"/>
      <c r="AD15" s="454"/>
      <c r="AE15" s="454"/>
      <c r="AF15" s="454"/>
      <c r="AG15" s="454"/>
      <c r="AH15" s="454"/>
      <c r="AI15" s="454"/>
      <c r="AJ15" s="454"/>
      <c r="AK15" s="454"/>
      <c r="AL15" s="454"/>
      <c r="AM15" s="454"/>
      <c r="AN15" s="454"/>
      <c r="AO15" s="454"/>
      <c r="AP15" s="454"/>
      <c r="AQ15" s="454"/>
      <c r="AR15" s="454"/>
      <c r="AS15" s="454"/>
      <c r="AT15" s="454"/>
      <c r="AU15" s="454"/>
      <c r="AV15" s="454"/>
      <c r="AW15" s="454"/>
      <c r="AX15" s="454"/>
      <c r="AY15" s="454"/>
      <c r="AZ15" s="454"/>
      <c r="BA15" s="454"/>
      <c r="BB15" s="454"/>
      <c r="BC15" s="454"/>
      <c r="BD15" s="454"/>
      <c r="BE15" s="454"/>
      <c r="BF15" s="454"/>
      <c r="BG15" s="454"/>
      <c r="BH15" s="454"/>
      <c r="BI15" s="454"/>
      <c r="BJ15" s="454"/>
      <c r="BK15" s="454"/>
      <c r="BL15" s="454"/>
      <c r="BM15" s="454"/>
      <c r="BN15" s="454"/>
      <c r="BO15" s="458">
        <f>ROW()</f>
        <v>15</v>
      </c>
    </row>
    <row r="16" spans="1:67" s="455" customFormat="1" ht="14" x14ac:dyDescent="0.15">
      <c r="A16" s="454" t="s">
        <v>131</v>
      </c>
      <c r="B16" s="454" t="s">
        <v>717</v>
      </c>
      <c r="C16" s="454" t="s">
        <v>1072</v>
      </c>
      <c r="D16" s="454" t="s">
        <v>1073</v>
      </c>
      <c r="E16" s="454"/>
      <c r="F16" s="454"/>
      <c r="G16" s="454"/>
      <c r="H16" s="454"/>
      <c r="I16" s="454"/>
      <c r="J16" s="454"/>
      <c r="K16" s="454"/>
      <c r="L16" s="454"/>
      <c r="M16" s="454"/>
      <c r="N16" s="454"/>
      <c r="O16" s="454"/>
      <c r="P16" s="454"/>
      <c r="Q16" s="454"/>
      <c r="R16" s="454"/>
      <c r="S16" s="454"/>
      <c r="T16" s="454"/>
      <c r="U16" s="454"/>
      <c r="V16" s="454"/>
      <c r="W16" s="454"/>
      <c r="X16" s="454"/>
      <c r="Y16" s="454"/>
      <c r="Z16" s="454"/>
      <c r="AA16" s="454"/>
      <c r="AB16" s="454"/>
      <c r="AC16" s="454"/>
      <c r="AD16" s="454"/>
      <c r="AE16" s="454"/>
      <c r="AF16" s="454"/>
      <c r="AG16" s="454"/>
      <c r="AH16" s="454"/>
      <c r="AI16" s="454">
        <v>1.06422473526651E-8</v>
      </c>
      <c r="AJ16" s="454">
        <v>2.1237806645453799E-8</v>
      </c>
      <c r="AK16" s="454">
        <v>1.19711189788241E-7</v>
      </c>
      <c r="AL16" s="454">
        <v>1.19018917428261E-6</v>
      </c>
      <c r="AM16" s="454">
        <v>2.6522096005821699E-5</v>
      </c>
      <c r="AN16" s="454">
        <v>5.0019311885384995E-4</v>
      </c>
      <c r="AO16" s="454">
        <v>2.40713827868567E-2</v>
      </c>
      <c r="AP16" s="454">
        <v>4.6250683861786802E-2</v>
      </c>
      <c r="AQ16" s="454">
        <v>6.3737267579463505E-2</v>
      </c>
      <c r="AR16" s="454">
        <v>0.41324959512831699</v>
      </c>
      <c r="AS16" s="454">
        <v>2.0932869709946198</v>
      </c>
      <c r="AT16" s="454">
        <v>4.2243691334565296</v>
      </c>
      <c r="AU16" s="454">
        <v>10.085981055514299</v>
      </c>
      <c r="AV16" s="454">
        <v>19.180843797660302</v>
      </c>
      <c r="AW16" s="454">
        <v>24.9264790661388</v>
      </c>
      <c r="AX16" s="454">
        <v>34.409854925713098</v>
      </c>
      <c r="AY16" s="454">
        <v>39.093081035739402</v>
      </c>
      <c r="AZ16" s="454">
        <v>39.704359078677001</v>
      </c>
      <c r="BA16" s="454">
        <v>46.501546847454897</v>
      </c>
      <c r="BB16" s="454">
        <v>38.460378710243297</v>
      </c>
      <c r="BC16" s="454">
        <v>50.046318832203497</v>
      </c>
      <c r="BD16" s="454">
        <v>64.605751037597699</v>
      </c>
      <c r="BE16" s="454">
        <v>65.681671142578097</v>
      </c>
      <c r="BF16" s="454">
        <v>66.019371032714801</v>
      </c>
      <c r="BG16" s="454">
        <v>65.000671386718807</v>
      </c>
      <c r="BH16" s="454">
        <v>68.182044982910199</v>
      </c>
      <c r="BI16" s="454">
        <v>80.778968811035199</v>
      </c>
      <c r="BJ16" s="454">
        <v>92.951721191406307</v>
      </c>
      <c r="BK16" s="454">
        <v>116.353755427842</v>
      </c>
      <c r="BL16" s="454">
        <v>136.23846210802</v>
      </c>
      <c r="BM16" s="454">
        <v>158.89640328353099</v>
      </c>
      <c r="BN16" s="454">
        <v>220.26871532228199</v>
      </c>
      <c r="BO16" s="458">
        <f>ROW()</f>
        <v>16</v>
      </c>
    </row>
    <row r="17" spans="1:67" s="455" customFormat="1" ht="14" x14ac:dyDescent="0.15">
      <c r="A17" s="454" t="s">
        <v>101</v>
      </c>
      <c r="B17" s="454" t="s">
        <v>718</v>
      </c>
      <c r="C17" s="454" t="s">
        <v>1072</v>
      </c>
      <c r="D17" s="454" t="s">
        <v>1073</v>
      </c>
      <c r="E17" s="454"/>
      <c r="F17" s="454"/>
      <c r="G17" s="454"/>
      <c r="H17" s="454"/>
      <c r="I17" s="454"/>
      <c r="J17" s="454"/>
      <c r="K17" s="454"/>
      <c r="L17" s="454"/>
      <c r="M17" s="454"/>
      <c r="N17" s="454"/>
      <c r="O17" s="454"/>
      <c r="P17" s="454"/>
      <c r="Q17" s="454"/>
      <c r="R17" s="454"/>
      <c r="S17" s="454"/>
      <c r="T17" s="454"/>
      <c r="U17" s="454"/>
      <c r="V17" s="454"/>
      <c r="W17" s="454"/>
      <c r="X17" s="454"/>
      <c r="Y17" s="454"/>
      <c r="Z17" s="454"/>
      <c r="AA17" s="454"/>
      <c r="AB17" s="454"/>
      <c r="AC17" s="454"/>
      <c r="AD17" s="454"/>
      <c r="AE17" s="454"/>
      <c r="AF17" s="454"/>
      <c r="AG17" s="454"/>
      <c r="AH17" s="454"/>
      <c r="AI17" s="454">
        <v>2.3377560642969302</v>
      </c>
      <c r="AJ17" s="454">
        <v>3.0643630738237002</v>
      </c>
      <c r="AK17" s="454">
        <v>9.9765033629039799</v>
      </c>
      <c r="AL17" s="454">
        <v>21.9908043274249</v>
      </c>
      <c r="AM17" s="454">
        <v>29.248278248022</v>
      </c>
      <c r="AN17" s="454">
        <v>31.466173058222399</v>
      </c>
      <c r="AO17" s="454">
        <v>35.412163841872797</v>
      </c>
      <c r="AP17" s="454">
        <v>38.724586268636699</v>
      </c>
      <c r="AQ17" s="454">
        <v>40.718540952507702</v>
      </c>
      <c r="AR17" s="454">
        <v>41.101585869220102</v>
      </c>
      <c r="AS17" s="454">
        <v>42.025284912117499</v>
      </c>
      <c r="AT17" s="454">
        <v>42.823877088127702</v>
      </c>
      <c r="AU17" s="454">
        <v>42.926071633472702</v>
      </c>
      <c r="AV17" s="454">
        <v>44.593218947541303</v>
      </c>
      <c r="AW17" s="454">
        <v>44.898492708631203</v>
      </c>
      <c r="AX17" s="454">
        <v>45.527386772135799</v>
      </c>
      <c r="AY17" s="454">
        <v>44.412236917403199</v>
      </c>
      <c r="AZ17" s="454">
        <v>44.634964747866299</v>
      </c>
      <c r="BA17" s="454">
        <v>44.561155767977397</v>
      </c>
      <c r="BB17" s="454">
        <v>44.338069854884303</v>
      </c>
      <c r="BC17" s="454">
        <v>44.196214363018498</v>
      </c>
      <c r="BD17" s="454">
        <v>43.857684882186803</v>
      </c>
      <c r="BE17" s="454">
        <v>43.655248324924102</v>
      </c>
      <c r="BF17" s="454">
        <v>44.113738673746198</v>
      </c>
      <c r="BG17" s="454">
        <v>42.893929840651197</v>
      </c>
      <c r="BH17" s="454">
        <v>42.705700524764602</v>
      </c>
      <c r="BI17" s="454">
        <v>42.385726883258499</v>
      </c>
      <c r="BJ17" s="454">
        <v>42.255572493922799</v>
      </c>
      <c r="BK17" s="454">
        <v>42.302913569529601</v>
      </c>
      <c r="BL17" s="454">
        <v>42.343072893635799</v>
      </c>
      <c r="BM17" s="454">
        <v>42.497895257313097</v>
      </c>
      <c r="BN17" s="454">
        <v>42.969258903304997</v>
      </c>
      <c r="BO17" s="458">
        <f>ROW()</f>
        <v>17</v>
      </c>
    </row>
    <row r="18" spans="1:67" s="455" customFormat="1" ht="14" x14ac:dyDescent="0.15">
      <c r="A18" s="454" t="s">
        <v>122</v>
      </c>
      <c r="B18" s="454" t="s">
        <v>719</v>
      </c>
      <c r="C18" s="454" t="s">
        <v>1072</v>
      </c>
      <c r="D18" s="454" t="s">
        <v>1073</v>
      </c>
      <c r="E18" s="454"/>
      <c r="F18" s="454"/>
      <c r="G18" s="454"/>
      <c r="H18" s="454"/>
      <c r="I18" s="454"/>
      <c r="J18" s="454"/>
      <c r="K18" s="454"/>
      <c r="L18" s="454"/>
      <c r="M18" s="454"/>
      <c r="N18" s="454"/>
      <c r="O18" s="454"/>
      <c r="P18" s="454"/>
      <c r="Q18" s="454"/>
      <c r="R18" s="454"/>
      <c r="S18" s="454"/>
      <c r="T18" s="454"/>
      <c r="U18" s="454"/>
      <c r="V18" s="454"/>
      <c r="W18" s="454"/>
      <c r="X18" s="454"/>
      <c r="Y18" s="454"/>
      <c r="Z18" s="454"/>
      <c r="AA18" s="454"/>
      <c r="AB18" s="454"/>
      <c r="AC18" s="454"/>
      <c r="AD18" s="454"/>
      <c r="AE18" s="454"/>
      <c r="AF18" s="454"/>
      <c r="AG18" s="454"/>
      <c r="AH18" s="454"/>
      <c r="AI18" s="454"/>
      <c r="AJ18" s="454"/>
      <c r="AK18" s="454"/>
      <c r="AL18" s="454"/>
      <c r="AM18" s="454"/>
      <c r="AN18" s="454"/>
      <c r="AO18" s="454"/>
      <c r="AP18" s="454"/>
      <c r="AQ18" s="454"/>
      <c r="AR18" s="454"/>
      <c r="AS18" s="454"/>
      <c r="AT18" s="454"/>
      <c r="AU18" s="454"/>
      <c r="AV18" s="454"/>
      <c r="AW18" s="454"/>
      <c r="AX18" s="454"/>
      <c r="AY18" s="454"/>
      <c r="AZ18" s="454"/>
      <c r="BA18" s="454"/>
      <c r="BB18" s="454"/>
      <c r="BC18" s="454"/>
      <c r="BD18" s="454"/>
      <c r="BE18" s="454"/>
      <c r="BF18" s="454"/>
      <c r="BG18" s="454"/>
      <c r="BH18" s="454"/>
      <c r="BI18" s="454"/>
      <c r="BJ18" s="454"/>
      <c r="BK18" s="454"/>
      <c r="BL18" s="454"/>
      <c r="BM18" s="454"/>
      <c r="BN18" s="454"/>
      <c r="BO18" s="458">
        <f>ROW()</f>
        <v>18</v>
      </c>
    </row>
    <row r="19" spans="1:67" s="455" customFormat="1" ht="14" x14ac:dyDescent="0.15">
      <c r="A19" s="454" t="s">
        <v>720</v>
      </c>
      <c r="B19" s="454" t="s">
        <v>721</v>
      </c>
      <c r="C19" s="454" t="s">
        <v>1072</v>
      </c>
      <c r="D19" s="454" t="s">
        <v>1073</v>
      </c>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4"/>
      <c r="AL19" s="454"/>
      <c r="AM19" s="454"/>
      <c r="AN19" s="454"/>
      <c r="AO19" s="454"/>
      <c r="AP19" s="454"/>
      <c r="AQ19" s="454"/>
      <c r="AR19" s="454"/>
      <c r="AS19" s="454"/>
      <c r="AT19" s="454"/>
      <c r="AU19" s="454"/>
      <c r="AV19" s="454"/>
      <c r="AW19" s="454"/>
      <c r="AX19" s="454"/>
      <c r="AY19" s="454"/>
      <c r="AZ19" s="454"/>
      <c r="BA19" s="454"/>
      <c r="BB19" s="454"/>
      <c r="BC19" s="454"/>
      <c r="BD19" s="454"/>
      <c r="BE19" s="454"/>
      <c r="BF19" s="454"/>
      <c r="BG19" s="454"/>
      <c r="BH19" s="454"/>
      <c r="BI19" s="454"/>
      <c r="BJ19" s="454"/>
      <c r="BK19" s="454"/>
      <c r="BL19" s="454"/>
      <c r="BM19" s="454"/>
      <c r="BN19" s="454"/>
      <c r="BO19" s="458">
        <f>ROW()</f>
        <v>19</v>
      </c>
    </row>
    <row r="20" spans="1:67" s="455" customFormat="1" ht="14" x14ac:dyDescent="0.15">
      <c r="A20" s="454" t="s">
        <v>348</v>
      </c>
      <c r="B20" s="454" t="s">
        <v>722</v>
      </c>
      <c r="C20" s="454" t="s">
        <v>1072</v>
      </c>
      <c r="D20" s="454" t="s">
        <v>1073</v>
      </c>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v>1.16828452182659</v>
      </c>
      <c r="AJ20" s="454">
        <v>1.13923145072117</v>
      </c>
      <c r="AK20" s="454">
        <v>1.1339731509534701</v>
      </c>
      <c r="AL20" s="454">
        <v>1.1218735271264499</v>
      </c>
      <c r="AM20" s="454">
        <v>1.09553458517137</v>
      </c>
      <c r="AN20" s="454">
        <v>1.1149627159727999</v>
      </c>
      <c r="AO20" s="454">
        <v>1.1581251045590799</v>
      </c>
      <c r="AP20" s="454">
        <v>1.1276507090750101</v>
      </c>
      <c r="AQ20" s="454">
        <v>1.0676585755399699</v>
      </c>
      <c r="AR20" s="454">
        <v>1.14171558893742</v>
      </c>
      <c r="AS20" s="454">
        <v>1.2443593414759599</v>
      </c>
      <c r="AT20" s="454">
        <v>1.18835249640457</v>
      </c>
      <c r="AU20" s="454">
        <v>1.21423906534629</v>
      </c>
      <c r="AV20" s="454">
        <v>1.2392303773030799</v>
      </c>
      <c r="AW20" s="454">
        <v>1.30943208186167</v>
      </c>
      <c r="AX20" s="454">
        <v>1.4794402047809401</v>
      </c>
      <c r="AY20" s="454">
        <v>1.6068328892480399</v>
      </c>
      <c r="AZ20" s="454">
        <v>1.7606506402967099</v>
      </c>
      <c r="BA20" s="454">
        <v>2.0476850138358902</v>
      </c>
      <c r="BB20" s="454">
        <v>1.7257242985330701</v>
      </c>
      <c r="BC20" s="454">
        <v>1.9182173245378</v>
      </c>
      <c r="BD20" s="454">
        <v>2.12660837173462</v>
      </c>
      <c r="BE20" s="454">
        <v>2.1777245998382599</v>
      </c>
      <c r="BF20" s="454">
        <v>2.2133159637451199</v>
      </c>
      <c r="BG20" s="454">
        <v>2.18256711959839</v>
      </c>
      <c r="BH20" s="454">
        <v>2.1877846717834499</v>
      </c>
      <c r="BI20" s="454">
        <v>2.1897521018981898</v>
      </c>
      <c r="BJ20" s="454">
        <v>2.2217919826507599</v>
      </c>
      <c r="BK20" s="454">
        <v>2.3480294898796998</v>
      </c>
      <c r="BL20" s="454">
        <v>2.2042543487269302</v>
      </c>
      <c r="BM20" s="454">
        <v>1.9958500058308699</v>
      </c>
      <c r="BN20" s="454"/>
      <c r="BO20" s="458">
        <f>ROW()</f>
        <v>20</v>
      </c>
    </row>
    <row r="21" spans="1:67" s="455" customFormat="1" ht="14" x14ac:dyDescent="0.15">
      <c r="A21" s="454" t="s">
        <v>139</v>
      </c>
      <c r="B21" s="454" t="s">
        <v>723</v>
      </c>
      <c r="C21" s="454" t="s">
        <v>1072</v>
      </c>
      <c r="D21" s="454" t="s">
        <v>1073</v>
      </c>
      <c r="E21" s="454"/>
      <c r="F21" s="454"/>
      <c r="G21" s="454"/>
      <c r="H21" s="454"/>
      <c r="I21" s="454"/>
      <c r="J21" s="454"/>
      <c r="K21" s="454"/>
      <c r="L21" s="454"/>
      <c r="M21" s="454"/>
      <c r="N21" s="454"/>
      <c r="O21" s="454"/>
      <c r="P21" s="454"/>
      <c r="Q21" s="454"/>
      <c r="R21" s="454"/>
      <c r="S21" s="454"/>
      <c r="T21" s="454"/>
      <c r="U21" s="454"/>
      <c r="V21" s="454"/>
      <c r="W21" s="454"/>
      <c r="X21" s="454"/>
      <c r="Y21" s="454"/>
      <c r="Z21" s="454"/>
      <c r="AA21" s="454"/>
      <c r="AB21" s="454"/>
      <c r="AC21" s="454"/>
      <c r="AD21" s="454"/>
      <c r="AE21" s="454"/>
      <c r="AF21" s="454"/>
      <c r="AG21" s="454"/>
      <c r="AH21" s="454"/>
      <c r="AI21" s="454">
        <v>0.29396642409719498</v>
      </c>
      <c r="AJ21" s="454">
        <v>0.68386940962027198</v>
      </c>
      <c r="AK21" s="454">
        <v>0.77609436239390495</v>
      </c>
      <c r="AL21" s="454">
        <v>0.73112671440949095</v>
      </c>
      <c r="AM21" s="454">
        <v>0.73623721421430999</v>
      </c>
      <c r="AN21" s="454">
        <v>0.74394034007758303</v>
      </c>
      <c r="AO21" s="454">
        <v>0.73018131241369899</v>
      </c>
      <c r="AP21" s="454">
        <v>0.71447330403945297</v>
      </c>
      <c r="AQ21" s="454">
        <v>0.69447301270914596</v>
      </c>
      <c r="AR21" s="454">
        <v>0.672245111990598</v>
      </c>
      <c r="AS21" s="454">
        <v>0.66417111069619605</v>
      </c>
      <c r="AT21" s="454">
        <v>0.64241992325638597</v>
      </c>
      <c r="AU21" s="454">
        <v>0.82584164049904096</v>
      </c>
      <c r="AV21" s="454">
        <v>0.89485860323368405</v>
      </c>
      <c r="AW21" s="454">
        <v>1.03149512060945</v>
      </c>
      <c r="AX21" s="454">
        <v>1.10332152332588</v>
      </c>
      <c r="AY21" s="454">
        <v>1.21736665520604</v>
      </c>
      <c r="AZ21" s="454">
        <v>1.3624205435977399</v>
      </c>
      <c r="BA21" s="454">
        <v>1.6465299152593</v>
      </c>
      <c r="BB21" s="454">
        <v>1.8876286671374201</v>
      </c>
      <c r="BC21" s="454">
        <v>2.2553242506937998</v>
      </c>
      <c r="BD21" s="454">
        <v>2.7331278324127202</v>
      </c>
      <c r="BE21" s="454">
        <v>3.2181537151336701</v>
      </c>
      <c r="BF21" s="454">
        <v>3.9409668445587198</v>
      </c>
      <c r="BG21" s="454">
        <v>5.4519639015197798</v>
      </c>
      <c r="BH21" s="454">
        <v>6.8665480613708496</v>
      </c>
      <c r="BI21" s="454">
        <v>9.2949657440185494</v>
      </c>
      <c r="BJ21" s="454">
        <v>10.2568216323853</v>
      </c>
      <c r="BK21" s="454">
        <v>14.228226208889801</v>
      </c>
      <c r="BL21" s="454">
        <v>21.0961029688732</v>
      </c>
      <c r="BM21" s="454">
        <v>29.160147066691199</v>
      </c>
      <c r="BN21" s="454">
        <v>43.135408852990103</v>
      </c>
      <c r="BO21" s="458">
        <f>ROW()</f>
        <v>21</v>
      </c>
    </row>
    <row r="22" spans="1:67" s="455" customFormat="1" ht="14" x14ac:dyDescent="0.15">
      <c r="A22" s="454" t="s">
        <v>144</v>
      </c>
      <c r="B22" s="454" t="s">
        <v>724</v>
      </c>
      <c r="C22" s="454" t="s">
        <v>1072</v>
      </c>
      <c r="D22" s="454" t="s">
        <v>1073</v>
      </c>
      <c r="E22" s="454"/>
      <c r="F22" s="454"/>
      <c r="G22" s="454"/>
      <c r="H22" s="454"/>
      <c r="I22" s="454"/>
      <c r="J22" s="454"/>
      <c r="K22" s="454"/>
      <c r="L22" s="454"/>
      <c r="M22" s="454"/>
      <c r="N22" s="454"/>
      <c r="O22" s="454"/>
      <c r="P22" s="454"/>
      <c r="Q22" s="454"/>
      <c r="R22" s="454"/>
      <c r="S22" s="454"/>
      <c r="T22" s="454"/>
      <c r="U22" s="454"/>
      <c r="V22" s="454"/>
      <c r="W22" s="454"/>
      <c r="X22" s="454"/>
      <c r="Y22" s="454"/>
      <c r="Z22" s="454"/>
      <c r="AA22" s="454"/>
      <c r="AB22" s="454"/>
      <c r="AC22" s="454"/>
      <c r="AD22" s="454"/>
      <c r="AE22" s="454"/>
      <c r="AF22" s="454"/>
      <c r="AG22" s="454"/>
      <c r="AH22" s="454"/>
      <c r="AI22" s="454">
        <v>5.1316519485445104E-3</v>
      </c>
      <c r="AJ22" s="454">
        <v>8.9043467414797808E-3</v>
      </c>
      <c r="AK22" s="454">
        <v>5.82260022430224E-2</v>
      </c>
      <c r="AL22" s="454">
        <v>0.84814280026878996</v>
      </c>
      <c r="AM22" s="454">
        <v>34.937814270452897</v>
      </c>
      <c r="AN22" s="454">
        <v>89.370944479362393</v>
      </c>
      <c r="AO22" s="454">
        <v>104.95853754307301</v>
      </c>
      <c r="AP22" s="454">
        <v>121.47915342178401</v>
      </c>
      <c r="AQ22" s="454">
        <v>132.978876646766</v>
      </c>
      <c r="AR22" s="454">
        <v>131.20149033044899</v>
      </c>
      <c r="AS22" s="454">
        <v>126.532551671598</v>
      </c>
      <c r="AT22" s="454">
        <v>128.72904028784399</v>
      </c>
      <c r="AU22" s="454">
        <v>129.741633340585</v>
      </c>
      <c r="AV22" s="454">
        <v>133.08133052586001</v>
      </c>
      <c r="AW22" s="454">
        <v>137.739477492513</v>
      </c>
      <c r="AX22" s="454">
        <v>137.83688009976899</v>
      </c>
      <c r="AY22" s="454">
        <v>139.88590873983401</v>
      </c>
      <c r="AZ22" s="454">
        <v>142.031611767811</v>
      </c>
      <c r="BA22" s="454">
        <v>147.70578575142801</v>
      </c>
      <c r="BB22" s="454">
        <v>150.430183652354</v>
      </c>
      <c r="BC22" s="454">
        <v>160.19150848382199</v>
      </c>
      <c r="BD22" s="454">
        <v>163.65000915527301</v>
      </c>
      <c r="BE22" s="454">
        <v>157.96383666992199</v>
      </c>
      <c r="BF22" s="454">
        <v>159.84609985351599</v>
      </c>
      <c r="BG22" s="454">
        <v>165.18589782714801</v>
      </c>
      <c r="BH22" s="454">
        <v>172.92352294921901</v>
      </c>
      <c r="BI22" s="454">
        <v>161.22888183593801</v>
      </c>
      <c r="BJ22" s="454">
        <v>155.970703125</v>
      </c>
      <c r="BK22" s="454">
        <v>156.57804666457599</v>
      </c>
      <c r="BL22" s="454">
        <v>155.46573801343399</v>
      </c>
      <c r="BM22" s="454">
        <v>156.721237796319</v>
      </c>
      <c r="BN22" s="454">
        <v>160.80458372776101</v>
      </c>
      <c r="BO22" s="458">
        <f>ROW()</f>
        <v>22</v>
      </c>
    </row>
    <row r="23" spans="1:67" s="455" customFormat="1" ht="14" x14ac:dyDescent="0.15">
      <c r="A23" s="454" t="s">
        <v>725</v>
      </c>
      <c r="B23" s="454" t="s">
        <v>726</v>
      </c>
      <c r="C23" s="454" t="s">
        <v>1072</v>
      </c>
      <c r="D23" s="454" t="s">
        <v>1073</v>
      </c>
      <c r="E23" s="454"/>
      <c r="F23" s="454"/>
      <c r="G23" s="454"/>
      <c r="H23" s="454"/>
      <c r="I23" s="454"/>
      <c r="J23" s="454"/>
      <c r="K23" s="454"/>
      <c r="L23" s="454"/>
      <c r="M23" s="454"/>
      <c r="N23" s="454"/>
      <c r="O23" s="454"/>
      <c r="P23" s="454"/>
      <c r="Q23" s="454"/>
      <c r="R23" s="454"/>
      <c r="S23" s="454"/>
      <c r="T23" s="454"/>
      <c r="U23" s="454"/>
      <c r="V23" s="454"/>
      <c r="W23" s="454"/>
      <c r="X23" s="454"/>
      <c r="Y23" s="454"/>
      <c r="Z23" s="454"/>
      <c r="AA23" s="454"/>
      <c r="AB23" s="454"/>
      <c r="AC23" s="454"/>
      <c r="AD23" s="454"/>
      <c r="AE23" s="454"/>
      <c r="AF23" s="454"/>
      <c r="AG23" s="454"/>
      <c r="AH23" s="454"/>
      <c r="AI23" s="454"/>
      <c r="AJ23" s="454"/>
      <c r="AK23" s="454"/>
      <c r="AL23" s="454"/>
      <c r="AM23" s="454"/>
      <c r="AN23" s="454"/>
      <c r="AO23" s="454"/>
      <c r="AP23" s="454"/>
      <c r="AQ23" s="454"/>
      <c r="AR23" s="454"/>
      <c r="AS23" s="454"/>
      <c r="AT23" s="454"/>
      <c r="AU23" s="454"/>
      <c r="AV23" s="454"/>
      <c r="AW23" s="454"/>
      <c r="AX23" s="454"/>
      <c r="AY23" s="454"/>
      <c r="AZ23" s="454"/>
      <c r="BA23" s="454"/>
      <c r="BB23" s="454"/>
      <c r="BC23" s="454"/>
      <c r="BD23" s="454"/>
      <c r="BE23" s="454"/>
      <c r="BF23" s="454"/>
      <c r="BG23" s="454"/>
      <c r="BH23" s="454"/>
      <c r="BI23" s="454"/>
      <c r="BJ23" s="454"/>
      <c r="BK23" s="454"/>
      <c r="BL23" s="454"/>
      <c r="BM23" s="454"/>
      <c r="BN23" s="454"/>
      <c r="BO23" s="458">
        <f>ROW()</f>
        <v>23</v>
      </c>
    </row>
    <row r="24" spans="1:67" s="455" customFormat="1" ht="14" x14ac:dyDescent="0.15">
      <c r="A24" s="454" t="s">
        <v>135</v>
      </c>
      <c r="B24" s="454" t="s">
        <v>727</v>
      </c>
      <c r="C24" s="454" t="s">
        <v>1072</v>
      </c>
      <c r="D24" s="454" t="s">
        <v>1073</v>
      </c>
      <c r="E24" s="454"/>
      <c r="F24" s="454"/>
      <c r="G24" s="454"/>
      <c r="H24" s="454"/>
      <c r="I24" s="454"/>
      <c r="J24" s="454"/>
      <c r="K24" s="454"/>
      <c r="L24" s="454"/>
      <c r="M24" s="454"/>
      <c r="N24" s="454"/>
      <c r="O24" s="454"/>
      <c r="P24" s="454"/>
      <c r="Q24" s="454"/>
      <c r="R24" s="454"/>
      <c r="S24" s="454"/>
      <c r="T24" s="454"/>
      <c r="U24" s="454"/>
      <c r="V24" s="454"/>
      <c r="W24" s="454"/>
      <c r="X24" s="454"/>
      <c r="Y24" s="454"/>
      <c r="Z24" s="454"/>
      <c r="AA24" s="454"/>
      <c r="AB24" s="454"/>
      <c r="AC24" s="454"/>
      <c r="AD24" s="454"/>
      <c r="AE24" s="454"/>
      <c r="AF24" s="454"/>
      <c r="AG24" s="454"/>
      <c r="AH24" s="454"/>
      <c r="AI24" s="454">
        <v>1.7606149305172301</v>
      </c>
      <c r="AJ24" s="454">
        <v>1.7474103772229901</v>
      </c>
      <c r="AK24" s="454">
        <v>1.7505264499906801</v>
      </c>
      <c r="AL24" s="454">
        <v>1.7409999772767999</v>
      </c>
      <c r="AM24" s="454">
        <v>1.7599067867865199</v>
      </c>
      <c r="AN24" s="454">
        <v>1.7651894736365199</v>
      </c>
      <c r="AO24" s="454">
        <v>1.78505857062964</v>
      </c>
      <c r="AP24" s="454">
        <v>1.7868635069163199</v>
      </c>
      <c r="AQ24" s="454">
        <v>1.8042571539259999</v>
      </c>
      <c r="AR24" s="454">
        <v>1.80594706604564</v>
      </c>
      <c r="AS24" s="454">
        <v>1.74484173126445</v>
      </c>
      <c r="AT24" s="454">
        <v>1.73169625939511</v>
      </c>
      <c r="AU24" s="454">
        <v>1.7170879888075199</v>
      </c>
      <c r="AV24" s="454">
        <v>1.66929207636322</v>
      </c>
      <c r="AW24" s="454">
        <v>1.65068012376684</v>
      </c>
      <c r="AX24" s="454">
        <v>1.67189973659734</v>
      </c>
      <c r="AY24" s="454">
        <v>1.6284679351812299</v>
      </c>
      <c r="AZ24" s="454">
        <v>1.64482520930446</v>
      </c>
      <c r="BA24" s="454">
        <v>1.6845705953057899</v>
      </c>
      <c r="BB24" s="454">
        <v>1.70458943751958</v>
      </c>
      <c r="BC24" s="454">
        <v>1.7091635469147399</v>
      </c>
      <c r="BD24" s="454">
        <v>1.6913766860961901</v>
      </c>
      <c r="BE24" s="454">
        <v>1.8285713195800799</v>
      </c>
      <c r="BF24" s="454">
        <v>1.85441470146179</v>
      </c>
      <c r="BG24" s="454">
        <v>1.9147150516510001</v>
      </c>
      <c r="BH24" s="454">
        <v>2.0395412445068399</v>
      </c>
      <c r="BI24" s="454">
        <v>2.0600430965423602</v>
      </c>
      <c r="BJ24" s="454">
        <v>2.0935010910034202</v>
      </c>
      <c r="BK24" s="454">
        <v>2.0927610372954302</v>
      </c>
      <c r="BL24" s="454">
        <v>2.0602633414918001</v>
      </c>
      <c r="BM24" s="454">
        <v>2.0712512160939398</v>
      </c>
      <c r="BN24" s="454">
        <v>2.0280704971980001</v>
      </c>
      <c r="BO24" s="458">
        <f>ROW()</f>
        <v>24</v>
      </c>
    </row>
    <row r="25" spans="1:67" s="455" customFormat="1" ht="14" x14ac:dyDescent="0.15">
      <c r="A25" s="454" t="s">
        <v>148</v>
      </c>
      <c r="B25" s="454" t="s">
        <v>728</v>
      </c>
      <c r="C25" s="454" t="s">
        <v>1072</v>
      </c>
      <c r="D25" s="454" t="s">
        <v>1073</v>
      </c>
      <c r="E25" s="454"/>
      <c r="F25" s="454"/>
      <c r="G25" s="454"/>
      <c r="H25" s="454"/>
      <c r="I25" s="454"/>
      <c r="J25" s="454"/>
      <c r="K25" s="454"/>
      <c r="L25" s="454"/>
      <c r="M25" s="454"/>
      <c r="N25" s="454"/>
      <c r="O25" s="454"/>
      <c r="P25" s="454"/>
      <c r="Q25" s="454"/>
      <c r="R25" s="454"/>
      <c r="S25" s="454"/>
      <c r="T25" s="454"/>
      <c r="U25" s="454"/>
      <c r="V25" s="454"/>
      <c r="W25" s="454"/>
      <c r="X25" s="454"/>
      <c r="Y25" s="454"/>
      <c r="Z25" s="454"/>
      <c r="AA25" s="454"/>
      <c r="AB25" s="454"/>
      <c r="AC25" s="454"/>
      <c r="AD25" s="454"/>
      <c r="AE25" s="454"/>
      <c r="AF25" s="454"/>
      <c r="AG25" s="454"/>
      <c r="AH25" s="454"/>
      <c r="AI25" s="454">
        <v>1.3650739999999999</v>
      </c>
      <c r="AJ25" s="454">
        <v>1.3479680000000001</v>
      </c>
      <c r="AK25" s="454">
        <v>1.328112</v>
      </c>
      <c r="AL25" s="454">
        <v>1.3123469999999999</v>
      </c>
      <c r="AM25" s="454">
        <v>1.3005709999999999</v>
      </c>
      <c r="AN25" s="454">
        <v>1.3104180000000001</v>
      </c>
      <c r="AO25" s="454">
        <v>1.3117350000000001</v>
      </c>
      <c r="AP25" s="454">
        <v>1.307666</v>
      </c>
      <c r="AQ25" s="454">
        <v>1.299857</v>
      </c>
      <c r="AR25" s="454">
        <v>1.29695</v>
      </c>
      <c r="AS25" s="454">
        <v>1.311512</v>
      </c>
      <c r="AT25" s="454">
        <v>1.3260730000000001</v>
      </c>
      <c r="AU25" s="454">
        <v>1.33649</v>
      </c>
      <c r="AV25" s="454">
        <v>1.3532360000000001</v>
      </c>
      <c r="AW25" s="454">
        <v>1.3658060000000001</v>
      </c>
      <c r="AX25" s="454">
        <v>1.3883559999999999</v>
      </c>
      <c r="AY25" s="454">
        <v>1.4035219999999999</v>
      </c>
      <c r="AZ25" s="454">
        <v>1.426868</v>
      </c>
      <c r="BA25" s="454">
        <v>1.4790730000000001</v>
      </c>
      <c r="BB25" s="454">
        <v>1.442545</v>
      </c>
      <c r="BC25" s="454">
        <v>1.503317</v>
      </c>
      <c r="BD25" s="454">
        <v>1.5110520000000001</v>
      </c>
      <c r="BE25" s="454">
        <v>1.5401149999999999</v>
      </c>
      <c r="BF25" s="454">
        <v>1.4471229999999999</v>
      </c>
      <c r="BG25" s="454">
        <v>1.4524889999999999</v>
      </c>
      <c r="BH25" s="454">
        <v>1.4736910000000001</v>
      </c>
      <c r="BI25" s="454">
        <v>1.450156</v>
      </c>
      <c r="BJ25" s="454">
        <v>1.4775529999999999</v>
      </c>
      <c r="BK25" s="454">
        <v>1.4704029999999999</v>
      </c>
      <c r="BL25" s="454">
        <v>1.4826859999999999</v>
      </c>
      <c r="BM25" s="454">
        <v>1.4460090000000001</v>
      </c>
      <c r="BN25" s="454">
        <v>1.438979</v>
      </c>
      <c r="BO25" s="458">
        <f>ROW()</f>
        <v>25</v>
      </c>
    </row>
    <row r="26" spans="1:67" s="455" customFormat="1" ht="14" x14ac:dyDescent="0.15">
      <c r="A26" s="454" t="s">
        <v>153</v>
      </c>
      <c r="B26" s="454" t="s">
        <v>729</v>
      </c>
      <c r="C26" s="454" t="s">
        <v>1072</v>
      </c>
      <c r="D26" s="454" t="s">
        <v>1073</v>
      </c>
      <c r="E26" s="454"/>
      <c r="F26" s="454"/>
      <c r="G26" s="454"/>
      <c r="H26" s="454"/>
      <c r="I26" s="454"/>
      <c r="J26" s="454"/>
      <c r="K26" s="454"/>
      <c r="L26" s="454"/>
      <c r="M26" s="454"/>
      <c r="N26" s="454"/>
      <c r="O26" s="454"/>
      <c r="P26" s="454"/>
      <c r="Q26" s="454"/>
      <c r="R26" s="454"/>
      <c r="S26" s="454"/>
      <c r="T26" s="454"/>
      <c r="U26" s="454"/>
      <c r="V26" s="454"/>
      <c r="W26" s="454"/>
      <c r="X26" s="454"/>
      <c r="Y26" s="454"/>
      <c r="Z26" s="454"/>
      <c r="AA26" s="454"/>
      <c r="AB26" s="454"/>
      <c r="AC26" s="454"/>
      <c r="AD26" s="454"/>
      <c r="AE26" s="454"/>
      <c r="AF26" s="454"/>
      <c r="AG26" s="454"/>
      <c r="AH26" s="454"/>
      <c r="AI26" s="454">
        <v>0.920512</v>
      </c>
      <c r="AJ26" s="454">
        <v>0.92282799999999998</v>
      </c>
      <c r="AK26" s="454">
        <v>0.93365699999999996</v>
      </c>
      <c r="AL26" s="454">
        <v>0.93718400000000002</v>
      </c>
      <c r="AM26" s="454">
        <v>0.94075799999999998</v>
      </c>
      <c r="AN26" s="454">
        <v>0.93815099999999996</v>
      </c>
      <c r="AO26" s="454">
        <v>0.93407399999999996</v>
      </c>
      <c r="AP26" s="454">
        <v>0.931504</v>
      </c>
      <c r="AQ26" s="454">
        <v>0.922763</v>
      </c>
      <c r="AR26" s="454">
        <v>0.92390600000000001</v>
      </c>
      <c r="AS26" s="454">
        <v>0.90761999999999998</v>
      </c>
      <c r="AT26" s="454">
        <v>0.92316799999999999</v>
      </c>
      <c r="AU26" s="454">
        <v>0.89979699999999996</v>
      </c>
      <c r="AV26" s="454">
        <v>0.88816799999999996</v>
      </c>
      <c r="AW26" s="454">
        <v>0.87807800000000003</v>
      </c>
      <c r="AX26" s="454">
        <v>0.88193900000000003</v>
      </c>
      <c r="AY26" s="454">
        <v>0.86002400000000001</v>
      </c>
      <c r="AZ26" s="454">
        <v>0.86817900000000003</v>
      </c>
      <c r="BA26" s="454">
        <v>0.85442399999999996</v>
      </c>
      <c r="BB26" s="454">
        <v>0.84373100000000001</v>
      </c>
      <c r="BC26" s="454">
        <v>0.84218999999999999</v>
      </c>
      <c r="BD26" s="454">
        <v>0.83137399999999995</v>
      </c>
      <c r="BE26" s="454">
        <v>0.81364800000000004</v>
      </c>
      <c r="BF26" s="454">
        <v>0.79708100000000004</v>
      </c>
      <c r="BG26" s="454">
        <v>0.79879699999999998</v>
      </c>
      <c r="BH26" s="454">
        <v>0.798813</v>
      </c>
      <c r="BI26" s="454">
        <v>0.77693100000000004</v>
      </c>
      <c r="BJ26" s="454">
        <v>0.77500899999999995</v>
      </c>
      <c r="BK26" s="454">
        <v>0.76540300000000006</v>
      </c>
      <c r="BL26" s="454">
        <v>0.77081299999999997</v>
      </c>
      <c r="BM26" s="454">
        <v>0.76392099999999996</v>
      </c>
      <c r="BN26" s="454">
        <v>0.77083100000000004</v>
      </c>
      <c r="BO26" s="458">
        <f>ROW()</f>
        <v>26</v>
      </c>
    </row>
    <row r="27" spans="1:67" s="455" customFormat="1" ht="14" x14ac:dyDescent="0.15">
      <c r="A27" s="454" t="s">
        <v>156</v>
      </c>
      <c r="B27" s="454" t="s">
        <v>730</v>
      </c>
      <c r="C27" s="454" t="s">
        <v>1072</v>
      </c>
      <c r="D27" s="454" t="s">
        <v>1073</v>
      </c>
      <c r="E27" s="454"/>
      <c r="F27" s="454"/>
      <c r="G27" s="454"/>
      <c r="H27" s="454"/>
      <c r="I27" s="454"/>
      <c r="J27" s="454"/>
      <c r="K27" s="454"/>
      <c r="L27" s="454"/>
      <c r="M27" s="454"/>
      <c r="N27" s="454"/>
      <c r="O27" s="454"/>
      <c r="P27" s="454"/>
      <c r="Q27" s="454"/>
      <c r="R27" s="454"/>
      <c r="S27" s="454"/>
      <c r="T27" s="454"/>
      <c r="U27" s="454"/>
      <c r="V27" s="454"/>
      <c r="W27" s="454"/>
      <c r="X27" s="454"/>
      <c r="Y27" s="454"/>
      <c r="Z27" s="454"/>
      <c r="AA27" s="454"/>
      <c r="AB27" s="454"/>
      <c r="AC27" s="454"/>
      <c r="AD27" s="454"/>
      <c r="AE27" s="454"/>
      <c r="AF27" s="454"/>
      <c r="AG27" s="454"/>
      <c r="AH27" s="454"/>
      <c r="AI27" s="454">
        <v>7.7783168856075105E-6</v>
      </c>
      <c r="AJ27" s="454">
        <v>1.38100401098191E-5</v>
      </c>
      <c r="AK27" s="454">
        <v>1.5734664516210299E-4</v>
      </c>
      <c r="AL27" s="454">
        <v>1.3020587975714299E-3</v>
      </c>
      <c r="AM27" s="454">
        <v>1.89449170389814E-2</v>
      </c>
      <c r="AN27" s="454">
        <v>0.119806830002592</v>
      </c>
      <c r="AO27" s="454">
        <v>0.14873549255351101</v>
      </c>
      <c r="AP27" s="454">
        <v>0.15972797779192799</v>
      </c>
      <c r="AQ27" s="454">
        <v>0.15642576600171099</v>
      </c>
      <c r="AR27" s="454">
        <v>0.15758714303961199</v>
      </c>
      <c r="AS27" s="454">
        <v>0.173346891906244</v>
      </c>
      <c r="AT27" s="454">
        <v>0.17379115210316501</v>
      </c>
      <c r="AU27" s="454">
        <v>0.17833596056913201</v>
      </c>
      <c r="AV27" s="454">
        <v>0.18705896289615501</v>
      </c>
      <c r="AW27" s="454">
        <v>0.19902300336664899</v>
      </c>
      <c r="AX27" s="454">
        <v>0.22138393754448699</v>
      </c>
      <c r="AY27" s="454">
        <v>0.239027625850497</v>
      </c>
      <c r="AZ27" s="454">
        <v>0.28168102652300597</v>
      </c>
      <c r="BA27" s="454">
        <v>0.35315164777317498</v>
      </c>
      <c r="BB27" s="454">
        <v>0.28477509116058303</v>
      </c>
      <c r="BC27" s="454">
        <v>0.31951035459140598</v>
      </c>
      <c r="BD27" s="454">
        <v>0.38350978493690502</v>
      </c>
      <c r="BE27" s="454">
        <v>0.36904329061508201</v>
      </c>
      <c r="BF27" s="454">
        <v>0.35944795608520502</v>
      </c>
      <c r="BG27" s="454">
        <v>0.35480394959449801</v>
      </c>
      <c r="BH27" s="454">
        <v>0.37725710868835399</v>
      </c>
      <c r="BI27" s="454">
        <v>0.43090146780013999</v>
      </c>
      <c r="BJ27" s="454">
        <v>0.50547164678573597</v>
      </c>
      <c r="BK27" s="454">
        <v>0.55383164663189899</v>
      </c>
      <c r="BL27" s="454">
        <v>0.542786304169393</v>
      </c>
      <c r="BM27" s="454">
        <v>0.49665614249897999</v>
      </c>
      <c r="BN27" s="454">
        <v>0.57772665090716901</v>
      </c>
      <c r="BO27" s="458">
        <f>ROW()</f>
        <v>27</v>
      </c>
    </row>
    <row r="28" spans="1:67" s="455" customFormat="1" ht="14" x14ac:dyDescent="0.15">
      <c r="A28" s="454" t="s">
        <v>191</v>
      </c>
      <c r="B28" s="454" t="s">
        <v>731</v>
      </c>
      <c r="C28" s="454" t="s">
        <v>1072</v>
      </c>
      <c r="D28" s="454" t="s">
        <v>1073</v>
      </c>
      <c r="E28" s="454"/>
      <c r="F28" s="454"/>
      <c r="G28" s="454"/>
      <c r="H28" s="454"/>
      <c r="I28" s="454"/>
      <c r="J28" s="454"/>
      <c r="K28" s="454"/>
      <c r="L28" s="454"/>
      <c r="M28" s="454"/>
      <c r="N28" s="454"/>
      <c r="O28" s="454"/>
      <c r="P28" s="454"/>
      <c r="Q28" s="454"/>
      <c r="R28" s="454"/>
      <c r="S28" s="454"/>
      <c r="T28" s="454"/>
      <c r="U28" s="454"/>
      <c r="V28" s="454"/>
      <c r="W28" s="454"/>
      <c r="X28" s="454"/>
      <c r="Y28" s="454"/>
      <c r="Z28" s="454"/>
      <c r="AA28" s="454"/>
      <c r="AB28" s="454"/>
      <c r="AC28" s="454"/>
      <c r="AD28" s="454"/>
      <c r="AE28" s="454"/>
      <c r="AF28" s="454"/>
      <c r="AG28" s="454"/>
      <c r="AH28" s="454"/>
      <c r="AI28" s="454">
        <v>71.226663588029197</v>
      </c>
      <c r="AJ28" s="454">
        <v>71.716780690968704</v>
      </c>
      <c r="AK28" s="454">
        <v>73.906487004336896</v>
      </c>
      <c r="AL28" s="454">
        <v>77.785034944352702</v>
      </c>
      <c r="AM28" s="454">
        <v>81.214478825389605</v>
      </c>
      <c r="AN28" s="454">
        <v>92.355606850916601</v>
      </c>
      <c r="AO28" s="454">
        <v>103.803261238464</v>
      </c>
      <c r="AP28" s="454">
        <v>135.10345671534699</v>
      </c>
      <c r="AQ28" s="454">
        <v>148.89766122256501</v>
      </c>
      <c r="AR28" s="454">
        <v>168.78544652634</v>
      </c>
      <c r="AS28" s="454">
        <v>186.79741873466901</v>
      </c>
      <c r="AT28" s="454">
        <v>207.73905072194799</v>
      </c>
      <c r="AU28" s="454">
        <v>206.65355386220699</v>
      </c>
      <c r="AV28" s="454">
        <v>226.86251100481601</v>
      </c>
      <c r="AW28" s="454">
        <v>249.97584644108599</v>
      </c>
      <c r="AX28" s="454">
        <v>288.04275517961401</v>
      </c>
      <c r="AY28" s="454">
        <v>287.37237784946001</v>
      </c>
      <c r="AZ28" s="454">
        <v>302.96018287996799</v>
      </c>
      <c r="BA28" s="454">
        <v>369.24258273002198</v>
      </c>
      <c r="BB28" s="454">
        <v>405.26335233739098</v>
      </c>
      <c r="BC28" s="454">
        <v>434.735591083906</v>
      </c>
      <c r="BD28" s="454">
        <v>461.50912475585898</v>
      </c>
      <c r="BE28" s="454">
        <v>527.052978515625</v>
      </c>
      <c r="BF28" s="454">
        <v>539.31109619140602</v>
      </c>
      <c r="BG28" s="454">
        <v>547.099609375</v>
      </c>
      <c r="BH28" s="454">
        <v>570.65911865234398</v>
      </c>
      <c r="BI28" s="454">
        <v>585.89318847656295</v>
      </c>
      <c r="BJ28" s="454">
        <v>654.89587402343795</v>
      </c>
      <c r="BK28" s="454">
        <v>621.38085770288706</v>
      </c>
      <c r="BL28" s="454">
        <v>616.79659953273995</v>
      </c>
      <c r="BM28" s="454">
        <v>676.45706804797203</v>
      </c>
      <c r="BN28" s="454">
        <v>710.133320666739</v>
      </c>
      <c r="BO28" s="458">
        <f>ROW()</f>
        <v>28</v>
      </c>
    </row>
    <row r="29" spans="1:67" s="455" customFormat="1" ht="14" x14ac:dyDescent="0.15">
      <c r="A29" s="454" t="s">
        <v>171</v>
      </c>
      <c r="B29" s="454" t="s">
        <v>732</v>
      </c>
      <c r="C29" s="454" t="s">
        <v>1072</v>
      </c>
      <c r="D29" s="454" t="s">
        <v>1073</v>
      </c>
      <c r="E29" s="454"/>
      <c r="F29" s="454"/>
      <c r="G29" s="454"/>
      <c r="H29" s="454"/>
      <c r="I29" s="454"/>
      <c r="J29" s="454"/>
      <c r="K29" s="454"/>
      <c r="L29" s="454"/>
      <c r="M29" s="454"/>
      <c r="N29" s="454"/>
      <c r="O29" s="454"/>
      <c r="P29" s="454"/>
      <c r="Q29" s="454"/>
      <c r="R29" s="454"/>
      <c r="S29" s="454"/>
      <c r="T29" s="454"/>
      <c r="U29" s="454"/>
      <c r="V29" s="454"/>
      <c r="W29" s="454"/>
      <c r="X29" s="454"/>
      <c r="Y29" s="454"/>
      <c r="Z29" s="454"/>
      <c r="AA29" s="454"/>
      <c r="AB29" s="454"/>
      <c r="AC29" s="454"/>
      <c r="AD29" s="454"/>
      <c r="AE29" s="454"/>
      <c r="AF29" s="454"/>
      <c r="AG29" s="454"/>
      <c r="AH29" s="454"/>
      <c r="AI29" s="454">
        <v>0.91366000000000003</v>
      </c>
      <c r="AJ29" s="454">
        <v>0.90919499999999998</v>
      </c>
      <c r="AK29" s="454">
        <v>0.91937899999999995</v>
      </c>
      <c r="AL29" s="454">
        <v>0.93395399999999995</v>
      </c>
      <c r="AM29" s="454">
        <v>0.93357800000000002</v>
      </c>
      <c r="AN29" s="454">
        <v>0.92556700000000003</v>
      </c>
      <c r="AO29" s="454">
        <v>0.92786599999999997</v>
      </c>
      <c r="AP29" s="454">
        <v>0.92747999999999997</v>
      </c>
      <c r="AQ29" s="454">
        <v>0.93559899999999996</v>
      </c>
      <c r="AR29" s="454">
        <v>0.93134799999999995</v>
      </c>
      <c r="AS29" s="454">
        <v>0.90011399999999997</v>
      </c>
      <c r="AT29" s="454">
        <v>0.89263000000000003</v>
      </c>
      <c r="AU29" s="454">
        <v>0.87329999999999997</v>
      </c>
      <c r="AV29" s="454">
        <v>0.87611300000000003</v>
      </c>
      <c r="AW29" s="454">
        <v>0.88832599999999995</v>
      </c>
      <c r="AX29" s="454">
        <v>0.89178800000000003</v>
      </c>
      <c r="AY29" s="454">
        <v>0.87426899999999996</v>
      </c>
      <c r="AZ29" s="454">
        <v>0.878973</v>
      </c>
      <c r="BA29" s="454">
        <v>0.86694000000000004</v>
      </c>
      <c r="BB29" s="454">
        <v>0.85011000000000003</v>
      </c>
      <c r="BC29" s="454">
        <v>0.83657199999999998</v>
      </c>
      <c r="BD29" s="454">
        <v>0.83191099999999996</v>
      </c>
      <c r="BE29" s="454">
        <v>0.82213700000000001</v>
      </c>
      <c r="BF29" s="454">
        <v>0.80616600000000005</v>
      </c>
      <c r="BG29" s="454">
        <v>0.80021399999999998</v>
      </c>
      <c r="BH29" s="454">
        <v>0.79999799999999999</v>
      </c>
      <c r="BI29" s="454">
        <v>0.78101100000000001</v>
      </c>
      <c r="BJ29" s="454">
        <v>0.77563400000000005</v>
      </c>
      <c r="BK29" s="454">
        <v>0.76640699999999995</v>
      </c>
      <c r="BL29" s="454">
        <v>0.76689600000000002</v>
      </c>
      <c r="BM29" s="454">
        <v>0.74549500000000002</v>
      </c>
      <c r="BN29" s="454">
        <v>0.74272300000000002</v>
      </c>
      <c r="BO29" s="458">
        <f>ROW()</f>
        <v>29</v>
      </c>
    </row>
    <row r="30" spans="1:67" s="455" customFormat="1" ht="14" x14ac:dyDescent="0.15">
      <c r="A30" s="454" t="s">
        <v>175</v>
      </c>
      <c r="B30" s="454" t="s">
        <v>733</v>
      </c>
      <c r="C30" s="454" t="s">
        <v>1072</v>
      </c>
      <c r="D30" s="454" t="s">
        <v>1073</v>
      </c>
      <c r="E30" s="454"/>
      <c r="F30" s="454"/>
      <c r="G30" s="454"/>
      <c r="H30" s="454"/>
      <c r="I30" s="454"/>
      <c r="J30" s="454"/>
      <c r="K30" s="454"/>
      <c r="L30" s="454"/>
      <c r="M30" s="454"/>
      <c r="N30" s="454"/>
      <c r="O30" s="454"/>
      <c r="P30" s="454"/>
      <c r="Q30" s="454"/>
      <c r="R30" s="454"/>
      <c r="S30" s="454"/>
      <c r="T30" s="454"/>
      <c r="U30" s="454"/>
      <c r="V30" s="454"/>
      <c r="W30" s="454"/>
      <c r="X30" s="454"/>
      <c r="Y30" s="454"/>
      <c r="Z30" s="454"/>
      <c r="AA30" s="454"/>
      <c r="AB30" s="454"/>
      <c r="AC30" s="454"/>
      <c r="AD30" s="454"/>
      <c r="AE30" s="454"/>
      <c r="AF30" s="454"/>
      <c r="AG30" s="454"/>
      <c r="AH30" s="454"/>
      <c r="AI30" s="454">
        <v>86.165491758365803</v>
      </c>
      <c r="AJ30" s="454">
        <v>83.977517817123001</v>
      </c>
      <c r="AK30" s="454">
        <v>84.590215498970295</v>
      </c>
      <c r="AL30" s="454">
        <v>84.596811342248103</v>
      </c>
      <c r="AM30" s="454">
        <v>110.578781711885</v>
      </c>
      <c r="AN30" s="454">
        <v>124.66154287617999</v>
      </c>
      <c r="AO30" s="454">
        <v>130.87598450514699</v>
      </c>
      <c r="AP30" s="454">
        <v>133.375897501819</v>
      </c>
      <c r="AQ30" s="454">
        <v>138.79145353235501</v>
      </c>
      <c r="AR30" s="454">
        <v>203.02566796198801</v>
      </c>
      <c r="AS30" s="454">
        <v>207.14613087697401</v>
      </c>
      <c r="AT30" s="454">
        <v>206.57349871472701</v>
      </c>
      <c r="AU30" s="454">
        <v>210.63278334237299</v>
      </c>
      <c r="AV30" s="454">
        <v>212.88033119510101</v>
      </c>
      <c r="AW30" s="454">
        <v>208.91087422203401</v>
      </c>
      <c r="AX30" s="454">
        <v>211.25618326588099</v>
      </c>
      <c r="AY30" s="454">
        <v>209.22475427275</v>
      </c>
      <c r="AZ30" s="454">
        <v>204.51400607542101</v>
      </c>
      <c r="BA30" s="454">
        <v>213.57649448775601</v>
      </c>
      <c r="BB30" s="454">
        <v>217.60592429200099</v>
      </c>
      <c r="BC30" s="454">
        <v>216.91590649876201</v>
      </c>
      <c r="BD30" s="454">
        <v>220.43357849121099</v>
      </c>
      <c r="BE30" s="454">
        <v>234.00419616699199</v>
      </c>
      <c r="BF30" s="454">
        <v>231.47721862793</v>
      </c>
      <c r="BG30" s="454">
        <v>225.04423522949199</v>
      </c>
      <c r="BH30" s="454">
        <v>220.52389526367199</v>
      </c>
      <c r="BI30" s="454">
        <v>214.43386840820301</v>
      </c>
      <c r="BJ30" s="454">
        <v>216.77360534668</v>
      </c>
      <c r="BK30" s="454">
        <v>213.135125504233</v>
      </c>
      <c r="BL30" s="454">
        <v>208.55730054729401</v>
      </c>
      <c r="BM30" s="454">
        <v>212.00449528480101</v>
      </c>
      <c r="BN30" s="454">
        <v>209.042140897802</v>
      </c>
      <c r="BO30" s="458">
        <f>ROW()</f>
        <v>30</v>
      </c>
    </row>
    <row r="31" spans="1:67" s="455" customFormat="1" ht="14" x14ac:dyDescent="0.15">
      <c r="A31" s="454" t="s">
        <v>190</v>
      </c>
      <c r="B31" s="454" t="s">
        <v>734</v>
      </c>
      <c r="C31" s="454" t="s">
        <v>1072</v>
      </c>
      <c r="D31" s="454" t="s">
        <v>1073</v>
      </c>
      <c r="E31" s="454"/>
      <c r="F31" s="454"/>
      <c r="G31" s="454"/>
      <c r="H31" s="454"/>
      <c r="I31" s="454"/>
      <c r="J31" s="454"/>
      <c r="K31" s="454"/>
      <c r="L31" s="454"/>
      <c r="M31" s="454"/>
      <c r="N31" s="454"/>
      <c r="O31" s="454"/>
      <c r="P31" s="454"/>
      <c r="Q31" s="454"/>
      <c r="R31" s="454"/>
      <c r="S31" s="454"/>
      <c r="T31" s="454"/>
      <c r="U31" s="454"/>
      <c r="V31" s="454"/>
      <c r="W31" s="454"/>
      <c r="X31" s="454"/>
      <c r="Y31" s="454"/>
      <c r="Z31" s="454"/>
      <c r="AA31" s="454"/>
      <c r="AB31" s="454"/>
      <c r="AC31" s="454"/>
      <c r="AD31" s="454"/>
      <c r="AE31" s="454"/>
      <c r="AF31" s="454"/>
      <c r="AG31" s="454"/>
      <c r="AH31" s="454"/>
      <c r="AI31" s="454">
        <v>162.618508274145</v>
      </c>
      <c r="AJ31" s="454">
        <v>151.05774950834501</v>
      </c>
      <c r="AK31" s="454">
        <v>148.027330545165</v>
      </c>
      <c r="AL31" s="454">
        <v>142.514925889935</v>
      </c>
      <c r="AM31" s="454">
        <v>159.96177000599801</v>
      </c>
      <c r="AN31" s="454">
        <v>167.282739478075</v>
      </c>
      <c r="AO31" s="454">
        <v>164.84775360613</v>
      </c>
      <c r="AP31" s="454">
        <v>164.57512904007299</v>
      </c>
      <c r="AQ31" s="454">
        <v>175.665738355912</v>
      </c>
      <c r="AR31" s="454">
        <v>203.34978682519099</v>
      </c>
      <c r="AS31" s="454">
        <v>197.21478483688</v>
      </c>
      <c r="AT31" s="454">
        <v>200.51015464007901</v>
      </c>
      <c r="AU31" s="454">
        <v>203.46860017715301</v>
      </c>
      <c r="AV31" s="454">
        <v>202.49315361680399</v>
      </c>
      <c r="AW31" s="454">
        <v>197.378272583631</v>
      </c>
      <c r="AX31" s="454">
        <v>198.53335030664601</v>
      </c>
      <c r="AY31" s="454">
        <v>191.31425792107601</v>
      </c>
      <c r="AZ31" s="454">
        <v>190.92273950501101</v>
      </c>
      <c r="BA31" s="454">
        <v>204.488920981918</v>
      </c>
      <c r="BB31" s="454">
        <v>208.07425018161101</v>
      </c>
      <c r="BC31" s="454">
        <v>213.374348459434</v>
      </c>
      <c r="BD31" s="454">
        <v>223.11581420898401</v>
      </c>
      <c r="BE31" s="454">
        <v>238.97865295410199</v>
      </c>
      <c r="BF31" s="454">
        <v>231.07925415039099</v>
      </c>
      <c r="BG31" s="454">
        <v>231.325927734375</v>
      </c>
      <c r="BH31" s="454">
        <v>225.41592407226599</v>
      </c>
      <c r="BI31" s="454">
        <v>215.19668579101599</v>
      </c>
      <c r="BJ31" s="454">
        <v>208.75720214843801</v>
      </c>
      <c r="BK31" s="454">
        <v>206.07600712131401</v>
      </c>
      <c r="BL31" s="454">
        <v>205.72855127384301</v>
      </c>
      <c r="BM31" s="454">
        <v>217.17268733624999</v>
      </c>
      <c r="BN31" s="454">
        <v>206.80569210269101</v>
      </c>
      <c r="BO31" s="458">
        <f>ROW()</f>
        <v>31</v>
      </c>
    </row>
    <row r="32" spans="1:67" s="455" customFormat="1" ht="14" x14ac:dyDescent="0.15">
      <c r="A32" s="454" t="s">
        <v>165</v>
      </c>
      <c r="B32" s="454" t="s">
        <v>735</v>
      </c>
      <c r="C32" s="454" t="s">
        <v>1072</v>
      </c>
      <c r="D32" s="454" t="s">
        <v>1073</v>
      </c>
      <c r="E32" s="454"/>
      <c r="F32" s="454"/>
      <c r="G32" s="454"/>
      <c r="H32" s="454"/>
      <c r="I32" s="454"/>
      <c r="J32" s="454"/>
      <c r="K32" s="454"/>
      <c r="L32" s="454"/>
      <c r="M32" s="454"/>
      <c r="N32" s="454"/>
      <c r="O32" s="454"/>
      <c r="P32" s="454"/>
      <c r="Q32" s="454"/>
      <c r="R32" s="454"/>
      <c r="S32" s="454"/>
      <c r="T32" s="454"/>
      <c r="U32" s="454"/>
      <c r="V32" s="454"/>
      <c r="W32" s="454"/>
      <c r="X32" s="454"/>
      <c r="Y32" s="454"/>
      <c r="Z32" s="454"/>
      <c r="AA32" s="454"/>
      <c r="AB32" s="454"/>
      <c r="AC32" s="454"/>
      <c r="AD32" s="454"/>
      <c r="AE32" s="454"/>
      <c r="AF32" s="454"/>
      <c r="AG32" s="454"/>
      <c r="AH32" s="454"/>
      <c r="AI32" s="454">
        <v>13.5568187401219</v>
      </c>
      <c r="AJ32" s="454">
        <v>13.471289553839799</v>
      </c>
      <c r="AK32" s="454">
        <v>13.511231217149399</v>
      </c>
      <c r="AL32" s="454">
        <v>13.218910566236101</v>
      </c>
      <c r="AM32" s="454">
        <v>13.455861497085101</v>
      </c>
      <c r="AN32" s="454">
        <v>14.1211676850138</v>
      </c>
      <c r="AO32" s="454">
        <v>14.4544722978693</v>
      </c>
      <c r="AP32" s="454">
        <v>14.7494319848673</v>
      </c>
      <c r="AQ32" s="454">
        <v>15.2760593305121</v>
      </c>
      <c r="AR32" s="454">
        <v>15.6333427121215</v>
      </c>
      <c r="AS32" s="454">
        <v>15.8138993519837</v>
      </c>
      <c r="AT32" s="454">
        <v>15.9698234194689</v>
      </c>
      <c r="AU32" s="454">
        <v>16.336891886724199</v>
      </c>
      <c r="AV32" s="454">
        <v>16.952442279868698</v>
      </c>
      <c r="AW32" s="454">
        <v>17.2624414498958</v>
      </c>
      <c r="AX32" s="454">
        <v>17.505226185562002</v>
      </c>
      <c r="AY32" s="454">
        <v>17.979063137131</v>
      </c>
      <c r="AZ32" s="454">
        <v>18.6388161190714</v>
      </c>
      <c r="BA32" s="454">
        <v>19.725681778224999</v>
      </c>
      <c r="BB32" s="454">
        <v>20.9258714942438</v>
      </c>
      <c r="BC32" s="454">
        <v>22.1547011544485</v>
      </c>
      <c r="BD32" s="454">
        <v>23.4095554351807</v>
      </c>
      <c r="BE32" s="454">
        <v>23.787351608276399</v>
      </c>
      <c r="BF32" s="454">
        <v>24.9661979675293</v>
      </c>
      <c r="BG32" s="454">
        <v>25.8188781738281</v>
      </c>
      <c r="BH32" s="454">
        <v>27.283729553222699</v>
      </c>
      <c r="BI32" s="454">
        <v>28.4988307952881</v>
      </c>
      <c r="BJ32" s="454">
        <v>29.738174438476602</v>
      </c>
      <c r="BK32" s="454">
        <v>30.730481142150801</v>
      </c>
      <c r="BL32" s="454">
        <v>31.2948682511906</v>
      </c>
      <c r="BM32" s="454">
        <v>32.1099238363296</v>
      </c>
      <c r="BN32" s="454">
        <v>32.099382094660498</v>
      </c>
      <c r="BO32" s="458">
        <f>ROW()</f>
        <v>32</v>
      </c>
    </row>
    <row r="33" spans="1:67" s="455" customFormat="1" ht="14" x14ac:dyDescent="0.15">
      <c r="A33" s="454" t="s">
        <v>188</v>
      </c>
      <c r="B33" s="454" t="s">
        <v>736</v>
      </c>
      <c r="C33" s="454" t="s">
        <v>1072</v>
      </c>
      <c r="D33" s="454" t="s">
        <v>1073</v>
      </c>
      <c r="E33" s="454"/>
      <c r="F33" s="454"/>
      <c r="G33" s="454"/>
      <c r="H33" s="454"/>
      <c r="I33" s="454"/>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54"/>
      <c r="AI33" s="454">
        <v>6.8984777930616002E-4</v>
      </c>
      <c r="AJ33" s="454">
        <v>2.1789280245131598E-3</v>
      </c>
      <c r="AK33" s="454">
        <v>3.3996294071564101E-3</v>
      </c>
      <c r="AL33" s="454">
        <v>5.0176017001649E-3</v>
      </c>
      <c r="AM33" s="454">
        <v>8.4844680795124298E-3</v>
      </c>
      <c r="AN33" s="454">
        <v>1.96097540537143E-2</v>
      </c>
      <c r="AO33" s="454">
        <v>3.81965893102338E-2</v>
      </c>
      <c r="AP33" s="454">
        <v>0.39818276133264202</v>
      </c>
      <c r="AQ33" s="454">
        <v>0.51874729590308499</v>
      </c>
      <c r="AR33" s="454">
        <v>0.525165856185558</v>
      </c>
      <c r="AS33" s="454">
        <v>0.53603349171013703</v>
      </c>
      <c r="AT33" s="454">
        <v>0.55596016622241395</v>
      </c>
      <c r="AU33" s="454">
        <v>0.55828702565363497</v>
      </c>
      <c r="AV33" s="454">
        <v>0.55982924226254005</v>
      </c>
      <c r="AW33" s="454">
        <v>0.58024508802745001</v>
      </c>
      <c r="AX33" s="454">
        <v>0.59650019243209595</v>
      </c>
      <c r="AY33" s="454">
        <v>0.61822582183506103</v>
      </c>
      <c r="AZ33" s="454">
        <v>0.65643420522821105</v>
      </c>
      <c r="BA33" s="454">
        <v>0.67767915334719597</v>
      </c>
      <c r="BB33" s="454">
        <v>0.69319798257402998</v>
      </c>
      <c r="BC33" s="454">
        <v>0.67693879558922598</v>
      </c>
      <c r="BD33" s="454">
        <v>0.70107265584817302</v>
      </c>
      <c r="BE33" s="454">
        <v>0.69281730406967701</v>
      </c>
      <c r="BF33" s="454">
        <v>0.68000807987533896</v>
      </c>
      <c r="BG33" s="454">
        <v>0.66122893499942703</v>
      </c>
      <c r="BH33" s="454">
        <v>0.67869815254115495</v>
      </c>
      <c r="BI33" s="454">
        <v>0.66666342635346698</v>
      </c>
      <c r="BJ33" s="454">
        <v>0.67628033455564296</v>
      </c>
      <c r="BK33" s="454">
        <v>0.68009739026639904</v>
      </c>
      <c r="BL33" s="454">
        <v>0.70452056192387502</v>
      </c>
      <c r="BM33" s="454">
        <v>0.70422685785302896</v>
      </c>
      <c r="BN33" s="454">
        <v>0.720480271237119</v>
      </c>
      <c r="BO33" s="458">
        <f>ROW()</f>
        <v>33</v>
      </c>
    </row>
    <row r="34" spans="1:67" s="455" customFormat="1" ht="14" x14ac:dyDescent="0.15">
      <c r="A34" s="454" t="s">
        <v>162</v>
      </c>
      <c r="B34" s="454" t="s">
        <v>737</v>
      </c>
      <c r="C34" s="454" t="s">
        <v>1072</v>
      </c>
      <c r="D34" s="454" t="s">
        <v>1073</v>
      </c>
      <c r="E34" s="454"/>
      <c r="F34" s="454"/>
      <c r="G34" s="454"/>
      <c r="H34" s="454"/>
      <c r="I34" s="454"/>
      <c r="J34" s="454"/>
      <c r="K34" s="454"/>
      <c r="L34" s="454"/>
      <c r="M34" s="454"/>
      <c r="N34" s="454"/>
      <c r="O34" s="454"/>
      <c r="P34" s="454"/>
      <c r="Q34" s="454"/>
      <c r="R34" s="454"/>
      <c r="S34" s="454"/>
      <c r="T34" s="454"/>
      <c r="U34" s="454"/>
      <c r="V34" s="454"/>
      <c r="W34" s="454"/>
      <c r="X34" s="454"/>
      <c r="Y34" s="454"/>
      <c r="Z34" s="454"/>
      <c r="AA34" s="454"/>
      <c r="AB34" s="454"/>
      <c r="AC34" s="454"/>
      <c r="AD34" s="454"/>
      <c r="AE34" s="454"/>
      <c r="AF34" s="454"/>
      <c r="AG34" s="454"/>
      <c r="AH34" s="454"/>
      <c r="AI34" s="454">
        <v>0.119455289678011</v>
      </c>
      <c r="AJ34" s="454">
        <v>0.11337252566063399</v>
      </c>
      <c r="AK34" s="454">
        <v>0.106930615697562</v>
      </c>
      <c r="AL34" s="454">
        <v>0.10129407968858301</v>
      </c>
      <c r="AM34" s="454">
        <v>0.106447045167506</v>
      </c>
      <c r="AN34" s="454">
        <v>0.10539793938679901</v>
      </c>
      <c r="AO34" s="454">
        <v>0.103706448495748</v>
      </c>
      <c r="AP34" s="454">
        <v>0.102898286867672</v>
      </c>
      <c r="AQ34" s="454">
        <v>9.4571894320854499E-2</v>
      </c>
      <c r="AR34" s="454">
        <v>9.5735004983137098E-2</v>
      </c>
      <c r="AS34" s="454">
        <v>0.121690205470769</v>
      </c>
      <c r="AT34" s="454">
        <v>0.115005732011187</v>
      </c>
      <c r="AU34" s="454">
        <v>0.117107276054851</v>
      </c>
      <c r="AV34" s="454">
        <v>0.124720049835265</v>
      </c>
      <c r="AW34" s="454">
        <v>0.13480930424989801</v>
      </c>
      <c r="AX34" s="454">
        <v>0.14866349321681099</v>
      </c>
      <c r="AY34" s="454">
        <v>0.156965662823078</v>
      </c>
      <c r="AZ34" s="454">
        <v>0.16572786988006999</v>
      </c>
      <c r="BA34" s="454">
        <v>0.181089813383535</v>
      </c>
      <c r="BB34" s="454">
        <v>0.15655565859147899</v>
      </c>
      <c r="BC34" s="454">
        <v>0.16620769222862</v>
      </c>
      <c r="BD34" s="454">
        <v>0.17867849767208099</v>
      </c>
      <c r="BE34" s="454">
        <v>0.175509303808212</v>
      </c>
      <c r="BF34" s="454">
        <v>0.18067699670791601</v>
      </c>
      <c r="BG34" s="454">
        <v>0.18386819958686801</v>
      </c>
      <c r="BH34" s="454">
        <v>0.18673110008239699</v>
      </c>
      <c r="BI34" s="454">
        <v>0.189881026744843</v>
      </c>
      <c r="BJ34" s="454">
        <v>0.187117710709572</v>
      </c>
      <c r="BK34" s="454">
        <v>0.19071984091817401</v>
      </c>
      <c r="BL34" s="454">
        <v>0.187524360339718</v>
      </c>
      <c r="BM34" s="454">
        <v>0.17509465956513301</v>
      </c>
      <c r="BN34" s="454">
        <v>0.18408165710632499</v>
      </c>
      <c r="BO34" s="458">
        <f>ROW()</f>
        <v>34</v>
      </c>
    </row>
    <row r="35" spans="1:67" s="455" customFormat="1" ht="14" x14ac:dyDescent="0.15">
      <c r="A35" s="454" t="s">
        <v>738</v>
      </c>
      <c r="B35" s="454" t="s">
        <v>739</v>
      </c>
      <c r="C35" s="454" t="s">
        <v>1072</v>
      </c>
      <c r="D35" s="454" t="s">
        <v>1073</v>
      </c>
      <c r="E35" s="454"/>
      <c r="F35" s="454"/>
      <c r="G35" s="454"/>
      <c r="H35" s="454"/>
      <c r="I35" s="454"/>
      <c r="J35" s="454"/>
      <c r="K35" s="454"/>
      <c r="L35" s="454"/>
      <c r="M35" s="454"/>
      <c r="N35" s="454"/>
      <c r="O35" s="454"/>
      <c r="P35" s="454"/>
      <c r="Q35" s="454"/>
      <c r="R35" s="454"/>
      <c r="S35" s="454"/>
      <c r="T35" s="454"/>
      <c r="U35" s="454"/>
      <c r="V35" s="454"/>
      <c r="W35" s="454"/>
      <c r="X35" s="454"/>
      <c r="Y35" s="454"/>
      <c r="Z35" s="454"/>
      <c r="AA35" s="454"/>
      <c r="AB35" s="454"/>
      <c r="AC35" s="454"/>
      <c r="AD35" s="454"/>
      <c r="AE35" s="454"/>
      <c r="AF35" s="454"/>
      <c r="AG35" s="454"/>
      <c r="AH35" s="454"/>
      <c r="AI35" s="454">
        <v>1.0278735703887101</v>
      </c>
      <c r="AJ35" s="454">
        <v>1.0196687981155901</v>
      </c>
      <c r="AK35" s="454">
        <v>1.03588572005614</v>
      </c>
      <c r="AL35" s="454">
        <v>1.0032790252370301</v>
      </c>
      <c r="AM35" s="454">
        <v>1.00374997274601</v>
      </c>
      <c r="AN35" s="454">
        <v>0.99102363486648803</v>
      </c>
      <c r="AO35" s="454">
        <v>0.98278327537079802</v>
      </c>
      <c r="AP35" s="454">
        <v>0.98474685744450696</v>
      </c>
      <c r="AQ35" s="454">
        <v>1.0034792672749999</v>
      </c>
      <c r="AR35" s="454">
        <v>0.99175011970153004</v>
      </c>
      <c r="AS35" s="454">
        <v>0.97871987648880998</v>
      </c>
      <c r="AT35" s="454">
        <v>0.96054377611904995</v>
      </c>
      <c r="AU35" s="454">
        <v>0.98326415892910002</v>
      </c>
      <c r="AV35" s="454">
        <v>0.97536592302019798</v>
      </c>
      <c r="AW35" s="454">
        <v>0.96121500423568296</v>
      </c>
      <c r="AX35" s="454">
        <v>0.97911872382460496</v>
      </c>
      <c r="AY35" s="454">
        <v>0.95767534406417298</v>
      </c>
      <c r="AZ35" s="454">
        <v>0.95995800439503598</v>
      </c>
      <c r="BA35" s="454">
        <v>0.95591286898292205</v>
      </c>
      <c r="BB35" s="454">
        <v>0.93998482575275699</v>
      </c>
      <c r="BC35" s="454">
        <v>0.92517859984334205</v>
      </c>
      <c r="BD35" s="454">
        <v>0.89856344461440996</v>
      </c>
      <c r="BE35" s="454">
        <v>0.91523545980453502</v>
      </c>
      <c r="BF35" s="454">
        <v>0.903084576129913</v>
      </c>
      <c r="BG35" s="454">
        <v>0.90426665544509899</v>
      </c>
      <c r="BH35" s="454">
        <v>0.93631327152252197</v>
      </c>
      <c r="BI35" s="454">
        <v>0.92412018775939897</v>
      </c>
      <c r="BJ35" s="454">
        <v>0.90140676498413097</v>
      </c>
      <c r="BK35" s="454">
        <v>0.892402937799746</v>
      </c>
      <c r="BL35" s="454">
        <v>0.889882776682553</v>
      </c>
      <c r="BM35" s="454">
        <v>0.84862552663109603</v>
      </c>
      <c r="BN35" s="454">
        <v>0.82794332841510199</v>
      </c>
      <c r="BO35" s="458">
        <f>ROW()</f>
        <v>35</v>
      </c>
    </row>
    <row r="36" spans="1:67" s="455" customFormat="1" ht="14" x14ac:dyDescent="0.15">
      <c r="A36" s="454" t="s">
        <v>181</v>
      </c>
      <c r="B36" s="454" t="s">
        <v>740</v>
      </c>
      <c r="C36" s="454" t="s">
        <v>1072</v>
      </c>
      <c r="D36" s="454" t="s">
        <v>1073</v>
      </c>
      <c r="E36" s="454"/>
      <c r="F36" s="454"/>
      <c r="G36" s="454"/>
      <c r="H36" s="454"/>
      <c r="I36" s="454"/>
      <c r="J36" s="454"/>
      <c r="K36" s="454"/>
      <c r="L36" s="454"/>
      <c r="M36" s="454"/>
      <c r="N36" s="454"/>
      <c r="O36" s="454"/>
      <c r="P36" s="454"/>
      <c r="Q36" s="454"/>
      <c r="R36" s="454"/>
      <c r="S36" s="454"/>
      <c r="T36" s="454"/>
      <c r="U36" s="454"/>
      <c r="V36" s="454"/>
      <c r="W36" s="454"/>
      <c r="X36" s="454"/>
      <c r="Y36" s="454"/>
      <c r="Z36" s="454"/>
      <c r="AA36" s="454"/>
      <c r="AB36" s="454"/>
      <c r="AC36" s="454"/>
      <c r="AD36" s="454"/>
      <c r="AE36" s="454"/>
      <c r="AF36" s="454"/>
      <c r="AG36" s="454"/>
      <c r="AH36" s="454"/>
      <c r="AI36" s="454"/>
      <c r="AJ36" s="454"/>
      <c r="AK36" s="454"/>
      <c r="AL36" s="454"/>
      <c r="AM36" s="454">
        <v>0.659663557342828</v>
      </c>
      <c r="AN36" s="454">
        <v>0.70327977121280405</v>
      </c>
      <c r="AO36" s="454">
        <v>0.57283458755107297</v>
      </c>
      <c r="AP36" s="454">
        <v>0.63639466888444995</v>
      </c>
      <c r="AQ36" s="454">
        <v>0.61935631980802597</v>
      </c>
      <c r="AR36" s="454">
        <v>0.66178200711151902</v>
      </c>
      <c r="AS36" s="454">
        <v>0.68525434428680598</v>
      </c>
      <c r="AT36" s="454">
        <v>0.70449826989619402</v>
      </c>
      <c r="AU36" s="454">
        <v>0.71573231702319495</v>
      </c>
      <c r="AV36" s="454">
        <v>0.71675396108693901</v>
      </c>
      <c r="AW36" s="454">
        <v>0.71437686369020903</v>
      </c>
      <c r="AX36" s="454">
        <v>0.72343331613727402</v>
      </c>
      <c r="AY36" s="454">
        <v>0.71846108603039405</v>
      </c>
      <c r="AZ36" s="454">
        <v>0.73108346031470295</v>
      </c>
      <c r="BA36" s="454">
        <v>0.75285605660904398</v>
      </c>
      <c r="BB36" s="454">
        <v>0.73519623091675101</v>
      </c>
      <c r="BC36" s="454">
        <v>0.73224905586122901</v>
      </c>
      <c r="BD36" s="454">
        <v>0.71815986224683803</v>
      </c>
      <c r="BE36" s="454">
        <v>0.70594162535920901</v>
      </c>
      <c r="BF36" s="454">
        <v>0.68615599930743898</v>
      </c>
      <c r="BG36" s="454">
        <v>0.68720480339332801</v>
      </c>
      <c r="BH36" s="454">
        <v>0.69409028826108798</v>
      </c>
      <c r="BI36" s="454">
        <v>0.67556572396697701</v>
      </c>
      <c r="BJ36" s="454">
        <v>0.680664853803579</v>
      </c>
      <c r="BK36" s="454">
        <v>0.67443912430144903</v>
      </c>
      <c r="BL36" s="454">
        <v>0.68056056328446501</v>
      </c>
      <c r="BM36" s="454">
        <v>0.66936162820221601</v>
      </c>
      <c r="BN36" s="454">
        <v>0.67890036841262202</v>
      </c>
      <c r="BO36" s="458">
        <f>ROW()</f>
        <v>36</v>
      </c>
    </row>
    <row r="37" spans="1:67" s="455" customFormat="1" ht="14" x14ac:dyDescent="0.15">
      <c r="A37" s="454" t="s">
        <v>169</v>
      </c>
      <c r="B37" s="454" t="s">
        <v>741</v>
      </c>
      <c r="C37" s="454" t="s">
        <v>1072</v>
      </c>
      <c r="D37" s="454" t="s">
        <v>1073</v>
      </c>
      <c r="E37" s="454"/>
      <c r="F37" s="454"/>
      <c r="G37" s="454"/>
      <c r="H37" s="454"/>
      <c r="I37" s="454"/>
      <c r="J37" s="454"/>
      <c r="K37" s="454"/>
      <c r="L37" s="454"/>
      <c r="M37" s="454"/>
      <c r="N37" s="454"/>
      <c r="O37" s="454"/>
      <c r="P37" s="454"/>
      <c r="Q37" s="454"/>
      <c r="R37" s="454"/>
      <c r="S37" s="454"/>
      <c r="T37" s="454"/>
      <c r="U37" s="454"/>
      <c r="V37" s="454"/>
      <c r="W37" s="454"/>
      <c r="X37" s="454"/>
      <c r="Y37" s="454"/>
      <c r="Z37" s="454"/>
      <c r="AA37" s="454"/>
      <c r="AB37" s="454"/>
      <c r="AC37" s="454"/>
      <c r="AD37" s="454"/>
      <c r="AE37" s="454"/>
      <c r="AF37" s="454"/>
      <c r="AG37" s="454"/>
      <c r="AH37" s="454"/>
      <c r="AI37" s="454">
        <v>8.1313094728757298E-9</v>
      </c>
      <c r="AJ37" s="454">
        <v>1.6546807382574799E-8</v>
      </c>
      <c r="AK37" s="454">
        <v>1.8293845760772E-7</v>
      </c>
      <c r="AL37" s="454">
        <v>2.07065292289989E-6</v>
      </c>
      <c r="AM37" s="454">
        <v>4.1474692873414401E-5</v>
      </c>
      <c r="AN37" s="454">
        <v>3.09344823222044E-4</v>
      </c>
      <c r="AO37" s="454">
        <v>4.6695747280297998E-4</v>
      </c>
      <c r="AP37" s="454">
        <v>7.8794298112787504E-4</v>
      </c>
      <c r="AQ37" s="454">
        <v>1.3758673899495E-3</v>
      </c>
      <c r="AR37" s="454">
        <v>5.6548351680348902E-3</v>
      </c>
      <c r="AS37" s="454">
        <v>1.5775324764270598E-2</v>
      </c>
      <c r="AT37" s="454">
        <v>2.7698136072817799E-2</v>
      </c>
      <c r="AU37" s="454">
        <v>3.95169804098532E-2</v>
      </c>
      <c r="AV37" s="454">
        <v>5.0643395195364697E-2</v>
      </c>
      <c r="AW37" s="454">
        <v>6.0502707523215897E-2</v>
      </c>
      <c r="AX37" s="454">
        <v>6.9792798975011103E-2</v>
      </c>
      <c r="AY37" s="454">
        <v>7.4980959010349305E-2</v>
      </c>
      <c r="AZ37" s="454">
        <v>8.2405990844744703E-2</v>
      </c>
      <c r="BA37" s="454">
        <v>9.80074974066793E-2</v>
      </c>
      <c r="BB37" s="454">
        <v>0.106399706214458</v>
      </c>
      <c r="BC37" s="454">
        <v>0.117006563083212</v>
      </c>
      <c r="BD37" s="454">
        <v>0.196053221821785</v>
      </c>
      <c r="BE37" s="454">
        <v>0.32017314434051503</v>
      </c>
      <c r="BF37" s="454">
        <v>0.37392145395278897</v>
      </c>
      <c r="BG37" s="454">
        <v>0.44866475462913502</v>
      </c>
      <c r="BH37" s="454">
        <v>0.525160431861877</v>
      </c>
      <c r="BI37" s="454">
        <v>0.56375706195831299</v>
      </c>
      <c r="BJ37" s="454">
        <v>0.60904282331466697</v>
      </c>
      <c r="BK37" s="454">
        <v>0.66704026763519697</v>
      </c>
      <c r="BL37" s="454">
        <v>0.71185105789648395</v>
      </c>
      <c r="BM37" s="454">
        <v>0.78872234381999595</v>
      </c>
      <c r="BN37" s="454">
        <v>0.85435299971120005</v>
      </c>
      <c r="BO37" s="458">
        <f>ROW()</f>
        <v>37</v>
      </c>
    </row>
    <row r="38" spans="1:67" s="455" customFormat="1" ht="14" x14ac:dyDescent="0.15">
      <c r="A38" s="454" t="s">
        <v>173</v>
      </c>
      <c r="B38" s="454" t="s">
        <v>742</v>
      </c>
      <c r="C38" s="454" t="s">
        <v>1072</v>
      </c>
      <c r="D38" s="454" t="s">
        <v>1073</v>
      </c>
      <c r="E38" s="454"/>
      <c r="F38" s="454"/>
      <c r="G38" s="454"/>
      <c r="H38" s="454"/>
      <c r="I38" s="454"/>
      <c r="J38" s="454"/>
      <c r="K38" s="454"/>
      <c r="L38" s="454"/>
      <c r="M38" s="454"/>
      <c r="N38" s="454"/>
      <c r="O38" s="454"/>
      <c r="P38" s="454"/>
      <c r="Q38" s="454"/>
      <c r="R38" s="454"/>
      <c r="S38" s="454"/>
      <c r="T38" s="454"/>
      <c r="U38" s="454"/>
      <c r="V38" s="454"/>
      <c r="W38" s="454"/>
      <c r="X38" s="454"/>
      <c r="Y38" s="454"/>
      <c r="Z38" s="454"/>
      <c r="AA38" s="454"/>
      <c r="AB38" s="454"/>
      <c r="AC38" s="454"/>
      <c r="AD38" s="454"/>
      <c r="AE38" s="454"/>
      <c r="AF38" s="454"/>
      <c r="AG38" s="454"/>
      <c r="AH38" s="454"/>
      <c r="AI38" s="454">
        <v>1.32118154509555</v>
      </c>
      <c r="AJ38" s="454">
        <v>1.2373223800786799</v>
      </c>
      <c r="AK38" s="454">
        <v>1.2588211190080301</v>
      </c>
      <c r="AL38" s="454">
        <v>1.2499827619567401</v>
      </c>
      <c r="AM38" s="454">
        <v>1.2678577128261099</v>
      </c>
      <c r="AN38" s="454">
        <v>1.3169762238395299</v>
      </c>
      <c r="AO38" s="454">
        <v>1.3187208270603199</v>
      </c>
      <c r="AP38" s="454">
        <v>1.2772020439640099</v>
      </c>
      <c r="AQ38" s="454">
        <v>1.2817200774206701</v>
      </c>
      <c r="AR38" s="454">
        <v>1.2354043182171499</v>
      </c>
      <c r="AS38" s="454">
        <v>1.2137852742640101</v>
      </c>
      <c r="AT38" s="454">
        <v>1.18410780047874</v>
      </c>
      <c r="AU38" s="454">
        <v>1.1863772033766</v>
      </c>
      <c r="AV38" s="454">
        <v>1.13077010132694</v>
      </c>
      <c r="AW38" s="454">
        <v>1.1233594657866499</v>
      </c>
      <c r="AX38" s="454">
        <v>1.1199914964411399</v>
      </c>
      <c r="AY38" s="454">
        <v>1.1323154643736999</v>
      </c>
      <c r="AZ38" s="454">
        <v>1.15456113618297</v>
      </c>
      <c r="BA38" s="454">
        <v>1.1621555332432301</v>
      </c>
      <c r="BB38" s="454">
        <v>1.1240785818175401</v>
      </c>
      <c r="BC38" s="454">
        <v>1.12976915680126</v>
      </c>
      <c r="BD38" s="454">
        <v>1.15122830867767</v>
      </c>
      <c r="BE38" s="454">
        <v>1.2390215396881099</v>
      </c>
      <c r="BF38" s="454">
        <v>1.26428842544556</v>
      </c>
      <c r="BG38" s="454">
        <v>1.3124840259552</v>
      </c>
      <c r="BH38" s="454">
        <v>1.31852507591248</v>
      </c>
      <c r="BI38" s="454">
        <v>1.34227430820465</v>
      </c>
      <c r="BJ38" s="454">
        <v>1.3750650882720901</v>
      </c>
      <c r="BK38" s="454">
        <v>1.3464306599743701</v>
      </c>
      <c r="BL38" s="454">
        <v>1.3369949595588599</v>
      </c>
      <c r="BM38" s="454">
        <v>1.2935108087384799</v>
      </c>
      <c r="BN38" s="454">
        <v>1.2773309996628901</v>
      </c>
      <c r="BO38" s="458">
        <f>ROW()</f>
        <v>38</v>
      </c>
    </row>
    <row r="39" spans="1:67" s="455" customFormat="1" ht="14" x14ac:dyDescent="0.15">
      <c r="A39" s="454" t="s">
        <v>743</v>
      </c>
      <c r="B39" s="454" t="s">
        <v>744</v>
      </c>
      <c r="C39" s="454" t="s">
        <v>1072</v>
      </c>
      <c r="D39" s="454" t="s">
        <v>1073</v>
      </c>
      <c r="E39" s="454"/>
      <c r="F39" s="454"/>
      <c r="G39" s="454"/>
      <c r="H39" s="454"/>
      <c r="I39" s="454"/>
      <c r="J39" s="454"/>
      <c r="K39" s="454"/>
      <c r="L39" s="454"/>
      <c r="M39" s="454"/>
      <c r="N39" s="454"/>
      <c r="O39" s="454"/>
      <c r="P39" s="454"/>
      <c r="Q39" s="454"/>
      <c r="R39" s="454"/>
      <c r="S39" s="454"/>
      <c r="T39" s="454"/>
      <c r="U39" s="454"/>
      <c r="V39" s="454"/>
      <c r="W39" s="454"/>
      <c r="X39" s="454"/>
      <c r="Y39" s="454"/>
      <c r="Z39" s="454"/>
      <c r="AA39" s="454"/>
      <c r="AB39" s="454"/>
      <c r="AC39" s="454"/>
      <c r="AD39" s="454"/>
      <c r="AE39" s="454"/>
      <c r="AF39" s="454"/>
      <c r="AG39" s="454"/>
      <c r="AH39" s="454"/>
      <c r="AI39" s="454">
        <v>0.87348347143617</v>
      </c>
      <c r="AJ39" s="454">
        <v>0.899243356278835</v>
      </c>
      <c r="AK39" s="454">
        <v>0.903946856905531</v>
      </c>
      <c r="AL39" s="454">
        <v>0.92890059044544704</v>
      </c>
      <c r="AM39" s="454">
        <v>0.92730121877581595</v>
      </c>
      <c r="AN39" s="454">
        <v>0.94620713751792895</v>
      </c>
      <c r="AO39" s="454">
        <v>1.2020488735243</v>
      </c>
      <c r="AP39" s="454">
        <v>1.22922108217035</v>
      </c>
      <c r="AQ39" s="454">
        <v>1.2488644238328801</v>
      </c>
      <c r="AR39" s="454">
        <v>1.26490998941554</v>
      </c>
      <c r="AS39" s="454">
        <v>1.1844887402585</v>
      </c>
      <c r="AT39" s="454">
        <v>1.14253011176805</v>
      </c>
      <c r="AU39" s="454">
        <v>1.22152637666001</v>
      </c>
      <c r="AV39" s="454">
        <v>1.23172205687648</v>
      </c>
      <c r="AW39" s="454">
        <v>1.2558052744253601</v>
      </c>
      <c r="AX39" s="454">
        <v>1.29996298103934</v>
      </c>
      <c r="AY39" s="454">
        <v>1.32886146781967</v>
      </c>
      <c r="AZ39" s="454">
        <v>1.3789657948080101</v>
      </c>
      <c r="BA39" s="454">
        <v>1.42214027543207</v>
      </c>
      <c r="BB39" s="454">
        <v>1.42782974964483</v>
      </c>
      <c r="BC39" s="454">
        <v>1.4424242587215499</v>
      </c>
      <c r="BD39" s="454">
        <v>1.3967968225479099</v>
      </c>
      <c r="BE39" s="454">
        <v>1.4592481851577801</v>
      </c>
      <c r="BF39" s="454">
        <v>1.4417594671249401</v>
      </c>
      <c r="BG39" s="454">
        <v>1.4317272901535001</v>
      </c>
      <c r="BH39" s="454">
        <v>1.41924369335175</v>
      </c>
      <c r="BI39" s="454">
        <v>1.39972507953644</v>
      </c>
      <c r="BJ39" s="454">
        <v>1.36641585826874</v>
      </c>
      <c r="BK39" s="454">
        <v>1.35603460178108</v>
      </c>
      <c r="BL39" s="454">
        <v>1.3644359734478599</v>
      </c>
      <c r="BM39" s="454">
        <v>1.34174542071956</v>
      </c>
      <c r="BN39" s="454">
        <v>1.3014020985352699</v>
      </c>
      <c r="BO39" s="458">
        <f>ROW()</f>
        <v>39</v>
      </c>
    </row>
    <row r="40" spans="1:67" s="455" customFormat="1" ht="14" x14ac:dyDescent="0.15">
      <c r="A40" s="454" t="s">
        <v>179</v>
      </c>
      <c r="B40" s="454" t="s">
        <v>745</v>
      </c>
      <c r="C40" s="454" t="s">
        <v>1072</v>
      </c>
      <c r="D40" s="454" t="s">
        <v>1073</v>
      </c>
      <c r="E40" s="454"/>
      <c r="F40" s="454"/>
      <c r="G40" s="454"/>
      <c r="H40" s="454"/>
      <c r="I40" s="454"/>
      <c r="J40" s="454"/>
      <c r="K40" s="454"/>
      <c r="L40" s="454"/>
      <c r="M40" s="454"/>
      <c r="N40" s="454"/>
      <c r="O40" s="454"/>
      <c r="P40" s="454"/>
      <c r="Q40" s="454"/>
      <c r="R40" s="454"/>
      <c r="S40" s="454"/>
      <c r="T40" s="454"/>
      <c r="U40" s="454"/>
      <c r="V40" s="454"/>
      <c r="W40" s="454"/>
      <c r="X40" s="454"/>
      <c r="Y40" s="454"/>
      <c r="Z40" s="454"/>
      <c r="AA40" s="454"/>
      <c r="AB40" s="454"/>
      <c r="AC40" s="454"/>
      <c r="AD40" s="454"/>
      <c r="AE40" s="454"/>
      <c r="AF40" s="454"/>
      <c r="AG40" s="454"/>
      <c r="AH40" s="454"/>
      <c r="AI40" s="454">
        <v>0.94837178823192203</v>
      </c>
      <c r="AJ40" s="454">
        <v>1.0796231675318499</v>
      </c>
      <c r="AK40" s="454">
        <v>1.19489426746842</v>
      </c>
      <c r="AL40" s="454">
        <v>1.24376394557057</v>
      </c>
      <c r="AM40" s="454">
        <v>1.3145983923661699</v>
      </c>
      <c r="AN40" s="454">
        <v>1.43473625895632</v>
      </c>
      <c r="AO40" s="454">
        <v>1.57209709312752</v>
      </c>
      <c r="AP40" s="454">
        <v>1.6336153394607</v>
      </c>
      <c r="AQ40" s="454">
        <v>1.72933934113606</v>
      </c>
      <c r="AR40" s="454">
        <v>1.7464322041031</v>
      </c>
      <c r="AS40" s="454">
        <v>1.7964666259934201</v>
      </c>
      <c r="AT40" s="454">
        <v>1.7897402394884301</v>
      </c>
      <c r="AU40" s="454">
        <v>1.8119841282826701</v>
      </c>
      <c r="AV40" s="454">
        <v>1.88939352621819</v>
      </c>
      <c r="AW40" s="454">
        <v>1.98660629474426</v>
      </c>
      <c r="AX40" s="454">
        <v>2.04063580571452</v>
      </c>
      <c r="AY40" s="454">
        <v>2.2500350454741298</v>
      </c>
      <c r="AZ40" s="454">
        <v>2.3523648074580099</v>
      </c>
      <c r="BA40" s="454">
        <v>2.54770480324202</v>
      </c>
      <c r="BB40" s="454">
        <v>2.47022004690908</v>
      </c>
      <c r="BC40" s="454">
        <v>2.6551346264153</v>
      </c>
      <c r="BD40" s="454">
        <v>2.9809119701385498</v>
      </c>
      <c r="BE40" s="454">
        <v>3.04548192024231</v>
      </c>
      <c r="BF40" s="454">
        <v>3.03339672088623</v>
      </c>
      <c r="BG40" s="454">
        <v>3.0177555084228498</v>
      </c>
      <c r="BH40" s="454">
        <v>2.9406976699829102</v>
      </c>
      <c r="BI40" s="454">
        <v>2.8347120285034202</v>
      </c>
      <c r="BJ40" s="454">
        <v>2.7489435672760001</v>
      </c>
      <c r="BK40" s="454">
        <v>2.7668580479446101</v>
      </c>
      <c r="BL40" s="454">
        <v>2.6993990615285899</v>
      </c>
      <c r="BM40" s="454">
        <v>2.61779123682591</v>
      </c>
      <c r="BN40" s="454">
        <v>2.6130560964124601</v>
      </c>
      <c r="BO40" s="458">
        <f>ROW()</f>
        <v>40</v>
      </c>
    </row>
    <row r="41" spans="1:67" s="455" customFormat="1" ht="14" x14ac:dyDescent="0.15">
      <c r="A41" s="454" t="s">
        <v>185</v>
      </c>
      <c r="B41" s="454" t="s">
        <v>746</v>
      </c>
      <c r="C41" s="454" t="s">
        <v>1072</v>
      </c>
      <c r="D41" s="454" t="s">
        <v>1073</v>
      </c>
      <c r="E41" s="454"/>
      <c r="F41" s="454"/>
      <c r="G41" s="454"/>
      <c r="H41" s="454"/>
      <c r="I41" s="454"/>
      <c r="J41" s="454"/>
      <c r="K41" s="454"/>
      <c r="L41" s="454"/>
      <c r="M41" s="454"/>
      <c r="N41" s="454"/>
      <c r="O41" s="454"/>
      <c r="P41" s="454"/>
      <c r="Q41" s="454"/>
      <c r="R41" s="454"/>
      <c r="S41" s="454"/>
      <c r="T41" s="454"/>
      <c r="U41" s="454"/>
      <c r="V41" s="454"/>
      <c r="W41" s="454"/>
      <c r="X41" s="454"/>
      <c r="Y41" s="454"/>
      <c r="Z41" s="454"/>
      <c r="AA41" s="454"/>
      <c r="AB41" s="454"/>
      <c r="AC41" s="454"/>
      <c r="AD41" s="454"/>
      <c r="AE41" s="454"/>
      <c r="AF41" s="454"/>
      <c r="AG41" s="454"/>
      <c r="AH41" s="454"/>
      <c r="AI41" s="454">
        <v>1.1579283655319199E-5</v>
      </c>
      <c r="AJ41" s="454">
        <v>5.7870576451983701E-5</v>
      </c>
      <c r="AK41" s="454">
        <v>6.0485972936966202E-4</v>
      </c>
      <c r="AL41" s="454">
        <v>1.2385198082248999E-2</v>
      </c>
      <c r="AM41" s="454">
        <v>0.28377475647606099</v>
      </c>
      <c r="AN41" s="454">
        <v>0.53915517056600404</v>
      </c>
      <c r="AO41" s="454">
        <v>0.62717950791003696</v>
      </c>
      <c r="AP41" s="454">
        <v>0.664200674481223</v>
      </c>
      <c r="AQ41" s="454">
        <v>0.68915168697940099</v>
      </c>
      <c r="AR41" s="454">
        <v>0.73401224787419805</v>
      </c>
      <c r="AS41" s="454">
        <v>0.757988853896991</v>
      </c>
      <c r="AT41" s="454">
        <v>0.802259624895445</v>
      </c>
      <c r="AU41" s="454">
        <v>0.867348032021663</v>
      </c>
      <c r="AV41" s="454">
        <v>0.97041414303240403</v>
      </c>
      <c r="AW41" s="454">
        <v>1.01830575543263</v>
      </c>
      <c r="AX41" s="454">
        <v>1.06071615242248</v>
      </c>
      <c r="AY41" s="454">
        <v>1.0986715503798801</v>
      </c>
      <c r="AZ41" s="454">
        <v>1.13864329248033</v>
      </c>
      <c r="BA41" s="454">
        <v>1.2152912230839099</v>
      </c>
      <c r="BB41" s="454">
        <v>1.2958654262187199</v>
      </c>
      <c r="BC41" s="454">
        <v>1.3883356538281399</v>
      </c>
      <c r="BD41" s="454">
        <v>1.4732164144516</v>
      </c>
      <c r="BE41" s="454">
        <v>1.6057044267654399</v>
      </c>
      <c r="BF41" s="454">
        <v>1.70127630233765</v>
      </c>
      <c r="BG41" s="454">
        <v>1.8132010698318499</v>
      </c>
      <c r="BH41" s="454">
        <v>1.98881411552429</v>
      </c>
      <c r="BI41" s="454">
        <v>2.1330816745758101</v>
      </c>
      <c r="BJ41" s="454">
        <v>2.1815569400787398</v>
      </c>
      <c r="BK41" s="454">
        <v>2.2263970813501599</v>
      </c>
      <c r="BL41" s="454">
        <v>2.2796690634835501</v>
      </c>
      <c r="BM41" s="454">
        <v>2.36830548410386</v>
      </c>
      <c r="BN41" s="454">
        <v>2.5261313365920199</v>
      </c>
      <c r="BO41" s="458">
        <f>ROW()</f>
        <v>41</v>
      </c>
    </row>
    <row r="42" spans="1:67" s="455" customFormat="1" ht="14" x14ac:dyDescent="0.15">
      <c r="A42" s="454" t="s">
        <v>167</v>
      </c>
      <c r="B42" s="454" t="s">
        <v>747</v>
      </c>
      <c r="C42" s="454" t="s">
        <v>1072</v>
      </c>
      <c r="D42" s="454" t="s">
        <v>1073</v>
      </c>
      <c r="E42" s="454"/>
      <c r="F42" s="454"/>
      <c r="G42" s="454"/>
      <c r="H42" s="454"/>
      <c r="I42" s="454"/>
      <c r="J42" s="454"/>
      <c r="K42" s="454"/>
      <c r="L42" s="454"/>
      <c r="M42" s="454"/>
      <c r="N42" s="454"/>
      <c r="O42" s="454"/>
      <c r="P42" s="454"/>
      <c r="Q42" s="454"/>
      <c r="R42" s="454"/>
      <c r="S42" s="454"/>
      <c r="T42" s="454"/>
      <c r="U42" s="454"/>
      <c r="V42" s="454"/>
      <c r="W42" s="454"/>
      <c r="X42" s="454"/>
      <c r="Y42" s="454"/>
      <c r="Z42" s="454"/>
      <c r="AA42" s="454"/>
      <c r="AB42" s="454"/>
      <c r="AC42" s="454"/>
      <c r="AD42" s="454"/>
      <c r="AE42" s="454"/>
      <c r="AF42" s="454"/>
      <c r="AG42" s="454"/>
      <c r="AH42" s="454"/>
      <c r="AI42" s="454">
        <v>1.6204586695449601</v>
      </c>
      <c r="AJ42" s="454">
        <v>1.6379125735642499</v>
      </c>
      <c r="AK42" s="454">
        <v>1.63540608691028</v>
      </c>
      <c r="AL42" s="454">
        <v>1.6805369917887201</v>
      </c>
      <c r="AM42" s="454">
        <v>1.68176148165078</v>
      </c>
      <c r="AN42" s="454">
        <v>1.66395911679345</v>
      </c>
      <c r="AO42" s="454">
        <v>1.67551911165455</v>
      </c>
      <c r="AP42" s="454">
        <v>1.66221811159872</v>
      </c>
      <c r="AQ42" s="454">
        <v>1.7867744734856801</v>
      </c>
      <c r="AR42" s="454">
        <v>1.8400590384589099</v>
      </c>
      <c r="AS42" s="454">
        <v>1.7754933684532199</v>
      </c>
      <c r="AT42" s="454">
        <v>1.7755356820239101</v>
      </c>
      <c r="AU42" s="454">
        <v>1.7641600060008999</v>
      </c>
      <c r="AV42" s="454">
        <v>1.7493211855253401</v>
      </c>
      <c r="AW42" s="454">
        <v>1.80287755554012</v>
      </c>
      <c r="AX42" s="454">
        <v>1.86461734557216</v>
      </c>
      <c r="AY42" s="454">
        <v>1.8822091520659301</v>
      </c>
      <c r="AZ42" s="454">
        <v>1.98973607202495</v>
      </c>
      <c r="BA42" s="454">
        <v>1.9859099636378601</v>
      </c>
      <c r="BB42" s="454">
        <v>1.9388873512113001</v>
      </c>
      <c r="BC42" s="454">
        <v>1.9905152699220701</v>
      </c>
      <c r="BD42" s="454">
        <v>2.0188870429992698</v>
      </c>
      <c r="BE42" s="454">
        <v>2.1227371692657502</v>
      </c>
      <c r="BF42" s="454">
        <v>2.1456098556518599</v>
      </c>
      <c r="BG42" s="454">
        <v>2.17311811447144</v>
      </c>
      <c r="BH42" s="454">
        <v>2.1307795047760001</v>
      </c>
      <c r="BI42" s="454">
        <v>2.11886811256409</v>
      </c>
      <c r="BJ42" s="454">
        <v>2.2030050754547101</v>
      </c>
      <c r="BK42" s="454">
        <v>2.2244205848577501</v>
      </c>
      <c r="BL42" s="454">
        <v>2.2879892873488799</v>
      </c>
      <c r="BM42" s="454">
        <v>2.3236525751200898</v>
      </c>
      <c r="BN42" s="454">
        <v>2.2992636627292899</v>
      </c>
      <c r="BO42" s="458">
        <f>ROW()</f>
        <v>42</v>
      </c>
    </row>
    <row r="43" spans="1:67" s="455" customFormat="1" ht="14" x14ac:dyDescent="0.15">
      <c r="A43" s="454" t="s">
        <v>748</v>
      </c>
      <c r="B43" s="454" t="s">
        <v>749</v>
      </c>
      <c r="C43" s="454" t="s">
        <v>1072</v>
      </c>
      <c r="D43" s="454" t="s">
        <v>1073</v>
      </c>
      <c r="E43" s="454"/>
      <c r="F43" s="454"/>
      <c r="G43" s="454"/>
      <c r="H43" s="454"/>
      <c r="I43" s="454"/>
      <c r="J43" s="454"/>
      <c r="K43" s="454"/>
      <c r="L43" s="454"/>
      <c r="M43" s="454"/>
      <c r="N43" s="454"/>
      <c r="O43" s="454"/>
      <c r="P43" s="454"/>
      <c r="Q43" s="454"/>
      <c r="R43" s="454"/>
      <c r="S43" s="454"/>
      <c r="T43" s="454"/>
      <c r="U43" s="454"/>
      <c r="V43" s="454"/>
      <c r="W43" s="454"/>
      <c r="X43" s="454"/>
      <c r="Y43" s="454"/>
      <c r="Z43" s="454"/>
      <c r="AA43" s="454"/>
      <c r="AB43" s="454"/>
      <c r="AC43" s="454"/>
      <c r="AD43" s="454"/>
      <c r="AE43" s="454"/>
      <c r="AF43" s="454"/>
      <c r="AG43" s="454"/>
      <c r="AH43" s="454"/>
      <c r="AI43" s="454">
        <v>0.441588345621308</v>
      </c>
      <c r="AJ43" s="454">
        <v>0.41502411809442102</v>
      </c>
      <c r="AK43" s="454">
        <v>0.41278408812045198</v>
      </c>
      <c r="AL43" s="454">
        <v>0.39132507578390902</v>
      </c>
      <c r="AM43" s="454">
        <v>0.34956609045724202</v>
      </c>
      <c r="AN43" s="454">
        <v>0.35222334178944897</v>
      </c>
      <c r="AO43" s="454">
        <v>0.361416369919352</v>
      </c>
      <c r="AP43" s="454">
        <v>0.38579073907501199</v>
      </c>
      <c r="AQ43" s="454">
        <v>0.33705792252507</v>
      </c>
      <c r="AR43" s="454">
        <v>0.37090936254383799</v>
      </c>
      <c r="AS43" s="454">
        <v>0.46793016355932399</v>
      </c>
      <c r="AT43" s="454">
        <v>0.43203054354748199</v>
      </c>
      <c r="AU43" s="454">
        <v>0.42699243192702302</v>
      </c>
      <c r="AV43" s="454">
        <v>0.444290151769897</v>
      </c>
      <c r="AW43" s="454">
        <v>0.50141090225604501</v>
      </c>
      <c r="AX43" s="454">
        <v>0.57740099308979798</v>
      </c>
      <c r="AY43" s="454">
        <v>0.61639719018117101</v>
      </c>
      <c r="AZ43" s="454">
        <v>0.60690191284178996</v>
      </c>
      <c r="BA43" s="454">
        <v>0.67106378020797697</v>
      </c>
      <c r="BB43" s="454">
        <v>0.51948661167713595</v>
      </c>
      <c r="BC43" s="454">
        <v>0.59898149731068695</v>
      </c>
      <c r="BD43" s="454">
        <v>0.70520681142806996</v>
      </c>
      <c r="BE43" s="454">
        <v>0.67601227760314897</v>
      </c>
      <c r="BF43" s="454">
        <v>0.66810786724090598</v>
      </c>
      <c r="BG43" s="454">
        <v>0.64969736337661699</v>
      </c>
      <c r="BH43" s="454">
        <v>0.68511360883712802</v>
      </c>
      <c r="BI43" s="454">
        <v>0.66635441780090299</v>
      </c>
      <c r="BJ43" s="454">
        <v>0.64685362577438399</v>
      </c>
      <c r="BK43" s="454">
        <v>0.68999431229269803</v>
      </c>
      <c r="BL43" s="454">
        <v>0.65525701907811995</v>
      </c>
      <c r="BM43" s="454">
        <v>0.57711587137563403</v>
      </c>
      <c r="BN43" s="454">
        <v>0.63988281709874895</v>
      </c>
      <c r="BO43" s="458">
        <f>ROW()</f>
        <v>43</v>
      </c>
    </row>
    <row r="44" spans="1:67" s="455" customFormat="1" ht="14" x14ac:dyDescent="0.15">
      <c r="A44" s="454" t="s">
        <v>177</v>
      </c>
      <c r="B44" s="454" t="s">
        <v>750</v>
      </c>
      <c r="C44" s="454" t="s">
        <v>1072</v>
      </c>
      <c r="D44" s="454" t="s">
        <v>1073</v>
      </c>
      <c r="E44" s="454"/>
      <c r="F44" s="454"/>
      <c r="G44" s="454"/>
      <c r="H44" s="454"/>
      <c r="I44" s="454"/>
      <c r="J44" s="454"/>
      <c r="K44" s="454"/>
      <c r="L44" s="454"/>
      <c r="M44" s="454"/>
      <c r="N44" s="454"/>
      <c r="O44" s="454"/>
      <c r="P44" s="454"/>
      <c r="Q44" s="454"/>
      <c r="R44" s="454"/>
      <c r="S44" s="454"/>
      <c r="T44" s="454"/>
      <c r="U44" s="454"/>
      <c r="V44" s="454"/>
      <c r="W44" s="454"/>
      <c r="X44" s="454"/>
      <c r="Y44" s="454"/>
      <c r="Z44" s="454"/>
      <c r="AA44" s="454"/>
      <c r="AB44" s="454"/>
      <c r="AC44" s="454"/>
      <c r="AD44" s="454"/>
      <c r="AE44" s="454"/>
      <c r="AF44" s="454"/>
      <c r="AG44" s="454"/>
      <c r="AH44" s="454"/>
      <c r="AI44" s="454">
        <v>6.0914070830596998</v>
      </c>
      <c r="AJ44" s="454">
        <v>6.4189824337076899</v>
      </c>
      <c r="AK44" s="454">
        <v>6.8359809317909503</v>
      </c>
      <c r="AL44" s="454">
        <v>7.2461992723556996</v>
      </c>
      <c r="AM44" s="454">
        <v>7.9702721277164601</v>
      </c>
      <c r="AN44" s="454">
        <v>8.4533026139176393</v>
      </c>
      <c r="AO44" s="454">
        <v>8.9747629889852494</v>
      </c>
      <c r="AP44" s="454">
        <v>9.9613478158843591</v>
      </c>
      <c r="AQ44" s="454">
        <v>10.904110818490199</v>
      </c>
      <c r="AR44" s="454">
        <v>11.4160440501345</v>
      </c>
      <c r="AS44" s="454">
        <v>11.983650370641501</v>
      </c>
      <c r="AT44" s="454">
        <v>12.3476408893429</v>
      </c>
      <c r="AU44" s="454">
        <v>12.736299106465699</v>
      </c>
      <c r="AV44" s="454">
        <v>12.872756289943</v>
      </c>
      <c r="AW44" s="454">
        <v>13.0006931619771</v>
      </c>
      <c r="AX44" s="454">
        <v>13.349478720318301</v>
      </c>
      <c r="AY44" s="454">
        <v>13.6517653606049</v>
      </c>
      <c r="AZ44" s="454">
        <v>13.6851182676725</v>
      </c>
      <c r="BA44" s="454">
        <v>14.1675093073026</v>
      </c>
      <c r="BB44" s="454">
        <v>14.746836032600401</v>
      </c>
      <c r="BC44" s="454">
        <v>15.424787901572</v>
      </c>
      <c r="BD44" s="454">
        <v>16.396804809570298</v>
      </c>
      <c r="BE44" s="454">
        <v>17.147607803344702</v>
      </c>
      <c r="BF44" s="454">
        <v>18.135402679443398</v>
      </c>
      <c r="BG44" s="454">
        <v>18.677070617675799</v>
      </c>
      <c r="BH44" s="454">
        <v>18.586774826049801</v>
      </c>
      <c r="BI44" s="454">
        <v>18.831047058105501</v>
      </c>
      <c r="BJ44" s="454">
        <v>19.208339691162099</v>
      </c>
      <c r="BK44" s="454">
        <v>19.090210694348599</v>
      </c>
      <c r="BL44" s="454">
        <v>18.923356963205901</v>
      </c>
      <c r="BM44" s="454">
        <v>19.979358946970098</v>
      </c>
      <c r="BN44" s="454"/>
      <c r="BO44" s="458">
        <f>ROW()</f>
        <v>44</v>
      </c>
    </row>
    <row r="45" spans="1:67" s="455" customFormat="1" ht="14" x14ac:dyDescent="0.15">
      <c r="A45" s="454" t="s">
        <v>183</v>
      </c>
      <c r="B45" s="454" t="s">
        <v>751</v>
      </c>
      <c r="C45" s="454" t="s">
        <v>1072</v>
      </c>
      <c r="D45" s="454" t="s">
        <v>1073</v>
      </c>
      <c r="E45" s="454"/>
      <c r="F45" s="454"/>
      <c r="G45" s="454"/>
      <c r="H45" s="454"/>
      <c r="I45" s="454"/>
      <c r="J45" s="454"/>
      <c r="K45" s="454"/>
      <c r="L45" s="454"/>
      <c r="M45" s="454"/>
      <c r="N45" s="454"/>
      <c r="O45" s="454"/>
      <c r="P45" s="454"/>
      <c r="Q45" s="454"/>
      <c r="R45" s="454"/>
      <c r="S45" s="454"/>
      <c r="T45" s="454"/>
      <c r="U45" s="454"/>
      <c r="V45" s="454"/>
      <c r="W45" s="454"/>
      <c r="X45" s="454"/>
      <c r="Y45" s="454"/>
      <c r="Z45" s="454"/>
      <c r="AA45" s="454"/>
      <c r="AB45" s="454"/>
      <c r="AC45" s="454"/>
      <c r="AD45" s="454"/>
      <c r="AE45" s="454"/>
      <c r="AF45" s="454"/>
      <c r="AG45" s="454"/>
      <c r="AH45" s="454"/>
      <c r="AI45" s="454">
        <v>0.96562678569941995</v>
      </c>
      <c r="AJ45" s="454">
        <v>0.98240165856637096</v>
      </c>
      <c r="AK45" s="454">
        <v>1.0242835588491599</v>
      </c>
      <c r="AL45" s="454">
        <v>1.1312877762799201</v>
      </c>
      <c r="AM45" s="454">
        <v>1.2124594953905401</v>
      </c>
      <c r="AN45" s="454">
        <v>1.27253083810782</v>
      </c>
      <c r="AO45" s="454">
        <v>1.45099621942576</v>
      </c>
      <c r="AP45" s="454">
        <v>1.49758493609137</v>
      </c>
      <c r="AQ45" s="454">
        <v>1.6285237099975001</v>
      </c>
      <c r="AR45" s="454">
        <v>1.8344951474045299</v>
      </c>
      <c r="AS45" s="454">
        <v>2.0480610500808401</v>
      </c>
      <c r="AT45" s="454">
        <v>2.1694364120865099</v>
      </c>
      <c r="AU45" s="454">
        <v>2.1615078853683301</v>
      </c>
      <c r="AV45" s="454">
        <v>2.1887559785078099</v>
      </c>
      <c r="AW45" s="454">
        <v>2.3463699242555398</v>
      </c>
      <c r="AX45" s="454">
        <v>2.6270148301735698</v>
      </c>
      <c r="AY45" s="454">
        <v>2.7388263319088599</v>
      </c>
      <c r="AZ45" s="454">
        <v>2.7981638122493599</v>
      </c>
      <c r="BA45" s="454">
        <v>2.8753526532632598</v>
      </c>
      <c r="BB45" s="454">
        <v>3.0416772850856302</v>
      </c>
      <c r="BC45" s="454">
        <v>3.2736524748165201</v>
      </c>
      <c r="BD45" s="454">
        <v>3.6546580791473402</v>
      </c>
      <c r="BE45" s="454">
        <v>3.9637868404388401</v>
      </c>
      <c r="BF45" s="454">
        <v>4.1258492469787598</v>
      </c>
      <c r="BG45" s="454">
        <v>4.2844295501709002</v>
      </c>
      <c r="BH45" s="454">
        <v>4.4301252365112296</v>
      </c>
      <c r="BI45" s="454">
        <v>4.5750570297241202</v>
      </c>
      <c r="BJ45" s="454">
        <v>4.7338495254516602</v>
      </c>
      <c r="BK45" s="454">
        <v>4.6080514309975698</v>
      </c>
      <c r="BL45" s="454">
        <v>4.5594896373089799</v>
      </c>
      <c r="BM45" s="454">
        <v>4.7012505383954197</v>
      </c>
      <c r="BN45" s="454">
        <v>4.6276858687889799</v>
      </c>
      <c r="BO45" s="458">
        <f>ROW()</f>
        <v>45</v>
      </c>
    </row>
    <row r="46" spans="1:67" s="455" customFormat="1" ht="14" x14ac:dyDescent="0.15">
      <c r="A46" s="454" t="s">
        <v>196</v>
      </c>
      <c r="B46" s="454" t="s">
        <v>752</v>
      </c>
      <c r="C46" s="454" t="s">
        <v>1072</v>
      </c>
      <c r="D46" s="454" t="s">
        <v>1073</v>
      </c>
      <c r="E46" s="454"/>
      <c r="F46" s="454"/>
      <c r="G46" s="454"/>
      <c r="H46" s="454"/>
      <c r="I46" s="454"/>
      <c r="J46" s="454"/>
      <c r="K46" s="454"/>
      <c r="L46" s="454"/>
      <c r="M46" s="454"/>
      <c r="N46" s="454"/>
      <c r="O46" s="454"/>
      <c r="P46" s="454"/>
      <c r="Q46" s="454"/>
      <c r="R46" s="454"/>
      <c r="S46" s="454"/>
      <c r="T46" s="454"/>
      <c r="U46" s="454"/>
      <c r="V46" s="454"/>
      <c r="W46" s="454"/>
      <c r="X46" s="454"/>
      <c r="Y46" s="454"/>
      <c r="Z46" s="454"/>
      <c r="AA46" s="454"/>
      <c r="AB46" s="454"/>
      <c r="AC46" s="454"/>
      <c r="AD46" s="454"/>
      <c r="AE46" s="454"/>
      <c r="AF46" s="454"/>
      <c r="AG46" s="454"/>
      <c r="AH46" s="454"/>
      <c r="AI46" s="454">
        <v>220.176960692846</v>
      </c>
      <c r="AJ46" s="454">
        <v>212.144456847763</v>
      </c>
      <c r="AK46" s="454">
        <v>213.18929540119001</v>
      </c>
      <c r="AL46" s="454">
        <v>201.10362473633501</v>
      </c>
      <c r="AM46" s="454">
        <v>244.967101686538</v>
      </c>
      <c r="AN46" s="454">
        <v>263.68468029022199</v>
      </c>
      <c r="AO46" s="454">
        <v>249.769020956086</v>
      </c>
      <c r="AP46" s="454">
        <v>247.556627613817</v>
      </c>
      <c r="AQ46" s="454">
        <v>243.78745321341401</v>
      </c>
      <c r="AR46" s="454">
        <v>250.219304672422</v>
      </c>
      <c r="AS46" s="454">
        <v>265.48966775864301</v>
      </c>
      <c r="AT46" s="454">
        <v>260.74600760306203</v>
      </c>
      <c r="AU46" s="454">
        <v>250.65488567869301</v>
      </c>
      <c r="AV46" s="454">
        <v>249.08867194354301</v>
      </c>
      <c r="AW46" s="454">
        <v>231.80702177909501</v>
      </c>
      <c r="AX46" s="454">
        <v>234.17286400968601</v>
      </c>
      <c r="AY46" s="454">
        <v>234.73728138317401</v>
      </c>
      <c r="AZ46" s="454">
        <v>232.76184566366999</v>
      </c>
      <c r="BA46" s="454">
        <v>244.544369000366</v>
      </c>
      <c r="BB46" s="454">
        <v>244.71609675440499</v>
      </c>
      <c r="BC46" s="454">
        <v>251.99341279102401</v>
      </c>
      <c r="BD46" s="454">
        <v>256.76135253906301</v>
      </c>
      <c r="BE46" s="454">
        <v>262.12899780273398</v>
      </c>
      <c r="BF46" s="454">
        <v>254.34715270996099</v>
      </c>
      <c r="BG46" s="454">
        <v>290.94522094726602</v>
      </c>
      <c r="BH46" s="454">
        <v>283.52374267578102</v>
      </c>
      <c r="BI46" s="454">
        <v>280.04779052734398</v>
      </c>
      <c r="BJ46" s="454">
        <v>286.82916259765602</v>
      </c>
      <c r="BK46" s="454">
        <v>276.70746609600701</v>
      </c>
      <c r="BL46" s="454">
        <v>278.17304069952502</v>
      </c>
      <c r="BM46" s="454">
        <v>280.30850170092998</v>
      </c>
      <c r="BN46" s="454">
        <v>277.92726763529203</v>
      </c>
      <c r="BO46" s="458">
        <f>ROW()</f>
        <v>46</v>
      </c>
    </row>
    <row r="47" spans="1:67" s="455" customFormat="1" ht="14" x14ac:dyDescent="0.15">
      <c r="A47" s="454" t="s">
        <v>194</v>
      </c>
      <c r="B47" s="454" t="s">
        <v>753</v>
      </c>
      <c r="C47" s="454" t="s">
        <v>1072</v>
      </c>
      <c r="D47" s="454" t="s">
        <v>1073</v>
      </c>
      <c r="E47" s="454"/>
      <c r="F47" s="454"/>
      <c r="G47" s="454"/>
      <c r="H47" s="454"/>
      <c r="I47" s="454"/>
      <c r="J47" s="454"/>
      <c r="K47" s="454"/>
      <c r="L47" s="454"/>
      <c r="M47" s="454"/>
      <c r="N47" s="454"/>
      <c r="O47" s="454"/>
      <c r="P47" s="454"/>
      <c r="Q47" s="454"/>
      <c r="R47" s="454"/>
      <c r="S47" s="454"/>
      <c r="T47" s="454"/>
      <c r="U47" s="454"/>
      <c r="V47" s="454"/>
      <c r="W47" s="454"/>
      <c r="X47" s="454"/>
      <c r="Y47" s="454"/>
      <c r="Z47" s="454"/>
      <c r="AA47" s="454"/>
      <c r="AB47" s="454"/>
      <c r="AC47" s="454"/>
      <c r="AD47" s="454"/>
      <c r="AE47" s="454"/>
      <c r="AF47" s="454"/>
      <c r="AG47" s="454"/>
      <c r="AH47" s="454"/>
      <c r="AI47" s="454">
        <v>1.2415560000000001</v>
      </c>
      <c r="AJ47" s="454">
        <v>1.23759</v>
      </c>
      <c r="AK47" s="454">
        <v>1.2276940000000001</v>
      </c>
      <c r="AL47" s="454">
        <v>1.2146889999999999</v>
      </c>
      <c r="AM47" s="454">
        <v>1.206599</v>
      </c>
      <c r="AN47" s="454">
        <v>1.208429</v>
      </c>
      <c r="AO47" s="454">
        <v>1.2074100000000001</v>
      </c>
      <c r="AP47" s="454">
        <v>1.2005650000000001</v>
      </c>
      <c r="AQ47" s="454">
        <v>1.185044</v>
      </c>
      <c r="AR47" s="454">
        <v>1.1908099999999999</v>
      </c>
      <c r="AS47" s="454">
        <v>1.2275990000000001</v>
      </c>
      <c r="AT47" s="454">
        <v>1.220464</v>
      </c>
      <c r="AU47" s="454">
        <v>1.229333</v>
      </c>
      <c r="AV47" s="454">
        <v>1.225714</v>
      </c>
      <c r="AW47" s="454">
        <v>1.2326619999999999</v>
      </c>
      <c r="AX47" s="454">
        <v>1.2136439999999999</v>
      </c>
      <c r="AY47" s="454">
        <v>1.205365</v>
      </c>
      <c r="AZ47" s="454">
        <v>1.212099</v>
      </c>
      <c r="BA47" s="454">
        <v>1.2343900000000001</v>
      </c>
      <c r="BB47" s="454">
        <v>1.2022440000000001</v>
      </c>
      <c r="BC47" s="454">
        <v>1.2218199999999999</v>
      </c>
      <c r="BD47" s="454">
        <v>1.2399039999999999</v>
      </c>
      <c r="BE47" s="454">
        <v>1.244607</v>
      </c>
      <c r="BF47" s="454">
        <v>1.224</v>
      </c>
      <c r="BG47" s="454">
        <v>1.2303580000000001</v>
      </c>
      <c r="BH47" s="454">
        <v>1.2480420000000001</v>
      </c>
      <c r="BI47" s="454">
        <v>1.2070449999999999</v>
      </c>
      <c r="BJ47" s="454">
        <v>1.212304</v>
      </c>
      <c r="BK47" s="454">
        <v>1.2065239999999999</v>
      </c>
      <c r="BL47" s="454">
        <v>1.246847</v>
      </c>
      <c r="BM47" s="454">
        <v>1.245722</v>
      </c>
      <c r="BN47" s="454">
        <v>1.253066</v>
      </c>
      <c r="BO47" s="458">
        <f>ROW()</f>
        <v>47</v>
      </c>
    </row>
    <row r="48" spans="1:67" s="455" customFormat="1" ht="14" x14ac:dyDescent="0.15">
      <c r="A48" s="454" t="s">
        <v>754</v>
      </c>
      <c r="B48" s="454" t="s">
        <v>755</v>
      </c>
      <c r="C48" s="454" t="s">
        <v>1072</v>
      </c>
      <c r="D48" s="454" t="s">
        <v>1073</v>
      </c>
      <c r="E48" s="454"/>
      <c r="F48" s="454"/>
      <c r="G48" s="454"/>
      <c r="H48" s="454"/>
      <c r="I48" s="454"/>
      <c r="J48" s="454"/>
      <c r="K48" s="454"/>
      <c r="L48" s="454"/>
      <c r="M48" s="454"/>
      <c r="N48" s="454"/>
      <c r="O48" s="454"/>
      <c r="P48" s="454"/>
      <c r="Q48" s="454"/>
      <c r="R48" s="454"/>
      <c r="S48" s="454"/>
      <c r="T48" s="454"/>
      <c r="U48" s="454"/>
      <c r="V48" s="454"/>
      <c r="W48" s="454"/>
      <c r="X48" s="454"/>
      <c r="Y48" s="454"/>
      <c r="Z48" s="454"/>
      <c r="AA48" s="454"/>
      <c r="AB48" s="454"/>
      <c r="AC48" s="454"/>
      <c r="AD48" s="454"/>
      <c r="AE48" s="454"/>
      <c r="AF48" s="454"/>
      <c r="AG48" s="454"/>
      <c r="AH48" s="454"/>
      <c r="AI48" s="454"/>
      <c r="AJ48" s="454"/>
      <c r="AK48" s="454"/>
      <c r="AL48" s="454"/>
      <c r="AM48" s="454"/>
      <c r="AN48" s="454"/>
      <c r="AO48" s="454"/>
      <c r="AP48" s="454"/>
      <c r="AQ48" s="454"/>
      <c r="AR48" s="454"/>
      <c r="AS48" s="454"/>
      <c r="AT48" s="454"/>
      <c r="AU48" s="454"/>
      <c r="AV48" s="454"/>
      <c r="AW48" s="454"/>
      <c r="AX48" s="454"/>
      <c r="AY48" s="454"/>
      <c r="AZ48" s="454"/>
      <c r="BA48" s="454"/>
      <c r="BB48" s="454"/>
      <c r="BC48" s="454"/>
      <c r="BD48" s="454"/>
      <c r="BE48" s="454"/>
      <c r="BF48" s="454"/>
      <c r="BG48" s="454"/>
      <c r="BH48" s="454"/>
      <c r="BI48" s="454"/>
      <c r="BJ48" s="454"/>
      <c r="BK48" s="454"/>
      <c r="BL48" s="454"/>
      <c r="BM48" s="454"/>
      <c r="BN48" s="454"/>
      <c r="BO48" s="458">
        <f>ROW()</f>
        <v>48</v>
      </c>
    </row>
    <row r="49" spans="1:67" s="455" customFormat="1" ht="14" x14ac:dyDescent="0.15">
      <c r="A49" s="454" t="s">
        <v>333</v>
      </c>
      <c r="B49" s="454" t="s">
        <v>756</v>
      </c>
      <c r="C49" s="454" t="s">
        <v>1072</v>
      </c>
      <c r="D49" s="454" t="s">
        <v>1073</v>
      </c>
      <c r="E49" s="454"/>
      <c r="F49" s="454"/>
      <c r="G49" s="454"/>
      <c r="H49" s="454"/>
      <c r="I49" s="454"/>
      <c r="J49" s="454"/>
      <c r="K49" s="454"/>
      <c r="L49" s="454"/>
      <c r="M49" s="454"/>
      <c r="N49" s="454"/>
      <c r="O49" s="454"/>
      <c r="P49" s="454"/>
      <c r="Q49" s="454"/>
      <c r="R49" s="454"/>
      <c r="S49" s="454"/>
      <c r="T49" s="454"/>
      <c r="U49" s="454"/>
      <c r="V49" s="454"/>
      <c r="W49" s="454"/>
      <c r="X49" s="454"/>
      <c r="Y49" s="454"/>
      <c r="Z49" s="454"/>
      <c r="AA49" s="454"/>
      <c r="AB49" s="454"/>
      <c r="AC49" s="454"/>
      <c r="AD49" s="454"/>
      <c r="AE49" s="454"/>
      <c r="AF49" s="454"/>
      <c r="AG49" s="454"/>
      <c r="AH49" s="454"/>
      <c r="AI49" s="454">
        <v>1.9326479999999999</v>
      </c>
      <c r="AJ49" s="454">
        <v>1.970548</v>
      </c>
      <c r="AK49" s="454">
        <v>1.967576</v>
      </c>
      <c r="AL49" s="454">
        <v>1.966647</v>
      </c>
      <c r="AM49" s="454">
        <v>1.948334</v>
      </c>
      <c r="AN49" s="454">
        <v>1.9223980000000001</v>
      </c>
      <c r="AO49" s="454">
        <v>1.887059</v>
      </c>
      <c r="AP49" s="454">
        <v>1.843691</v>
      </c>
      <c r="AQ49" s="454">
        <v>1.8275889999999999</v>
      </c>
      <c r="AR49" s="454">
        <v>1.8028360000000001</v>
      </c>
      <c r="AS49" s="454">
        <v>1.7888869999999999</v>
      </c>
      <c r="AT49" s="454">
        <v>1.769144</v>
      </c>
      <c r="AU49" s="454">
        <v>1.7097599999999999</v>
      </c>
      <c r="AV49" s="454">
        <v>1.715249</v>
      </c>
      <c r="AW49" s="454">
        <v>1.6918059999999999</v>
      </c>
      <c r="AX49" s="454">
        <v>1.6865479999999999</v>
      </c>
      <c r="AY49" s="454">
        <v>1.598848</v>
      </c>
      <c r="AZ49" s="454">
        <v>1.532132</v>
      </c>
      <c r="BA49" s="454">
        <v>1.4930490000000001</v>
      </c>
      <c r="BB49" s="454">
        <v>1.470062</v>
      </c>
      <c r="BC49" s="454">
        <v>1.466062</v>
      </c>
      <c r="BD49" s="454">
        <v>1.3974979999999999</v>
      </c>
      <c r="BE49" s="454">
        <v>1.3540719999999999</v>
      </c>
      <c r="BF49" s="454">
        <v>1.3124769999999999</v>
      </c>
      <c r="BG49" s="454">
        <v>1.2817609999999999</v>
      </c>
      <c r="BH49" s="454">
        <v>1.2357880000000001</v>
      </c>
      <c r="BI49" s="454">
        <v>1.201964</v>
      </c>
      <c r="BJ49" s="454">
        <v>1.1877260000000001</v>
      </c>
      <c r="BK49" s="454">
        <v>1.178866</v>
      </c>
      <c r="BL49" s="454">
        <v>1.1772689999999999</v>
      </c>
      <c r="BM49" s="454">
        <v>1.139775</v>
      </c>
      <c r="BN49" s="454">
        <v>1.1045160000000001</v>
      </c>
      <c r="BO49" s="458">
        <f>ROW()</f>
        <v>49</v>
      </c>
    </row>
    <row r="50" spans="1:67" s="455" customFormat="1" ht="14" x14ac:dyDescent="0.15">
      <c r="A50" s="454" t="s">
        <v>757</v>
      </c>
      <c r="B50" s="454" t="s">
        <v>758</v>
      </c>
      <c r="C50" s="454" t="s">
        <v>1072</v>
      </c>
      <c r="D50" s="454" t="s">
        <v>1073</v>
      </c>
      <c r="E50" s="454"/>
      <c r="F50" s="454"/>
      <c r="G50" s="454"/>
      <c r="H50" s="454"/>
      <c r="I50" s="454"/>
      <c r="J50" s="454"/>
      <c r="K50" s="454"/>
      <c r="L50" s="454"/>
      <c r="M50" s="454"/>
      <c r="N50" s="454"/>
      <c r="O50" s="454"/>
      <c r="P50" s="454"/>
      <c r="Q50" s="454"/>
      <c r="R50" s="454"/>
      <c r="S50" s="454"/>
      <c r="T50" s="454"/>
      <c r="U50" s="454"/>
      <c r="V50" s="454"/>
      <c r="W50" s="454"/>
      <c r="X50" s="454"/>
      <c r="Y50" s="454"/>
      <c r="Z50" s="454"/>
      <c r="AA50" s="454"/>
      <c r="AB50" s="454"/>
      <c r="AC50" s="454"/>
      <c r="AD50" s="454"/>
      <c r="AE50" s="454"/>
      <c r="AF50" s="454"/>
      <c r="AG50" s="454"/>
      <c r="AH50" s="454"/>
      <c r="AI50" s="454"/>
      <c r="AJ50" s="454"/>
      <c r="AK50" s="454"/>
      <c r="AL50" s="454"/>
      <c r="AM50" s="454"/>
      <c r="AN50" s="454"/>
      <c r="AO50" s="454"/>
      <c r="AP50" s="454"/>
      <c r="AQ50" s="454"/>
      <c r="AR50" s="454"/>
      <c r="AS50" s="454"/>
      <c r="AT50" s="454"/>
      <c r="AU50" s="454"/>
      <c r="AV50" s="454"/>
      <c r="AW50" s="454"/>
      <c r="AX50" s="454"/>
      <c r="AY50" s="454"/>
      <c r="AZ50" s="454"/>
      <c r="BA50" s="454"/>
      <c r="BB50" s="454"/>
      <c r="BC50" s="454"/>
      <c r="BD50" s="454"/>
      <c r="BE50" s="454"/>
      <c r="BF50" s="454"/>
      <c r="BG50" s="454"/>
      <c r="BH50" s="454"/>
      <c r="BI50" s="454"/>
      <c r="BJ50" s="454"/>
      <c r="BK50" s="454"/>
      <c r="BL50" s="454"/>
      <c r="BM50" s="454"/>
      <c r="BN50" s="454"/>
      <c r="BO50" s="458">
        <f>ROW()</f>
        <v>50</v>
      </c>
    </row>
    <row r="51" spans="1:67" s="455" customFormat="1" ht="14" x14ac:dyDescent="0.15">
      <c r="A51" s="454" t="s">
        <v>198</v>
      </c>
      <c r="B51" s="454" t="s">
        <v>759</v>
      </c>
      <c r="C51" s="454" t="s">
        <v>1072</v>
      </c>
      <c r="D51" s="454" t="s">
        <v>1073</v>
      </c>
      <c r="E51" s="454"/>
      <c r="F51" s="454"/>
      <c r="G51" s="454"/>
      <c r="H51" s="454"/>
      <c r="I51" s="454"/>
      <c r="J51" s="454"/>
      <c r="K51" s="454"/>
      <c r="L51" s="454"/>
      <c r="M51" s="454"/>
      <c r="N51" s="454"/>
      <c r="O51" s="454"/>
      <c r="P51" s="454"/>
      <c r="Q51" s="454"/>
      <c r="R51" s="454"/>
      <c r="S51" s="454"/>
      <c r="T51" s="454"/>
      <c r="U51" s="454"/>
      <c r="V51" s="454"/>
      <c r="W51" s="454"/>
      <c r="X51" s="454"/>
      <c r="Y51" s="454"/>
      <c r="Z51" s="454"/>
      <c r="AA51" s="454"/>
      <c r="AB51" s="454"/>
      <c r="AC51" s="454"/>
      <c r="AD51" s="454"/>
      <c r="AE51" s="454"/>
      <c r="AF51" s="454"/>
      <c r="AG51" s="454"/>
      <c r="AH51" s="454"/>
      <c r="AI51" s="454">
        <v>168.867424</v>
      </c>
      <c r="AJ51" s="454">
        <v>198.00268399999999</v>
      </c>
      <c r="AK51" s="454">
        <v>216.379009</v>
      </c>
      <c r="AL51" s="454">
        <v>233.85816500000001</v>
      </c>
      <c r="AM51" s="454">
        <v>257.82020399999999</v>
      </c>
      <c r="AN51" s="454">
        <v>276.06890900000002</v>
      </c>
      <c r="AO51" s="454">
        <v>275.73179800000003</v>
      </c>
      <c r="AP51" s="454">
        <v>279.35646000000003</v>
      </c>
      <c r="AQ51" s="454">
        <v>279.12714499999998</v>
      </c>
      <c r="AR51" s="454">
        <v>281.52241600000002</v>
      </c>
      <c r="AS51" s="454">
        <v>287.04525100000001</v>
      </c>
      <c r="AT51" s="454">
        <v>291.55924599999997</v>
      </c>
      <c r="AU51" s="454">
        <v>296.82318400000003</v>
      </c>
      <c r="AV51" s="454">
        <v>304.40616399999999</v>
      </c>
      <c r="AW51" s="454">
        <v>319.71810199999999</v>
      </c>
      <c r="AX51" s="454">
        <v>333.69</v>
      </c>
      <c r="AY51" s="454">
        <v>318.57472200000001</v>
      </c>
      <c r="AZ51" s="454">
        <v>323.878962</v>
      </c>
      <c r="BA51" s="454">
        <v>340.40083299999998</v>
      </c>
      <c r="BB51" s="454">
        <v>354.32588500000003</v>
      </c>
      <c r="BC51" s="454">
        <v>359.83702</v>
      </c>
      <c r="BD51" s="454">
        <v>348.01684699999998</v>
      </c>
      <c r="BE51" s="454">
        <v>347.22850699999998</v>
      </c>
      <c r="BF51" s="454">
        <v>349.68053600000002</v>
      </c>
      <c r="BG51" s="454">
        <v>367.21390700000001</v>
      </c>
      <c r="BH51" s="454">
        <v>391.17886099999998</v>
      </c>
      <c r="BI51" s="454">
        <v>397.25070299999999</v>
      </c>
      <c r="BJ51" s="454">
        <v>397.68940099999998</v>
      </c>
      <c r="BK51" s="454">
        <v>396.22941300000002</v>
      </c>
      <c r="BL51" s="454">
        <v>408.02164299999998</v>
      </c>
      <c r="BM51" s="454">
        <v>417.72461900000002</v>
      </c>
      <c r="BN51" s="454">
        <v>430.34955500000001</v>
      </c>
      <c r="BO51" s="458">
        <f>ROW()</f>
        <v>51</v>
      </c>
    </row>
    <row r="52" spans="1:67" s="455" customFormat="1" ht="14" x14ac:dyDescent="0.15">
      <c r="A52" s="454" t="s">
        <v>199</v>
      </c>
      <c r="B52" s="454" t="s">
        <v>760</v>
      </c>
      <c r="C52" s="454" t="s">
        <v>1072</v>
      </c>
      <c r="D52" s="454" t="s">
        <v>1073</v>
      </c>
      <c r="E52" s="454"/>
      <c r="F52" s="454"/>
      <c r="G52" s="454"/>
      <c r="H52" s="454"/>
      <c r="I52" s="454"/>
      <c r="J52" s="454"/>
      <c r="K52" s="454"/>
      <c r="L52" s="454"/>
      <c r="M52" s="454"/>
      <c r="N52" s="454"/>
      <c r="O52" s="454"/>
      <c r="P52" s="454"/>
      <c r="Q52" s="454"/>
      <c r="R52" s="454"/>
      <c r="S52" s="454"/>
      <c r="T52" s="454"/>
      <c r="U52" s="454"/>
      <c r="V52" s="454"/>
      <c r="W52" s="454"/>
      <c r="X52" s="454"/>
      <c r="Y52" s="454"/>
      <c r="Z52" s="454"/>
      <c r="AA52" s="454"/>
      <c r="AB52" s="454"/>
      <c r="AC52" s="454"/>
      <c r="AD52" s="454"/>
      <c r="AE52" s="454"/>
      <c r="AF52" s="454"/>
      <c r="AG52" s="454"/>
      <c r="AH52" s="454"/>
      <c r="AI52" s="454">
        <v>1.6940129431413</v>
      </c>
      <c r="AJ52" s="454">
        <v>1.7486237814805501</v>
      </c>
      <c r="AK52" s="454">
        <v>1.8496889648602599</v>
      </c>
      <c r="AL52" s="454">
        <v>2.08124758927271</v>
      </c>
      <c r="AM52" s="454">
        <v>2.4578526046331102</v>
      </c>
      <c r="AN52" s="454">
        <v>2.7363565980817901</v>
      </c>
      <c r="AO52" s="454">
        <v>2.86200162106265</v>
      </c>
      <c r="AP52" s="454">
        <v>2.85896692378352</v>
      </c>
      <c r="AQ52" s="454">
        <v>2.80169502251632</v>
      </c>
      <c r="AR52" s="454">
        <v>2.72786598212133</v>
      </c>
      <c r="AS52" s="454">
        <v>2.7224576248128902</v>
      </c>
      <c r="AT52" s="454">
        <v>2.71697551489684</v>
      </c>
      <c r="AU52" s="454">
        <v>2.6913882684557602</v>
      </c>
      <c r="AV52" s="454">
        <v>2.70800472542878</v>
      </c>
      <c r="AW52" s="454">
        <v>2.82054994615733</v>
      </c>
      <c r="AX52" s="454">
        <v>2.8415509640427299</v>
      </c>
      <c r="AY52" s="454">
        <v>2.8647321791207498</v>
      </c>
      <c r="AZ52" s="454">
        <v>3.00551509782116</v>
      </c>
      <c r="BA52" s="454">
        <v>3.1788374285314802</v>
      </c>
      <c r="BB52" s="454">
        <v>3.1519739772475202</v>
      </c>
      <c r="BC52" s="454">
        <v>3.3288672443396998</v>
      </c>
      <c r="BD52" s="454">
        <v>3.5244677066803001</v>
      </c>
      <c r="BE52" s="454">
        <v>3.5609679222106898</v>
      </c>
      <c r="BF52" s="454">
        <v>3.6636447906494101</v>
      </c>
      <c r="BG52" s="454">
        <v>3.75884985923767</v>
      </c>
      <c r="BH52" s="454">
        <v>3.8706972599029501</v>
      </c>
      <c r="BI52" s="454">
        <v>3.98883724212646</v>
      </c>
      <c r="BJ52" s="454">
        <v>4.1838111877441397</v>
      </c>
      <c r="BK52" s="454">
        <v>4.2291980194958301</v>
      </c>
      <c r="BL52" s="454">
        <v>4.2083398992692302</v>
      </c>
      <c r="BM52" s="454">
        <v>4.1786590686512204</v>
      </c>
      <c r="BN52" s="454">
        <v>4.18734161232525</v>
      </c>
      <c r="BO52" s="458">
        <f>ROW()</f>
        <v>52</v>
      </c>
    </row>
    <row r="53" spans="1:67" s="455" customFormat="1" ht="14" x14ac:dyDescent="0.15">
      <c r="A53" s="454" t="s">
        <v>205</v>
      </c>
      <c r="B53" s="454" t="s">
        <v>761</v>
      </c>
      <c r="C53" s="454" t="s">
        <v>1072</v>
      </c>
      <c r="D53" s="454" t="s">
        <v>1073</v>
      </c>
      <c r="E53" s="454"/>
      <c r="F53" s="454"/>
      <c r="G53" s="454"/>
      <c r="H53" s="454"/>
      <c r="I53" s="454"/>
      <c r="J53" s="454"/>
      <c r="K53" s="454"/>
      <c r="L53" s="454"/>
      <c r="M53" s="454"/>
      <c r="N53" s="454"/>
      <c r="O53" s="454"/>
      <c r="P53" s="454"/>
      <c r="Q53" s="454"/>
      <c r="R53" s="454"/>
      <c r="S53" s="454"/>
      <c r="T53" s="454"/>
      <c r="U53" s="454"/>
      <c r="V53" s="454"/>
      <c r="W53" s="454"/>
      <c r="X53" s="454"/>
      <c r="Y53" s="454"/>
      <c r="Z53" s="454"/>
      <c r="AA53" s="454"/>
      <c r="AB53" s="454"/>
      <c r="AC53" s="454"/>
      <c r="AD53" s="454"/>
      <c r="AE53" s="454"/>
      <c r="AF53" s="454"/>
      <c r="AG53" s="454"/>
      <c r="AH53" s="454"/>
      <c r="AI53" s="454">
        <v>133.17500185575199</v>
      </c>
      <c r="AJ53" s="454">
        <v>129.67335986531299</v>
      </c>
      <c r="AK53" s="454">
        <v>126.753843036978</v>
      </c>
      <c r="AL53" s="454">
        <v>131.43897084503101</v>
      </c>
      <c r="AM53" s="454">
        <v>188.38551418119701</v>
      </c>
      <c r="AN53" s="454">
        <v>204.89399089752899</v>
      </c>
      <c r="AO53" s="454">
        <v>211.236361842197</v>
      </c>
      <c r="AP53" s="454">
        <v>215.798641915053</v>
      </c>
      <c r="AQ53" s="454">
        <v>224.89324670304001</v>
      </c>
      <c r="AR53" s="454">
        <v>220.04729461724401</v>
      </c>
      <c r="AS53" s="454">
        <v>218.61740825183099</v>
      </c>
      <c r="AT53" s="454">
        <v>228.50144434910999</v>
      </c>
      <c r="AU53" s="454">
        <v>235.30440141027299</v>
      </c>
      <c r="AV53" s="454">
        <v>238.31458860382699</v>
      </c>
      <c r="AW53" s="454">
        <v>226.27458914896201</v>
      </c>
      <c r="AX53" s="454">
        <v>222.24975112554301</v>
      </c>
      <c r="AY53" s="454">
        <v>218.5284451096</v>
      </c>
      <c r="AZ53" s="454">
        <v>219.34981710978201</v>
      </c>
      <c r="BA53" s="454">
        <v>226.78573841471299</v>
      </c>
      <c r="BB53" s="454">
        <v>228.063028833987</v>
      </c>
      <c r="BC53" s="454">
        <v>228.77160338448601</v>
      </c>
      <c r="BD53" s="454">
        <v>236.91058349609401</v>
      </c>
      <c r="BE53" s="454">
        <v>241.71537780761699</v>
      </c>
      <c r="BF53" s="454">
        <v>247.24160766601599</v>
      </c>
      <c r="BG53" s="454">
        <v>246.51933288574199</v>
      </c>
      <c r="BH53" s="454">
        <v>250.63824462890599</v>
      </c>
      <c r="BI53" s="454">
        <v>252.41082763671901</v>
      </c>
      <c r="BJ53" s="454">
        <v>253.74560546875</v>
      </c>
      <c r="BK53" s="454">
        <v>249.398340478422</v>
      </c>
      <c r="BL53" s="454">
        <v>245.50694374128801</v>
      </c>
      <c r="BM53" s="454">
        <v>244.94732966973501</v>
      </c>
      <c r="BN53" s="454">
        <v>240.750606182979</v>
      </c>
      <c r="BO53" s="458">
        <f>ROW()</f>
        <v>53</v>
      </c>
    </row>
    <row r="54" spans="1:67" s="455" customFormat="1" ht="14" x14ac:dyDescent="0.15">
      <c r="A54" s="454" t="s">
        <v>193</v>
      </c>
      <c r="B54" s="454" t="s">
        <v>762</v>
      </c>
      <c r="C54" s="454" t="s">
        <v>1072</v>
      </c>
      <c r="D54" s="454" t="s">
        <v>1073</v>
      </c>
      <c r="E54" s="454"/>
      <c r="F54" s="454"/>
      <c r="G54" s="454"/>
      <c r="H54" s="454"/>
      <c r="I54" s="454"/>
      <c r="J54" s="454"/>
      <c r="K54" s="454"/>
      <c r="L54" s="454"/>
      <c r="M54" s="454"/>
      <c r="N54" s="454"/>
      <c r="O54" s="454"/>
      <c r="P54" s="454"/>
      <c r="Q54" s="454"/>
      <c r="R54" s="454"/>
      <c r="S54" s="454"/>
      <c r="T54" s="454"/>
      <c r="U54" s="454"/>
      <c r="V54" s="454"/>
      <c r="W54" s="454"/>
      <c r="X54" s="454"/>
      <c r="Y54" s="454"/>
      <c r="Z54" s="454"/>
      <c r="AA54" s="454"/>
      <c r="AB54" s="454"/>
      <c r="AC54" s="454"/>
      <c r="AD54" s="454"/>
      <c r="AE54" s="454"/>
      <c r="AF54" s="454"/>
      <c r="AG54" s="454"/>
      <c r="AH54" s="454"/>
      <c r="AI54" s="454">
        <v>164.49229976678799</v>
      </c>
      <c r="AJ54" s="454">
        <v>164.78976190484099</v>
      </c>
      <c r="AK54" s="454">
        <v>159.05946821828101</v>
      </c>
      <c r="AL54" s="454">
        <v>217.216732910015</v>
      </c>
      <c r="AM54" s="454">
        <v>233.131881949269</v>
      </c>
      <c r="AN54" s="454">
        <v>239.74446820551799</v>
      </c>
      <c r="AO54" s="454">
        <v>236.40034650287299</v>
      </c>
      <c r="AP54" s="454">
        <v>246.71714941216999</v>
      </c>
      <c r="AQ54" s="454">
        <v>246.57158834000199</v>
      </c>
      <c r="AR54" s="454">
        <v>240.422450510624</v>
      </c>
      <c r="AS54" s="454">
        <v>238.69688009803599</v>
      </c>
      <c r="AT54" s="454">
        <v>239.20205445782199</v>
      </c>
      <c r="AU54" s="454">
        <v>242.06602340872101</v>
      </c>
      <c r="AV54" s="454">
        <v>242.016921443321</v>
      </c>
      <c r="AW54" s="454">
        <v>236.01879800388701</v>
      </c>
      <c r="AX54" s="454">
        <v>231.94841395620099</v>
      </c>
      <c r="AY54" s="454">
        <v>230.18007644577</v>
      </c>
      <c r="AZ54" s="454">
        <v>225.222880404747</v>
      </c>
      <c r="BA54" s="454">
        <v>231.90236772043599</v>
      </c>
      <c r="BB54" s="454">
        <v>238.72886083253999</v>
      </c>
      <c r="BC54" s="454">
        <v>237.51729900428899</v>
      </c>
      <c r="BD54" s="454">
        <v>238.70707702636699</v>
      </c>
      <c r="BE54" s="454">
        <v>242.19395446777301</v>
      </c>
      <c r="BF54" s="454">
        <v>241.0830078125</v>
      </c>
      <c r="BG54" s="454">
        <v>239.11933898925801</v>
      </c>
      <c r="BH54" s="454">
        <v>240.70826721191401</v>
      </c>
      <c r="BI54" s="454">
        <v>237.44375610351599</v>
      </c>
      <c r="BJ54" s="454">
        <v>232.80139160156301</v>
      </c>
      <c r="BK54" s="454">
        <v>231.682689797872</v>
      </c>
      <c r="BL54" s="454">
        <v>230.273903597322</v>
      </c>
      <c r="BM54" s="454">
        <v>228.783037490037</v>
      </c>
      <c r="BN54" s="454">
        <v>226.712347642433</v>
      </c>
      <c r="BO54" s="458">
        <f>ROW()</f>
        <v>54</v>
      </c>
    </row>
    <row r="55" spans="1:67" s="455" customFormat="1" ht="14" x14ac:dyDescent="0.15">
      <c r="A55" s="454" t="s">
        <v>763</v>
      </c>
      <c r="B55" s="454" t="s">
        <v>764</v>
      </c>
      <c r="C55" s="454" t="s">
        <v>1072</v>
      </c>
      <c r="D55" s="454" t="s">
        <v>1073</v>
      </c>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v>7.3360600368400497E-10</v>
      </c>
      <c r="AJ55" s="454">
        <v>1.7303451699299E-8</v>
      </c>
      <c r="AK55" s="454">
        <v>6.69155298073265E-7</v>
      </c>
      <c r="AL55" s="454">
        <v>1.1489022951847601E-5</v>
      </c>
      <c r="AM55" s="454">
        <v>3.0220901902991899E-3</v>
      </c>
      <c r="AN55" s="454">
        <v>1.6765779470358001E-2</v>
      </c>
      <c r="AO55" s="454">
        <v>0.121537792436341</v>
      </c>
      <c r="AP55" s="454">
        <v>0.34964229951814502</v>
      </c>
      <c r="AQ55" s="454">
        <v>0.43888002879661597</v>
      </c>
      <c r="AR55" s="454">
        <v>2.3452517564186799</v>
      </c>
      <c r="AS55" s="454">
        <v>62.609795217239501</v>
      </c>
      <c r="AT55" s="454">
        <v>105.964990142109</v>
      </c>
      <c r="AU55" s="454">
        <v>137.434553451504</v>
      </c>
      <c r="AV55" s="454">
        <v>152.85527149682301</v>
      </c>
      <c r="AW55" s="454">
        <v>158.33485638880401</v>
      </c>
      <c r="AX55" s="454">
        <v>199.376658884421</v>
      </c>
      <c r="AY55" s="454">
        <v>219.181035425082</v>
      </c>
      <c r="AZ55" s="454">
        <v>256.675518180815</v>
      </c>
      <c r="BA55" s="454">
        <v>303.38623109213103</v>
      </c>
      <c r="BB55" s="454">
        <v>399.902696223634</v>
      </c>
      <c r="BC55" s="454">
        <v>477.29171903536297</v>
      </c>
      <c r="BD55" s="454">
        <v>532.06341552734398</v>
      </c>
      <c r="BE55" s="454">
        <v>583.254638671875</v>
      </c>
      <c r="BF55" s="454">
        <v>558.90661621093795</v>
      </c>
      <c r="BG55" s="454">
        <v>530.01763916015602</v>
      </c>
      <c r="BH55" s="454">
        <v>508.59552001953102</v>
      </c>
      <c r="BI55" s="454">
        <v>494.126708984375</v>
      </c>
      <c r="BJ55" s="454">
        <v>645.39056396484398</v>
      </c>
      <c r="BK55" s="454">
        <v>825.72599769413398</v>
      </c>
      <c r="BL55" s="454">
        <v>859.04010884543197</v>
      </c>
      <c r="BM55" s="454">
        <v>881.92669808014102</v>
      </c>
      <c r="BN55" s="454">
        <v>953.43509751145098</v>
      </c>
      <c r="BO55" s="458">
        <f>ROW()</f>
        <v>55</v>
      </c>
    </row>
    <row r="56" spans="1:67" s="455" customFormat="1" ht="14" x14ac:dyDescent="0.15">
      <c r="A56" s="454" t="s">
        <v>765</v>
      </c>
      <c r="B56" s="454" t="s">
        <v>766</v>
      </c>
      <c r="C56" s="454" t="s">
        <v>1072</v>
      </c>
      <c r="D56" s="454" t="s">
        <v>1073</v>
      </c>
      <c r="E56" s="454"/>
      <c r="F56" s="454"/>
      <c r="G56" s="454"/>
      <c r="H56" s="454"/>
      <c r="I56" s="454"/>
      <c r="J56" s="454"/>
      <c r="K56" s="454"/>
      <c r="L56" s="454"/>
      <c r="M56" s="454"/>
      <c r="N56" s="454"/>
      <c r="O56" s="454"/>
      <c r="P56" s="454"/>
      <c r="Q56" s="454"/>
      <c r="R56" s="454"/>
      <c r="S56" s="454"/>
      <c r="T56" s="454"/>
      <c r="U56" s="454"/>
      <c r="V56" s="454"/>
      <c r="W56" s="454"/>
      <c r="X56" s="454"/>
      <c r="Y56" s="454"/>
      <c r="Z56" s="454"/>
      <c r="AA56" s="454"/>
      <c r="AB56" s="454"/>
      <c r="AC56" s="454"/>
      <c r="AD56" s="454"/>
      <c r="AE56" s="454"/>
      <c r="AF56" s="454"/>
      <c r="AG56" s="454"/>
      <c r="AH56" s="454"/>
      <c r="AI56" s="454">
        <v>101.72158008906</v>
      </c>
      <c r="AJ56" s="454">
        <v>96.937266839682806</v>
      </c>
      <c r="AK56" s="454">
        <v>93.2900640324401</v>
      </c>
      <c r="AL56" s="454">
        <v>90.099450352907795</v>
      </c>
      <c r="AM56" s="454">
        <v>120.63742409845101</v>
      </c>
      <c r="AN56" s="454">
        <v>122.172353023374</v>
      </c>
      <c r="AO56" s="454">
        <v>141.561563223387</v>
      </c>
      <c r="AP56" s="454">
        <v>146.07052616689799</v>
      </c>
      <c r="AQ56" s="454">
        <v>118.12390031778899</v>
      </c>
      <c r="AR56" s="454">
        <v>150.67619683300001</v>
      </c>
      <c r="AS56" s="454">
        <v>216.646182459383</v>
      </c>
      <c r="AT56" s="454">
        <v>182.36906246861599</v>
      </c>
      <c r="AU56" s="454">
        <v>176.44780219734901</v>
      </c>
      <c r="AV56" s="454">
        <v>165.676272950683</v>
      </c>
      <c r="AW56" s="454">
        <v>188.46276922919</v>
      </c>
      <c r="AX56" s="454">
        <v>221.708545659175</v>
      </c>
      <c r="AY56" s="454">
        <v>239.54818915110999</v>
      </c>
      <c r="AZ56" s="454">
        <v>248.96565472086101</v>
      </c>
      <c r="BA56" s="454">
        <v>284.02301253041003</v>
      </c>
      <c r="BB56" s="454">
        <v>222.482865379044</v>
      </c>
      <c r="BC56" s="454">
        <v>284.51291878680502</v>
      </c>
      <c r="BD56" s="454">
        <v>309.25119018554699</v>
      </c>
      <c r="BE56" s="454">
        <v>316.11636352539102</v>
      </c>
      <c r="BF56" s="454">
        <v>316.15191650390602</v>
      </c>
      <c r="BG56" s="454">
        <v>314.80508422851602</v>
      </c>
      <c r="BH56" s="454">
        <v>311.99905395507801</v>
      </c>
      <c r="BI56" s="454">
        <v>316.62527465820301</v>
      </c>
      <c r="BJ56" s="454">
        <v>297.67398071289102</v>
      </c>
      <c r="BK56" s="454">
        <v>359.95402515874002</v>
      </c>
      <c r="BL56" s="454">
        <v>348.23014611579299</v>
      </c>
      <c r="BM56" s="454">
        <v>296.40895843818902</v>
      </c>
      <c r="BN56" s="454">
        <v>339.42793449386602</v>
      </c>
      <c r="BO56" s="458">
        <f>ROW()</f>
        <v>56</v>
      </c>
    </row>
    <row r="57" spans="1:67" s="455" customFormat="1" ht="14" x14ac:dyDescent="0.15">
      <c r="A57" s="454" t="s">
        <v>200</v>
      </c>
      <c r="B57" s="454" t="s">
        <v>767</v>
      </c>
      <c r="C57" s="454" t="s">
        <v>1072</v>
      </c>
      <c r="D57" s="454" t="s">
        <v>1073</v>
      </c>
      <c r="E57" s="454"/>
      <c r="F57" s="454"/>
      <c r="G57" s="454"/>
      <c r="H57" s="454"/>
      <c r="I57" s="454"/>
      <c r="J57" s="454"/>
      <c r="K57" s="454"/>
      <c r="L57" s="454"/>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v>174.370287684516</v>
      </c>
      <c r="AJ57" s="454">
        <v>214.21605729318799</v>
      </c>
      <c r="AK57" s="454">
        <v>256.91201473023602</v>
      </c>
      <c r="AL57" s="454">
        <v>313.30658397133197</v>
      </c>
      <c r="AM57" s="454">
        <v>374.53801822894297</v>
      </c>
      <c r="AN57" s="454">
        <v>435.99954237928301</v>
      </c>
      <c r="AO57" s="454">
        <v>500.38373136601899</v>
      </c>
      <c r="AP57" s="454">
        <v>574.73667660787703</v>
      </c>
      <c r="AQ57" s="454">
        <v>652.30092398544002</v>
      </c>
      <c r="AR57" s="454">
        <v>724.43155688297702</v>
      </c>
      <c r="AS57" s="454">
        <v>787.39068235925697</v>
      </c>
      <c r="AT57" s="454">
        <v>820.23679267688397</v>
      </c>
      <c r="AU57" s="454">
        <v>855.85137528572704</v>
      </c>
      <c r="AV57" s="454">
        <v>896.60225671451497</v>
      </c>
      <c r="AW57" s="454">
        <v>936.75575186614901</v>
      </c>
      <c r="AX57" s="454">
        <v>951.44591966829796</v>
      </c>
      <c r="AY57" s="454">
        <v>976.56980098096096</v>
      </c>
      <c r="AZ57" s="454">
        <v>1000.33692115543</v>
      </c>
      <c r="BA57" s="454">
        <v>1056.86662353001</v>
      </c>
      <c r="BB57" s="454">
        <v>1092.81561261212</v>
      </c>
      <c r="BC57" s="454">
        <v>1120.9245426350101</v>
      </c>
      <c r="BD57" s="454">
        <v>1168.24304199219</v>
      </c>
      <c r="BE57" s="454">
        <v>1203.58520507813</v>
      </c>
      <c r="BF57" s="454">
        <v>1206.67907714844</v>
      </c>
      <c r="BG57" s="454">
        <v>1220.60729980469</v>
      </c>
      <c r="BH57" s="454">
        <v>1276.47937011719</v>
      </c>
      <c r="BI57" s="454">
        <v>1298.142605</v>
      </c>
      <c r="BJ57" s="454">
        <v>1328.016627</v>
      </c>
      <c r="BK57" s="454">
        <v>1322.160543</v>
      </c>
      <c r="BL57" s="454">
        <v>1343.6017810000001</v>
      </c>
      <c r="BM57" s="454">
        <v>1320.0953999999999</v>
      </c>
      <c r="BN57" s="454">
        <v>1358.650605</v>
      </c>
      <c r="BO57" s="458">
        <f>ROW()</f>
        <v>57</v>
      </c>
    </row>
    <row r="58" spans="1:67" s="455" customFormat="1" ht="14" x14ac:dyDescent="0.15">
      <c r="A58" s="454" t="s">
        <v>201</v>
      </c>
      <c r="B58" s="454" t="s">
        <v>768</v>
      </c>
      <c r="C58" s="454" t="s">
        <v>1072</v>
      </c>
      <c r="D58" s="454" t="s">
        <v>1073</v>
      </c>
      <c r="E58" s="454"/>
      <c r="F58" s="454"/>
      <c r="G58" s="454"/>
      <c r="H58" s="454"/>
      <c r="I58" s="454"/>
      <c r="J58" s="454"/>
      <c r="K58" s="454"/>
      <c r="L58" s="454"/>
      <c r="M58" s="454"/>
      <c r="N58" s="454"/>
      <c r="O58" s="454"/>
      <c r="P58" s="454"/>
      <c r="Q58" s="454"/>
      <c r="R58" s="454"/>
      <c r="S58" s="454"/>
      <c r="T58" s="454"/>
      <c r="U58" s="454"/>
      <c r="V58" s="454"/>
      <c r="W58" s="454"/>
      <c r="X58" s="454"/>
      <c r="Y58" s="454"/>
      <c r="Z58" s="454"/>
      <c r="AA58" s="454"/>
      <c r="AB58" s="454"/>
      <c r="AC58" s="454"/>
      <c r="AD58" s="454"/>
      <c r="AE58" s="454"/>
      <c r="AF58" s="454"/>
      <c r="AG58" s="454"/>
      <c r="AH58" s="454"/>
      <c r="AI58" s="454">
        <v>165.598331910967</v>
      </c>
      <c r="AJ58" s="454">
        <v>173.18635386159599</v>
      </c>
      <c r="AK58" s="454">
        <v>157.87332079037699</v>
      </c>
      <c r="AL58" s="454">
        <v>158.58655377674501</v>
      </c>
      <c r="AM58" s="454">
        <v>169.89259476700499</v>
      </c>
      <c r="AN58" s="454">
        <v>180.24965785803201</v>
      </c>
      <c r="AO58" s="454">
        <v>182.67066312710901</v>
      </c>
      <c r="AP58" s="454">
        <v>181.233954568912</v>
      </c>
      <c r="AQ58" s="454">
        <v>181.63024105038701</v>
      </c>
      <c r="AR58" s="454">
        <v>189.514725405907</v>
      </c>
      <c r="AS58" s="454">
        <v>191.66605820750701</v>
      </c>
      <c r="AT58" s="454">
        <v>203.61936114376601</v>
      </c>
      <c r="AU58" s="454">
        <v>208.85652950664701</v>
      </c>
      <c r="AV58" s="454">
        <v>215.28407351430201</v>
      </c>
      <c r="AW58" s="454">
        <v>216.75995501422301</v>
      </c>
      <c r="AX58" s="454">
        <v>210.833298635234</v>
      </c>
      <c r="AY58" s="454">
        <v>210.88479901253399</v>
      </c>
      <c r="AZ58" s="454">
        <v>212.61453774288199</v>
      </c>
      <c r="BA58" s="454">
        <v>215.172883275868</v>
      </c>
      <c r="BB58" s="454">
        <v>215.910686574388</v>
      </c>
      <c r="BC58" s="454">
        <v>216.92058636042</v>
      </c>
      <c r="BD58" s="454">
        <v>218.97758483886699</v>
      </c>
      <c r="BE58" s="454">
        <v>213.963623046875</v>
      </c>
      <c r="BF58" s="454">
        <v>211.50003051757801</v>
      </c>
      <c r="BG58" s="454">
        <v>206.34310913085901</v>
      </c>
      <c r="BH58" s="454">
        <v>203.34403991699199</v>
      </c>
      <c r="BI58" s="454">
        <v>197.570556640625</v>
      </c>
      <c r="BJ58" s="454">
        <v>190.125900268555</v>
      </c>
      <c r="BK58" s="454">
        <v>189.09839909467499</v>
      </c>
      <c r="BL58" s="454">
        <v>193.594878678551</v>
      </c>
      <c r="BM58" s="454">
        <v>192.575668199353</v>
      </c>
      <c r="BN58" s="454">
        <v>189.29598489236801</v>
      </c>
      <c r="BO58" s="458">
        <f>ROW()</f>
        <v>58</v>
      </c>
    </row>
    <row r="59" spans="1:67" s="455" customFormat="1" ht="14" x14ac:dyDescent="0.15">
      <c r="A59" s="454" t="s">
        <v>769</v>
      </c>
      <c r="B59" s="454" t="s">
        <v>770</v>
      </c>
      <c r="C59" s="454" t="s">
        <v>1072</v>
      </c>
      <c r="D59" s="454" t="s">
        <v>1073</v>
      </c>
      <c r="E59" s="454"/>
      <c r="F59" s="454"/>
      <c r="G59" s="454"/>
      <c r="H59" s="454"/>
      <c r="I59" s="454"/>
      <c r="J59" s="454"/>
      <c r="K59" s="454"/>
      <c r="L59" s="454"/>
      <c r="M59" s="454"/>
      <c r="N59" s="454"/>
      <c r="O59" s="454"/>
      <c r="P59" s="454"/>
      <c r="Q59" s="454"/>
      <c r="R59" s="454"/>
      <c r="S59" s="454"/>
      <c r="T59" s="454"/>
      <c r="U59" s="454"/>
      <c r="V59" s="454"/>
      <c r="W59" s="454"/>
      <c r="X59" s="454"/>
      <c r="Y59" s="454"/>
      <c r="Z59" s="454"/>
      <c r="AA59" s="454"/>
      <c r="AB59" s="454"/>
      <c r="AC59" s="454"/>
      <c r="AD59" s="454"/>
      <c r="AE59" s="454"/>
      <c r="AF59" s="454"/>
      <c r="AG59" s="454"/>
      <c r="AH59" s="454"/>
      <c r="AI59" s="454">
        <v>56.293447495342697</v>
      </c>
      <c r="AJ59" s="454">
        <v>57.061578815838601</v>
      </c>
      <c r="AK59" s="454">
        <v>53.493933937137598</v>
      </c>
      <c r="AL59" s="454">
        <v>78.045434718875498</v>
      </c>
      <c r="AM59" s="454">
        <v>54.121927258064801</v>
      </c>
      <c r="AN59" s="454">
        <v>52.190336003378498</v>
      </c>
      <c r="AO59" s="454">
        <v>54.207576162254597</v>
      </c>
      <c r="AP59" s="454">
        <v>52.843534469225197</v>
      </c>
      <c r="AQ59" s="454">
        <v>52.079809723378297</v>
      </c>
      <c r="AR59" s="454">
        <v>55.265348173344798</v>
      </c>
      <c r="AS59" s="454">
        <v>53.392029100661802</v>
      </c>
      <c r="AT59" s="454">
        <v>54.907526673202398</v>
      </c>
      <c r="AU59" s="454">
        <v>53.868539528263497</v>
      </c>
      <c r="AV59" s="454">
        <v>55.425585128954502</v>
      </c>
      <c r="AW59" s="454">
        <v>50.558536495916101</v>
      </c>
      <c r="AX59" s="454">
        <v>48.141438989255299</v>
      </c>
      <c r="AY59" s="454">
        <v>48.867251892204401</v>
      </c>
      <c r="AZ59" s="454">
        <v>48.231016818476398</v>
      </c>
      <c r="BA59" s="454">
        <v>49.0014413861783</v>
      </c>
      <c r="BB59" s="454">
        <v>49.748173806589399</v>
      </c>
      <c r="BC59" s="454">
        <v>49.405691426562399</v>
      </c>
      <c r="BD59" s="454">
        <v>49.695461273193402</v>
      </c>
      <c r="BE59" s="454">
        <v>51.140789031982401</v>
      </c>
      <c r="BF59" s="454">
        <v>51.855216979980497</v>
      </c>
      <c r="BG59" s="454">
        <v>51.839725494384801</v>
      </c>
      <c r="BH59" s="454">
        <v>50.452663421630902</v>
      </c>
      <c r="BI59" s="454">
        <v>49.364143371582003</v>
      </c>
      <c r="BJ59" s="454">
        <v>48.477127075195298</v>
      </c>
      <c r="BK59" s="454">
        <v>48.067497117093197</v>
      </c>
      <c r="BL59" s="454">
        <v>47.4886705843928</v>
      </c>
      <c r="BM59" s="454">
        <v>46.518617091094299</v>
      </c>
      <c r="BN59" s="454">
        <v>45.703576601413602</v>
      </c>
      <c r="BO59" s="458">
        <f>ROW()</f>
        <v>59</v>
      </c>
    </row>
    <row r="60" spans="1:67" s="455" customFormat="1" ht="14" x14ac:dyDescent="0.15">
      <c r="A60" s="454" t="s">
        <v>204</v>
      </c>
      <c r="B60" s="454" t="s">
        <v>771</v>
      </c>
      <c r="C60" s="454" t="s">
        <v>1072</v>
      </c>
      <c r="D60" s="454" t="s">
        <v>1073</v>
      </c>
      <c r="E60" s="454"/>
      <c r="F60" s="454"/>
      <c r="G60" s="454"/>
      <c r="H60" s="454"/>
      <c r="I60" s="454"/>
      <c r="J60" s="454"/>
      <c r="K60" s="454"/>
      <c r="L60" s="454"/>
      <c r="M60" s="454"/>
      <c r="N60" s="454"/>
      <c r="O60" s="454"/>
      <c r="P60" s="454"/>
      <c r="Q60" s="454"/>
      <c r="R60" s="454"/>
      <c r="S60" s="454"/>
      <c r="T60" s="454"/>
      <c r="U60" s="454"/>
      <c r="V60" s="454"/>
      <c r="W60" s="454"/>
      <c r="X60" s="454"/>
      <c r="Y60" s="454"/>
      <c r="Z60" s="454"/>
      <c r="AA60" s="454"/>
      <c r="AB60" s="454"/>
      <c r="AC60" s="454"/>
      <c r="AD60" s="454"/>
      <c r="AE60" s="454"/>
      <c r="AF60" s="454"/>
      <c r="AG60" s="454"/>
      <c r="AH60" s="454"/>
      <c r="AI60" s="454">
        <v>33.362951243057097</v>
      </c>
      <c r="AJ60" s="454">
        <v>53.1754320402448</v>
      </c>
      <c r="AK60" s="454">
        <v>62.247764209931297</v>
      </c>
      <c r="AL60" s="454">
        <v>67.151945414235797</v>
      </c>
      <c r="AM60" s="454">
        <v>76.050965456161506</v>
      </c>
      <c r="AN60" s="454">
        <v>90.307671661493998</v>
      </c>
      <c r="AO60" s="454">
        <v>102.05305487326601</v>
      </c>
      <c r="AP60" s="454">
        <v>115.050369458907</v>
      </c>
      <c r="AQ60" s="454">
        <v>127.351918828541</v>
      </c>
      <c r="AR60" s="454">
        <v>139.43322357364201</v>
      </c>
      <c r="AS60" s="454">
        <v>149.146616175541</v>
      </c>
      <c r="AT60" s="454">
        <v>160.03945347773899</v>
      </c>
      <c r="AU60" s="454">
        <v>173.00598029036999</v>
      </c>
      <c r="AV60" s="454">
        <v>187.72316399324399</v>
      </c>
      <c r="AW60" s="454">
        <v>207.22217365534499</v>
      </c>
      <c r="AX60" s="454">
        <v>227.06820993101601</v>
      </c>
      <c r="AY60" s="454">
        <v>248.87229041262901</v>
      </c>
      <c r="AZ60" s="454">
        <v>267.80807217360399</v>
      </c>
      <c r="BA60" s="454">
        <v>292.78644487171402</v>
      </c>
      <c r="BB60" s="454">
        <v>319.14505145968502</v>
      </c>
      <c r="BC60" s="454">
        <v>336.25954292855698</v>
      </c>
      <c r="BD60" s="454">
        <v>344.54602050781301</v>
      </c>
      <c r="BE60" s="454">
        <v>353.78475952148398</v>
      </c>
      <c r="BF60" s="454">
        <v>357.828125</v>
      </c>
      <c r="BG60" s="454">
        <v>363.42178344726602</v>
      </c>
      <c r="BH60" s="454">
        <v>364.16271972656301</v>
      </c>
      <c r="BI60" s="454">
        <v>343.01361700000001</v>
      </c>
      <c r="BJ60" s="454">
        <v>340.99188199999998</v>
      </c>
      <c r="BK60" s="454">
        <v>337.90193599999998</v>
      </c>
      <c r="BL60" s="454">
        <v>331.16774199999998</v>
      </c>
      <c r="BM60" s="454">
        <v>320.849715</v>
      </c>
      <c r="BN60" s="454">
        <v>332.02690799999999</v>
      </c>
      <c r="BO60" s="458">
        <f>ROW()</f>
        <v>60</v>
      </c>
    </row>
    <row r="61" spans="1:67" s="455" customFormat="1" ht="14" x14ac:dyDescent="0.15">
      <c r="A61" s="454" t="s">
        <v>772</v>
      </c>
      <c r="B61" s="454" t="s">
        <v>773</v>
      </c>
      <c r="C61" s="454" t="s">
        <v>1072</v>
      </c>
      <c r="D61" s="454" t="s">
        <v>1073</v>
      </c>
      <c r="E61" s="454"/>
      <c r="F61" s="454"/>
      <c r="G61" s="454"/>
      <c r="H61" s="454"/>
      <c r="I61" s="454"/>
      <c r="J61" s="454"/>
      <c r="K61" s="454"/>
      <c r="L61" s="454"/>
      <c r="M61" s="454"/>
      <c r="N61" s="454"/>
      <c r="O61" s="454"/>
      <c r="P61" s="454"/>
      <c r="Q61" s="454"/>
      <c r="R61" s="454"/>
      <c r="S61" s="454"/>
      <c r="T61" s="454"/>
      <c r="U61" s="454"/>
      <c r="V61" s="454"/>
      <c r="W61" s="454"/>
      <c r="X61" s="454"/>
      <c r="Y61" s="454"/>
      <c r="Z61" s="454"/>
      <c r="AA61" s="454"/>
      <c r="AB61" s="454"/>
      <c r="AC61" s="454"/>
      <c r="AD61" s="454"/>
      <c r="AE61" s="454"/>
      <c r="AF61" s="454"/>
      <c r="AG61" s="454"/>
      <c r="AH61" s="454"/>
      <c r="AI61" s="454"/>
      <c r="AJ61" s="454"/>
      <c r="AK61" s="454"/>
      <c r="AL61" s="454"/>
      <c r="AM61" s="454"/>
      <c r="AN61" s="454"/>
      <c r="AO61" s="454"/>
      <c r="AP61" s="454"/>
      <c r="AQ61" s="454"/>
      <c r="AR61" s="454"/>
      <c r="AS61" s="454"/>
      <c r="AT61" s="454"/>
      <c r="AU61" s="454"/>
      <c r="AV61" s="454"/>
      <c r="AW61" s="454"/>
      <c r="AX61" s="454"/>
      <c r="AY61" s="454"/>
      <c r="AZ61" s="454"/>
      <c r="BA61" s="454"/>
      <c r="BB61" s="454"/>
      <c r="BC61" s="454"/>
      <c r="BD61" s="454"/>
      <c r="BE61" s="454"/>
      <c r="BF61" s="454"/>
      <c r="BG61" s="454"/>
      <c r="BH61" s="454"/>
      <c r="BI61" s="454"/>
      <c r="BJ61" s="454"/>
      <c r="BK61" s="454"/>
      <c r="BL61" s="454"/>
      <c r="BM61" s="454"/>
      <c r="BN61" s="454"/>
      <c r="BO61" s="458">
        <f>ROW()</f>
        <v>61</v>
      </c>
    </row>
    <row r="62" spans="1:67" s="455" customFormat="1" ht="14" x14ac:dyDescent="0.15">
      <c r="A62" s="454" t="s">
        <v>207</v>
      </c>
      <c r="B62" s="454" t="s">
        <v>774</v>
      </c>
      <c r="C62" s="454" t="s">
        <v>1072</v>
      </c>
      <c r="D62" s="454" t="s">
        <v>1073</v>
      </c>
      <c r="E62" s="454"/>
      <c r="F62" s="454"/>
      <c r="G62" s="454"/>
      <c r="H62" s="454"/>
      <c r="I62" s="454"/>
      <c r="J62" s="454"/>
      <c r="K62" s="454"/>
      <c r="L62" s="454"/>
      <c r="M62" s="454"/>
      <c r="N62" s="454"/>
      <c r="O62" s="454"/>
      <c r="P62" s="454"/>
      <c r="Q62" s="454"/>
      <c r="R62" s="454"/>
      <c r="S62" s="454"/>
      <c r="T62" s="454"/>
      <c r="U62" s="454"/>
      <c r="V62" s="454"/>
      <c r="W62" s="454"/>
      <c r="X62" s="454"/>
      <c r="Y62" s="454"/>
      <c r="Z62" s="454"/>
      <c r="AA62" s="454"/>
      <c r="AB62" s="454"/>
      <c r="AC62" s="454"/>
      <c r="AD62" s="454"/>
      <c r="AE62" s="454"/>
      <c r="AF62" s="454"/>
      <c r="AG62" s="454"/>
      <c r="AH62" s="454"/>
      <c r="AI62" s="454"/>
      <c r="AJ62" s="454"/>
      <c r="AK62" s="454"/>
      <c r="AL62" s="454"/>
      <c r="AM62" s="454"/>
      <c r="AN62" s="454"/>
      <c r="AO62" s="454"/>
      <c r="AP62" s="454"/>
      <c r="AQ62" s="454"/>
      <c r="AR62" s="454"/>
      <c r="AS62" s="454"/>
      <c r="AT62" s="454"/>
      <c r="AU62" s="454"/>
      <c r="AV62" s="454"/>
      <c r="AW62" s="454"/>
      <c r="AX62" s="454"/>
      <c r="AY62" s="454"/>
      <c r="AZ62" s="454"/>
      <c r="BA62" s="454"/>
      <c r="BB62" s="454"/>
      <c r="BC62" s="454"/>
      <c r="BD62" s="454">
        <v>0.32193871145563202</v>
      </c>
      <c r="BE62" s="454"/>
      <c r="BF62" s="454"/>
      <c r="BG62" s="454"/>
      <c r="BH62" s="454"/>
      <c r="BI62" s="454"/>
      <c r="BJ62" s="454"/>
      <c r="BK62" s="454"/>
      <c r="BL62" s="454"/>
      <c r="BM62" s="454"/>
      <c r="BN62" s="454"/>
      <c r="BO62" s="458">
        <f>ROW()</f>
        <v>62</v>
      </c>
    </row>
    <row r="63" spans="1:67" s="455" customFormat="1" ht="14" x14ac:dyDescent="0.15">
      <c r="A63" s="454" t="s">
        <v>775</v>
      </c>
      <c r="B63" s="454" t="s">
        <v>776</v>
      </c>
      <c r="C63" s="454" t="s">
        <v>1072</v>
      </c>
      <c r="D63" s="454" t="s">
        <v>1073</v>
      </c>
      <c r="E63" s="454"/>
      <c r="F63" s="454"/>
      <c r="G63" s="454"/>
      <c r="H63" s="454"/>
      <c r="I63" s="454"/>
      <c r="J63" s="454"/>
      <c r="K63" s="454"/>
      <c r="L63" s="454"/>
      <c r="M63" s="454"/>
      <c r="N63" s="454"/>
      <c r="O63" s="454"/>
      <c r="P63" s="454"/>
      <c r="Q63" s="454"/>
      <c r="R63" s="454"/>
      <c r="S63" s="454"/>
      <c r="T63" s="454"/>
      <c r="U63" s="454"/>
      <c r="V63" s="454"/>
      <c r="W63" s="454"/>
      <c r="X63" s="454"/>
      <c r="Y63" s="454"/>
      <c r="Z63" s="454"/>
      <c r="AA63" s="454"/>
      <c r="AB63" s="454"/>
      <c r="AC63" s="454"/>
      <c r="AD63" s="454"/>
      <c r="AE63" s="454"/>
      <c r="AF63" s="454"/>
      <c r="AG63" s="454"/>
      <c r="AH63" s="454"/>
      <c r="AI63" s="454"/>
      <c r="AJ63" s="454"/>
      <c r="AK63" s="454"/>
      <c r="AL63" s="454"/>
      <c r="AM63" s="454"/>
      <c r="AN63" s="454"/>
      <c r="AO63" s="454"/>
      <c r="AP63" s="454"/>
      <c r="AQ63" s="454"/>
      <c r="AR63" s="454"/>
      <c r="AS63" s="454">
        <v>1.2954773364746801</v>
      </c>
      <c r="AT63" s="454">
        <v>1.2896120081925699</v>
      </c>
      <c r="AU63" s="454">
        <v>1.2750277274338699</v>
      </c>
      <c r="AV63" s="454">
        <v>1.2706065173273</v>
      </c>
      <c r="AW63" s="454">
        <v>1.2544658946404501</v>
      </c>
      <c r="AX63" s="454">
        <v>1.26619339668098</v>
      </c>
      <c r="AY63" s="454">
        <v>1.26673898559725</v>
      </c>
      <c r="AZ63" s="454">
        <v>1.2704080118905201</v>
      </c>
      <c r="BA63" s="454">
        <v>1.3325095405207901</v>
      </c>
      <c r="BB63" s="454">
        <v>1.3478555571491</v>
      </c>
      <c r="BC63" s="454">
        <v>1.3688749254358299</v>
      </c>
      <c r="BD63" s="454">
        <v>1.3246216773986801</v>
      </c>
      <c r="BE63" s="454">
        <v>1.4078603982925399</v>
      </c>
      <c r="BF63" s="454">
        <v>1.41306436061859</v>
      </c>
      <c r="BG63" s="454">
        <v>1.4287959337234499</v>
      </c>
      <c r="BH63" s="454">
        <v>1.42337906360626</v>
      </c>
      <c r="BI63" s="454">
        <v>1.41097772121429</v>
      </c>
      <c r="BJ63" s="454">
        <v>1.3671565055847199</v>
      </c>
      <c r="BK63" s="454">
        <v>1.3697707934755301</v>
      </c>
      <c r="BL63" s="454">
        <v>1.3810367855951999</v>
      </c>
      <c r="BM63" s="454">
        <v>1.3943383382324199</v>
      </c>
      <c r="BN63" s="454"/>
      <c r="BO63" s="458">
        <f>ROW()</f>
        <v>63</v>
      </c>
    </row>
    <row r="64" spans="1:67" s="455" customFormat="1" ht="14" x14ac:dyDescent="0.15">
      <c r="A64" s="454" t="s">
        <v>777</v>
      </c>
      <c r="B64" s="454" t="s">
        <v>778</v>
      </c>
      <c r="C64" s="454" t="s">
        <v>1072</v>
      </c>
      <c r="D64" s="454" t="s">
        <v>1073</v>
      </c>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v>0.96524960366951695</v>
      </c>
      <c r="AZ64" s="454">
        <v>0.96873005634671505</v>
      </c>
      <c r="BA64" s="454">
        <v>0.97946875200538197</v>
      </c>
      <c r="BB64" s="454">
        <v>0.979171175109392</v>
      </c>
      <c r="BC64" s="454">
        <v>0.96554627167297402</v>
      </c>
      <c r="BD64" s="454">
        <v>0.94153791666030895</v>
      </c>
      <c r="BE64" s="454">
        <v>0.965750873088837</v>
      </c>
      <c r="BF64" s="454">
        <v>0.98109811544418302</v>
      </c>
      <c r="BG64" s="454">
        <v>0.99083691835403398</v>
      </c>
      <c r="BH64" s="454">
        <v>0.98963290452957198</v>
      </c>
      <c r="BI64" s="454">
        <v>0.98125523328781095</v>
      </c>
      <c r="BJ64" s="454">
        <v>0.9737908244133</v>
      </c>
      <c r="BK64" s="454">
        <v>0.976394774004538</v>
      </c>
      <c r="BL64" s="454">
        <v>0.99246867688359497</v>
      </c>
      <c r="BM64" s="454">
        <v>0.98121498240692295</v>
      </c>
      <c r="BN64" s="454"/>
      <c r="BO64" s="458">
        <f>ROW()</f>
        <v>64</v>
      </c>
    </row>
    <row r="65" spans="1:67" s="455" customFormat="1" ht="14" x14ac:dyDescent="0.15">
      <c r="A65" s="454" t="s">
        <v>208</v>
      </c>
      <c r="B65" s="454" t="s">
        <v>779</v>
      </c>
      <c r="C65" s="454" t="s">
        <v>1072</v>
      </c>
      <c r="D65" s="454" t="s">
        <v>1073</v>
      </c>
      <c r="E65" s="454"/>
      <c r="F65" s="454"/>
      <c r="G65" s="454"/>
      <c r="H65" s="454"/>
      <c r="I65" s="454"/>
      <c r="J65" s="454"/>
      <c r="K65" s="454"/>
      <c r="L65" s="454"/>
      <c r="M65" s="454"/>
      <c r="N65" s="454"/>
      <c r="O65" s="454"/>
      <c r="P65" s="454"/>
      <c r="Q65" s="454"/>
      <c r="R65" s="454"/>
      <c r="S65" s="454"/>
      <c r="T65" s="454"/>
      <c r="U65" s="454"/>
      <c r="V65" s="454"/>
      <c r="W65" s="454"/>
      <c r="X65" s="454"/>
      <c r="Y65" s="454"/>
      <c r="Z65" s="454"/>
      <c r="AA65" s="454"/>
      <c r="AB65" s="454"/>
      <c r="AC65" s="454"/>
      <c r="AD65" s="454"/>
      <c r="AE65" s="454"/>
      <c r="AF65" s="454"/>
      <c r="AG65" s="454"/>
      <c r="AH65" s="454"/>
      <c r="AI65" s="454">
        <v>0.56442550599477903</v>
      </c>
      <c r="AJ65" s="454">
        <v>0.56718941098345999</v>
      </c>
      <c r="AK65" s="454">
        <v>0.58805426225064505</v>
      </c>
      <c r="AL65" s="454">
        <v>0.60202915508428601</v>
      </c>
      <c r="AM65" s="454">
        <v>0.62051145677386799</v>
      </c>
      <c r="AN65" s="454">
        <v>0.69041018980181801</v>
      </c>
      <c r="AO65" s="454">
        <v>0.69685545252665704</v>
      </c>
      <c r="AP65" s="454">
        <v>0.70207827847592896</v>
      </c>
      <c r="AQ65" s="454">
        <v>0.71124654707624702</v>
      </c>
      <c r="AR65" s="454">
        <v>0.72074998746678698</v>
      </c>
      <c r="AS65" s="454">
        <v>0.71710220287736304</v>
      </c>
      <c r="AT65" s="454">
        <v>0.71183755235840496</v>
      </c>
      <c r="AU65" s="454">
        <v>0.71050487664945505</v>
      </c>
      <c r="AV65" s="454">
        <v>0.73653066250718302</v>
      </c>
      <c r="AW65" s="454">
        <v>0.73363669784731</v>
      </c>
      <c r="AX65" s="454">
        <v>0.72289123082844098</v>
      </c>
      <c r="AY65" s="454">
        <v>0.70983340751573698</v>
      </c>
      <c r="AZ65" s="454">
        <v>0.69423570373996302</v>
      </c>
      <c r="BA65" s="454">
        <v>0.69381614475031805</v>
      </c>
      <c r="BB65" s="454">
        <v>0.68208099904866903</v>
      </c>
      <c r="BC65" s="454">
        <v>0.70014001256328995</v>
      </c>
      <c r="BD65" s="454">
        <v>0.69862097754056895</v>
      </c>
      <c r="BE65" s="454">
        <v>0.70685322124299099</v>
      </c>
      <c r="BF65" s="454">
        <v>0.68731675996998898</v>
      </c>
      <c r="BG65" s="454">
        <v>0.67971024876762598</v>
      </c>
      <c r="BH65" s="454">
        <v>0.66313852347063496</v>
      </c>
      <c r="BI65" s="454">
        <v>0.62232691519868899</v>
      </c>
      <c r="BJ65" s="454">
        <v>0.61518478843063695</v>
      </c>
      <c r="BK65" s="454">
        <v>0.61244235255819002</v>
      </c>
      <c r="BL65" s="454">
        <v>0.61621347664886605</v>
      </c>
      <c r="BM65" s="454">
        <v>0.61210193636327204</v>
      </c>
      <c r="BN65" s="454">
        <v>0.61190066207485705</v>
      </c>
      <c r="BO65" s="458">
        <f>ROW()</f>
        <v>65</v>
      </c>
    </row>
    <row r="66" spans="1:67" s="455" customFormat="1" ht="14" x14ac:dyDescent="0.15">
      <c r="A66" s="454" t="s">
        <v>209</v>
      </c>
      <c r="B66" s="454" t="s">
        <v>780</v>
      </c>
      <c r="C66" s="454" t="s">
        <v>1072</v>
      </c>
      <c r="D66" s="454" t="s">
        <v>1073</v>
      </c>
      <c r="E66" s="454"/>
      <c r="F66" s="454"/>
      <c r="G66" s="454"/>
      <c r="H66" s="454"/>
      <c r="I66" s="454"/>
      <c r="J66" s="454"/>
      <c r="K66" s="454"/>
      <c r="L66" s="454"/>
      <c r="M66" s="454"/>
      <c r="N66" s="454"/>
      <c r="O66" s="454"/>
      <c r="P66" s="454"/>
      <c r="Q66" s="454"/>
      <c r="R66" s="454"/>
      <c r="S66" s="454"/>
      <c r="T66" s="454"/>
      <c r="U66" s="454"/>
      <c r="V66" s="454"/>
      <c r="W66" s="454"/>
      <c r="X66" s="454"/>
      <c r="Y66" s="454"/>
      <c r="Z66" s="454"/>
      <c r="AA66" s="454"/>
      <c r="AB66" s="454"/>
      <c r="AC66" s="454"/>
      <c r="AD66" s="454"/>
      <c r="AE66" s="454"/>
      <c r="AF66" s="454"/>
      <c r="AG66" s="454"/>
      <c r="AH66" s="454"/>
      <c r="AI66" s="454">
        <v>5.563923</v>
      </c>
      <c r="AJ66" s="454">
        <v>7.3297639999999999</v>
      </c>
      <c r="AK66" s="454">
        <v>8.0520239999999994</v>
      </c>
      <c r="AL66" s="454">
        <v>9.5180480000000003</v>
      </c>
      <c r="AM66" s="454">
        <v>10.469201</v>
      </c>
      <c r="AN66" s="454">
        <v>11.158714</v>
      </c>
      <c r="AO66" s="454">
        <v>12.075369</v>
      </c>
      <c r="AP66" s="454">
        <v>12.903152</v>
      </c>
      <c r="AQ66" s="454">
        <v>13.987135</v>
      </c>
      <c r="AR66" s="454">
        <v>14.22935</v>
      </c>
      <c r="AS66" s="454">
        <v>14.332421</v>
      </c>
      <c r="AT66" s="454">
        <v>14.326301000000001</v>
      </c>
      <c r="AU66" s="454">
        <v>14.458321</v>
      </c>
      <c r="AV66" s="454">
        <v>14.176016000000001</v>
      </c>
      <c r="AW66" s="454">
        <v>14.426129</v>
      </c>
      <c r="AX66" s="454">
        <v>14.562493</v>
      </c>
      <c r="AY66" s="454">
        <v>14.414552</v>
      </c>
      <c r="AZ66" s="454">
        <v>14.258779000000001</v>
      </c>
      <c r="BA66" s="454">
        <v>13.916713</v>
      </c>
      <c r="BB66" s="454">
        <v>13.638434999999999</v>
      </c>
      <c r="BC66" s="454">
        <v>13.672003999999999</v>
      </c>
      <c r="BD66" s="454">
        <v>13.345305</v>
      </c>
      <c r="BE66" s="454">
        <v>13.297699</v>
      </c>
      <c r="BF66" s="454">
        <v>12.785271</v>
      </c>
      <c r="BG66" s="454">
        <v>12.70321</v>
      </c>
      <c r="BH66" s="454">
        <v>12.93798</v>
      </c>
      <c r="BI66" s="454">
        <v>12.576343</v>
      </c>
      <c r="BJ66" s="454">
        <v>12.424986000000001</v>
      </c>
      <c r="BK66" s="454">
        <v>12.371528</v>
      </c>
      <c r="BL66" s="454">
        <v>12.663206000000001</v>
      </c>
      <c r="BM66" s="454">
        <v>12.793018999999999</v>
      </c>
      <c r="BN66" s="454">
        <v>12.919712000000001</v>
      </c>
      <c r="BO66" s="458">
        <f>ROW()</f>
        <v>66</v>
      </c>
    </row>
    <row r="67" spans="1:67" s="455" customFormat="1" ht="14" x14ac:dyDescent="0.15">
      <c r="A67" s="454" t="s">
        <v>228</v>
      </c>
      <c r="B67" s="454" t="s">
        <v>781</v>
      </c>
      <c r="C67" s="454" t="s">
        <v>1072</v>
      </c>
      <c r="D67" s="454" t="s">
        <v>1073</v>
      </c>
      <c r="E67" s="454"/>
      <c r="F67" s="454"/>
      <c r="G67" s="454"/>
      <c r="H67" s="454"/>
      <c r="I67" s="454"/>
      <c r="J67" s="454"/>
      <c r="K67" s="454"/>
      <c r="L67" s="454"/>
      <c r="M67" s="454"/>
      <c r="N67" s="454"/>
      <c r="O67" s="454"/>
      <c r="P67" s="454"/>
      <c r="Q67" s="454"/>
      <c r="R67" s="454"/>
      <c r="S67" s="454"/>
      <c r="T67" s="454"/>
      <c r="U67" s="454"/>
      <c r="V67" s="454"/>
      <c r="W67" s="454"/>
      <c r="X67" s="454"/>
      <c r="Y67" s="454"/>
      <c r="Z67" s="454"/>
      <c r="AA67" s="454"/>
      <c r="AB67" s="454"/>
      <c r="AC67" s="454"/>
      <c r="AD67" s="454"/>
      <c r="AE67" s="454"/>
      <c r="AF67" s="454"/>
      <c r="AG67" s="454"/>
      <c r="AH67" s="454"/>
      <c r="AI67" s="454">
        <v>0.94719100000000001</v>
      </c>
      <c r="AJ67" s="454">
        <v>0.94447300000000001</v>
      </c>
      <c r="AK67" s="454">
        <v>0.97242799999999996</v>
      </c>
      <c r="AL67" s="454">
        <v>0.98680299999999999</v>
      </c>
      <c r="AM67" s="454">
        <v>0.98599400000000004</v>
      </c>
      <c r="AN67" s="454">
        <v>0.984877</v>
      </c>
      <c r="AO67" s="454">
        <v>0.97440700000000002</v>
      </c>
      <c r="AP67" s="454">
        <v>0.97288200000000002</v>
      </c>
      <c r="AQ67" s="454">
        <v>0.96870800000000001</v>
      </c>
      <c r="AR67" s="454">
        <v>0.95411900000000005</v>
      </c>
      <c r="AS67" s="454">
        <v>0.94321100000000002</v>
      </c>
      <c r="AT67" s="454">
        <v>0.92996699999999999</v>
      </c>
      <c r="AU67" s="454">
        <v>0.91325699999999999</v>
      </c>
      <c r="AV67" s="454">
        <v>0.89593699999999998</v>
      </c>
      <c r="AW67" s="454">
        <v>0.87506300000000004</v>
      </c>
      <c r="AX67" s="454">
        <v>0.87272099999999997</v>
      </c>
      <c r="AY67" s="454">
        <v>0.84757400000000005</v>
      </c>
      <c r="AZ67" s="454">
        <v>0.83730300000000002</v>
      </c>
      <c r="BA67" s="454">
        <v>0.82040100000000005</v>
      </c>
      <c r="BB67" s="454">
        <v>0.81110599999999999</v>
      </c>
      <c r="BC67" s="454">
        <v>0.80503999999999998</v>
      </c>
      <c r="BD67" s="454">
        <v>0.78873899999999997</v>
      </c>
      <c r="BE67" s="454">
        <v>0.787246</v>
      </c>
      <c r="BF67" s="454">
        <v>0.77478400000000003</v>
      </c>
      <c r="BG67" s="454">
        <v>0.76893699999999998</v>
      </c>
      <c r="BH67" s="454">
        <v>0.77812199999999998</v>
      </c>
      <c r="BI67" s="454">
        <v>0.75260800000000005</v>
      </c>
      <c r="BJ67" s="454">
        <v>0.74478299999999997</v>
      </c>
      <c r="BK67" s="454">
        <v>0.73544799999999999</v>
      </c>
      <c r="BL67" s="454">
        <v>0.75109800000000004</v>
      </c>
      <c r="BM67" s="454">
        <v>0.73835099999999998</v>
      </c>
      <c r="BN67" s="454">
        <v>0.74148800000000004</v>
      </c>
      <c r="BO67" s="458">
        <f>ROW()</f>
        <v>67</v>
      </c>
    </row>
    <row r="68" spans="1:67" s="455" customFormat="1" ht="14" x14ac:dyDescent="0.15">
      <c r="A68" s="454" t="s">
        <v>211</v>
      </c>
      <c r="B68" s="454" t="s">
        <v>782</v>
      </c>
      <c r="C68" s="454" t="s">
        <v>1072</v>
      </c>
      <c r="D68" s="454" t="s">
        <v>1073</v>
      </c>
      <c r="E68" s="454"/>
      <c r="F68" s="454"/>
      <c r="G68" s="454"/>
      <c r="H68" s="454"/>
      <c r="I68" s="454"/>
      <c r="J68" s="454"/>
      <c r="K68" s="454"/>
      <c r="L68" s="454"/>
      <c r="M68" s="454"/>
      <c r="N68" s="454"/>
      <c r="O68" s="454"/>
      <c r="P68" s="454"/>
      <c r="Q68" s="454"/>
      <c r="R68" s="454"/>
      <c r="S68" s="454"/>
      <c r="T68" s="454"/>
      <c r="U68" s="454"/>
      <c r="V68" s="454"/>
      <c r="W68" s="454"/>
      <c r="X68" s="454"/>
      <c r="Y68" s="454"/>
      <c r="Z68" s="454"/>
      <c r="AA68" s="454"/>
      <c r="AB68" s="454"/>
      <c r="AC68" s="454"/>
      <c r="AD68" s="454"/>
      <c r="AE68" s="454"/>
      <c r="AF68" s="454"/>
      <c r="AG68" s="454"/>
      <c r="AH68" s="454"/>
      <c r="AI68" s="454"/>
      <c r="AJ68" s="454"/>
      <c r="AK68" s="454"/>
      <c r="AL68" s="454"/>
      <c r="AM68" s="454"/>
      <c r="AN68" s="454"/>
      <c r="AO68" s="454"/>
      <c r="AP68" s="454"/>
      <c r="AQ68" s="454"/>
      <c r="AR68" s="454"/>
      <c r="AS68" s="454"/>
      <c r="AT68" s="454"/>
      <c r="AU68" s="454"/>
      <c r="AV68" s="454"/>
      <c r="AW68" s="454"/>
      <c r="AX68" s="454"/>
      <c r="AY68" s="454"/>
      <c r="AZ68" s="454"/>
      <c r="BA68" s="454"/>
      <c r="BB68" s="454"/>
      <c r="BC68" s="454"/>
      <c r="BD68" s="454">
        <v>93.571823120117202</v>
      </c>
      <c r="BE68" s="454">
        <v>98.269592285156307</v>
      </c>
      <c r="BF68" s="454">
        <v>100.15228271484401</v>
      </c>
      <c r="BG68" s="454">
        <v>102.11085510253901</v>
      </c>
      <c r="BH68" s="454">
        <v>103.302284240723</v>
      </c>
      <c r="BI68" s="454">
        <v>106.126457214355</v>
      </c>
      <c r="BJ68" s="454">
        <v>106.022705078125</v>
      </c>
      <c r="BK68" s="454">
        <v>104.228207970402</v>
      </c>
      <c r="BL68" s="454">
        <v>102.857201066307</v>
      </c>
      <c r="BM68" s="454">
        <v>103.423347194543</v>
      </c>
      <c r="BN68" s="454">
        <v>100.881356683089</v>
      </c>
      <c r="BO68" s="458">
        <f>ROW()</f>
        <v>68</v>
      </c>
    </row>
    <row r="69" spans="1:67" s="455" customFormat="1" ht="14" x14ac:dyDescent="0.15">
      <c r="A69" s="454" t="s">
        <v>212</v>
      </c>
      <c r="B69" s="454" t="s">
        <v>783</v>
      </c>
      <c r="C69" s="454" t="s">
        <v>1072</v>
      </c>
      <c r="D69" s="454" t="s">
        <v>1073</v>
      </c>
      <c r="E69" s="454"/>
      <c r="F69" s="454"/>
      <c r="G69" s="454"/>
      <c r="H69" s="454"/>
      <c r="I69" s="454"/>
      <c r="J69" s="454"/>
      <c r="K69" s="454"/>
      <c r="L69" s="454"/>
      <c r="M69" s="454"/>
      <c r="N69" s="454"/>
      <c r="O69" s="454"/>
      <c r="P69" s="454"/>
      <c r="Q69" s="454"/>
      <c r="R69" s="454"/>
      <c r="S69" s="454"/>
      <c r="T69" s="454"/>
      <c r="U69" s="454"/>
      <c r="V69" s="454"/>
      <c r="W69" s="454"/>
      <c r="X69" s="454"/>
      <c r="Y69" s="454"/>
      <c r="Z69" s="454"/>
      <c r="AA69" s="454"/>
      <c r="AB69" s="454"/>
      <c r="AC69" s="454"/>
      <c r="AD69" s="454"/>
      <c r="AE69" s="454"/>
      <c r="AF69" s="454"/>
      <c r="AG69" s="454"/>
      <c r="AH69" s="454"/>
      <c r="AI69" s="454">
        <v>1.75589726893461</v>
      </c>
      <c r="AJ69" s="454">
        <v>1.82840393496903</v>
      </c>
      <c r="AK69" s="454">
        <v>1.8660873030076299</v>
      </c>
      <c r="AL69" s="454">
        <v>1.87172675994311</v>
      </c>
      <c r="AM69" s="454">
        <v>1.9725945792519799</v>
      </c>
      <c r="AN69" s="454">
        <v>1.9472270000531</v>
      </c>
      <c r="AO69" s="454">
        <v>1.9746477841942101</v>
      </c>
      <c r="AP69" s="454">
        <v>1.9692209789602499</v>
      </c>
      <c r="AQ69" s="454">
        <v>1.9967671405277001</v>
      </c>
      <c r="AR69" s="454">
        <v>2.01896107995546</v>
      </c>
      <c r="AS69" s="454">
        <v>1.98606340910052</v>
      </c>
      <c r="AT69" s="454">
        <v>1.9827885484630701</v>
      </c>
      <c r="AU69" s="454">
        <v>1.9677955378994001</v>
      </c>
      <c r="AV69" s="454">
        <v>1.86951783220521</v>
      </c>
      <c r="AW69" s="454">
        <v>1.88968326076721</v>
      </c>
      <c r="AX69" s="454">
        <v>1.8056929863762701</v>
      </c>
      <c r="AY69" s="454">
        <v>1.793107377736</v>
      </c>
      <c r="AZ69" s="454">
        <v>1.77254951569471</v>
      </c>
      <c r="BA69" s="454">
        <v>1.7654265663648401</v>
      </c>
      <c r="BB69" s="454">
        <v>1.8945863473989499</v>
      </c>
      <c r="BC69" s="454">
        <v>1.8776472877833399</v>
      </c>
      <c r="BD69" s="454">
        <v>1.8704295158386199</v>
      </c>
      <c r="BE69" s="454">
        <v>1.8592386245727499</v>
      </c>
      <c r="BF69" s="454">
        <v>1.86717689037323</v>
      </c>
      <c r="BG69" s="454">
        <v>1.81103038787842</v>
      </c>
      <c r="BH69" s="454">
        <v>1.8411551713943499</v>
      </c>
      <c r="BI69" s="454">
        <v>1.8258967399597199</v>
      </c>
      <c r="BJ69" s="454">
        <v>1.7375373840332</v>
      </c>
      <c r="BK69" s="454">
        <v>1.7432376771874101</v>
      </c>
      <c r="BL69" s="454">
        <v>1.7893850069755901</v>
      </c>
      <c r="BM69" s="454">
        <v>1.74804730574207</v>
      </c>
      <c r="BN69" s="454">
        <v>1.70470667966151</v>
      </c>
      <c r="BO69" s="458">
        <f>ROW()</f>
        <v>69</v>
      </c>
    </row>
    <row r="70" spans="1:67" s="455" customFormat="1" ht="14" x14ac:dyDescent="0.15">
      <c r="A70" s="454" t="s">
        <v>210</v>
      </c>
      <c r="B70" s="454" t="s">
        <v>784</v>
      </c>
      <c r="C70" s="454" t="s">
        <v>1072</v>
      </c>
      <c r="D70" s="454" t="s">
        <v>1073</v>
      </c>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v>9.1269550000000006</v>
      </c>
      <c r="AJ70" s="454">
        <v>9.0631869999999992</v>
      </c>
      <c r="AK70" s="454">
        <v>9.0079809999999991</v>
      </c>
      <c r="AL70" s="454">
        <v>8.8504349999999992</v>
      </c>
      <c r="AM70" s="454">
        <v>8.8010490000000008</v>
      </c>
      <c r="AN70" s="454">
        <v>8.730836</v>
      </c>
      <c r="AO70" s="454">
        <v>8.7098910000000007</v>
      </c>
      <c r="AP70" s="454">
        <v>8.6995129999999996</v>
      </c>
      <c r="AQ70" s="454">
        <v>8.6616850000000003</v>
      </c>
      <c r="AR70" s="454">
        <v>8.7525779999999997</v>
      </c>
      <c r="AS70" s="454">
        <v>8.6712989999999994</v>
      </c>
      <c r="AT70" s="454">
        <v>8.6944040000000005</v>
      </c>
      <c r="AU70" s="454">
        <v>8.5616059999999994</v>
      </c>
      <c r="AV70" s="454">
        <v>8.6478560000000009</v>
      </c>
      <c r="AW70" s="454">
        <v>8.4598270000000007</v>
      </c>
      <c r="AX70" s="454">
        <v>8.5694379999999999</v>
      </c>
      <c r="AY70" s="454">
        <v>8.2871089999999992</v>
      </c>
      <c r="AZ70" s="454">
        <v>8.162445</v>
      </c>
      <c r="BA70" s="454">
        <v>7.9441280000000001</v>
      </c>
      <c r="BB70" s="454">
        <v>7.731134</v>
      </c>
      <c r="BC70" s="454">
        <v>7.5908369999999996</v>
      </c>
      <c r="BD70" s="454">
        <v>7.4664919999999997</v>
      </c>
      <c r="BE70" s="454">
        <v>7.5641360000000004</v>
      </c>
      <c r="BF70" s="454">
        <v>7.3548460000000002</v>
      </c>
      <c r="BG70" s="454">
        <v>7.3286740000000004</v>
      </c>
      <c r="BH70" s="454">
        <v>7.3053569999999999</v>
      </c>
      <c r="BI70" s="454">
        <v>7.0798560000000004</v>
      </c>
      <c r="BJ70" s="454">
        <v>6.8716790000000003</v>
      </c>
      <c r="BK70" s="454">
        <v>6.7659969999999996</v>
      </c>
      <c r="BL70" s="454">
        <v>6.7915580000000002</v>
      </c>
      <c r="BM70" s="454">
        <v>6.632676</v>
      </c>
      <c r="BN70" s="454">
        <v>6.5936180000000002</v>
      </c>
      <c r="BO70" s="458">
        <f>ROW()</f>
        <v>70</v>
      </c>
    </row>
    <row r="71" spans="1:67" s="455" customFormat="1" ht="14" x14ac:dyDescent="0.15">
      <c r="A71" s="454" t="s">
        <v>213</v>
      </c>
      <c r="B71" s="454" t="s">
        <v>785</v>
      </c>
      <c r="C71" s="454" t="s">
        <v>1072</v>
      </c>
      <c r="D71" s="454" t="s">
        <v>1073</v>
      </c>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v>3.0130928398068599</v>
      </c>
      <c r="AJ71" s="454">
        <v>4.6121963950495299</v>
      </c>
      <c r="AK71" s="454">
        <v>4.7605286887547003</v>
      </c>
      <c r="AL71" s="454">
        <v>4.8820607404348602</v>
      </c>
      <c r="AM71" s="454">
        <v>5.2644813637354897</v>
      </c>
      <c r="AN71" s="454">
        <v>5.6540692075366996</v>
      </c>
      <c r="AO71" s="454">
        <v>5.7561651342845499</v>
      </c>
      <c r="AP71" s="454">
        <v>6.1933985542892804</v>
      </c>
      <c r="AQ71" s="454">
        <v>6.5228438605828796</v>
      </c>
      <c r="AR71" s="454">
        <v>6.6788196513530496</v>
      </c>
      <c r="AS71" s="454">
        <v>7.0015887975734001</v>
      </c>
      <c r="AT71" s="454">
        <v>7.2609507304308796</v>
      </c>
      <c r="AU71" s="454">
        <v>7.6443179904356704</v>
      </c>
      <c r="AV71" s="454">
        <v>10.0047704813644</v>
      </c>
      <c r="AW71" s="454">
        <v>14.1438767709068</v>
      </c>
      <c r="AX71" s="454">
        <v>14.506666371962799</v>
      </c>
      <c r="AY71" s="454">
        <v>15.0070350810996</v>
      </c>
      <c r="AZ71" s="454">
        <v>15.4451553035423</v>
      </c>
      <c r="BA71" s="454">
        <v>16.729310613504001</v>
      </c>
      <c r="BB71" s="454">
        <v>17.204254932033699</v>
      </c>
      <c r="BC71" s="454">
        <v>17.925328538623098</v>
      </c>
      <c r="BD71" s="454">
        <v>18.975978851318398</v>
      </c>
      <c r="BE71" s="454">
        <v>20.189214706420898</v>
      </c>
      <c r="BF71" s="454">
        <v>20.887376785278299</v>
      </c>
      <c r="BG71" s="454">
        <v>21.358970642089801</v>
      </c>
      <c r="BH71" s="454">
        <v>21.151008605956999</v>
      </c>
      <c r="BI71" s="454">
        <v>20.818893432617202</v>
      </c>
      <c r="BJ71" s="454">
        <v>21.613275527954102</v>
      </c>
      <c r="BK71" s="454">
        <v>21.978984124935302</v>
      </c>
      <c r="BL71" s="454">
        <v>22.138101788767798</v>
      </c>
      <c r="BM71" s="454">
        <v>22.9077043184686</v>
      </c>
      <c r="BN71" s="454">
        <v>23.704272538153599</v>
      </c>
      <c r="BO71" s="458">
        <f>ROW()</f>
        <v>71</v>
      </c>
    </row>
    <row r="72" spans="1:67" s="455" customFormat="1" ht="14" x14ac:dyDescent="0.15">
      <c r="A72" s="454" t="s">
        <v>113</v>
      </c>
      <c r="B72" s="454" t="s">
        <v>786</v>
      </c>
      <c r="C72" s="454" t="s">
        <v>1072</v>
      </c>
      <c r="D72" s="454" t="s">
        <v>1073</v>
      </c>
      <c r="E72" s="454"/>
      <c r="F72" s="454"/>
      <c r="G72" s="454"/>
      <c r="H72" s="454"/>
      <c r="I72" s="454"/>
      <c r="J72" s="454"/>
      <c r="K72" s="454"/>
      <c r="L72" s="454"/>
      <c r="M72" s="454"/>
      <c r="N72" s="454"/>
      <c r="O72" s="454"/>
      <c r="P72" s="454"/>
      <c r="Q72" s="454"/>
      <c r="R72" s="454"/>
      <c r="S72" s="454"/>
      <c r="T72" s="454"/>
      <c r="U72" s="454"/>
      <c r="V72" s="454"/>
      <c r="W72" s="454"/>
      <c r="X72" s="454"/>
      <c r="Y72" s="454"/>
      <c r="Z72" s="454"/>
      <c r="AA72" s="454"/>
      <c r="AB72" s="454"/>
      <c r="AC72" s="454"/>
      <c r="AD72" s="454"/>
      <c r="AE72" s="454"/>
      <c r="AF72" s="454"/>
      <c r="AG72" s="454"/>
      <c r="AH72" s="454"/>
      <c r="AI72" s="454">
        <v>3.1230860650394399</v>
      </c>
      <c r="AJ72" s="454">
        <v>4.6458392604380503</v>
      </c>
      <c r="AK72" s="454">
        <v>5.53827888804999</v>
      </c>
      <c r="AL72" s="454">
        <v>6.1471296741446597</v>
      </c>
      <c r="AM72" s="454">
        <v>7.7686762075784799</v>
      </c>
      <c r="AN72" s="454">
        <v>9.7835817265988396</v>
      </c>
      <c r="AO72" s="454">
        <v>11.915613292477399</v>
      </c>
      <c r="AP72" s="454">
        <v>12.5338033031385</v>
      </c>
      <c r="AQ72" s="454">
        <v>12.006224770198401</v>
      </c>
      <c r="AR72" s="454">
        <v>13.1247032917178</v>
      </c>
      <c r="AS72" s="454">
        <v>15.744427206795899</v>
      </c>
      <c r="AT72" s="454">
        <v>15.3246360307713</v>
      </c>
      <c r="AU72" s="454">
        <v>15.2887074875441</v>
      </c>
      <c r="AV72" s="454">
        <v>16.241820525871901</v>
      </c>
      <c r="AW72" s="454">
        <v>17.754456856699001</v>
      </c>
      <c r="AX72" s="454">
        <v>19.9905565560783</v>
      </c>
      <c r="AY72" s="454">
        <v>21.437431706881</v>
      </c>
      <c r="AZ72" s="454">
        <v>22.208244066099901</v>
      </c>
      <c r="BA72" s="454">
        <v>25.126544971792001</v>
      </c>
      <c r="BB72" s="454">
        <v>22.179853823900299</v>
      </c>
      <c r="BC72" s="454">
        <v>25.449393345483202</v>
      </c>
      <c r="BD72" s="454">
        <v>29.475887298583999</v>
      </c>
      <c r="BE72" s="454">
        <v>32.593227386474602</v>
      </c>
      <c r="BF72" s="454">
        <v>33.430347442627003</v>
      </c>
      <c r="BG72" s="454">
        <v>34.039524078369098</v>
      </c>
      <c r="BH72" s="454">
        <v>35.010829925537102</v>
      </c>
      <c r="BI72" s="454">
        <v>37.155826568603501</v>
      </c>
      <c r="BJ72" s="454">
        <v>38.855751037597699</v>
      </c>
      <c r="BK72" s="454">
        <v>40.553567478025897</v>
      </c>
      <c r="BL72" s="454">
        <v>39.654461183879398</v>
      </c>
      <c r="BM72" s="454">
        <v>37.023875488099897</v>
      </c>
      <c r="BN72" s="454">
        <v>42.244895975462498</v>
      </c>
      <c r="BO72" s="458">
        <f>ROW()</f>
        <v>72</v>
      </c>
    </row>
    <row r="73" spans="1:67" s="455" customFormat="1" ht="14" x14ac:dyDescent="0.15">
      <c r="A73" s="454" t="s">
        <v>787</v>
      </c>
      <c r="B73" s="454" t="s">
        <v>788</v>
      </c>
      <c r="C73" s="454" t="s">
        <v>1072</v>
      </c>
      <c r="D73" s="454" t="s">
        <v>1073</v>
      </c>
      <c r="E73" s="454"/>
      <c r="F73" s="454"/>
      <c r="G73" s="454"/>
      <c r="H73" s="454"/>
      <c r="I73" s="454"/>
      <c r="J73" s="454"/>
      <c r="K73" s="454"/>
      <c r="L73" s="454"/>
      <c r="M73" s="454"/>
      <c r="N73" s="454"/>
      <c r="O73" s="454"/>
      <c r="P73" s="454"/>
      <c r="Q73" s="454"/>
      <c r="R73" s="454"/>
      <c r="S73" s="454"/>
      <c r="T73" s="454"/>
      <c r="U73" s="454"/>
      <c r="V73" s="454"/>
      <c r="W73" s="454"/>
      <c r="X73" s="454"/>
      <c r="Y73" s="454"/>
      <c r="Z73" s="454"/>
      <c r="AA73" s="454"/>
      <c r="AB73" s="454"/>
      <c r="AC73" s="454"/>
      <c r="AD73" s="454"/>
      <c r="AE73" s="454"/>
      <c r="AF73" s="454"/>
      <c r="AG73" s="454"/>
      <c r="AH73" s="454"/>
      <c r="AI73" s="454"/>
      <c r="AJ73" s="454"/>
      <c r="AK73" s="454"/>
      <c r="AL73" s="454"/>
      <c r="AM73" s="454"/>
      <c r="AN73" s="454"/>
      <c r="AO73" s="454"/>
      <c r="AP73" s="454"/>
      <c r="AQ73" s="454"/>
      <c r="AR73" s="454"/>
      <c r="AS73" s="454"/>
      <c r="AT73" s="454"/>
      <c r="AU73" s="454"/>
      <c r="AV73" s="454"/>
      <c r="AW73" s="454"/>
      <c r="AX73" s="454"/>
      <c r="AY73" s="454"/>
      <c r="AZ73" s="454"/>
      <c r="BA73" s="454"/>
      <c r="BB73" s="454"/>
      <c r="BC73" s="454"/>
      <c r="BD73" s="454"/>
      <c r="BE73" s="454"/>
      <c r="BF73" s="454"/>
      <c r="BG73" s="454"/>
      <c r="BH73" s="454"/>
      <c r="BI73" s="454"/>
      <c r="BJ73" s="454"/>
      <c r="BK73" s="454"/>
      <c r="BL73" s="454"/>
      <c r="BM73" s="454"/>
      <c r="BN73" s="454"/>
      <c r="BO73" s="458">
        <f>ROW()</f>
        <v>73</v>
      </c>
    </row>
    <row r="74" spans="1:67" s="455" customFormat="1" ht="14" x14ac:dyDescent="0.15">
      <c r="A74" s="454" t="s">
        <v>789</v>
      </c>
      <c r="B74" s="454" t="s">
        <v>790</v>
      </c>
      <c r="C74" s="454" t="s">
        <v>1072</v>
      </c>
      <c r="D74" s="454" t="s">
        <v>1073</v>
      </c>
      <c r="E74" s="454"/>
      <c r="F74" s="454"/>
      <c r="G74" s="454"/>
      <c r="H74" s="454"/>
      <c r="I74" s="454"/>
      <c r="J74" s="454"/>
      <c r="K74" s="454"/>
      <c r="L74" s="454"/>
      <c r="M74" s="454"/>
      <c r="N74" s="454"/>
      <c r="O74" s="454"/>
      <c r="P74" s="454"/>
      <c r="Q74" s="454"/>
      <c r="R74" s="454"/>
      <c r="S74" s="454"/>
      <c r="T74" s="454"/>
      <c r="U74" s="454"/>
      <c r="V74" s="454"/>
      <c r="W74" s="454"/>
      <c r="X74" s="454"/>
      <c r="Y74" s="454"/>
      <c r="Z74" s="454"/>
      <c r="AA74" s="454"/>
      <c r="AB74" s="454"/>
      <c r="AC74" s="454"/>
      <c r="AD74" s="454"/>
      <c r="AE74" s="454"/>
      <c r="AF74" s="454"/>
      <c r="AG74" s="454"/>
      <c r="AH74" s="454"/>
      <c r="AI74" s="454"/>
      <c r="AJ74" s="454"/>
      <c r="AK74" s="454"/>
      <c r="AL74" s="454"/>
      <c r="AM74" s="454"/>
      <c r="AN74" s="454"/>
      <c r="AO74" s="454"/>
      <c r="AP74" s="454"/>
      <c r="AQ74" s="454"/>
      <c r="AR74" s="454"/>
      <c r="AS74" s="454"/>
      <c r="AT74" s="454"/>
      <c r="AU74" s="454"/>
      <c r="AV74" s="454"/>
      <c r="AW74" s="454"/>
      <c r="AX74" s="454"/>
      <c r="AY74" s="454"/>
      <c r="AZ74" s="454"/>
      <c r="BA74" s="454"/>
      <c r="BB74" s="454"/>
      <c r="BC74" s="454"/>
      <c r="BD74" s="454"/>
      <c r="BE74" s="454"/>
      <c r="BF74" s="454"/>
      <c r="BG74" s="454"/>
      <c r="BH74" s="454"/>
      <c r="BI74" s="454"/>
      <c r="BJ74" s="454"/>
      <c r="BK74" s="454"/>
      <c r="BL74" s="454"/>
      <c r="BM74" s="454"/>
      <c r="BN74" s="454"/>
      <c r="BO74" s="458">
        <f>ROW()</f>
        <v>74</v>
      </c>
    </row>
    <row r="75" spans="1:67" s="455" customFormat="1" ht="14" x14ac:dyDescent="0.15">
      <c r="A75" s="454" t="s">
        <v>791</v>
      </c>
      <c r="B75" s="454" t="s">
        <v>792</v>
      </c>
      <c r="C75" s="454" t="s">
        <v>1072</v>
      </c>
      <c r="D75" s="454" t="s">
        <v>1073</v>
      </c>
      <c r="E75" s="454"/>
      <c r="F75" s="454"/>
      <c r="G75" s="454"/>
      <c r="H75" s="454"/>
      <c r="I75" s="454"/>
      <c r="J75" s="454"/>
      <c r="K75" s="454"/>
      <c r="L75" s="454"/>
      <c r="M75" s="454"/>
      <c r="N75" s="454"/>
      <c r="O75" s="454"/>
      <c r="P75" s="454"/>
      <c r="Q75" s="454"/>
      <c r="R75" s="454"/>
      <c r="S75" s="454"/>
      <c r="T75" s="454"/>
      <c r="U75" s="454"/>
      <c r="V75" s="454"/>
      <c r="W75" s="454"/>
      <c r="X75" s="454"/>
      <c r="Y75" s="454"/>
      <c r="Z75" s="454"/>
      <c r="AA75" s="454"/>
      <c r="AB75" s="454"/>
      <c r="AC75" s="454"/>
      <c r="AD75" s="454"/>
      <c r="AE75" s="454"/>
      <c r="AF75" s="454"/>
      <c r="AG75" s="454"/>
      <c r="AH75" s="454"/>
      <c r="AI75" s="454"/>
      <c r="AJ75" s="454"/>
      <c r="AK75" s="454"/>
      <c r="AL75" s="454"/>
      <c r="AM75" s="454"/>
      <c r="AN75" s="454"/>
      <c r="AO75" s="454"/>
      <c r="AP75" s="454"/>
      <c r="AQ75" s="454"/>
      <c r="AR75" s="454"/>
      <c r="AS75" s="454"/>
      <c r="AT75" s="454"/>
      <c r="AU75" s="454"/>
      <c r="AV75" s="454"/>
      <c r="AW75" s="454"/>
      <c r="AX75" s="454"/>
      <c r="AY75" s="454"/>
      <c r="AZ75" s="454"/>
      <c r="BA75" s="454"/>
      <c r="BB75" s="454"/>
      <c r="BC75" s="454"/>
      <c r="BD75" s="454"/>
      <c r="BE75" s="454"/>
      <c r="BF75" s="454"/>
      <c r="BG75" s="454"/>
      <c r="BH75" s="454"/>
      <c r="BI75" s="454"/>
      <c r="BJ75" s="454"/>
      <c r="BK75" s="454"/>
      <c r="BL75" s="454"/>
      <c r="BM75" s="454"/>
      <c r="BN75" s="454"/>
      <c r="BO75" s="458">
        <f>ROW()</f>
        <v>75</v>
      </c>
    </row>
    <row r="76" spans="1:67" s="455" customFormat="1" ht="14" x14ac:dyDescent="0.15">
      <c r="A76" s="454" t="s">
        <v>793</v>
      </c>
      <c r="B76" s="454" t="s">
        <v>794</v>
      </c>
      <c r="C76" s="454" t="s">
        <v>1072</v>
      </c>
      <c r="D76" s="454" t="s">
        <v>1073</v>
      </c>
      <c r="E76" s="454"/>
      <c r="F76" s="454"/>
      <c r="G76" s="454"/>
      <c r="H76" s="454"/>
      <c r="I76" s="454"/>
      <c r="J76" s="454"/>
      <c r="K76" s="454"/>
      <c r="L76" s="454"/>
      <c r="M76" s="454"/>
      <c r="N76" s="454"/>
      <c r="O76" s="454"/>
      <c r="P76" s="454"/>
      <c r="Q76" s="454"/>
      <c r="R76" s="454"/>
      <c r="S76" s="454"/>
      <c r="T76" s="454"/>
      <c r="U76" s="454"/>
      <c r="V76" s="454"/>
      <c r="W76" s="454"/>
      <c r="X76" s="454"/>
      <c r="Y76" s="454"/>
      <c r="Z76" s="454"/>
      <c r="AA76" s="454"/>
      <c r="AB76" s="454"/>
      <c r="AC76" s="454"/>
      <c r="AD76" s="454"/>
      <c r="AE76" s="454"/>
      <c r="AF76" s="454"/>
      <c r="AG76" s="454"/>
      <c r="AH76" s="454"/>
      <c r="AI76" s="454"/>
      <c r="AJ76" s="454"/>
      <c r="AK76" s="454"/>
      <c r="AL76" s="454"/>
      <c r="AM76" s="454"/>
      <c r="AN76" s="454"/>
      <c r="AO76" s="454"/>
      <c r="AP76" s="454"/>
      <c r="AQ76" s="454"/>
      <c r="AR76" s="454"/>
      <c r="AS76" s="454"/>
      <c r="AT76" s="454"/>
      <c r="AU76" s="454"/>
      <c r="AV76" s="454"/>
      <c r="AW76" s="454"/>
      <c r="AX76" s="454"/>
      <c r="AY76" s="454"/>
      <c r="AZ76" s="454"/>
      <c r="BA76" s="454"/>
      <c r="BB76" s="454"/>
      <c r="BC76" s="454"/>
      <c r="BD76" s="454"/>
      <c r="BE76" s="454"/>
      <c r="BF76" s="454"/>
      <c r="BG76" s="454"/>
      <c r="BH76" s="454"/>
      <c r="BI76" s="454"/>
      <c r="BJ76" s="454"/>
      <c r="BK76" s="454"/>
      <c r="BL76" s="454"/>
      <c r="BM76" s="454"/>
      <c r="BN76" s="454"/>
      <c r="BO76" s="458">
        <f>ROW()</f>
        <v>76</v>
      </c>
    </row>
    <row r="77" spans="1:67" s="455" customFormat="1" ht="14" x14ac:dyDescent="0.15">
      <c r="A77" s="454" t="s">
        <v>795</v>
      </c>
      <c r="B77" s="454" t="s">
        <v>796</v>
      </c>
      <c r="C77" s="454" t="s">
        <v>1072</v>
      </c>
      <c r="D77" s="454" t="s">
        <v>1073</v>
      </c>
      <c r="E77" s="454"/>
      <c r="F77" s="454"/>
      <c r="G77" s="454"/>
      <c r="H77" s="454"/>
      <c r="I77" s="454"/>
      <c r="J77" s="454"/>
      <c r="K77" s="454"/>
      <c r="L77" s="454"/>
      <c r="M77" s="454"/>
      <c r="N77" s="454"/>
      <c r="O77" s="454"/>
      <c r="P77" s="454"/>
      <c r="Q77" s="454"/>
      <c r="R77" s="454"/>
      <c r="S77" s="454"/>
      <c r="T77" s="454"/>
      <c r="U77" s="454"/>
      <c r="V77" s="454"/>
      <c r="W77" s="454"/>
      <c r="X77" s="454"/>
      <c r="Y77" s="454"/>
      <c r="Z77" s="454"/>
      <c r="AA77" s="454"/>
      <c r="AB77" s="454"/>
      <c r="AC77" s="454"/>
      <c r="AD77" s="454"/>
      <c r="AE77" s="454"/>
      <c r="AF77" s="454"/>
      <c r="AG77" s="454"/>
      <c r="AH77" s="454"/>
      <c r="AI77" s="454"/>
      <c r="AJ77" s="454"/>
      <c r="AK77" s="454"/>
      <c r="AL77" s="454"/>
      <c r="AM77" s="454"/>
      <c r="AN77" s="454"/>
      <c r="AO77" s="454"/>
      <c r="AP77" s="454"/>
      <c r="AQ77" s="454"/>
      <c r="AR77" s="454"/>
      <c r="AS77" s="454"/>
      <c r="AT77" s="454"/>
      <c r="AU77" s="454"/>
      <c r="AV77" s="454"/>
      <c r="AW77" s="454"/>
      <c r="AX77" s="454"/>
      <c r="AY77" s="454"/>
      <c r="AZ77" s="454"/>
      <c r="BA77" s="454"/>
      <c r="BB77" s="454"/>
      <c r="BC77" s="454"/>
      <c r="BD77" s="454"/>
      <c r="BE77" s="454"/>
      <c r="BF77" s="454"/>
      <c r="BG77" s="454"/>
      <c r="BH77" s="454"/>
      <c r="BI77" s="454"/>
      <c r="BJ77" s="454"/>
      <c r="BK77" s="454"/>
      <c r="BL77" s="454"/>
      <c r="BM77" s="454"/>
      <c r="BN77" s="454"/>
      <c r="BO77" s="458">
        <f>ROW()</f>
        <v>77</v>
      </c>
    </row>
    <row r="78" spans="1:67" s="455" customFormat="1" ht="14" x14ac:dyDescent="0.15">
      <c r="A78" s="454" t="s">
        <v>215</v>
      </c>
      <c r="B78" s="454" t="s">
        <v>797</v>
      </c>
      <c r="C78" s="454" t="s">
        <v>1072</v>
      </c>
      <c r="D78" s="454" t="s">
        <v>1073</v>
      </c>
      <c r="E78" s="454"/>
      <c r="F78" s="454"/>
      <c r="G78" s="454"/>
      <c r="H78" s="454"/>
      <c r="I78" s="454"/>
      <c r="J78" s="454"/>
      <c r="K78" s="454"/>
      <c r="L78" s="454"/>
      <c r="M78" s="454"/>
      <c r="N78" s="454"/>
      <c r="O78" s="454"/>
      <c r="P78" s="454"/>
      <c r="Q78" s="454"/>
      <c r="R78" s="454"/>
      <c r="S78" s="454"/>
      <c r="T78" s="454"/>
      <c r="U78" s="454"/>
      <c r="V78" s="454"/>
      <c r="W78" s="454"/>
      <c r="X78" s="454"/>
      <c r="Y78" s="454"/>
      <c r="Z78" s="454"/>
      <c r="AA78" s="454"/>
      <c r="AB78" s="454"/>
      <c r="AC78" s="454"/>
      <c r="AD78" s="454"/>
      <c r="AE78" s="454"/>
      <c r="AF78" s="454"/>
      <c r="AG78" s="454"/>
      <c r="AH78" s="454"/>
      <c r="AI78" s="454">
        <v>0.308587372890403</v>
      </c>
      <c r="AJ78" s="454">
        <v>0.31905719219767498</v>
      </c>
      <c r="AK78" s="454">
        <v>0.32537201866729099</v>
      </c>
      <c r="AL78" s="454">
        <v>0.32623473094827699</v>
      </c>
      <c r="AM78" s="454">
        <v>0.36735382544182899</v>
      </c>
      <c r="AN78" s="454">
        <v>0.37860020407459499</v>
      </c>
      <c r="AO78" s="454">
        <v>0.37733308568500601</v>
      </c>
      <c r="AP78" s="454">
        <v>0.39692499569427903</v>
      </c>
      <c r="AQ78" s="454">
        <v>0.37765990900492102</v>
      </c>
      <c r="AR78" s="454">
        <v>0.27446749417318</v>
      </c>
      <c r="AS78" s="454">
        <v>0.24768350064894801</v>
      </c>
      <c r="AT78" s="454">
        <v>0.31105310201582997</v>
      </c>
      <c r="AU78" s="454">
        <v>0.34329437243848998</v>
      </c>
      <c r="AV78" s="454">
        <v>0.372311899019029</v>
      </c>
      <c r="AW78" s="454">
        <v>0.37803135362464502</v>
      </c>
      <c r="AX78" s="454">
        <v>0.394880662870567</v>
      </c>
      <c r="AY78" s="454">
        <v>0.41370936694599397</v>
      </c>
      <c r="AZ78" s="454">
        <v>0.42961271989958699</v>
      </c>
      <c r="BA78" s="454">
        <v>0.47989843295088003</v>
      </c>
      <c r="BB78" s="454">
        <v>0.479967970005786</v>
      </c>
      <c r="BC78" s="454">
        <v>0.50967275826971703</v>
      </c>
      <c r="BD78" s="454">
        <v>0.52757233381271396</v>
      </c>
      <c r="BE78" s="454">
        <v>0.551044821739197</v>
      </c>
      <c r="BF78" s="454">
        <v>0.54298925399780296</v>
      </c>
      <c r="BG78" s="454">
        <v>0.54443764686584495</v>
      </c>
      <c r="BH78" s="454">
        <v>0.55373710393905595</v>
      </c>
      <c r="BI78" s="454">
        <v>0.54920655488967896</v>
      </c>
      <c r="BJ78" s="454">
        <v>0.53482097387313798</v>
      </c>
      <c r="BK78" s="454">
        <v>0.53184290625539898</v>
      </c>
      <c r="BL78" s="454">
        <v>0.52508563392017904</v>
      </c>
      <c r="BM78" s="454">
        <v>0.516761828058526</v>
      </c>
      <c r="BN78" s="454">
        <v>0.50894238780337797</v>
      </c>
      <c r="BO78" s="458">
        <f>ROW()</f>
        <v>78</v>
      </c>
    </row>
    <row r="79" spans="1:67" s="455" customFormat="1" ht="14" x14ac:dyDescent="0.15">
      <c r="A79" s="454" t="s">
        <v>798</v>
      </c>
      <c r="B79" s="454" t="s">
        <v>799</v>
      </c>
      <c r="C79" s="454" t="s">
        <v>1072</v>
      </c>
      <c r="D79" s="454" t="s">
        <v>1073</v>
      </c>
      <c r="E79" s="454"/>
      <c r="F79" s="454"/>
      <c r="G79" s="454"/>
      <c r="H79" s="454"/>
      <c r="I79" s="454"/>
      <c r="J79" s="454"/>
      <c r="K79" s="454"/>
      <c r="L79" s="454"/>
      <c r="M79" s="454"/>
      <c r="N79" s="454"/>
      <c r="O79" s="454"/>
      <c r="P79" s="454"/>
      <c r="Q79" s="454"/>
      <c r="R79" s="454"/>
      <c r="S79" s="454"/>
      <c r="T79" s="454"/>
      <c r="U79" s="454"/>
      <c r="V79" s="454"/>
      <c r="W79" s="454"/>
      <c r="X79" s="454"/>
      <c r="Y79" s="454"/>
      <c r="Z79" s="454"/>
      <c r="AA79" s="454"/>
      <c r="AB79" s="454"/>
      <c r="AC79" s="454"/>
      <c r="AD79" s="454"/>
      <c r="AE79" s="454"/>
      <c r="AF79" s="454"/>
      <c r="AG79" s="454"/>
      <c r="AH79" s="454"/>
      <c r="AI79" s="454">
        <v>0.46007865742191201</v>
      </c>
      <c r="AJ79" s="454">
        <v>0.51679095085440596</v>
      </c>
      <c r="AK79" s="454">
        <v>0.59799828026110702</v>
      </c>
      <c r="AL79" s="454">
        <v>0.63339067560514395</v>
      </c>
      <c r="AM79" s="454">
        <v>0.67254338925512502</v>
      </c>
      <c r="AN79" s="454">
        <v>0.733824035571644</v>
      </c>
      <c r="AO79" s="454">
        <v>0.77184949145592496</v>
      </c>
      <c r="AP79" s="454">
        <v>0.83370285547635603</v>
      </c>
      <c r="AQ79" s="454">
        <v>0.84402586344371</v>
      </c>
      <c r="AR79" s="454">
        <v>0.83994929557735398</v>
      </c>
      <c r="AS79" s="454">
        <v>0.85373846245776697</v>
      </c>
      <c r="AT79" s="454">
        <v>0.85052188162021303</v>
      </c>
      <c r="AU79" s="454">
        <v>0.86398041823754501</v>
      </c>
      <c r="AV79" s="454">
        <v>0.90468184119010997</v>
      </c>
      <c r="AW79" s="454">
        <v>0.98384691706513805</v>
      </c>
      <c r="AX79" s="454">
        <v>1.0131985411128499</v>
      </c>
      <c r="AY79" s="454">
        <v>1.0552103379910001</v>
      </c>
      <c r="AZ79" s="454">
        <v>1.1568575053076999</v>
      </c>
      <c r="BA79" s="454">
        <v>1.27361316857619</v>
      </c>
      <c r="BB79" s="454">
        <v>1.40705512146412</v>
      </c>
      <c r="BC79" s="454">
        <v>1.5308664530084399</v>
      </c>
      <c r="BD79" s="454">
        <v>1.6746172904968299</v>
      </c>
      <c r="BE79" s="454">
        <v>1.7469180822372401</v>
      </c>
      <c r="BF79" s="454">
        <v>1.87536120414734</v>
      </c>
      <c r="BG79" s="454">
        <v>2.1618614196777299</v>
      </c>
      <c r="BH79" s="454">
        <v>2.2963895797729501</v>
      </c>
      <c r="BI79" s="454">
        <v>2.56308174133301</v>
      </c>
      <c r="BJ79" s="454">
        <v>3.2666029930114702</v>
      </c>
      <c r="BK79" s="454">
        <v>3.8739633243744001</v>
      </c>
      <c r="BL79" s="454">
        <v>4.3243463422581403</v>
      </c>
      <c r="BM79" s="454">
        <v>4.5386717265737904</v>
      </c>
      <c r="BN79" s="454">
        <v>4.5673597970513997</v>
      </c>
      <c r="BO79" s="458">
        <f>ROW()</f>
        <v>79</v>
      </c>
    </row>
    <row r="80" spans="1:67" s="455" customFormat="1" ht="14" x14ac:dyDescent="0.15">
      <c r="A80" s="454" t="s">
        <v>800</v>
      </c>
      <c r="B80" s="454" t="s">
        <v>801</v>
      </c>
      <c r="C80" s="454" t="s">
        <v>1072</v>
      </c>
      <c r="D80" s="454" t="s">
        <v>1073</v>
      </c>
      <c r="E80" s="454"/>
      <c r="F80" s="454"/>
      <c r="G80" s="454"/>
      <c r="H80" s="454"/>
      <c r="I80" s="454"/>
      <c r="J80" s="454"/>
      <c r="K80" s="454"/>
      <c r="L80" s="454"/>
      <c r="M80" s="454"/>
      <c r="N80" s="454"/>
      <c r="O80" s="454"/>
      <c r="P80" s="454"/>
      <c r="Q80" s="454"/>
      <c r="R80" s="454"/>
      <c r="S80" s="454"/>
      <c r="T80" s="454"/>
      <c r="U80" s="454"/>
      <c r="V80" s="454"/>
      <c r="W80" s="454"/>
      <c r="X80" s="454"/>
      <c r="Y80" s="454"/>
      <c r="Z80" s="454"/>
      <c r="AA80" s="454"/>
      <c r="AB80" s="454"/>
      <c r="AC80" s="454"/>
      <c r="AD80" s="454"/>
      <c r="AE80" s="454"/>
      <c r="AF80" s="454"/>
      <c r="AG80" s="454"/>
      <c r="AH80" s="454"/>
      <c r="AI80" s="454"/>
      <c r="AJ80" s="454"/>
      <c r="AK80" s="454"/>
      <c r="AL80" s="454"/>
      <c r="AM80" s="454"/>
      <c r="AN80" s="454"/>
      <c r="AO80" s="454"/>
      <c r="AP80" s="454"/>
      <c r="AQ80" s="454"/>
      <c r="AR80" s="454"/>
      <c r="AS80" s="454"/>
      <c r="AT80" s="454"/>
      <c r="AU80" s="454"/>
      <c r="AV80" s="454"/>
      <c r="AW80" s="454"/>
      <c r="AX80" s="454"/>
      <c r="AY80" s="454"/>
      <c r="AZ80" s="454"/>
      <c r="BA80" s="454"/>
      <c r="BB80" s="454"/>
      <c r="BC80" s="454"/>
      <c r="BD80" s="454"/>
      <c r="BE80" s="454"/>
      <c r="BF80" s="454"/>
      <c r="BG80" s="454"/>
      <c r="BH80" s="454"/>
      <c r="BI80" s="454"/>
      <c r="BJ80" s="454"/>
      <c r="BK80" s="454"/>
      <c r="BL80" s="454"/>
      <c r="BM80" s="454"/>
      <c r="BN80" s="454"/>
      <c r="BO80" s="458">
        <f>ROW()</f>
        <v>80</v>
      </c>
    </row>
    <row r="81" spans="1:67" s="455" customFormat="1" ht="14" x14ac:dyDescent="0.15">
      <c r="A81" s="454" t="s">
        <v>219</v>
      </c>
      <c r="B81" s="454" t="s">
        <v>802</v>
      </c>
      <c r="C81" s="454" t="s">
        <v>1072</v>
      </c>
      <c r="D81" s="454" t="s">
        <v>1073</v>
      </c>
      <c r="E81" s="454"/>
      <c r="F81" s="454"/>
      <c r="G81" s="454"/>
      <c r="H81" s="454"/>
      <c r="I81" s="454"/>
      <c r="J81" s="454"/>
      <c r="K81" s="454"/>
      <c r="L81" s="454"/>
      <c r="M81" s="454"/>
      <c r="N81" s="454"/>
      <c r="O81" s="454"/>
      <c r="P81" s="454"/>
      <c r="Q81" s="454"/>
      <c r="R81" s="454"/>
      <c r="S81" s="454"/>
      <c r="T81" s="454"/>
      <c r="U81" s="454"/>
      <c r="V81" s="454"/>
      <c r="W81" s="454"/>
      <c r="X81" s="454"/>
      <c r="Y81" s="454"/>
      <c r="Z81" s="454"/>
      <c r="AA81" s="454"/>
      <c r="AB81" s="454"/>
      <c r="AC81" s="454"/>
      <c r="AD81" s="454"/>
      <c r="AE81" s="454"/>
      <c r="AF81" s="454"/>
      <c r="AG81" s="454"/>
      <c r="AH81" s="454"/>
      <c r="AI81" s="454"/>
      <c r="AJ81" s="454"/>
      <c r="AK81" s="454">
        <v>1.06258897377785</v>
      </c>
      <c r="AL81" s="454">
        <v>1.0236280932313899</v>
      </c>
      <c r="AM81" s="454">
        <v>1.2242194436168501</v>
      </c>
      <c r="AN81" s="454">
        <v>1.33457159916</v>
      </c>
      <c r="AO81" s="454">
        <v>1.42950793723937</v>
      </c>
      <c r="AP81" s="454">
        <v>1.4600406335384399</v>
      </c>
      <c r="AQ81" s="454">
        <v>1.5753076507258801</v>
      </c>
      <c r="AR81" s="454">
        <v>1.5894333124184901</v>
      </c>
      <c r="AS81" s="454">
        <v>1.9424288720054399</v>
      </c>
      <c r="AT81" s="454">
        <v>2.1860435888137202</v>
      </c>
      <c r="AU81" s="454">
        <v>2.5000957198042801</v>
      </c>
      <c r="AV81" s="454">
        <v>2.9879672001711599</v>
      </c>
      <c r="AW81" s="454">
        <v>3.6314780337525301</v>
      </c>
      <c r="AX81" s="454">
        <v>3.78949862818753</v>
      </c>
      <c r="AY81" s="454">
        <v>4.0949220362844398</v>
      </c>
      <c r="AZ81" s="454">
        <v>4.2777608586440996</v>
      </c>
      <c r="BA81" s="454">
        <v>4.87202101178252</v>
      </c>
      <c r="BB81" s="454">
        <v>6.2693034023096299</v>
      </c>
      <c r="BC81" s="454">
        <v>5.1895408590015402</v>
      </c>
      <c r="BD81" s="454">
        <v>6.0772179935858004</v>
      </c>
      <c r="BE81" s="454">
        <v>6.3905752561910596</v>
      </c>
      <c r="BF81" s="454">
        <v>6.0902025465409899</v>
      </c>
      <c r="BG81" s="454">
        <v>6.0717868835414901</v>
      </c>
      <c r="BH81" s="454">
        <v>5.8266489989236803</v>
      </c>
      <c r="BI81" s="454">
        <v>5.8093845672523603</v>
      </c>
      <c r="BJ81" s="454">
        <v>5.4699043486879804</v>
      </c>
      <c r="BK81" s="454"/>
      <c r="BL81" s="454"/>
      <c r="BM81" s="454"/>
      <c r="BN81" s="454"/>
      <c r="BO81" s="458">
        <f>ROW()</f>
        <v>81</v>
      </c>
    </row>
    <row r="82" spans="1:67" s="455" customFormat="1" ht="14" x14ac:dyDescent="0.15">
      <c r="A82" s="454" t="s">
        <v>327</v>
      </c>
      <c r="B82" s="454" t="s">
        <v>803</v>
      </c>
      <c r="C82" s="454" t="s">
        <v>1072</v>
      </c>
      <c r="D82" s="454" t="s">
        <v>1073</v>
      </c>
      <c r="E82" s="454"/>
      <c r="F82" s="454"/>
      <c r="G82" s="454"/>
      <c r="H82" s="454"/>
      <c r="I82" s="454"/>
      <c r="J82" s="454"/>
      <c r="K82" s="454"/>
      <c r="L82" s="454"/>
      <c r="M82" s="454"/>
      <c r="N82" s="454"/>
      <c r="O82" s="454"/>
      <c r="P82" s="454"/>
      <c r="Q82" s="454"/>
      <c r="R82" s="454"/>
      <c r="S82" s="454"/>
      <c r="T82" s="454"/>
      <c r="U82" s="454"/>
      <c r="V82" s="454"/>
      <c r="W82" s="454"/>
      <c r="X82" s="454"/>
      <c r="Y82" s="454"/>
      <c r="Z82" s="454"/>
      <c r="AA82" s="454"/>
      <c r="AB82" s="454"/>
      <c r="AC82" s="454"/>
      <c r="AD82" s="454"/>
      <c r="AE82" s="454"/>
      <c r="AF82" s="454"/>
      <c r="AG82" s="454"/>
      <c r="AH82" s="454"/>
      <c r="AI82" s="454">
        <v>0.61826999999999999</v>
      </c>
      <c r="AJ82" s="454">
        <v>0.63952100000000001</v>
      </c>
      <c r="AK82" s="454">
        <v>0.66723200000000005</v>
      </c>
      <c r="AL82" s="454">
        <v>0.68135599999999996</v>
      </c>
      <c r="AM82" s="454">
        <v>0.69299299999999997</v>
      </c>
      <c r="AN82" s="454">
        <v>0.71224399999999999</v>
      </c>
      <c r="AO82" s="454">
        <v>0.72245999999999999</v>
      </c>
      <c r="AP82" s="454">
        <v>0.72367999999999999</v>
      </c>
      <c r="AQ82" s="454">
        <v>0.72382400000000002</v>
      </c>
      <c r="AR82" s="454">
        <v>0.73921000000000003</v>
      </c>
      <c r="AS82" s="454">
        <v>0.73987099999999995</v>
      </c>
      <c r="AT82" s="454">
        <v>0.74773900000000004</v>
      </c>
      <c r="AU82" s="454">
        <v>0.74231199999999997</v>
      </c>
      <c r="AV82" s="454">
        <v>0.75926400000000005</v>
      </c>
      <c r="AW82" s="454">
        <v>0.76589499999999999</v>
      </c>
      <c r="AX82" s="454">
        <v>0.76950799999999997</v>
      </c>
      <c r="AY82" s="454">
        <v>0.73599700000000001</v>
      </c>
      <c r="AZ82" s="454">
        <v>0.73241000000000001</v>
      </c>
      <c r="BA82" s="454">
        <v>0.72586200000000001</v>
      </c>
      <c r="BB82" s="454">
        <v>0.71868100000000001</v>
      </c>
      <c r="BC82" s="454">
        <v>0.72692400000000001</v>
      </c>
      <c r="BD82" s="454">
        <v>0.71412900000000001</v>
      </c>
      <c r="BE82" s="454">
        <v>0.69497600000000004</v>
      </c>
      <c r="BF82" s="454">
        <v>0.67479999999999996</v>
      </c>
      <c r="BG82" s="454">
        <v>0.66235900000000003</v>
      </c>
      <c r="BH82" s="454">
        <v>0.66474</v>
      </c>
      <c r="BI82" s="454">
        <v>0.64264399999999999</v>
      </c>
      <c r="BJ82" s="454">
        <v>0.63083900000000004</v>
      </c>
      <c r="BK82" s="454">
        <v>0.63179799999999997</v>
      </c>
      <c r="BL82" s="454">
        <v>0.63317500000000004</v>
      </c>
      <c r="BM82" s="454">
        <v>0.62739299999999998</v>
      </c>
      <c r="BN82" s="454">
        <v>0.62446299999999999</v>
      </c>
      <c r="BO82" s="458">
        <f>ROW()</f>
        <v>82</v>
      </c>
    </row>
    <row r="83" spans="1:67" s="455" customFormat="1" ht="14" x14ac:dyDescent="0.15">
      <c r="A83" s="454" t="s">
        <v>220</v>
      </c>
      <c r="B83" s="454" t="s">
        <v>804</v>
      </c>
      <c r="C83" s="454" t="s">
        <v>1072</v>
      </c>
      <c r="D83" s="454" t="s">
        <v>1073</v>
      </c>
      <c r="E83" s="454"/>
      <c r="F83" s="454"/>
      <c r="G83" s="454"/>
      <c r="H83" s="454"/>
      <c r="I83" s="454"/>
      <c r="J83" s="454"/>
      <c r="K83" s="454"/>
      <c r="L83" s="454"/>
      <c r="M83" s="454"/>
      <c r="N83" s="454"/>
      <c r="O83" s="454"/>
      <c r="P83" s="454"/>
      <c r="Q83" s="454"/>
      <c r="R83" s="454"/>
      <c r="S83" s="454"/>
      <c r="T83" s="454"/>
      <c r="U83" s="454"/>
      <c r="V83" s="454"/>
      <c r="W83" s="454"/>
      <c r="X83" s="454"/>
      <c r="Y83" s="454"/>
      <c r="Z83" s="454"/>
      <c r="AA83" s="454"/>
      <c r="AB83" s="454"/>
      <c r="AC83" s="454"/>
      <c r="AD83" s="454"/>
      <c r="AE83" s="454"/>
      <c r="AF83" s="454"/>
      <c r="AG83" s="454"/>
      <c r="AH83" s="454"/>
      <c r="AI83" s="454"/>
      <c r="AJ83" s="454"/>
      <c r="AK83" s="454"/>
      <c r="AL83" s="454">
        <v>0.174679</v>
      </c>
      <c r="AM83" s="454">
        <v>0.238871</v>
      </c>
      <c r="AN83" s="454">
        <v>0.30756699999999998</v>
      </c>
      <c r="AO83" s="454">
        <v>0.37730999999999998</v>
      </c>
      <c r="AP83" s="454">
        <v>0.409495</v>
      </c>
      <c r="AQ83" s="454">
        <v>0.43541999999999997</v>
      </c>
      <c r="AR83" s="454">
        <v>0.46233200000000002</v>
      </c>
      <c r="AS83" s="454">
        <v>0.46892</v>
      </c>
      <c r="AT83" s="454">
        <v>0.48801299999999997</v>
      </c>
      <c r="AU83" s="454">
        <v>0.48624499999999998</v>
      </c>
      <c r="AV83" s="454">
        <v>0.48577199999999998</v>
      </c>
      <c r="AW83" s="454">
        <v>0.493649</v>
      </c>
      <c r="AX83" s="454">
        <v>0.503328</v>
      </c>
      <c r="AY83" s="454">
        <v>0.520791</v>
      </c>
      <c r="AZ83" s="454">
        <v>0.55118199999999995</v>
      </c>
      <c r="BA83" s="454">
        <v>0.54505499999999996</v>
      </c>
      <c r="BB83" s="454">
        <v>0.51712000000000002</v>
      </c>
      <c r="BC83" s="454">
        <v>0.51209700000000002</v>
      </c>
      <c r="BD83" s="454">
        <v>0.51160000000000005</v>
      </c>
      <c r="BE83" s="454">
        <v>0.52106300000000005</v>
      </c>
      <c r="BF83" s="454">
        <v>0.522424</v>
      </c>
      <c r="BG83" s="454">
        <v>0.52688999999999997</v>
      </c>
      <c r="BH83" s="454">
        <v>0.53757999999999995</v>
      </c>
      <c r="BI83" s="454">
        <v>0.52784900000000001</v>
      </c>
      <c r="BJ83" s="454">
        <v>0.53490800000000005</v>
      </c>
      <c r="BK83" s="454">
        <v>0.53875700000000004</v>
      </c>
      <c r="BL83" s="454">
        <v>0.55218100000000003</v>
      </c>
      <c r="BM83" s="454">
        <v>0.53617000000000004</v>
      </c>
      <c r="BN83" s="454">
        <v>0.54668899999999998</v>
      </c>
      <c r="BO83" s="458">
        <f>ROW()</f>
        <v>83</v>
      </c>
    </row>
    <row r="84" spans="1:67" s="455" customFormat="1" ht="14" x14ac:dyDescent="0.15">
      <c r="A84" s="454" t="s">
        <v>221</v>
      </c>
      <c r="B84" s="454" t="s">
        <v>805</v>
      </c>
      <c r="C84" s="454" t="s">
        <v>1072</v>
      </c>
      <c r="D84" s="454" t="s">
        <v>1073</v>
      </c>
      <c r="E84" s="454"/>
      <c r="F84" s="454"/>
      <c r="G84" s="454"/>
      <c r="H84" s="454"/>
      <c r="I84" s="454"/>
      <c r="J84" s="454"/>
      <c r="K84" s="454"/>
      <c r="L84" s="454"/>
      <c r="M84" s="454"/>
      <c r="N84" s="454"/>
      <c r="O84" s="454"/>
      <c r="P84" s="454"/>
      <c r="Q84" s="454"/>
      <c r="R84" s="454"/>
      <c r="S84" s="454"/>
      <c r="T84" s="454"/>
      <c r="U84" s="454"/>
      <c r="V84" s="454"/>
      <c r="W84" s="454"/>
      <c r="X84" s="454"/>
      <c r="Y84" s="454"/>
      <c r="Z84" s="454"/>
      <c r="AA84" s="454"/>
      <c r="AB84" s="454"/>
      <c r="AC84" s="454"/>
      <c r="AD84" s="454"/>
      <c r="AE84" s="454"/>
      <c r="AF84" s="454"/>
      <c r="AG84" s="454"/>
      <c r="AH84" s="454"/>
      <c r="AI84" s="454">
        <v>1.30115285421736</v>
      </c>
      <c r="AJ84" s="454">
        <v>1.4987833597075899</v>
      </c>
      <c r="AK84" s="454">
        <v>1.6929959216238999</v>
      </c>
      <c r="AL84" s="454">
        <v>1.8750213131740801</v>
      </c>
      <c r="AM84" s="454">
        <v>1.88962815268762</v>
      </c>
      <c r="AN84" s="454">
        <v>2.0859901377720602</v>
      </c>
      <c r="AO84" s="454">
        <v>2.05338177075995</v>
      </c>
      <c r="AP84" s="454">
        <v>2.0227443612494</v>
      </c>
      <c r="AQ84" s="454">
        <v>1.9972278144145199</v>
      </c>
      <c r="AR84" s="454">
        <v>2.0132492872757202</v>
      </c>
      <c r="AS84" s="454">
        <v>2.1025167202337598</v>
      </c>
      <c r="AT84" s="454">
        <v>1.9378509731867399</v>
      </c>
      <c r="AU84" s="454">
        <v>1.8390114050497299</v>
      </c>
      <c r="AV84" s="454">
        <v>2.0336793018793902</v>
      </c>
      <c r="AW84" s="454">
        <v>2.05797930852225</v>
      </c>
      <c r="AX84" s="454">
        <v>2.1924635021120298</v>
      </c>
      <c r="AY84" s="454">
        <v>2.37253792980336</v>
      </c>
      <c r="AZ84" s="454">
        <v>2.7079204403474599</v>
      </c>
      <c r="BA84" s="454">
        <v>3.4623312388976801</v>
      </c>
      <c r="BB84" s="454">
        <v>4.2709850378581802</v>
      </c>
      <c r="BC84" s="454">
        <v>4.2812310294205496</v>
      </c>
      <c r="BD84" s="454">
        <v>5.0355029106140101</v>
      </c>
      <c r="BE84" s="454">
        <v>6.6409487724304199</v>
      </c>
      <c r="BF84" s="454">
        <v>7.0806994438171396</v>
      </c>
      <c r="BG84" s="454">
        <v>7.1442236900329599</v>
      </c>
      <c r="BH84" s="454">
        <v>7.76668500900269</v>
      </c>
      <c r="BI84" s="454">
        <v>8.0559206008911097</v>
      </c>
      <c r="BJ84" s="454">
        <v>8.5208549499511701</v>
      </c>
      <c r="BK84" s="454">
        <v>9.3525000845992796</v>
      </c>
      <c r="BL84" s="454">
        <v>10.3697827950048</v>
      </c>
      <c r="BM84" s="454">
        <v>12.116709373811</v>
      </c>
      <c r="BN84" s="454">
        <v>14.1668407806467</v>
      </c>
      <c r="BO84" s="458">
        <f>ROW()</f>
        <v>84</v>
      </c>
    </row>
    <row r="85" spans="1:67" s="455" customFormat="1" ht="14" x14ac:dyDescent="0.15">
      <c r="A85" s="454" t="s">
        <v>806</v>
      </c>
      <c r="B85" s="454" t="s">
        <v>807</v>
      </c>
      <c r="C85" s="454" t="s">
        <v>1072</v>
      </c>
      <c r="D85" s="454" t="s">
        <v>1073</v>
      </c>
      <c r="E85" s="454"/>
      <c r="F85" s="454"/>
      <c r="G85" s="454"/>
      <c r="H85" s="454"/>
      <c r="I85" s="454"/>
      <c r="J85" s="454"/>
      <c r="K85" s="454"/>
      <c r="L85" s="454"/>
      <c r="M85" s="454"/>
      <c r="N85" s="454"/>
      <c r="O85" s="454"/>
      <c r="P85" s="454"/>
      <c r="Q85" s="454"/>
      <c r="R85" s="454"/>
      <c r="S85" s="454"/>
      <c r="T85" s="454"/>
      <c r="U85" s="454"/>
      <c r="V85" s="454"/>
      <c r="W85" s="454"/>
      <c r="X85" s="454"/>
      <c r="Y85" s="454"/>
      <c r="Z85" s="454"/>
      <c r="AA85" s="454"/>
      <c r="AB85" s="454"/>
      <c r="AC85" s="454"/>
      <c r="AD85" s="454"/>
      <c r="AE85" s="454"/>
      <c r="AF85" s="454"/>
      <c r="AG85" s="454"/>
      <c r="AH85" s="454"/>
      <c r="AI85" s="454"/>
      <c r="AJ85" s="454"/>
      <c r="AK85" s="454"/>
      <c r="AL85" s="454"/>
      <c r="AM85" s="454"/>
      <c r="AN85" s="454"/>
      <c r="AO85" s="454"/>
      <c r="AP85" s="454"/>
      <c r="AQ85" s="454"/>
      <c r="AR85" s="454"/>
      <c r="AS85" s="454"/>
      <c r="AT85" s="454"/>
      <c r="AU85" s="454"/>
      <c r="AV85" s="454"/>
      <c r="AW85" s="454"/>
      <c r="AX85" s="454"/>
      <c r="AY85" s="454"/>
      <c r="AZ85" s="454"/>
      <c r="BA85" s="454"/>
      <c r="BB85" s="454"/>
      <c r="BC85" s="454"/>
      <c r="BD85" s="454"/>
      <c r="BE85" s="454"/>
      <c r="BF85" s="454"/>
      <c r="BG85" s="454"/>
      <c r="BH85" s="454"/>
      <c r="BI85" s="454"/>
      <c r="BJ85" s="454"/>
      <c r="BK85" s="454"/>
      <c r="BL85" s="454"/>
      <c r="BM85" s="454"/>
      <c r="BN85" s="454"/>
      <c r="BO85" s="458">
        <f>ROW()</f>
        <v>85</v>
      </c>
    </row>
    <row r="86" spans="1:67" s="455" customFormat="1" ht="14" x14ac:dyDescent="0.15">
      <c r="A86" s="454" t="s">
        <v>808</v>
      </c>
      <c r="B86" s="454" t="s">
        <v>809</v>
      </c>
      <c r="C86" s="454" t="s">
        <v>1072</v>
      </c>
      <c r="D86" s="454" t="s">
        <v>1073</v>
      </c>
      <c r="E86" s="454"/>
      <c r="F86" s="454"/>
      <c r="G86" s="454"/>
      <c r="H86" s="454"/>
      <c r="I86" s="454"/>
      <c r="J86" s="454"/>
      <c r="K86" s="454"/>
      <c r="L86" s="454"/>
      <c r="M86" s="454"/>
      <c r="N86" s="454"/>
      <c r="O86" s="454"/>
      <c r="P86" s="454"/>
      <c r="Q86" s="454"/>
      <c r="R86" s="454"/>
      <c r="S86" s="454"/>
      <c r="T86" s="454"/>
      <c r="U86" s="454"/>
      <c r="V86" s="454"/>
      <c r="W86" s="454"/>
      <c r="X86" s="454"/>
      <c r="Y86" s="454"/>
      <c r="Z86" s="454"/>
      <c r="AA86" s="454"/>
      <c r="AB86" s="454"/>
      <c r="AC86" s="454"/>
      <c r="AD86" s="454"/>
      <c r="AE86" s="454"/>
      <c r="AF86" s="454"/>
      <c r="AG86" s="454"/>
      <c r="AH86" s="454"/>
      <c r="AI86" s="454"/>
      <c r="AJ86" s="454"/>
      <c r="AK86" s="454"/>
      <c r="AL86" s="454"/>
      <c r="AM86" s="454"/>
      <c r="AN86" s="454"/>
      <c r="AO86" s="454"/>
      <c r="AP86" s="454"/>
      <c r="AQ86" s="454"/>
      <c r="AR86" s="454"/>
      <c r="AS86" s="454"/>
      <c r="AT86" s="454"/>
      <c r="AU86" s="454"/>
      <c r="AV86" s="454"/>
      <c r="AW86" s="454"/>
      <c r="AX86" s="454"/>
      <c r="AY86" s="454"/>
      <c r="AZ86" s="454"/>
      <c r="BA86" s="454"/>
      <c r="BB86" s="454"/>
      <c r="BC86" s="454"/>
      <c r="BD86" s="454"/>
      <c r="BE86" s="454"/>
      <c r="BF86" s="454"/>
      <c r="BG86" s="454"/>
      <c r="BH86" s="454"/>
      <c r="BI86" s="454"/>
      <c r="BJ86" s="454"/>
      <c r="BK86" s="454"/>
      <c r="BL86" s="454"/>
      <c r="BM86" s="454"/>
      <c r="BN86" s="454"/>
      <c r="BO86" s="458">
        <f>ROW()</f>
        <v>86</v>
      </c>
    </row>
    <row r="87" spans="1:67" s="455" customFormat="1" ht="14" x14ac:dyDescent="0.15">
      <c r="A87" s="454" t="s">
        <v>223</v>
      </c>
      <c r="B87" s="454" t="s">
        <v>810</v>
      </c>
      <c r="C87" s="454" t="s">
        <v>1072</v>
      </c>
      <c r="D87" s="454" t="s">
        <v>1073</v>
      </c>
      <c r="E87" s="454"/>
      <c r="F87" s="454"/>
      <c r="G87" s="454"/>
      <c r="H87" s="454"/>
      <c r="I87" s="454"/>
      <c r="J87" s="454"/>
      <c r="K87" s="454"/>
      <c r="L87" s="454"/>
      <c r="M87" s="454"/>
      <c r="N87" s="454"/>
      <c r="O87" s="454"/>
      <c r="P87" s="454"/>
      <c r="Q87" s="454"/>
      <c r="R87" s="454"/>
      <c r="S87" s="454"/>
      <c r="T87" s="454"/>
      <c r="U87" s="454"/>
      <c r="V87" s="454"/>
      <c r="W87" s="454"/>
      <c r="X87" s="454"/>
      <c r="Y87" s="454"/>
      <c r="Z87" s="454"/>
      <c r="AA87" s="454"/>
      <c r="AB87" s="454"/>
      <c r="AC87" s="454"/>
      <c r="AD87" s="454"/>
      <c r="AE87" s="454"/>
      <c r="AF87" s="454"/>
      <c r="AG87" s="454"/>
      <c r="AH87" s="454"/>
      <c r="AI87" s="454">
        <v>1.005784</v>
      </c>
      <c r="AJ87" s="454">
        <v>0.987591</v>
      </c>
      <c r="AK87" s="454">
        <v>0.974159</v>
      </c>
      <c r="AL87" s="454">
        <v>0.96840700000000002</v>
      </c>
      <c r="AM87" s="454">
        <v>0.96565699999999999</v>
      </c>
      <c r="AN87" s="454">
        <v>0.98555899999999996</v>
      </c>
      <c r="AO87" s="454">
        <v>0.99193100000000001</v>
      </c>
      <c r="AP87" s="454">
        <v>0.98917100000000002</v>
      </c>
      <c r="AQ87" s="454">
        <v>0.99152499999999999</v>
      </c>
      <c r="AR87" s="454">
        <v>0.99203699999999995</v>
      </c>
      <c r="AS87" s="454">
        <v>0.98412299999999997</v>
      </c>
      <c r="AT87" s="454">
        <v>1.002939</v>
      </c>
      <c r="AU87" s="454">
        <v>0.99813300000000005</v>
      </c>
      <c r="AV87" s="454">
        <v>1.0020020000000001</v>
      </c>
      <c r="AW87" s="454">
        <v>0.97321100000000005</v>
      </c>
      <c r="AX87" s="454">
        <v>0.97942399999999996</v>
      </c>
      <c r="AY87" s="454">
        <v>0.95286400000000004</v>
      </c>
      <c r="AZ87" s="454">
        <v>0.93481599999999998</v>
      </c>
      <c r="BA87" s="454">
        <v>0.91212499999999996</v>
      </c>
      <c r="BB87" s="454">
        <v>0.89650200000000002</v>
      </c>
      <c r="BC87" s="454">
        <v>0.90047600000000005</v>
      </c>
      <c r="BD87" s="454">
        <v>0.89806799999999998</v>
      </c>
      <c r="BE87" s="454">
        <v>0.90849500000000005</v>
      </c>
      <c r="BF87" s="454">
        <v>0.90535699999999997</v>
      </c>
      <c r="BG87" s="454">
        <v>0.90720999999999996</v>
      </c>
      <c r="BH87" s="454">
        <v>0.907748</v>
      </c>
      <c r="BI87" s="454">
        <v>0.88089499999999998</v>
      </c>
      <c r="BJ87" s="454">
        <v>0.86365700000000001</v>
      </c>
      <c r="BK87" s="454">
        <v>0.853746</v>
      </c>
      <c r="BL87" s="454">
        <v>0.86322500000000002</v>
      </c>
      <c r="BM87" s="454">
        <v>0.84497500000000003</v>
      </c>
      <c r="BN87" s="454">
        <v>0.82975399999999999</v>
      </c>
      <c r="BO87" s="458">
        <f>ROW()</f>
        <v>87</v>
      </c>
    </row>
    <row r="88" spans="1:67" s="455" customFormat="1" ht="14" x14ac:dyDescent="0.15">
      <c r="A88" s="454" t="s">
        <v>222</v>
      </c>
      <c r="B88" s="454" t="s">
        <v>811</v>
      </c>
      <c r="C88" s="454" t="s">
        <v>1072</v>
      </c>
      <c r="D88" s="454" t="s">
        <v>1073</v>
      </c>
      <c r="E88" s="454"/>
      <c r="F88" s="454"/>
      <c r="G88" s="454"/>
      <c r="H88" s="454"/>
      <c r="I88" s="454"/>
      <c r="J88" s="454"/>
      <c r="K88" s="454"/>
      <c r="L88" s="454"/>
      <c r="M88" s="454"/>
      <c r="N88" s="454"/>
      <c r="O88" s="454"/>
      <c r="P88" s="454"/>
      <c r="Q88" s="454"/>
      <c r="R88" s="454"/>
      <c r="S88" s="454"/>
      <c r="T88" s="454"/>
      <c r="U88" s="454"/>
      <c r="V88" s="454"/>
      <c r="W88" s="454"/>
      <c r="X88" s="454"/>
      <c r="Y88" s="454"/>
      <c r="Z88" s="454"/>
      <c r="AA88" s="454"/>
      <c r="AB88" s="454"/>
      <c r="AC88" s="454"/>
      <c r="AD88" s="454"/>
      <c r="AE88" s="454"/>
      <c r="AF88" s="454"/>
      <c r="AG88" s="454"/>
      <c r="AH88" s="454"/>
      <c r="AI88" s="454">
        <v>0.64763563997068196</v>
      </c>
      <c r="AJ88" s="454">
        <v>0.66399458286274904</v>
      </c>
      <c r="AK88" s="454">
        <v>0.69014280747955903</v>
      </c>
      <c r="AL88" s="454">
        <v>0.72295435050859103</v>
      </c>
      <c r="AM88" s="454">
        <v>0.71370016504148504</v>
      </c>
      <c r="AN88" s="454">
        <v>0.70694402131883105</v>
      </c>
      <c r="AO88" s="454">
        <v>0.71414650953520598</v>
      </c>
      <c r="AP88" s="454">
        <v>0.72513782584647002</v>
      </c>
      <c r="AQ88" s="454">
        <v>0.77047381554235705</v>
      </c>
      <c r="AR88" s="454">
        <v>0.81091308047018396</v>
      </c>
      <c r="AS88" s="454">
        <v>0.75552228820197498</v>
      </c>
      <c r="AT88" s="454">
        <v>0.76285521534116996</v>
      </c>
      <c r="AU88" s="454">
        <v>0.77568419860274196</v>
      </c>
      <c r="AV88" s="454">
        <v>0.81926444347093597</v>
      </c>
      <c r="AW88" s="454">
        <v>0.81535180629821502</v>
      </c>
      <c r="AX88" s="454">
        <v>0.84309545989307499</v>
      </c>
      <c r="AY88" s="454">
        <v>0.84850295115246999</v>
      </c>
      <c r="AZ88" s="454">
        <v>0.85116265612491604</v>
      </c>
      <c r="BA88" s="454">
        <v>0.85316855646506395</v>
      </c>
      <c r="BB88" s="454">
        <v>0.85952436699007895</v>
      </c>
      <c r="BC88" s="454">
        <v>0.88524163983644899</v>
      </c>
      <c r="BD88" s="454">
        <v>0.94866710901260398</v>
      </c>
      <c r="BE88" s="454">
        <v>0.92974138259887695</v>
      </c>
      <c r="BF88" s="454">
        <v>0.93471163511276201</v>
      </c>
      <c r="BG88" s="454">
        <v>0.932411849498749</v>
      </c>
      <c r="BH88" s="454">
        <v>0.91099280118942305</v>
      </c>
      <c r="BI88" s="454">
        <v>0.937128186225891</v>
      </c>
      <c r="BJ88" s="454">
        <v>0.93900692462921098</v>
      </c>
      <c r="BK88" s="454">
        <v>0.93017259092555804</v>
      </c>
      <c r="BL88" s="454">
        <v>0.93553160122505796</v>
      </c>
      <c r="BM88" s="454">
        <v>0.91025057105503504</v>
      </c>
      <c r="BN88" s="454">
        <v>0.87323460498769201</v>
      </c>
      <c r="BO88" s="458">
        <f>ROW()</f>
        <v>88</v>
      </c>
    </row>
    <row r="89" spans="1:67" s="455" customFormat="1" ht="14" x14ac:dyDescent="0.15">
      <c r="A89" s="454" t="s">
        <v>224</v>
      </c>
      <c r="B89" s="454" t="s">
        <v>812</v>
      </c>
      <c r="C89" s="454" t="s">
        <v>1072</v>
      </c>
      <c r="D89" s="454" t="s">
        <v>1073</v>
      </c>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v>1.02545</v>
      </c>
      <c r="AJ89" s="454">
        <v>1.017171</v>
      </c>
      <c r="AK89" s="454">
        <v>1.0140690000000001</v>
      </c>
      <c r="AL89" s="454">
        <v>1.0066710000000001</v>
      </c>
      <c r="AM89" s="454">
        <v>0.99473999999999996</v>
      </c>
      <c r="AN89" s="454">
        <v>0.98526800000000003</v>
      </c>
      <c r="AO89" s="454">
        <v>0.98147600000000002</v>
      </c>
      <c r="AP89" s="454">
        <v>0.96921299999999999</v>
      </c>
      <c r="AQ89" s="454">
        <v>0.96157499999999996</v>
      </c>
      <c r="AR89" s="454">
        <v>0.95272100000000004</v>
      </c>
      <c r="AS89" s="454">
        <v>0.930369</v>
      </c>
      <c r="AT89" s="454">
        <v>0.91194799999999998</v>
      </c>
      <c r="AU89" s="454">
        <v>0.90067799999999998</v>
      </c>
      <c r="AV89" s="454">
        <v>0.92989299999999997</v>
      </c>
      <c r="AW89" s="454">
        <v>0.93512700000000004</v>
      </c>
      <c r="AX89" s="454">
        <v>0.91645799999999999</v>
      </c>
      <c r="AY89" s="454">
        <v>0.89468800000000004</v>
      </c>
      <c r="AZ89" s="454">
        <v>0.88877099999999998</v>
      </c>
      <c r="BA89" s="454">
        <v>0.88187400000000005</v>
      </c>
      <c r="BB89" s="454">
        <v>0.86296600000000001</v>
      </c>
      <c r="BC89" s="454">
        <v>0.85463199999999995</v>
      </c>
      <c r="BD89" s="454">
        <v>0.84136100000000003</v>
      </c>
      <c r="BE89" s="454">
        <v>0.84430099999999997</v>
      </c>
      <c r="BF89" s="454">
        <v>0.811643</v>
      </c>
      <c r="BG89" s="454">
        <v>0.80756499999999998</v>
      </c>
      <c r="BH89" s="454">
        <v>0.80869400000000002</v>
      </c>
      <c r="BI89" s="454">
        <v>0.78004399999999996</v>
      </c>
      <c r="BJ89" s="454">
        <v>0.77010900000000004</v>
      </c>
      <c r="BK89" s="454">
        <v>0.756166</v>
      </c>
      <c r="BL89" s="454">
        <v>0.73866299999999996</v>
      </c>
      <c r="BM89" s="454">
        <v>0.72731199999999996</v>
      </c>
      <c r="BN89" s="454">
        <v>0.72532300000000005</v>
      </c>
      <c r="BO89" s="458">
        <f>ROW()</f>
        <v>89</v>
      </c>
    </row>
    <row r="90" spans="1:67" s="455" customFormat="1" ht="14" x14ac:dyDescent="0.15">
      <c r="A90" s="454" t="s">
        <v>813</v>
      </c>
      <c r="B90" s="454" t="s">
        <v>814</v>
      </c>
      <c r="C90" s="454" t="s">
        <v>1072</v>
      </c>
      <c r="D90" s="454" t="s">
        <v>1073</v>
      </c>
      <c r="E90" s="454"/>
      <c r="F90" s="454"/>
      <c r="G90" s="454"/>
      <c r="H90" s="454"/>
      <c r="I90" s="454"/>
      <c r="J90" s="454"/>
      <c r="K90" s="454"/>
      <c r="L90" s="454"/>
      <c r="M90" s="454"/>
      <c r="N90" s="454"/>
      <c r="O90" s="454"/>
      <c r="P90" s="454"/>
      <c r="Q90" s="454"/>
      <c r="R90" s="454"/>
      <c r="S90" s="454"/>
      <c r="T90" s="454"/>
      <c r="U90" s="454"/>
      <c r="V90" s="454"/>
      <c r="W90" s="454"/>
      <c r="X90" s="454"/>
      <c r="Y90" s="454"/>
      <c r="Z90" s="454"/>
      <c r="AA90" s="454"/>
      <c r="AB90" s="454"/>
      <c r="AC90" s="454"/>
      <c r="AD90" s="454"/>
      <c r="AE90" s="454"/>
      <c r="AF90" s="454"/>
      <c r="AG90" s="454"/>
      <c r="AH90" s="454"/>
      <c r="AI90" s="454"/>
      <c r="AJ90" s="454"/>
      <c r="AK90" s="454"/>
      <c r="AL90" s="454"/>
      <c r="AM90" s="454"/>
      <c r="AN90" s="454"/>
      <c r="AO90" s="454"/>
      <c r="AP90" s="454"/>
      <c r="AQ90" s="454"/>
      <c r="AR90" s="454"/>
      <c r="AS90" s="454"/>
      <c r="AT90" s="454"/>
      <c r="AU90" s="454"/>
      <c r="AV90" s="454"/>
      <c r="AW90" s="454"/>
      <c r="AX90" s="454"/>
      <c r="AY90" s="454"/>
      <c r="AZ90" s="454"/>
      <c r="BA90" s="454"/>
      <c r="BB90" s="454"/>
      <c r="BC90" s="454"/>
      <c r="BD90" s="454"/>
      <c r="BE90" s="454"/>
      <c r="BF90" s="454"/>
      <c r="BG90" s="454"/>
      <c r="BH90" s="454"/>
      <c r="BI90" s="454"/>
      <c r="BJ90" s="454"/>
      <c r="BK90" s="454"/>
      <c r="BL90" s="454"/>
      <c r="BM90" s="454"/>
      <c r="BN90" s="454"/>
      <c r="BO90" s="458">
        <f>ROW()</f>
        <v>90</v>
      </c>
    </row>
    <row r="91" spans="1:67" s="455" customFormat="1" ht="14" x14ac:dyDescent="0.15">
      <c r="A91" s="454" t="s">
        <v>815</v>
      </c>
      <c r="B91" s="454" t="s">
        <v>42</v>
      </c>
      <c r="C91" s="454" t="s">
        <v>1072</v>
      </c>
      <c r="D91" s="454" t="s">
        <v>1073</v>
      </c>
      <c r="E91" s="454"/>
      <c r="F91" s="454"/>
      <c r="G91" s="454"/>
      <c r="H91" s="454"/>
      <c r="I91" s="454"/>
      <c r="J91" s="454"/>
      <c r="K91" s="454"/>
      <c r="L91" s="454"/>
      <c r="M91" s="454"/>
      <c r="N91" s="454"/>
      <c r="O91" s="454"/>
      <c r="P91" s="454"/>
      <c r="Q91" s="454"/>
      <c r="R91" s="454"/>
      <c r="S91" s="454"/>
      <c r="T91" s="454"/>
      <c r="U91" s="454"/>
      <c r="V91" s="454"/>
      <c r="W91" s="454"/>
      <c r="X91" s="454"/>
      <c r="Y91" s="454"/>
      <c r="Z91" s="454"/>
      <c r="AA91" s="454"/>
      <c r="AB91" s="454"/>
      <c r="AC91" s="454"/>
      <c r="AD91" s="454"/>
      <c r="AE91" s="454"/>
      <c r="AF91" s="454"/>
      <c r="AG91" s="454"/>
      <c r="AH91" s="454"/>
      <c r="AI91" s="454">
        <v>0.86413676021480701</v>
      </c>
      <c r="AJ91" s="454">
        <v>0.878510455350064</v>
      </c>
      <c r="AK91" s="454">
        <v>0.88496670149947698</v>
      </c>
      <c r="AL91" s="454">
        <v>0.89051561289021797</v>
      </c>
      <c r="AM91" s="454">
        <v>0.89469729679290899</v>
      </c>
      <c r="AN91" s="454">
        <v>0.89601937527944897</v>
      </c>
      <c r="AO91" s="454">
        <v>0.89635934148475005</v>
      </c>
      <c r="AP91" s="454">
        <v>0.88690243875994501</v>
      </c>
      <c r="AQ91" s="454">
        <v>0.90326532949917204</v>
      </c>
      <c r="AR91" s="454">
        <v>0.88372459509119206</v>
      </c>
      <c r="AS91" s="454">
        <v>0.87347026929289096</v>
      </c>
      <c r="AT91" s="454">
        <v>0.86369703406212694</v>
      </c>
      <c r="AU91" s="454">
        <v>0.85124359033089003</v>
      </c>
      <c r="AV91" s="454">
        <v>0.83172899873606598</v>
      </c>
      <c r="AW91" s="454">
        <v>0.81803131531694495</v>
      </c>
      <c r="AX91" s="454">
        <v>0.80979174401570098</v>
      </c>
      <c r="AY91" s="454">
        <v>0.79643047973769898</v>
      </c>
      <c r="AZ91" s="454">
        <v>0.80009019610625598</v>
      </c>
      <c r="BA91" s="454">
        <v>0.82432454440856495</v>
      </c>
      <c r="BB91" s="454">
        <v>0.86299031360363399</v>
      </c>
      <c r="BC91" s="454">
        <v>0.88346629749572003</v>
      </c>
      <c r="BD91" s="454">
        <v>0.87929396015344896</v>
      </c>
      <c r="BE91" s="454">
        <v>0.92462567485937097</v>
      </c>
      <c r="BF91" s="454">
        <v>0.91450254827225697</v>
      </c>
      <c r="BG91" s="454">
        <v>0.92486221928634205</v>
      </c>
      <c r="BH91" s="454">
        <v>0.86762270811173503</v>
      </c>
      <c r="BI91" s="454">
        <v>0.89378483927915098</v>
      </c>
      <c r="BJ91" s="454">
        <v>0.94266984499072604</v>
      </c>
      <c r="BK91" s="454">
        <v>1.0070924924864699</v>
      </c>
      <c r="BL91" s="454">
        <v>1.0035679433927001</v>
      </c>
      <c r="BM91" s="454">
        <v>0.99729036214493805</v>
      </c>
      <c r="BN91" s="454">
        <v>0.9809341238682</v>
      </c>
      <c r="BO91" s="458">
        <f>ROW()</f>
        <v>91</v>
      </c>
    </row>
    <row r="92" spans="1:67" s="455" customFormat="1" ht="14" x14ac:dyDescent="0.15">
      <c r="A92" s="454" t="s">
        <v>225</v>
      </c>
      <c r="B92" s="454" t="s">
        <v>816</v>
      </c>
      <c r="C92" s="454" t="s">
        <v>1072</v>
      </c>
      <c r="D92" s="454" t="s">
        <v>1073</v>
      </c>
      <c r="E92" s="454"/>
      <c r="F92" s="454"/>
      <c r="G92" s="454"/>
      <c r="H92" s="454"/>
      <c r="I92" s="454"/>
      <c r="J92" s="454"/>
      <c r="K92" s="454"/>
      <c r="L92" s="454"/>
      <c r="M92" s="454"/>
      <c r="N92" s="454"/>
      <c r="O92" s="454"/>
      <c r="P92" s="454"/>
      <c r="Q92" s="454"/>
      <c r="R92" s="454"/>
      <c r="S92" s="454"/>
      <c r="T92" s="454"/>
      <c r="U92" s="454"/>
      <c r="V92" s="454"/>
      <c r="W92" s="454"/>
      <c r="X92" s="454"/>
      <c r="Y92" s="454"/>
      <c r="Z92" s="454"/>
      <c r="AA92" s="454"/>
      <c r="AB92" s="454"/>
      <c r="AC92" s="454"/>
      <c r="AD92" s="454"/>
      <c r="AE92" s="454"/>
      <c r="AF92" s="454"/>
      <c r="AG92" s="454"/>
      <c r="AH92" s="454"/>
      <c r="AI92" s="454">
        <v>146.792595211394</v>
      </c>
      <c r="AJ92" s="454">
        <v>125.851984305773</v>
      </c>
      <c r="AK92" s="454">
        <v>123.31099316588001</v>
      </c>
      <c r="AL92" s="454">
        <v>119.842083015168</v>
      </c>
      <c r="AM92" s="454">
        <v>171.95826436415601</v>
      </c>
      <c r="AN92" s="454">
        <v>170.68195299912799</v>
      </c>
      <c r="AO92" s="454">
        <v>190.345823672113</v>
      </c>
      <c r="AP92" s="454">
        <v>188.89023465801</v>
      </c>
      <c r="AQ92" s="454">
        <v>153.565033875464</v>
      </c>
      <c r="AR92" s="454">
        <v>180.49265373415301</v>
      </c>
      <c r="AS92" s="454">
        <v>226.07012887060901</v>
      </c>
      <c r="AT92" s="454">
        <v>207.26529447917301</v>
      </c>
      <c r="AU92" s="454">
        <v>205.83114407659099</v>
      </c>
      <c r="AV92" s="454">
        <v>201.40923146570299</v>
      </c>
      <c r="AW92" s="454">
        <v>211.375050431868</v>
      </c>
      <c r="AX92" s="454">
        <v>246.131501778428</v>
      </c>
      <c r="AY92" s="454">
        <v>262.32581566420203</v>
      </c>
      <c r="AZ92" s="454">
        <v>266.23081119936001</v>
      </c>
      <c r="BA92" s="454">
        <v>314.71606674859601</v>
      </c>
      <c r="BB92" s="454">
        <v>256.190535422859</v>
      </c>
      <c r="BC92" s="454">
        <v>295.08050329182601</v>
      </c>
      <c r="BD92" s="454">
        <v>325.73254394531301</v>
      </c>
      <c r="BE92" s="454">
        <v>326.27444458007801</v>
      </c>
      <c r="BF92" s="454">
        <v>316.43493652343801</v>
      </c>
      <c r="BG92" s="454">
        <v>310.41546630859398</v>
      </c>
      <c r="BH92" s="454">
        <v>297.01083374023398</v>
      </c>
      <c r="BI92" s="454">
        <v>289.72079467773398</v>
      </c>
      <c r="BJ92" s="454">
        <v>279.76571655273398</v>
      </c>
      <c r="BK92" s="454">
        <v>292.847387821496</v>
      </c>
      <c r="BL92" s="454">
        <v>292.15336525121</v>
      </c>
      <c r="BM92" s="454">
        <v>262.22993332737502</v>
      </c>
      <c r="BN92" s="454">
        <v>285.023968119085</v>
      </c>
      <c r="BO92" s="458">
        <f>ROW()</f>
        <v>92</v>
      </c>
    </row>
    <row r="93" spans="1:67" s="455" customFormat="1" ht="14" x14ac:dyDescent="0.15">
      <c r="A93" s="454" t="s">
        <v>349</v>
      </c>
      <c r="B93" s="454" t="s">
        <v>817</v>
      </c>
      <c r="C93" s="454" t="s">
        <v>1072</v>
      </c>
      <c r="D93" s="454" t="s">
        <v>1073</v>
      </c>
      <c r="E93" s="454"/>
      <c r="F93" s="454"/>
      <c r="G93" s="454"/>
      <c r="H93" s="454"/>
      <c r="I93" s="454"/>
      <c r="J93" s="454"/>
      <c r="K93" s="454"/>
      <c r="L93" s="454"/>
      <c r="M93" s="454"/>
      <c r="N93" s="454"/>
      <c r="O93" s="454"/>
      <c r="P93" s="454"/>
      <c r="Q93" s="454"/>
      <c r="R93" s="454"/>
      <c r="S93" s="454"/>
      <c r="T93" s="454"/>
      <c r="U93" s="454"/>
      <c r="V93" s="454"/>
      <c r="W93" s="454"/>
      <c r="X93" s="454"/>
      <c r="Y93" s="454"/>
      <c r="Z93" s="454"/>
      <c r="AA93" s="454"/>
      <c r="AB93" s="454"/>
      <c r="AC93" s="454"/>
      <c r="AD93" s="454"/>
      <c r="AE93" s="454"/>
      <c r="AF93" s="454"/>
      <c r="AG93" s="454"/>
      <c r="AH93" s="454"/>
      <c r="AI93" s="454">
        <v>0.62948899999999997</v>
      </c>
      <c r="AJ93" s="454">
        <v>0.64798299999999998</v>
      </c>
      <c r="AK93" s="454">
        <v>0.65458499999999997</v>
      </c>
      <c r="AL93" s="454">
        <v>0.65690400000000004</v>
      </c>
      <c r="AM93" s="454">
        <v>0.65213299999999996</v>
      </c>
      <c r="AN93" s="454">
        <v>0.71328000000000003</v>
      </c>
      <c r="AO93" s="454">
        <v>0.71305700000000005</v>
      </c>
      <c r="AP93" s="454">
        <v>0.70867199999999997</v>
      </c>
      <c r="AQ93" s="454">
        <v>0.72071300000000005</v>
      </c>
      <c r="AR93" s="454">
        <v>0.72581899999999999</v>
      </c>
      <c r="AS93" s="454">
        <v>0.70461200000000002</v>
      </c>
      <c r="AT93" s="454">
        <v>0.69468200000000002</v>
      </c>
      <c r="AU93" s="454">
        <v>0.68987699999999996</v>
      </c>
      <c r="AV93" s="454">
        <v>0.695878</v>
      </c>
      <c r="AW93" s="454">
        <v>0.68783899999999998</v>
      </c>
      <c r="AX93" s="454">
        <v>0.707619</v>
      </c>
      <c r="AY93" s="454">
        <v>0.69648699999999997</v>
      </c>
      <c r="AZ93" s="454">
        <v>0.70923899999999995</v>
      </c>
      <c r="BA93" s="454">
        <v>0.70169099999999995</v>
      </c>
      <c r="BB93" s="454">
        <v>0.71007399999999998</v>
      </c>
      <c r="BC93" s="454">
        <v>0.70224299999999995</v>
      </c>
      <c r="BD93" s="454">
        <v>0.70605200000000001</v>
      </c>
      <c r="BE93" s="454">
        <v>0.70163399999999998</v>
      </c>
      <c r="BF93" s="454">
        <v>0.69524799999999998</v>
      </c>
      <c r="BG93" s="454">
        <v>0.69844399999999995</v>
      </c>
      <c r="BH93" s="454">
        <v>0.69255100000000003</v>
      </c>
      <c r="BI93" s="454">
        <v>0.68860299999999997</v>
      </c>
      <c r="BJ93" s="454">
        <v>0.68460100000000002</v>
      </c>
      <c r="BK93" s="454">
        <v>0.68771400000000005</v>
      </c>
      <c r="BL93" s="454">
        <v>0.68805799999999995</v>
      </c>
      <c r="BM93" s="454">
        <v>0.68898800000000004</v>
      </c>
      <c r="BN93" s="454">
        <v>0.69280200000000003</v>
      </c>
      <c r="BO93" s="458">
        <f>ROW()</f>
        <v>93</v>
      </c>
    </row>
    <row r="94" spans="1:67" s="455" customFormat="1" ht="14" x14ac:dyDescent="0.15">
      <c r="A94" s="454" t="s">
        <v>227</v>
      </c>
      <c r="B94" s="454" t="s">
        <v>818</v>
      </c>
      <c r="C94" s="454" t="s">
        <v>1072</v>
      </c>
      <c r="D94" s="454" t="s">
        <v>1073</v>
      </c>
      <c r="E94" s="454"/>
      <c r="F94" s="454"/>
      <c r="G94" s="454"/>
      <c r="H94" s="454"/>
      <c r="I94" s="454"/>
      <c r="J94" s="454"/>
      <c r="K94" s="454"/>
      <c r="L94" s="454"/>
      <c r="M94" s="454"/>
      <c r="N94" s="454"/>
      <c r="O94" s="454"/>
      <c r="P94" s="454"/>
      <c r="Q94" s="454"/>
      <c r="R94" s="454"/>
      <c r="S94" s="454"/>
      <c r="T94" s="454"/>
      <c r="U94" s="454"/>
      <c r="V94" s="454"/>
      <c r="W94" s="454"/>
      <c r="X94" s="454"/>
      <c r="Y94" s="454"/>
      <c r="Z94" s="454"/>
      <c r="AA94" s="454"/>
      <c r="AB94" s="454"/>
      <c r="AC94" s="454"/>
      <c r="AD94" s="454"/>
      <c r="AE94" s="454"/>
      <c r="AF94" s="454"/>
      <c r="AG94" s="454"/>
      <c r="AH94" s="454"/>
      <c r="AI94" s="454">
        <v>5.4566225157013003E-7</v>
      </c>
      <c r="AJ94" s="454">
        <v>8.5627438627809797E-7</v>
      </c>
      <c r="AK94" s="454">
        <v>1.18070894121981E-5</v>
      </c>
      <c r="AL94" s="454">
        <v>1.79284288205442E-3</v>
      </c>
      <c r="AM94" s="454">
        <v>0.107807011410676</v>
      </c>
      <c r="AN94" s="454">
        <v>0.27741890480968801</v>
      </c>
      <c r="AO94" s="454">
        <v>0.389667404066598</v>
      </c>
      <c r="AP94" s="454">
        <v>0.40810126838148703</v>
      </c>
      <c r="AQ94" s="454">
        <v>0.43155317192868498</v>
      </c>
      <c r="AR94" s="454">
        <v>0.466948871896744</v>
      </c>
      <c r="AS94" s="454">
        <v>0.47797477018714901</v>
      </c>
      <c r="AT94" s="454">
        <v>0.49257419649490702</v>
      </c>
      <c r="AU94" s="454">
        <v>0.51372440525523599</v>
      </c>
      <c r="AV94" s="454">
        <v>0.521033447524618</v>
      </c>
      <c r="AW94" s="454">
        <v>0.55019661034064904</v>
      </c>
      <c r="AX94" s="454">
        <v>0.57580744605166201</v>
      </c>
      <c r="AY94" s="454">
        <v>0.60576600598142905</v>
      </c>
      <c r="AZ94" s="454">
        <v>0.64564820709660897</v>
      </c>
      <c r="BA94" s="454">
        <v>0.69428597864338004</v>
      </c>
      <c r="BB94" s="454">
        <v>0.67512868685578098</v>
      </c>
      <c r="BC94" s="454">
        <v>0.761769389955684</v>
      </c>
      <c r="BD94" s="454">
        <v>0.81129533052444502</v>
      </c>
      <c r="BE94" s="454">
        <v>0.74310088157653797</v>
      </c>
      <c r="BF94" s="454">
        <v>0.72477406263351396</v>
      </c>
      <c r="BG94" s="454">
        <v>0.72290188074111905</v>
      </c>
      <c r="BH94" s="454">
        <v>0.75351679325103804</v>
      </c>
      <c r="BI94" s="454">
        <v>0.74767273664474498</v>
      </c>
      <c r="BJ94" s="454">
        <v>0.80457169037939902</v>
      </c>
      <c r="BK94" s="454">
        <v>0.82006841535711805</v>
      </c>
      <c r="BL94" s="454">
        <v>0.84749038571558799</v>
      </c>
      <c r="BM94" s="454">
        <v>0.89837103913399396</v>
      </c>
      <c r="BN94" s="454">
        <v>0.95551433977049705</v>
      </c>
      <c r="BO94" s="458">
        <f>ROW()</f>
        <v>94</v>
      </c>
    </row>
    <row r="95" spans="1:67" s="455" customFormat="1" ht="14" x14ac:dyDescent="0.15">
      <c r="A95" s="454" t="s">
        <v>229</v>
      </c>
      <c r="B95" s="454" t="s">
        <v>819</v>
      </c>
      <c r="C95" s="454" t="s">
        <v>1072</v>
      </c>
      <c r="D95" s="454" t="s">
        <v>1073</v>
      </c>
      <c r="E95" s="454"/>
      <c r="F95" s="454"/>
      <c r="G95" s="454"/>
      <c r="H95" s="454"/>
      <c r="I95" s="454"/>
      <c r="J95" s="454"/>
      <c r="K95" s="454"/>
      <c r="L95" s="454"/>
      <c r="M95" s="454"/>
      <c r="N95" s="454"/>
      <c r="O95" s="454"/>
      <c r="P95" s="454"/>
      <c r="Q95" s="454"/>
      <c r="R95" s="454"/>
      <c r="S95" s="454"/>
      <c r="T95" s="454"/>
      <c r="U95" s="454"/>
      <c r="V95" s="454"/>
      <c r="W95" s="454"/>
      <c r="X95" s="454"/>
      <c r="Y95" s="454"/>
      <c r="Z95" s="454"/>
      <c r="AA95" s="454"/>
      <c r="AB95" s="454"/>
      <c r="AC95" s="454"/>
      <c r="AD95" s="454"/>
      <c r="AE95" s="454"/>
      <c r="AF95" s="454"/>
      <c r="AG95" s="454"/>
      <c r="AH95" s="454"/>
      <c r="AI95" s="454">
        <v>1.68580984573901E-2</v>
      </c>
      <c r="AJ95" s="454">
        <v>1.9574720168615899E-2</v>
      </c>
      <c r="AK95" s="454">
        <v>2.1272535677443399E-2</v>
      </c>
      <c r="AL95" s="454">
        <v>2.7379121843723299E-2</v>
      </c>
      <c r="AM95" s="454">
        <v>3.4883252229607503E-2</v>
      </c>
      <c r="AN95" s="454">
        <v>4.88740237089084E-2</v>
      </c>
      <c r="AO95" s="454">
        <v>6.7115468903886505E-2</v>
      </c>
      <c r="AP95" s="454">
        <v>7.8815785240310701E-2</v>
      </c>
      <c r="AQ95" s="454">
        <v>9.1225889409799504E-2</v>
      </c>
      <c r="AR95" s="454">
        <v>0.10252637374284999</v>
      </c>
      <c r="AS95" s="454">
        <v>0.12755461150320499</v>
      </c>
      <c r="AT95" s="454">
        <v>0.16817754482729</v>
      </c>
      <c r="AU95" s="454">
        <v>0.20338348492609801</v>
      </c>
      <c r="AV95" s="454">
        <v>0.25669733184119298</v>
      </c>
      <c r="AW95" s="454">
        <v>0.28586013445748099</v>
      </c>
      <c r="AX95" s="454">
        <v>0.31864334529858601</v>
      </c>
      <c r="AY95" s="454">
        <v>0.34863610677405799</v>
      </c>
      <c r="AZ95" s="454">
        <v>0.40269666771317603</v>
      </c>
      <c r="BA95" s="454">
        <v>0.47181214191092202</v>
      </c>
      <c r="BB95" s="454">
        <v>0.54225331659523901</v>
      </c>
      <c r="BC95" s="454">
        <v>0.62473572889546902</v>
      </c>
      <c r="BD95" s="454">
        <v>0.69718116521835305</v>
      </c>
      <c r="BE95" s="454">
        <v>0.76606106758117698</v>
      </c>
      <c r="BF95" s="454">
        <v>0.88355493545532204</v>
      </c>
      <c r="BG95" s="454">
        <v>1.04678118228912</v>
      </c>
      <c r="BH95" s="454">
        <v>1.26583588123322</v>
      </c>
      <c r="BI95" s="454">
        <v>1.5442366600036601</v>
      </c>
      <c r="BJ95" s="454">
        <v>1.76394963264465</v>
      </c>
      <c r="BK95" s="454">
        <v>1.9048648663226799</v>
      </c>
      <c r="BL95" s="454">
        <v>2.0301050421214901</v>
      </c>
      <c r="BM95" s="454">
        <v>2.1937956400631502</v>
      </c>
      <c r="BN95" s="454">
        <v>2.3419056932096902</v>
      </c>
      <c r="BO95" s="458">
        <f>ROW()</f>
        <v>95</v>
      </c>
    </row>
    <row r="96" spans="1:67" s="455" customFormat="1" ht="14" x14ac:dyDescent="0.15">
      <c r="A96" s="454" t="s">
        <v>820</v>
      </c>
      <c r="B96" s="454" t="s">
        <v>821</v>
      </c>
      <c r="C96" s="454" t="s">
        <v>1072</v>
      </c>
      <c r="D96" s="454" t="s">
        <v>1073</v>
      </c>
      <c r="E96" s="454"/>
      <c r="F96" s="454"/>
      <c r="G96" s="454"/>
      <c r="H96" s="454"/>
      <c r="I96" s="454"/>
      <c r="J96" s="454"/>
      <c r="K96" s="454"/>
      <c r="L96" s="454"/>
      <c r="M96" s="454"/>
      <c r="N96" s="454"/>
      <c r="O96" s="454"/>
      <c r="P96" s="454"/>
      <c r="Q96" s="454"/>
      <c r="R96" s="454"/>
      <c r="S96" s="454"/>
      <c r="T96" s="454"/>
      <c r="U96" s="454"/>
      <c r="V96" s="454"/>
      <c r="W96" s="454"/>
      <c r="X96" s="454"/>
      <c r="Y96" s="454"/>
      <c r="Z96" s="454"/>
      <c r="AA96" s="454"/>
      <c r="AB96" s="454"/>
      <c r="AC96" s="454"/>
      <c r="AD96" s="454"/>
      <c r="AE96" s="454"/>
      <c r="AF96" s="454"/>
      <c r="AG96" s="454"/>
      <c r="AH96" s="454"/>
      <c r="AI96" s="454"/>
      <c r="AJ96" s="454"/>
      <c r="AK96" s="454"/>
      <c r="AL96" s="454"/>
      <c r="AM96" s="454"/>
      <c r="AN96" s="454"/>
      <c r="AO96" s="454"/>
      <c r="AP96" s="454"/>
      <c r="AQ96" s="454"/>
      <c r="AR96" s="454"/>
      <c r="AS96" s="454"/>
      <c r="AT96" s="454"/>
      <c r="AU96" s="454"/>
      <c r="AV96" s="454"/>
      <c r="AW96" s="454"/>
      <c r="AX96" s="454"/>
      <c r="AY96" s="454"/>
      <c r="AZ96" s="454"/>
      <c r="BA96" s="454"/>
      <c r="BB96" s="454"/>
      <c r="BC96" s="454"/>
      <c r="BD96" s="454"/>
      <c r="BE96" s="454"/>
      <c r="BF96" s="454"/>
      <c r="BG96" s="454"/>
      <c r="BH96" s="454"/>
      <c r="BI96" s="454"/>
      <c r="BJ96" s="454"/>
      <c r="BK96" s="454"/>
      <c r="BL96" s="454"/>
      <c r="BM96" s="454"/>
      <c r="BN96" s="454"/>
      <c r="BO96" s="458">
        <f>ROW()</f>
        <v>96</v>
      </c>
    </row>
    <row r="97" spans="1:67" s="455" customFormat="1" ht="14" x14ac:dyDescent="0.15">
      <c r="A97" s="454" t="s">
        <v>233</v>
      </c>
      <c r="B97" s="454" t="s">
        <v>822</v>
      </c>
      <c r="C97" s="454" t="s">
        <v>1072</v>
      </c>
      <c r="D97" s="454" t="s">
        <v>1073</v>
      </c>
      <c r="E97" s="454"/>
      <c r="F97" s="454"/>
      <c r="G97" s="454"/>
      <c r="H97" s="454"/>
      <c r="I97" s="454"/>
      <c r="J97" s="454"/>
      <c r="K97" s="454"/>
      <c r="L97" s="454"/>
      <c r="M97" s="454"/>
      <c r="N97" s="454"/>
      <c r="O97" s="454"/>
      <c r="P97" s="454"/>
      <c r="Q97" s="454"/>
      <c r="R97" s="454"/>
      <c r="S97" s="454"/>
      <c r="T97" s="454"/>
      <c r="U97" s="454"/>
      <c r="V97" s="454"/>
      <c r="W97" s="454"/>
      <c r="X97" s="454"/>
      <c r="Y97" s="454"/>
      <c r="Z97" s="454"/>
      <c r="AA97" s="454"/>
      <c r="AB97" s="454"/>
      <c r="AC97" s="454"/>
      <c r="AD97" s="454"/>
      <c r="AE97" s="454"/>
      <c r="AF97" s="454"/>
      <c r="AG97" s="454"/>
      <c r="AH97" s="454"/>
      <c r="AI97" s="454">
        <v>458.20367054723101</v>
      </c>
      <c r="AJ97" s="454">
        <v>557.64745936442603</v>
      </c>
      <c r="AK97" s="454">
        <v>688.18079141949499</v>
      </c>
      <c r="AL97" s="454">
        <v>676.77558005493904</v>
      </c>
      <c r="AM97" s="454">
        <v>672.08801950844702</v>
      </c>
      <c r="AN97" s="454">
        <v>697.46118261070501</v>
      </c>
      <c r="AO97" s="454">
        <v>695.50916167980802</v>
      </c>
      <c r="AP97" s="454">
        <v>693.52429393623095</v>
      </c>
      <c r="AQ97" s="454">
        <v>708.605889238749</v>
      </c>
      <c r="AR97" s="454">
        <v>728.30000322791</v>
      </c>
      <c r="AS97" s="454">
        <v>757.03286577509095</v>
      </c>
      <c r="AT97" s="454">
        <v>753.32720588770803</v>
      </c>
      <c r="AU97" s="454">
        <v>744.97670220205703</v>
      </c>
      <c r="AV97" s="454">
        <v>846.79533771014803</v>
      </c>
      <c r="AW97" s="454">
        <v>960.90473113305302</v>
      </c>
      <c r="AX97" s="454">
        <v>1186.8860032806499</v>
      </c>
      <c r="AY97" s="454">
        <v>1584.0874045579801</v>
      </c>
      <c r="AZ97" s="454">
        <v>1752.46152889226</v>
      </c>
      <c r="BA97" s="454">
        <v>2006.7249038979501</v>
      </c>
      <c r="BB97" s="454">
        <v>2029.2579522731801</v>
      </c>
      <c r="BC97" s="454">
        <v>2328.0435435446502</v>
      </c>
      <c r="BD97" s="454">
        <v>2485.90087890625</v>
      </c>
      <c r="BE97" s="454">
        <v>2789.9404296875</v>
      </c>
      <c r="BF97" s="454">
        <v>2932.7470703125</v>
      </c>
      <c r="BG97" s="454">
        <v>3059.93481445313</v>
      </c>
      <c r="BH97" s="454">
        <v>3164.99609375</v>
      </c>
      <c r="BI97" s="454">
        <v>3159.34155273438</v>
      </c>
      <c r="BJ97" s="454">
        <v>3216.03491210938</v>
      </c>
      <c r="BK97" s="454">
        <v>3362.7217428068402</v>
      </c>
      <c r="BL97" s="454">
        <v>3614.2664193362798</v>
      </c>
      <c r="BM97" s="454">
        <v>3746.8028908359902</v>
      </c>
      <c r="BN97" s="454">
        <v>4014.5778755568899</v>
      </c>
      <c r="BO97" s="458">
        <f>ROW()</f>
        <v>97</v>
      </c>
    </row>
    <row r="98" spans="1:67" s="455" customFormat="1" ht="14" x14ac:dyDescent="0.15">
      <c r="A98" s="454" t="s">
        <v>823</v>
      </c>
      <c r="B98" s="454" t="s">
        <v>824</v>
      </c>
      <c r="C98" s="454" t="s">
        <v>1072</v>
      </c>
      <c r="D98" s="454" t="s">
        <v>1073</v>
      </c>
      <c r="E98" s="454"/>
      <c r="F98" s="454"/>
      <c r="G98" s="454"/>
      <c r="H98" s="454"/>
      <c r="I98" s="454"/>
      <c r="J98" s="454"/>
      <c r="K98" s="454"/>
      <c r="L98" s="454"/>
      <c r="M98" s="454"/>
      <c r="N98" s="454"/>
      <c r="O98" s="454"/>
      <c r="P98" s="454"/>
      <c r="Q98" s="454"/>
      <c r="R98" s="454"/>
      <c r="S98" s="454"/>
      <c r="T98" s="454"/>
      <c r="U98" s="454"/>
      <c r="V98" s="454"/>
      <c r="W98" s="454"/>
      <c r="X98" s="454"/>
      <c r="Y98" s="454"/>
      <c r="Z98" s="454"/>
      <c r="AA98" s="454"/>
      <c r="AB98" s="454"/>
      <c r="AC98" s="454"/>
      <c r="AD98" s="454"/>
      <c r="AE98" s="454"/>
      <c r="AF98" s="454"/>
      <c r="AG98" s="454"/>
      <c r="AH98" s="454"/>
      <c r="AI98" s="454">
        <v>2.3624451187421598</v>
      </c>
      <c r="AJ98" s="454">
        <v>2.4738373676172301</v>
      </c>
      <c r="AK98" s="454">
        <v>2.5909296255196002</v>
      </c>
      <c r="AL98" s="454">
        <v>2.6610867884740599</v>
      </c>
      <c r="AM98" s="454">
        <v>2.7038675600796802</v>
      </c>
      <c r="AN98" s="454">
        <v>2.7532947470671498</v>
      </c>
      <c r="AO98" s="454">
        <v>2.78251579618839</v>
      </c>
      <c r="AP98" s="454">
        <v>2.84051500117801</v>
      </c>
      <c r="AQ98" s="454">
        <v>2.8796157989113502</v>
      </c>
      <c r="AR98" s="454">
        <v>2.9628591909134201</v>
      </c>
      <c r="AS98" s="454">
        <v>2.96145215373447</v>
      </c>
      <c r="AT98" s="454">
        <v>3.3342809942487399</v>
      </c>
      <c r="AU98" s="454">
        <v>3.8118210959449601</v>
      </c>
      <c r="AV98" s="454">
        <v>4.7619407216095997</v>
      </c>
      <c r="AW98" s="454">
        <v>9.0054744423518898</v>
      </c>
      <c r="AX98" s="454">
        <v>9.0908684838903007</v>
      </c>
      <c r="AY98" s="454">
        <v>8.9336847922771092</v>
      </c>
      <c r="AZ98" s="454">
        <v>9.0826308220297793</v>
      </c>
      <c r="BA98" s="454">
        <v>9.1323504019353994</v>
      </c>
      <c r="BB98" s="454">
        <v>9.4837348143535998</v>
      </c>
      <c r="BC98" s="454">
        <v>9.9000502109090593</v>
      </c>
      <c r="BD98" s="454">
        <v>10.141971588134799</v>
      </c>
      <c r="BE98" s="454">
        <v>10.831163406372101</v>
      </c>
      <c r="BF98" s="454">
        <v>11.873202323913601</v>
      </c>
      <c r="BG98" s="454">
        <v>12.5058794021606</v>
      </c>
      <c r="BH98" s="454">
        <v>13.5881757736206</v>
      </c>
      <c r="BI98" s="454">
        <v>14.4826145172119</v>
      </c>
      <c r="BJ98" s="454">
        <v>15.286075592041</v>
      </c>
      <c r="BK98" s="454">
        <v>15.967267732416101</v>
      </c>
      <c r="BL98" s="454">
        <v>16.667441162641001</v>
      </c>
      <c r="BM98" s="454">
        <v>17.133969083939999</v>
      </c>
      <c r="BN98" s="454">
        <v>17.6753793418291</v>
      </c>
      <c r="BO98" s="458">
        <f>ROW()</f>
        <v>98</v>
      </c>
    </row>
    <row r="99" spans="1:67" s="455" customFormat="1" ht="14" x14ac:dyDescent="0.15">
      <c r="A99" s="454" t="s">
        <v>234</v>
      </c>
      <c r="B99" s="454" t="s">
        <v>825</v>
      </c>
      <c r="C99" s="454" t="s">
        <v>1072</v>
      </c>
      <c r="D99" s="454" t="s">
        <v>1073</v>
      </c>
      <c r="E99" s="454"/>
      <c r="F99" s="454"/>
      <c r="G99" s="454"/>
      <c r="H99" s="454"/>
      <c r="I99" s="454"/>
      <c r="J99" s="454"/>
      <c r="K99" s="454"/>
      <c r="L99" s="454"/>
      <c r="M99" s="454"/>
      <c r="N99" s="454"/>
      <c r="O99" s="454"/>
      <c r="P99" s="454"/>
      <c r="Q99" s="454"/>
      <c r="R99" s="454"/>
      <c r="S99" s="454"/>
      <c r="T99" s="454"/>
      <c r="U99" s="454"/>
      <c r="V99" s="454"/>
      <c r="W99" s="454"/>
      <c r="X99" s="454"/>
      <c r="Y99" s="454"/>
      <c r="Z99" s="454"/>
      <c r="AA99" s="454"/>
      <c r="AB99" s="454"/>
      <c r="AC99" s="454"/>
      <c r="AD99" s="454"/>
      <c r="AE99" s="454"/>
      <c r="AF99" s="454"/>
      <c r="AG99" s="454"/>
      <c r="AH99" s="454"/>
      <c r="AI99" s="454">
        <v>14.5661326687684</v>
      </c>
      <c r="AJ99" s="454">
        <v>23.655735657418099</v>
      </c>
      <c r="AK99" s="454">
        <v>38.157929085611698</v>
      </c>
      <c r="AL99" s="454">
        <v>55.5608040338713</v>
      </c>
      <c r="AM99" s="454">
        <v>67.046671946616797</v>
      </c>
      <c r="AN99" s="454">
        <v>95.0437018559698</v>
      </c>
      <c r="AO99" s="454">
        <v>129.953469264571</v>
      </c>
      <c r="AP99" s="454">
        <v>171.36221410567799</v>
      </c>
      <c r="AQ99" s="454">
        <v>183.13814885601499</v>
      </c>
      <c r="AR99" s="454">
        <v>202.817085984763</v>
      </c>
      <c r="AS99" s="454">
        <v>204.790785752029</v>
      </c>
      <c r="AT99" s="454">
        <v>213.835825000287</v>
      </c>
      <c r="AU99" s="454">
        <v>214.33754007698701</v>
      </c>
      <c r="AV99" s="454">
        <v>199.654927601818</v>
      </c>
      <c r="AW99" s="454">
        <v>191.73910478851101</v>
      </c>
      <c r="AX99" s="454">
        <v>196.69307245865701</v>
      </c>
      <c r="AY99" s="454">
        <v>186.46915999304201</v>
      </c>
      <c r="AZ99" s="454">
        <v>189.51669157913599</v>
      </c>
      <c r="BA99" s="454">
        <v>209.14797236377899</v>
      </c>
      <c r="BB99" s="454">
        <v>202.70752140415999</v>
      </c>
      <c r="BC99" s="454">
        <v>206.23994067423601</v>
      </c>
      <c r="BD99" s="454">
        <v>230.39176940918</v>
      </c>
      <c r="BE99" s="454">
        <v>232.193115234375</v>
      </c>
      <c r="BF99" s="454">
        <v>229.74427795410199</v>
      </c>
      <c r="BG99" s="454">
        <v>223.30358886718801</v>
      </c>
      <c r="BH99" s="454">
        <v>223.35075378418</v>
      </c>
      <c r="BI99" s="454">
        <v>224.40704345703099</v>
      </c>
      <c r="BJ99" s="454">
        <v>222.74858093261699</v>
      </c>
      <c r="BK99" s="454">
        <v>228.97268705982401</v>
      </c>
      <c r="BL99" s="454">
        <v>217.260541245311</v>
      </c>
      <c r="BM99" s="454">
        <v>214.89330752948101</v>
      </c>
      <c r="BN99" s="454">
        <v>219.149576244071</v>
      </c>
      <c r="BO99" s="458">
        <f>ROW()</f>
        <v>99</v>
      </c>
    </row>
    <row r="100" spans="1:67" s="455" customFormat="1" ht="14" x14ac:dyDescent="0.15">
      <c r="A100" s="454" t="s">
        <v>218</v>
      </c>
      <c r="B100" s="454" t="s">
        <v>826</v>
      </c>
      <c r="C100" s="454" t="s">
        <v>1072</v>
      </c>
      <c r="D100" s="454" t="s">
        <v>1073</v>
      </c>
      <c r="E100" s="454"/>
      <c r="F100" s="454"/>
      <c r="G100" s="454"/>
      <c r="H100" s="454"/>
      <c r="I100" s="454"/>
      <c r="J100" s="454"/>
      <c r="K100" s="454"/>
      <c r="L100" s="454"/>
      <c r="M100" s="454"/>
      <c r="N100" s="454"/>
      <c r="O100" s="454"/>
      <c r="P100" s="454"/>
      <c r="Q100" s="454"/>
      <c r="R100" s="454"/>
      <c r="S100" s="454"/>
      <c r="T100" s="454"/>
      <c r="U100" s="454"/>
      <c r="V100" s="454"/>
      <c r="W100" s="454"/>
      <c r="X100" s="454"/>
      <c r="Y100" s="454"/>
      <c r="Z100" s="454"/>
      <c r="AA100" s="454"/>
      <c r="AB100" s="454"/>
      <c r="AC100" s="454"/>
      <c r="AD100" s="454"/>
      <c r="AE100" s="454"/>
      <c r="AF100" s="454"/>
      <c r="AG100" s="454"/>
      <c r="AH100" s="454"/>
      <c r="AI100" s="454">
        <v>140.02924301903801</v>
      </c>
      <c r="AJ100" s="454">
        <v>140.259981196788</v>
      </c>
      <c r="AK100" s="454">
        <v>115.983540911833</v>
      </c>
      <c r="AL100" s="454">
        <v>110.24674797151999</v>
      </c>
      <c r="AM100" s="454">
        <v>134.41589867678101</v>
      </c>
      <c r="AN100" s="454">
        <v>141.767438399155</v>
      </c>
      <c r="AO100" s="454">
        <v>140.36165072044901</v>
      </c>
      <c r="AP100" s="454">
        <v>119.84147678265801</v>
      </c>
      <c r="AQ100" s="454">
        <v>81.099615096048296</v>
      </c>
      <c r="AR100" s="454">
        <v>111.287991959187</v>
      </c>
      <c r="AS100" s="454">
        <v>159.49224823064</v>
      </c>
      <c r="AT100" s="454">
        <v>137.30516991272501</v>
      </c>
      <c r="AU100" s="454">
        <v>133.05802859471399</v>
      </c>
      <c r="AV100" s="454">
        <v>131.31219792502699</v>
      </c>
      <c r="AW100" s="454">
        <v>149.52012049764201</v>
      </c>
      <c r="AX100" s="454">
        <v>206.70027455344999</v>
      </c>
      <c r="AY100" s="454">
        <v>226.532617666709</v>
      </c>
      <c r="AZ100" s="454">
        <v>227.27181333115399</v>
      </c>
      <c r="BA100" s="454">
        <v>267.23719920566299</v>
      </c>
      <c r="BB100" s="454">
        <v>210.223635066187</v>
      </c>
      <c r="BC100" s="454">
        <v>259.46482999122702</v>
      </c>
      <c r="BD100" s="454">
        <v>297.50949096679699</v>
      </c>
      <c r="BE100" s="454">
        <v>295.03802490234398</v>
      </c>
      <c r="BF100" s="454">
        <v>289.67855834960898</v>
      </c>
      <c r="BG100" s="454">
        <v>284.185302734375</v>
      </c>
      <c r="BH100" s="454">
        <v>277.46356201171898</v>
      </c>
      <c r="BI100" s="454">
        <v>267.94314575195301</v>
      </c>
      <c r="BJ100" s="454">
        <v>248.93429565429699</v>
      </c>
      <c r="BK100" s="454">
        <v>266.25661400096999</v>
      </c>
      <c r="BL100" s="454">
        <v>253.30222462253499</v>
      </c>
      <c r="BM100" s="454">
        <v>228.18439973912101</v>
      </c>
      <c r="BN100" s="454">
        <v>258.87070594606098</v>
      </c>
      <c r="BO100" s="458">
        <f>ROW()</f>
        <v>100</v>
      </c>
    </row>
    <row r="101" spans="1:67" s="455" customFormat="1" ht="14" x14ac:dyDescent="0.15">
      <c r="A101" s="454" t="s">
        <v>230</v>
      </c>
      <c r="B101" s="454" t="s">
        <v>827</v>
      </c>
      <c r="C101" s="454" t="s">
        <v>1072</v>
      </c>
      <c r="D101" s="454" t="s">
        <v>1073</v>
      </c>
      <c r="E101" s="454"/>
      <c r="F101" s="454"/>
      <c r="G101" s="454"/>
      <c r="H101" s="454"/>
      <c r="I101" s="454"/>
      <c r="J101" s="454"/>
      <c r="K101" s="454"/>
      <c r="L101" s="454"/>
      <c r="M101" s="454"/>
      <c r="N101" s="454"/>
      <c r="O101" s="454"/>
      <c r="P101" s="454"/>
      <c r="Q101" s="454"/>
      <c r="R101" s="454"/>
      <c r="S101" s="454"/>
      <c r="T101" s="454"/>
      <c r="U101" s="454"/>
      <c r="V101" s="454"/>
      <c r="W101" s="454"/>
      <c r="X101" s="454"/>
      <c r="Y101" s="454"/>
      <c r="Z101" s="454"/>
      <c r="AA101" s="454"/>
      <c r="AB101" s="454"/>
      <c r="AC101" s="454"/>
      <c r="AD101" s="454"/>
      <c r="AE101" s="454"/>
      <c r="AF101" s="454"/>
      <c r="AG101" s="454"/>
      <c r="AH101" s="454"/>
      <c r="AI101" s="454">
        <v>0.335677</v>
      </c>
      <c r="AJ101" s="454">
        <v>0.38894600000000001</v>
      </c>
      <c r="AK101" s="454">
        <v>0.43655699999999997</v>
      </c>
      <c r="AL101" s="454">
        <v>0.48798000000000002</v>
      </c>
      <c r="AM101" s="454">
        <v>0.53120199999999995</v>
      </c>
      <c r="AN101" s="454">
        <v>0.57123800000000002</v>
      </c>
      <c r="AO101" s="454">
        <v>0.60155499999999995</v>
      </c>
      <c r="AP101" s="454">
        <v>0.62717199999999995</v>
      </c>
      <c r="AQ101" s="454">
        <v>0.64791600000000005</v>
      </c>
      <c r="AR101" s="454">
        <v>0.67327999999999999</v>
      </c>
      <c r="AS101" s="454">
        <v>0.66977299999999995</v>
      </c>
      <c r="AT101" s="454">
        <v>0.66864999999999997</v>
      </c>
      <c r="AU101" s="454">
        <v>0.66296699999999997</v>
      </c>
      <c r="AV101" s="454">
        <v>0.68508199999999997</v>
      </c>
      <c r="AW101" s="454">
        <v>0.69451399999999996</v>
      </c>
      <c r="AX101" s="454">
        <v>0.70897600000000005</v>
      </c>
      <c r="AY101" s="454">
        <v>0.69245500000000004</v>
      </c>
      <c r="AZ101" s="454">
        <v>0.71831699999999998</v>
      </c>
      <c r="BA101" s="454">
        <v>0.707951</v>
      </c>
      <c r="BB101" s="454">
        <v>0.70443199999999995</v>
      </c>
      <c r="BC101" s="454">
        <v>0.72197699999999998</v>
      </c>
      <c r="BD101" s="454">
        <v>0.71316299999999999</v>
      </c>
      <c r="BE101" s="454">
        <v>0.68466300000000002</v>
      </c>
      <c r="BF101" s="454">
        <v>0.63128600000000001</v>
      </c>
      <c r="BG101" s="454">
        <v>0.61113499999999998</v>
      </c>
      <c r="BH101" s="454">
        <v>0.60907</v>
      </c>
      <c r="BI101" s="454">
        <v>0.58857999999999999</v>
      </c>
      <c r="BJ101" s="454">
        <v>0.57504100000000002</v>
      </c>
      <c r="BK101" s="454">
        <v>0.56485700000000005</v>
      </c>
      <c r="BL101" s="454">
        <v>0.56303800000000004</v>
      </c>
      <c r="BM101" s="454">
        <v>0.55280899999999999</v>
      </c>
      <c r="BN101" s="454">
        <v>0.54780700000000004</v>
      </c>
      <c r="BO101" s="458">
        <f>ROW()</f>
        <v>101</v>
      </c>
    </row>
    <row r="102" spans="1:67" s="455" customFormat="1" ht="14" x14ac:dyDescent="0.15">
      <c r="A102" s="454" t="s">
        <v>231</v>
      </c>
      <c r="B102" s="454" t="s">
        <v>828</v>
      </c>
      <c r="C102" s="454" t="s">
        <v>1072</v>
      </c>
      <c r="D102" s="454" t="s">
        <v>1073</v>
      </c>
      <c r="E102" s="454"/>
      <c r="F102" s="454"/>
      <c r="G102" s="454"/>
      <c r="H102" s="454"/>
      <c r="I102" s="454"/>
      <c r="J102" s="454"/>
      <c r="K102" s="454"/>
      <c r="L102" s="454"/>
      <c r="M102" s="454"/>
      <c r="N102" s="454"/>
      <c r="O102" s="454"/>
      <c r="P102" s="454"/>
      <c r="Q102" s="454"/>
      <c r="R102" s="454"/>
      <c r="S102" s="454"/>
      <c r="T102" s="454"/>
      <c r="U102" s="454"/>
      <c r="V102" s="454"/>
      <c r="W102" s="454"/>
      <c r="X102" s="454"/>
      <c r="Y102" s="454"/>
      <c r="Z102" s="454"/>
      <c r="AA102" s="454"/>
      <c r="AB102" s="454"/>
      <c r="AC102" s="454"/>
      <c r="AD102" s="454"/>
      <c r="AE102" s="454"/>
      <c r="AF102" s="454"/>
      <c r="AG102" s="454"/>
      <c r="AH102" s="454"/>
      <c r="AI102" s="454">
        <v>1.6527881829929301</v>
      </c>
      <c r="AJ102" s="454">
        <v>1.7053565681904099</v>
      </c>
      <c r="AK102" s="454">
        <v>1.7342464000520901</v>
      </c>
      <c r="AL102" s="454">
        <v>1.7259976221473801</v>
      </c>
      <c r="AM102" s="454">
        <v>1.7438319140846401</v>
      </c>
      <c r="AN102" s="454">
        <v>1.76016482024883</v>
      </c>
      <c r="AO102" s="454">
        <v>1.77472094318772</v>
      </c>
      <c r="AP102" s="454">
        <v>1.7757725383088501</v>
      </c>
      <c r="AQ102" s="454">
        <v>1.78652527758863</v>
      </c>
      <c r="AR102" s="454">
        <v>1.78145610501767</v>
      </c>
      <c r="AS102" s="454">
        <v>1.7888919206724201</v>
      </c>
      <c r="AT102" s="454">
        <v>1.7869889197531199</v>
      </c>
      <c r="AU102" s="454">
        <v>1.76611370301305</v>
      </c>
      <c r="AV102" s="454">
        <v>1.7305974624429099</v>
      </c>
      <c r="AW102" s="454">
        <v>1.71958770770465</v>
      </c>
      <c r="AX102" s="454">
        <v>1.7088155543257899</v>
      </c>
      <c r="AY102" s="454">
        <v>1.7344597424658501</v>
      </c>
      <c r="AZ102" s="454">
        <v>1.7279901667967299</v>
      </c>
      <c r="BA102" s="454">
        <v>1.82852820719557</v>
      </c>
      <c r="BB102" s="454">
        <v>1.8167029430961099</v>
      </c>
      <c r="BC102" s="454">
        <v>1.80374059452637</v>
      </c>
      <c r="BD102" s="454">
        <v>1.7709947824478101</v>
      </c>
      <c r="BE102" s="454">
        <v>1.8003737926483201</v>
      </c>
      <c r="BF102" s="454">
        <v>1.76927518844604</v>
      </c>
      <c r="BG102" s="454">
        <v>1.73278737068176</v>
      </c>
      <c r="BH102" s="454">
        <v>1.7355021238327</v>
      </c>
      <c r="BI102" s="454">
        <v>1.7301242351532</v>
      </c>
      <c r="BJ102" s="454">
        <v>1.69031286239624</v>
      </c>
      <c r="BK102" s="454">
        <v>1.6392690768661</v>
      </c>
      <c r="BL102" s="454">
        <v>1.6640520531782499</v>
      </c>
      <c r="BM102" s="454">
        <v>1.63928188910424</v>
      </c>
      <c r="BN102" s="454">
        <v>1.6071110079715001</v>
      </c>
      <c r="BO102" s="458">
        <f>ROW()</f>
        <v>102</v>
      </c>
    </row>
    <row r="103" spans="1:67" s="455" customFormat="1" ht="14" x14ac:dyDescent="0.15">
      <c r="A103" s="454" t="s">
        <v>829</v>
      </c>
      <c r="B103" s="454" t="s">
        <v>830</v>
      </c>
      <c r="C103" s="454" t="s">
        <v>1072</v>
      </c>
      <c r="D103" s="454" t="s">
        <v>1073</v>
      </c>
      <c r="E103" s="454"/>
      <c r="F103" s="454"/>
      <c r="G103" s="454"/>
      <c r="H103" s="454"/>
      <c r="I103" s="454"/>
      <c r="J103" s="454"/>
      <c r="K103" s="454"/>
      <c r="L103" s="454"/>
      <c r="M103" s="454"/>
      <c r="N103" s="454"/>
      <c r="O103" s="454"/>
      <c r="P103" s="454"/>
      <c r="Q103" s="454"/>
      <c r="R103" s="454"/>
      <c r="S103" s="454"/>
      <c r="T103" s="454"/>
      <c r="U103" s="454"/>
      <c r="V103" s="454"/>
      <c r="W103" s="454"/>
      <c r="X103" s="454"/>
      <c r="Y103" s="454"/>
      <c r="Z103" s="454"/>
      <c r="AA103" s="454"/>
      <c r="AB103" s="454"/>
      <c r="AC103" s="454"/>
      <c r="AD103" s="454"/>
      <c r="AE103" s="454"/>
      <c r="AF103" s="454"/>
      <c r="AG103" s="454"/>
      <c r="AH103" s="454"/>
      <c r="AI103" s="454"/>
      <c r="AJ103" s="454"/>
      <c r="AK103" s="454"/>
      <c r="AL103" s="454"/>
      <c r="AM103" s="454"/>
      <c r="AN103" s="454"/>
      <c r="AO103" s="454"/>
      <c r="AP103" s="454"/>
      <c r="AQ103" s="454"/>
      <c r="AR103" s="454"/>
      <c r="AS103" s="454"/>
      <c r="AT103" s="454"/>
      <c r="AU103" s="454"/>
      <c r="AV103" s="454"/>
      <c r="AW103" s="454"/>
      <c r="AX103" s="454"/>
      <c r="AY103" s="454"/>
      <c r="AZ103" s="454"/>
      <c r="BA103" s="454"/>
      <c r="BB103" s="454"/>
      <c r="BC103" s="454"/>
      <c r="BD103" s="454"/>
      <c r="BE103" s="454"/>
      <c r="BF103" s="454"/>
      <c r="BG103" s="454"/>
      <c r="BH103" s="454"/>
      <c r="BI103" s="454"/>
      <c r="BJ103" s="454"/>
      <c r="BK103" s="454"/>
      <c r="BL103" s="454"/>
      <c r="BM103" s="454"/>
      <c r="BN103" s="454"/>
      <c r="BO103" s="458">
        <f>ROW()</f>
        <v>103</v>
      </c>
    </row>
    <row r="104" spans="1:67" s="455" customFormat="1" ht="14" x14ac:dyDescent="0.15">
      <c r="A104" s="454" t="s">
        <v>232</v>
      </c>
      <c r="B104" s="454" t="s">
        <v>831</v>
      </c>
      <c r="C104" s="454" t="s">
        <v>1072</v>
      </c>
      <c r="D104" s="454" t="s">
        <v>1073</v>
      </c>
      <c r="E104" s="454"/>
      <c r="F104" s="454"/>
      <c r="G104" s="454"/>
      <c r="H104" s="454"/>
      <c r="I104" s="454"/>
      <c r="J104" s="454"/>
      <c r="K104" s="454"/>
      <c r="L104" s="454"/>
      <c r="M104" s="454"/>
      <c r="N104" s="454"/>
      <c r="O104" s="454"/>
      <c r="P104" s="454"/>
      <c r="Q104" s="454"/>
      <c r="R104" s="454"/>
      <c r="S104" s="454"/>
      <c r="T104" s="454"/>
      <c r="U104" s="454"/>
      <c r="V104" s="454"/>
      <c r="W104" s="454"/>
      <c r="X104" s="454"/>
      <c r="Y104" s="454"/>
      <c r="Z104" s="454"/>
      <c r="AA104" s="454"/>
      <c r="AB104" s="454"/>
      <c r="AC104" s="454"/>
      <c r="AD104" s="454"/>
      <c r="AE104" s="454"/>
      <c r="AF104" s="454"/>
      <c r="AG104" s="454"/>
      <c r="AH104" s="454"/>
      <c r="AI104" s="454">
        <v>1.00199171379421</v>
      </c>
      <c r="AJ104" s="454">
        <v>1.2888143739639999</v>
      </c>
      <c r="AK104" s="454">
        <v>1.3717599952361099</v>
      </c>
      <c r="AL104" s="454">
        <v>1.53435545363689</v>
      </c>
      <c r="AM104" s="454">
        <v>1.67837642050754</v>
      </c>
      <c r="AN104" s="454">
        <v>1.7863960854723</v>
      </c>
      <c r="AO104" s="454">
        <v>1.91040648866096</v>
      </c>
      <c r="AP104" s="454">
        <v>2.0330958963033399</v>
      </c>
      <c r="AQ104" s="454">
        <v>2.20151078343704</v>
      </c>
      <c r="AR104" s="454">
        <v>2.2803655675430798</v>
      </c>
      <c r="AS104" s="454">
        <v>2.3821484421227899</v>
      </c>
      <c r="AT104" s="454">
        <v>2.5065391739169298</v>
      </c>
      <c r="AU104" s="454">
        <v>2.6277374679017602</v>
      </c>
      <c r="AV104" s="454">
        <v>2.6920985382842502</v>
      </c>
      <c r="AW104" s="454">
        <v>2.7796496155690802</v>
      </c>
      <c r="AX104" s="454">
        <v>2.8479069142479299</v>
      </c>
      <c r="AY104" s="454">
        <v>2.9002800928286101</v>
      </c>
      <c r="AZ104" s="454">
        <v>3.0248965550906499</v>
      </c>
      <c r="BA104" s="454">
        <v>3.2471846263462401</v>
      </c>
      <c r="BB104" s="454">
        <v>3.3426640012211601</v>
      </c>
      <c r="BC104" s="454">
        <v>3.4726616471890801</v>
      </c>
      <c r="BD104" s="454">
        <v>3.6365325450897199</v>
      </c>
      <c r="BE104" s="454">
        <v>3.6478822231292698</v>
      </c>
      <c r="BF104" s="454">
        <v>3.7168335914611799</v>
      </c>
      <c r="BG104" s="454">
        <v>3.7668333053588898</v>
      </c>
      <c r="BH104" s="454">
        <v>3.7315721511840798</v>
      </c>
      <c r="BI104" s="454">
        <v>3.8576567173004199</v>
      </c>
      <c r="BJ104" s="454">
        <v>3.9325940608978298</v>
      </c>
      <c r="BK104" s="454">
        <v>3.8865271525551202</v>
      </c>
      <c r="BL104" s="454">
        <v>3.9587638973616701</v>
      </c>
      <c r="BM104" s="454">
        <v>4.0150895033306497</v>
      </c>
      <c r="BN104" s="454">
        <v>3.9787905848538201</v>
      </c>
      <c r="BO104" s="458">
        <f>ROW()</f>
        <v>104</v>
      </c>
    </row>
    <row r="105" spans="1:67" s="455" customFormat="1" ht="14" x14ac:dyDescent="0.15">
      <c r="A105" s="454" t="s">
        <v>832</v>
      </c>
      <c r="B105" s="454" t="s">
        <v>833</v>
      </c>
      <c r="C105" s="454" t="s">
        <v>1072</v>
      </c>
      <c r="D105" s="454" t="s">
        <v>1073</v>
      </c>
      <c r="E105" s="454"/>
      <c r="F105" s="454"/>
      <c r="G105" s="454"/>
      <c r="H105" s="454"/>
      <c r="I105" s="454"/>
      <c r="J105" s="454"/>
      <c r="K105" s="454"/>
      <c r="L105" s="454"/>
      <c r="M105" s="454"/>
      <c r="N105" s="454"/>
      <c r="O105" s="454"/>
      <c r="P105" s="454"/>
      <c r="Q105" s="454"/>
      <c r="R105" s="454"/>
      <c r="S105" s="454"/>
      <c r="T105" s="454"/>
      <c r="U105" s="454"/>
      <c r="V105" s="454"/>
      <c r="W105" s="454"/>
      <c r="X105" s="454"/>
      <c r="Y105" s="454"/>
      <c r="Z105" s="454"/>
      <c r="AA105" s="454"/>
      <c r="AB105" s="454"/>
      <c r="AC105" s="454"/>
      <c r="AD105" s="454"/>
      <c r="AE105" s="454"/>
      <c r="AF105" s="454"/>
      <c r="AG105" s="454"/>
      <c r="AH105" s="454"/>
      <c r="AI105" s="454"/>
      <c r="AJ105" s="454"/>
      <c r="AK105" s="454"/>
      <c r="AL105" s="454"/>
      <c r="AM105" s="454"/>
      <c r="AN105" s="454"/>
      <c r="AO105" s="454"/>
      <c r="AP105" s="454"/>
      <c r="AQ105" s="454"/>
      <c r="AR105" s="454"/>
      <c r="AS105" s="454"/>
      <c r="AT105" s="454"/>
      <c r="AU105" s="454"/>
      <c r="AV105" s="454"/>
      <c r="AW105" s="454"/>
      <c r="AX105" s="454"/>
      <c r="AY105" s="454"/>
      <c r="AZ105" s="454"/>
      <c r="BA105" s="454"/>
      <c r="BB105" s="454"/>
      <c r="BC105" s="454"/>
      <c r="BD105" s="454"/>
      <c r="BE105" s="454"/>
      <c r="BF105" s="454"/>
      <c r="BG105" s="454"/>
      <c r="BH105" s="454"/>
      <c r="BI105" s="454"/>
      <c r="BJ105" s="454"/>
      <c r="BK105" s="454"/>
      <c r="BL105" s="454"/>
      <c r="BM105" s="454"/>
      <c r="BN105" s="454"/>
      <c r="BO105" s="458">
        <f>ROW()</f>
        <v>105</v>
      </c>
    </row>
    <row r="106" spans="1:67" s="455" customFormat="1" ht="14" x14ac:dyDescent="0.15">
      <c r="A106" s="454" t="s">
        <v>235</v>
      </c>
      <c r="B106" s="454" t="s">
        <v>834</v>
      </c>
      <c r="C106" s="454" t="s">
        <v>1072</v>
      </c>
      <c r="D106" s="454" t="s">
        <v>1073</v>
      </c>
      <c r="E106" s="454"/>
      <c r="F106" s="454"/>
      <c r="G106" s="454"/>
      <c r="H106" s="454"/>
      <c r="I106" s="454"/>
      <c r="J106" s="454"/>
      <c r="K106" s="454"/>
      <c r="L106" s="454"/>
      <c r="M106" s="454"/>
      <c r="N106" s="454"/>
      <c r="O106" s="454"/>
      <c r="P106" s="454"/>
      <c r="Q106" s="454"/>
      <c r="R106" s="454"/>
      <c r="S106" s="454"/>
      <c r="T106" s="454"/>
      <c r="U106" s="454"/>
      <c r="V106" s="454"/>
      <c r="W106" s="454"/>
      <c r="X106" s="454"/>
      <c r="Y106" s="454"/>
      <c r="Z106" s="454"/>
      <c r="AA106" s="454"/>
      <c r="AB106" s="454"/>
      <c r="AC106" s="454"/>
      <c r="AD106" s="454"/>
      <c r="AE106" s="454"/>
      <c r="AF106" s="454"/>
      <c r="AG106" s="454"/>
      <c r="AH106" s="454"/>
      <c r="AI106" s="454">
        <v>17.258275809998</v>
      </c>
      <c r="AJ106" s="454">
        <v>39.153089376635698</v>
      </c>
      <c r="AK106" s="454">
        <v>42.606710914184397</v>
      </c>
      <c r="AL106" s="454">
        <v>48.675160502198203</v>
      </c>
      <c r="AM106" s="454">
        <v>55.555457072566199</v>
      </c>
      <c r="AN106" s="454">
        <v>61.1355534585363</v>
      </c>
      <c r="AO106" s="454">
        <v>62.396082915194903</v>
      </c>
      <c r="AP106" s="454">
        <v>62.223613223306103</v>
      </c>
      <c r="AQ106" s="454">
        <v>63.358590379989302</v>
      </c>
      <c r="AR106" s="454">
        <v>69.482243029518401</v>
      </c>
      <c r="AS106" s="454">
        <v>72.417716057861099</v>
      </c>
      <c r="AT106" s="454">
        <v>71.050154381862598</v>
      </c>
      <c r="AU106" s="454">
        <v>71.791882394994005</v>
      </c>
      <c r="AV106" s="454">
        <v>73.724405900897807</v>
      </c>
      <c r="AW106" s="454">
        <v>76.661502215780999</v>
      </c>
      <c r="AX106" s="454">
        <v>80.003856688559196</v>
      </c>
      <c r="AY106" s="454">
        <v>81.976458981787403</v>
      </c>
      <c r="AZ106" s="454">
        <v>89.950467725415294</v>
      </c>
      <c r="BA106" s="454">
        <v>96.832551675475003</v>
      </c>
      <c r="BB106" s="454">
        <v>97.077026984322998</v>
      </c>
      <c r="BC106" s="454">
        <v>100.080774743558</v>
      </c>
      <c r="BD106" s="454">
        <v>100.26947021484401</v>
      </c>
      <c r="BE106" s="454">
        <v>104.88816070556599</v>
      </c>
      <c r="BF106" s="454">
        <v>102.27834320068401</v>
      </c>
      <c r="BG106" s="454">
        <v>101.92862701416</v>
      </c>
      <c r="BH106" s="454">
        <v>102.838325500488</v>
      </c>
      <c r="BI106" s="454">
        <v>106.22980499267599</v>
      </c>
      <c r="BJ106" s="454">
        <v>105.35279083252</v>
      </c>
      <c r="BK106" s="454">
        <v>99.923460706673097</v>
      </c>
      <c r="BL106" s="454">
        <v>101.074652340844</v>
      </c>
      <c r="BM106" s="454">
        <v>73.608851935050197</v>
      </c>
      <c r="BN106" s="454">
        <v>79.801974792432006</v>
      </c>
      <c r="BO106" s="458">
        <f>ROW()</f>
        <v>106</v>
      </c>
    </row>
    <row r="107" spans="1:67" s="455" customFormat="1" ht="14" x14ac:dyDescent="0.15">
      <c r="A107" s="454" t="s">
        <v>835</v>
      </c>
      <c r="B107" s="454" t="s">
        <v>836</v>
      </c>
      <c r="C107" s="454" t="s">
        <v>1072</v>
      </c>
      <c r="D107" s="454" t="s">
        <v>1073</v>
      </c>
      <c r="E107" s="454"/>
      <c r="F107" s="454"/>
      <c r="G107" s="454"/>
      <c r="H107" s="454"/>
      <c r="I107" s="454"/>
      <c r="J107" s="454"/>
      <c r="K107" s="454"/>
      <c r="L107" s="454"/>
      <c r="M107" s="454"/>
      <c r="N107" s="454"/>
      <c r="O107" s="454"/>
      <c r="P107" s="454"/>
      <c r="Q107" s="454"/>
      <c r="R107" s="454"/>
      <c r="S107" s="454"/>
      <c r="T107" s="454"/>
      <c r="U107" s="454"/>
      <c r="V107" s="454"/>
      <c r="W107" s="454"/>
      <c r="X107" s="454"/>
      <c r="Y107" s="454"/>
      <c r="Z107" s="454"/>
      <c r="AA107" s="454"/>
      <c r="AB107" s="454"/>
      <c r="AC107" s="454"/>
      <c r="AD107" s="454"/>
      <c r="AE107" s="454"/>
      <c r="AF107" s="454"/>
      <c r="AG107" s="454"/>
      <c r="AH107" s="454"/>
      <c r="AI107" s="454"/>
      <c r="AJ107" s="454"/>
      <c r="AK107" s="454"/>
      <c r="AL107" s="454"/>
      <c r="AM107" s="454"/>
      <c r="AN107" s="454"/>
      <c r="AO107" s="454"/>
      <c r="AP107" s="454"/>
      <c r="AQ107" s="454"/>
      <c r="AR107" s="454"/>
      <c r="AS107" s="454"/>
      <c r="AT107" s="454"/>
      <c r="AU107" s="454"/>
      <c r="AV107" s="454"/>
      <c r="AW107" s="454"/>
      <c r="AX107" s="454"/>
      <c r="AY107" s="454"/>
      <c r="AZ107" s="454"/>
      <c r="BA107" s="454"/>
      <c r="BB107" s="454"/>
      <c r="BC107" s="454"/>
      <c r="BD107" s="454"/>
      <c r="BE107" s="454"/>
      <c r="BF107" s="454"/>
      <c r="BG107" s="454"/>
      <c r="BH107" s="454"/>
      <c r="BI107" s="454"/>
      <c r="BJ107" s="454"/>
      <c r="BK107" s="454"/>
      <c r="BL107" s="454"/>
      <c r="BM107" s="454"/>
      <c r="BN107" s="454"/>
      <c r="BO107" s="458">
        <f>ROW()</f>
        <v>107</v>
      </c>
    </row>
    <row r="108" spans="1:67" s="455" customFormat="1" ht="14" x14ac:dyDescent="0.15">
      <c r="A108" s="454" t="s">
        <v>837</v>
      </c>
      <c r="B108" s="454" t="s">
        <v>838</v>
      </c>
      <c r="C108" s="454" t="s">
        <v>1072</v>
      </c>
      <c r="D108" s="454" t="s">
        <v>1073</v>
      </c>
      <c r="E108" s="454"/>
      <c r="F108" s="454"/>
      <c r="G108" s="454"/>
      <c r="H108" s="454"/>
      <c r="I108" s="454"/>
      <c r="J108" s="454"/>
      <c r="K108" s="454"/>
      <c r="L108" s="454"/>
      <c r="M108" s="454"/>
      <c r="N108" s="454"/>
      <c r="O108" s="454"/>
      <c r="P108" s="454"/>
      <c r="Q108" s="454"/>
      <c r="R108" s="454"/>
      <c r="S108" s="454"/>
      <c r="T108" s="454"/>
      <c r="U108" s="454"/>
      <c r="V108" s="454"/>
      <c r="W108" s="454"/>
      <c r="X108" s="454"/>
      <c r="Y108" s="454"/>
      <c r="Z108" s="454"/>
      <c r="AA108" s="454"/>
      <c r="AB108" s="454"/>
      <c r="AC108" s="454"/>
      <c r="AD108" s="454"/>
      <c r="AE108" s="454"/>
      <c r="AF108" s="454"/>
      <c r="AG108" s="454"/>
      <c r="AH108" s="454"/>
      <c r="AI108" s="454">
        <v>5.7561140024107198</v>
      </c>
      <c r="AJ108" s="454">
        <v>6.0767469510377996</v>
      </c>
      <c r="AK108" s="454">
        <v>6.5295124398793796</v>
      </c>
      <c r="AL108" s="454">
        <v>6.9276898404597098</v>
      </c>
      <c r="AM108" s="454">
        <v>7.2116108404858297</v>
      </c>
      <c r="AN108" s="454">
        <v>7.3558907475502</v>
      </c>
      <c r="AO108" s="454">
        <v>7.6486362475887297</v>
      </c>
      <c r="AP108" s="454">
        <v>7.95208151017194</v>
      </c>
      <c r="AQ108" s="454">
        <v>7.9595005373570302</v>
      </c>
      <c r="AR108" s="454">
        <v>7.5274163078400802</v>
      </c>
      <c r="AS108" s="454">
        <v>7.1108198457209904</v>
      </c>
      <c r="AT108" s="454">
        <v>6.8307764598048397</v>
      </c>
      <c r="AU108" s="454">
        <v>6.4971496398534896</v>
      </c>
      <c r="AV108" s="454">
        <v>5.9886258685521998</v>
      </c>
      <c r="AW108" s="454">
        <v>5.6226495091983999</v>
      </c>
      <c r="AX108" s="454">
        <v>5.44351373349076</v>
      </c>
      <c r="AY108" s="454">
        <v>5.2523348747005301</v>
      </c>
      <c r="AZ108" s="454">
        <v>5.2745793257665401</v>
      </c>
      <c r="BA108" s="454">
        <v>5.2416428179408001</v>
      </c>
      <c r="BB108" s="454">
        <v>5.1887088150726299</v>
      </c>
      <c r="BC108" s="454">
        <v>5.1409688779043101</v>
      </c>
      <c r="BD108" s="454">
        <v>5.2326393127441397</v>
      </c>
      <c r="BE108" s="454">
        <v>5.4542279243469203</v>
      </c>
      <c r="BF108" s="454">
        <v>5.5475788116455096</v>
      </c>
      <c r="BG108" s="454">
        <v>5.7064504623413104</v>
      </c>
      <c r="BH108" s="454">
        <v>5.8310532569885298</v>
      </c>
      <c r="BI108" s="454">
        <v>5.9322891235351598</v>
      </c>
      <c r="BJ108" s="454">
        <v>6.0114331245422399</v>
      </c>
      <c r="BK108" s="454">
        <v>6.0860285744746001</v>
      </c>
      <c r="BL108" s="454">
        <v>6.1013277302238897</v>
      </c>
      <c r="BM108" s="454">
        <v>6.0633167689890897</v>
      </c>
      <c r="BN108" s="454">
        <v>5.8512516691290699</v>
      </c>
      <c r="BO108" s="458">
        <f>ROW()</f>
        <v>108</v>
      </c>
    </row>
    <row r="109" spans="1:67" s="455" customFormat="1" ht="14" x14ac:dyDescent="0.15">
      <c r="A109" s="454" t="s">
        <v>237</v>
      </c>
      <c r="B109" s="454" t="s">
        <v>839</v>
      </c>
      <c r="C109" s="454" t="s">
        <v>1072</v>
      </c>
      <c r="D109" s="454" t="s">
        <v>1073</v>
      </c>
      <c r="E109" s="454"/>
      <c r="F109" s="454"/>
      <c r="G109" s="454"/>
      <c r="H109" s="454"/>
      <c r="I109" s="454"/>
      <c r="J109" s="454"/>
      <c r="K109" s="454"/>
      <c r="L109" s="454"/>
      <c r="M109" s="454"/>
      <c r="N109" s="454"/>
      <c r="O109" s="454"/>
      <c r="P109" s="454"/>
      <c r="Q109" s="454"/>
      <c r="R109" s="454"/>
      <c r="S109" s="454"/>
      <c r="T109" s="454"/>
      <c r="U109" s="454"/>
      <c r="V109" s="454"/>
      <c r="W109" s="454"/>
      <c r="X109" s="454"/>
      <c r="Y109" s="454"/>
      <c r="Z109" s="454"/>
      <c r="AA109" s="454"/>
      <c r="AB109" s="454"/>
      <c r="AC109" s="454"/>
      <c r="AD109" s="454"/>
      <c r="AE109" s="454"/>
      <c r="AF109" s="454"/>
      <c r="AG109" s="454"/>
      <c r="AH109" s="454"/>
      <c r="AI109" s="454">
        <v>1.9700918547884301</v>
      </c>
      <c r="AJ109" s="454">
        <v>2.40652149799888</v>
      </c>
      <c r="AK109" s="454">
        <v>2.4393506681363299</v>
      </c>
      <c r="AL109" s="454">
        <v>2.6428065354788299</v>
      </c>
      <c r="AM109" s="454">
        <v>3.13970377546045</v>
      </c>
      <c r="AN109" s="454">
        <v>3.8044760593364502</v>
      </c>
      <c r="AO109" s="454">
        <v>4.41579459260943</v>
      </c>
      <c r="AP109" s="454">
        <v>5.0516042735223596</v>
      </c>
      <c r="AQ109" s="454">
        <v>5.5098535153774897</v>
      </c>
      <c r="AR109" s="454">
        <v>5.8448967912203296</v>
      </c>
      <c r="AS109" s="454">
        <v>6.26736890016487</v>
      </c>
      <c r="AT109" s="454">
        <v>6.6247915025754303</v>
      </c>
      <c r="AU109" s="454">
        <v>6.8578894625136604</v>
      </c>
      <c r="AV109" s="454">
        <v>7.1125135978319198</v>
      </c>
      <c r="AW109" s="454">
        <v>7.3734776009480703</v>
      </c>
      <c r="AX109" s="454">
        <v>7.6696969372994896</v>
      </c>
      <c r="AY109" s="454">
        <v>7.8380729734399797</v>
      </c>
      <c r="AZ109" s="454">
        <v>8.1374678300121506</v>
      </c>
      <c r="BA109" s="454">
        <v>8.6063542645697595</v>
      </c>
      <c r="BB109" s="454">
        <v>9.2060549465030501</v>
      </c>
      <c r="BC109" s="454">
        <v>9.5220982818495692</v>
      </c>
      <c r="BD109" s="454">
        <v>10.056561470031699</v>
      </c>
      <c r="BE109" s="454">
        <v>10.370379447936999</v>
      </c>
      <c r="BF109" s="454">
        <v>10.331550598144499</v>
      </c>
      <c r="BG109" s="454">
        <v>10.398200988769499</v>
      </c>
      <c r="BH109" s="454">
        <v>10.474433898925801</v>
      </c>
      <c r="BI109" s="454">
        <v>10.392535209655801</v>
      </c>
      <c r="BJ109" s="454">
        <v>10.361558914184601</v>
      </c>
      <c r="BK109" s="454">
        <v>10.316850265394599</v>
      </c>
      <c r="BL109" s="454">
        <v>10.5538176565098</v>
      </c>
      <c r="BM109" s="454">
        <v>10.9113933704194</v>
      </c>
      <c r="BN109" s="454">
        <v>10.874261329122801</v>
      </c>
      <c r="BO109" s="458">
        <f>ROW()</f>
        <v>109</v>
      </c>
    </row>
    <row r="110" spans="1:67" s="455" customFormat="1" ht="14" x14ac:dyDescent="0.15">
      <c r="A110" s="454" t="s">
        <v>840</v>
      </c>
      <c r="B110" s="454" t="s">
        <v>841</v>
      </c>
      <c r="C110" s="454" t="s">
        <v>1072</v>
      </c>
      <c r="D110" s="454" t="s">
        <v>1073</v>
      </c>
      <c r="E110" s="454"/>
      <c r="F110" s="454"/>
      <c r="G110" s="454"/>
      <c r="H110" s="454"/>
      <c r="I110" s="454"/>
      <c r="J110" s="454"/>
      <c r="K110" s="454"/>
      <c r="L110" s="454"/>
      <c r="M110" s="454"/>
      <c r="N110" s="454"/>
      <c r="O110" s="454"/>
      <c r="P110" s="454"/>
      <c r="Q110" s="454"/>
      <c r="R110" s="454"/>
      <c r="S110" s="454"/>
      <c r="T110" s="454"/>
      <c r="U110" s="454"/>
      <c r="V110" s="454"/>
      <c r="W110" s="454"/>
      <c r="X110" s="454"/>
      <c r="Y110" s="454"/>
      <c r="Z110" s="454"/>
      <c r="AA110" s="454"/>
      <c r="AB110" s="454"/>
      <c r="AC110" s="454"/>
      <c r="AD110" s="454"/>
      <c r="AE110" s="454"/>
      <c r="AF110" s="454"/>
      <c r="AG110" s="454"/>
      <c r="AH110" s="454"/>
      <c r="AI110" s="454"/>
      <c r="AJ110" s="454"/>
      <c r="AK110" s="454"/>
      <c r="AL110" s="454"/>
      <c r="AM110" s="454"/>
      <c r="AN110" s="454"/>
      <c r="AO110" s="454"/>
      <c r="AP110" s="454"/>
      <c r="AQ110" s="454"/>
      <c r="AR110" s="454"/>
      <c r="AS110" s="454"/>
      <c r="AT110" s="454"/>
      <c r="AU110" s="454"/>
      <c r="AV110" s="454"/>
      <c r="AW110" s="454"/>
      <c r="AX110" s="454"/>
      <c r="AY110" s="454"/>
      <c r="AZ110" s="454"/>
      <c r="BA110" s="454"/>
      <c r="BB110" s="454"/>
      <c r="BC110" s="454"/>
      <c r="BD110" s="454"/>
      <c r="BE110" s="454"/>
      <c r="BF110" s="454"/>
      <c r="BG110" s="454"/>
      <c r="BH110" s="454"/>
      <c r="BI110" s="454"/>
      <c r="BJ110" s="454"/>
      <c r="BK110" s="454"/>
      <c r="BL110" s="454"/>
      <c r="BM110" s="454"/>
      <c r="BN110" s="454"/>
      <c r="BO110" s="458">
        <f>ROW()</f>
        <v>110</v>
      </c>
    </row>
    <row r="111" spans="1:67" s="455" customFormat="1" ht="14" x14ac:dyDescent="0.15">
      <c r="A111" s="454" t="s">
        <v>206</v>
      </c>
      <c r="B111" s="454" t="s">
        <v>842</v>
      </c>
      <c r="C111" s="454" t="s">
        <v>1072</v>
      </c>
      <c r="D111" s="454" t="s">
        <v>1073</v>
      </c>
      <c r="E111" s="454"/>
      <c r="F111" s="454"/>
      <c r="G111" s="454"/>
      <c r="H111" s="454"/>
      <c r="I111" s="454"/>
      <c r="J111" s="454"/>
      <c r="K111" s="454"/>
      <c r="L111" s="454"/>
      <c r="M111" s="454"/>
      <c r="N111" s="454"/>
      <c r="O111" s="454"/>
      <c r="P111" s="454"/>
      <c r="Q111" s="454"/>
      <c r="R111" s="454"/>
      <c r="S111" s="454"/>
      <c r="T111" s="454"/>
      <c r="U111" s="454"/>
      <c r="V111" s="454"/>
      <c r="W111" s="454"/>
      <c r="X111" s="454"/>
      <c r="Y111" s="454"/>
      <c r="Z111" s="454"/>
      <c r="AA111" s="454"/>
      <c r="AB111" s="454"/>
      <c r="AC111" s="454"/>
      <c r="AD111" s="454"/>
      <c r="AE111" s="454"/>
      <c r="AF111" s="454"/>
      <c r="AG111" s="454"/>
      <c r="AH111" s="454"/>
      <c r="AI111" s="454"/>
      <c r="AJ111" s="454"/>
      <c r="AK111" s="454"/>
      <c r="AL111" s="454"/>
      <c r="AM111" s="454"/>
      <c r="AN111" s="454">
        <v>3.1848409938408699</v>
      </c>
      <c r="AO111" s="454">
        <v>3.2521740604498999</v>
      </c>
      <c r="AP111" s="454">
        <v>3.4238801224879101</v>
      </c>
      <c r="AQ111" s="454">
        <v>3.6541668053383001</v>
      </c>
      <c r="AR111" s="454">
        <v>3.7463444795374401</v>
      </c>
      <c r="AS111" s="454">
        <v>3.7870053493703701</v>
      </c>
      <c r="AT111" s="454">
        <v>3.87384314829225</v>
      </c>
      <c r="AU111" s="454">
        <v>3.87933775920007</v>
      </c>
      <c r="AV111" s="454">
        <v>3.9840325096461702</v>
      </c>
      <c r="AW111" s="454">
        <v>4.0080633961030996</v>
      </c>
      <c r="AX111" s="454">
        <v>4.0934974328739502</v>
      </c>
      <c r="AY111" s="454">
        <v>3.91408088001526</v>
      </c>
      <c r="AZ111" s="454">
        <v>3.8655444934825001</v>
      </c>
      <c r="BA111" s="454">
        <v>3.8723968840197398</v>
      </c>
      <c r="BB111" s="454">
        <v>3.8425698020325298</v>
      </c>
      <c r="BC111" s="454">
        <v>3.8735194617462998</v>
      </c>
      <c r="BD111" s="454">
        <v>3.7526257333045101</v>
      </c>
      <c r="BE111" s="454">
        <v>3.6641500513419101</v>
      </c>
      <c r="BF111" s="454">
        <v>3.5751211981300899</v>
      </c>
      <c r="BG111" s="454">
        <v>3.5434770147884902</v>
      </c>
      <c r="BH111" s="454">
        <v>3.5123715045647299</v>
      </c>
      <c r="BI111" s="454">
        <v>3.3820051520979901</v>
      </c>
      <c r="BJ111" s="454">
        <v>3.3246604315163499</v>
      </c>
      <c r="BK111" s="454">
        <v>3.3110588139547499</v>
      </c>
      <c r="BL111" s="454">
        <v>3.3199020374842698</v>
      </c>
      <c r="BM111" s="454">
        <v>3.2478117357779501</v>
      </c>
      <c r="BN111" s="454">
        <v>3.2738400341716098</v>
      </c>
      <c r="BO111" s="458">
        <f>ROW()</f>
        <v>111</v>
      </c>
    </row>
    <row r="112" spans="1:67" s="455" customFormat="1" ht="14" x14ac:dyDescent="0.15">
      <c r="A112" s="454" t="s">
        <v>236</v>
      </c>
      <c r="B112" s="454" t="s">
        <v>843</v>
      </c>
      <c r="C112" s="454" t="s">
        <v>1072</v>
      </c>
      <c r="D112" s="454" t="s">
        <v>1073</v>
      </c>
      <c r="E112" s="454"/>
      <c r="F112" s="454"/>
      <c r="G112" s="454"/>
      <c r="H112" s="454"/>
      <c r="I112" s="454"/>
      <c r="J112" s="454"/>
      <c r="K112" s="454"/>
      <c r="L112" s="454"/>
      <c r="M112" s="454"/>
      <c r="N112" s="454"/>
      <c r="O112" s="454"/>
      <c r="P112" s="454"/>
      <c r="Q112" s="454"/>
      <c r="R112" s="454"/>
      <c r="S112" s="454"/>
      <c r="T112" s="454"/>
      <c r="U112" s="454"/>
      <c r="V112" s="454"/>
      <c r="W112" s="454"/>
      <c r="X112" s="454"/>
      <c r="Y112" s="454"/>
      <c r="Z112" s="454"/>
      <c r="AA112" s="454"/>
      <c r="AB112" s="454"/>
      <c r="AC112" s="454"/>
      <c r="AD112" s="454"/>
      <c r="AE112" s="454"/>
      <c r="AF112" s="454"/>
      <c r="AG112" s="454"/>
      <c r="AH112" s="454"/>
      <c r="AI112" s="454">
        <v>1.7675528315601901</v>
      </c>
      <c r="AJ112" s="454">
        <v>1.9595302347343599</v>
      </c>
      <c r="AK112" s="454">
        <v>2.31644242288499</v>
      </c>
      <c r="AL112" s="454">
        <v>2.67772891872352</v>
      </c>
      <c r="AM112" s="454">
        <v>4.1084790999489504</v>
      </c>
      <c r="AN112" s="454">
        <v>4.6664796772508401</v>
      </c>
      <c r="AO112" s="454">
        <v>5.0397588586163602</v>
      </c>
      <c r="AP112" s="454">
        <v>5.5848614406897203</v>
      </c>
      <c r="AQ112" s="454">
        <v>6.3045735365908397</v>
      </c>
      <c r="AR112" s="454">
        <v>6.6541016993741602</v>
      </c>
      <c r="AS112" s="454">
        <v>7.22608215551901</v>
      </c>
      <c r="AT112" s="454">
        <v>8.0031110764230196</v>
      </c>
      <c r="AU112" s="454">
        <v>8.4790024925344802</v>
      </c>
      <c r="AV112" s="454">
        <v>9.5638914563720103</v>
      </c>
      <c r="AW112" s="454">
        <v>11.579333425199501</v>
      </c>
      <c r="AX112" s="454">
        <v>12.7340783862004</v>
      </c>
      <c r="AY112" s="454">
        <v>13.505694700298401</v>
      </c>
      <c r="AZ112" s="454">
        <v>14.3540971799976</v>
      </c>
      <c r="BA112" s="454">
        <v>15.456021830128799</v>
      </c>
      <c r="BB112" s="454">
        <v>17.053859119836901</v>
      </c>
      <c r="BC112" s="454">
        <v>18.097299527334499</v>
      </c>
      <c r="BD112" s="454">
        <v>18.4949626922607</v>
      </c>
      <c r="BE112" s="454">
        <v>20.128587722778299</v>
      </c>
      <c r="BF112" s="454">
        <v>20.9299430847168</v>
      </c>
      <c r="BG112" s="454">
        <v>21.5955810546875</v>
      </c>
      <c r="BH112" s="454">
        <v>23.232265472412099</v>
      </c>
      <c r="BI112" s="454">
        <v>25.260469436645501</v>
      </c>
      <c r="BJ112" s="454">
        <v>28.498395919799801</v>
      </c>
      <c r="BK112" s="454">
        <v>29.859382020700501</v>
      </c>
      <c r="BL112" s="454">
        <v>34.483082290194901</v>
      </c>
      <c r="BM112" s="454">
        <v>41.084735761969199</v>
      </c>
      <c r="BN112" s="454">
        <v>47.075177642080099</v>
      </c>
      <c r="BO112" s="458">
        <f>ROW()</f>
        <v>112</v>
      </c>
    </row>
    <row r="113" spans="1:67" s="455" customFormat="1" ht="14" x14ac:dyDescent="0.15">
      <c r="A113" s="454" t="s">
        <v>238</v>
      </c>
      <c r="B113" s="454" t="s">
        <v>844</v>
      </c>
      <c r="C113" s="454" t="s">
        <v>1072</v>
      </c>
      <c r="D113" s="454" t="s">
        <v>1073</v>
      </c>
      <c r="E113" s="454"/>
      <c r="F113" s="454"/>
      <c r="G113" s="454"/>
      <c r="H113" s="454"/>
      <c r="I113" s="454"/>
      <c r="J113" s="454"/>
      <c r="K113" s="454"/>
      <c r="L113" s="454"/>
      <c r="M113" s="454"/>
      <c r="N113" s="454"/>
      <c r="O113" s="454"/>
      <c r="P113" s="454"/>
      <c r="Q113" s="454"/>
      <c r="R113" s="454"/>
      <c r="S113" s="454"/>
      <c r="T113" s="454"/>
      <c r="U113" s="454"/>
      <c r="V113" s="454"/>
      <c r="W113" s="454"/>
      <c r="X113" s="454"/>
      <c r="Y113" s="454"/>
      <c r="Z113" s="454"/>
      <c r="AA113" s="454"/>
      <c r="AB113" s="454"/>
      <c r="AC113" s="454"/>
      <c r="AD113" s="454"/>
      <c r="AE113" s="454"/>
      <c r="AF113" s="454"/>
      <c r="AG113" s="454"/>
      <c r="AH113" s="454"/>
      <c r="AI113" s="454"/>
      <c r="AJ113" s="454">
        <v>30.090921999999999</v>
      </c>
      <c r="AK113" s="454">
        <v>35.748556000000001</v>
      </c>
      <c r="AL113" s="454">
        <v>42.351422999999997</v>
      </c>
      <c r="AM113" s="454">
        <v>49.548102999999998</v>
      </c>
      <c r="AN113" s="454">
        <v>61.504015000000003</v>
      </c>
      <c r="AO113" s="454">
        <v>73.877421999999996</v>
      </c>
      <c r="AP113" s="454">
        <v>87.382309000000006</v>
      </c>
      <c r="AQ113" s="454">
        <v>97.822387000000006</v>
      </c>
      <c r="AR113" s="454">
        <v>104.545883</v>
      </c>
      <c r="AS113" s="454">
        <v>110.086598</v>
      </c>
      <c r="AT113" s="454">
        <v>114.440223</v>
      </c>
      <c r="AU113" s="454">
        <v>118.141282</v>
      </c>
      <c r="AV113" s="454">
        <v>122.012198</v>
      </c>
      <c r="AW113" s="454">
        <v>128.38200599999999</v>
      </c>
      <c r="AX113" s="454">
        <v>130.929945</v>
      </c>
      <c r="AY113" s="454">
        <v>131.49053499999999</v>
      </c>
      <c r="AZ113" s="454">
        <v>134.066824</v>
      </c>
      <c r="BA113" s="454">
        <v>131.00535500000001</v>
      </c>
      <c r="BB113" s="454">
        <v>127.690292</v>
      </c>
      <c r="BC113" s="454">
        <v>126.410628</v>
      </c>
      <c r="BD113" s="454">
        <v>124.27183599999999</v>
      </c>
      <c r="BE113" s="454">
        <v>125.623608</v>
      </c>
      <c r="BF113" s="454">
        <v>124.979432</v>
      </c>
      <c r="BG113" s="454">
        <v>129.414974</v>
      </c>
      <c r="BH113" s="454">
        <v>132.55350999999999</v>
      </c>
      <c r="BI113" s="454">
        <v>132.03379699999999</v>
      </c>
      <c r="BJ113" s="454">
        <v>136.03652199999999</v>
      </c>
      <c r="BK113" s="454">
        <v>139.09245100000001</v>
      </c>
      <c r="BL113" s="454">
        <v>145.14084199999999</v>
      </c>
      <c r="BM113" s="454">
        <v>148.80370400000001</v>
      </c>
      <c r="BN113" s="454">
        <v>154.84011799999999</v>
      </c>
      <c r="BO113" s="458">
        <f>ROW()</f>
        <v>113</v>
      </c>
    </row>
    <row r="114" spans="1:67" s="455" customFormat="1" ht="14" x14ac:dyDescent="0.15">
      <c r="A114" s="454" t="s">
        <v>845</v>
      </c>
      <c r="B114" s="454" t="s">
        <v>846</v>
      </c>
      <c r="C114" s="454" t="s">
        <v>1072</v>
      </c>
      <c r="D114" s="454" t="s">
        <v>1073</v>
      </c>
      <c r="E114" s="454"/>
      <c r="F114" s="454"/>
      <c r="G114" s="454"/>
      <c r="H114" s="454"/>
      <c r="I114" s="454"/>
      <c r="J114" s="454"/>
      <c r="K114" s="454"/>
      <c r="L114" s="454"/>
      <c r="M114" s="454"/>
      <c r="N114" s="454"/>
      <c r="O114" s="454"/>
      <c r="P114" s="454"/>
      <c r="Q114" s="454"/>
      <c r="R114" s="454"/>
      <c r="S114" s="454"/>
      <c r="T114" s="454"/>
      <c r="U114" s="454"/>
      <c r="V114" s="454"/>
      <c r="W114" s="454"/>
      <c r="X114" s="454"/>
      <c r="Y114" s="454"/>
      <c r="Z114" s="454"/>
      <c r="AA114" s="454"/>
      <c r="AB114" s="454"/>
      <c r="AC114" s="454"/>
      <c r="AD114" s="454"/>
      <c r="AE114" s="454"/>
      <c r="AF114" s="454"/>
      <c r="AG114" s="454"/>
      <c r="AH114" s="454"/>
      <c r="AI114" s="454"/>
      <c r="AJ114" s="454"/>
      <c r="AK114" s="454"/>
      <c r="AL114" s="454"/>
      <c r="AM114" s="454"/>
      <c r="AN114" s="454"/>
      <c r="AO114" s="454"/>
      <c r="AP114" s="454"/>
      <c r="AQ114" s="454"/>
      <c r="AR114" s="454"/>
      <c r="AS114" s="454"/>
      <c r="AT114" s="454"/>
      <c r="AU114" s="454"/>
      <c r="AV114" s="454"/>
      <c r="AW114" s="454"/>
      <c r="AX114" s="454"/>
      <c r="AY114" s="454"/>
      <c r="AZ114" s="454"/>
      <c r="BA114" s="454"/>
      <c r="BB114" s="454"/>
      <c r="BC114" s="454"/>
      <c r="BD114" s="454"/>
      <c r="BE114" s="454"/>
      <c r="BF114" s="454"/>
      <c r="BG114" s="454"/>
      <c r="BH114" s="454"/>
      <c r="BI114" s="454"/>
      <c r="BJ114" s="454"/>
      <c r="BK114" s="454"/>
      <c r="BL114" s="454"/>
      <c r="BM114" s="454"/>
      <c r="BN114" s="454"/>
      <c r="BO114" s="458">
        <f>ROW()</f>
        <v>114</v>
      </c>
    </row>
    <row r="115" spans="1:67" s="455" customFormat="1" ht="14" x14ac:dyDescent="0.15">
      <c r="A115" s="454" t="s">
        <v>847</v>
      </c>
      <c r="B115" s="454" t="s">
        <v>848</v>
      </c>
      <c r="C115" s="454" t="s">
        <v>1072</v>
      </c>
      <c r="D115" s="454" t="s">
        <v>1073</v>
      </c>
      <c r="E115" s="454"/>
      <c r="F115" s="454"/>
      <c r="G115" s="454"/>
      <c r="H115" s="454"/>
      <c r="I115" s="454"/>
      <c r="J115" s="454"/>
      <c r="K115" s="454"/>
      <c r="L115" s="454"/>
      <c r="M115" s="454"/>
      <c r="N115" s="454"/>
      <c r="O115" s="454"/>
      <c r="P115" s="454"/>
      <c r="Q115" s="454"/>
      <c r="R115" s="454"/>
      <c r="S115" s="454"/>
      <c r="T115" s="454"/>
      <c r="U115" s="454"/>
      <c r="V115" s="454"/>
      <c r="W115" s="454"/>
      <c r="X115" s="454"/>
      <c r="Y115" s="454"/>
      <c r="Z115" s="454"/>
      <c r="AA115" s="454"/>
      <c r="AB115" s="454"/>
      <c r="AC115" s="454"/>
      <c r="AD115" s="454"/>
      <c r="AE115" s="454"/>
      <c r="AF115" s="454"/>
      <c r="AG115" s="454"/>
      <c r="AH115" s="454"/>
      <c r="AI115" s="454"/>
      <c r="AJ115" s="454"/>
      <c r="AK115" s="454"/>
      <c r="AL115" s="454"/>
      <c r="AM115" s="454"/>
      <c r="AN115" s="454"/>
      <c r="AO115" s="454"/>
      <c r="AP115" s="454"/>
      <c r="AQ115" s="454"/>
      <c r="AR115" s="454"/>
      <c r="AS115" s="454"/>
      <c r="AT115" s="454"/>
      <c r="AU115" s="454"/>
      <c r="AV115" s="454"/>
      <c r="AW115" s="454"/>
      <c r="AX115" s="454"/>
      <c r="AY115" s="454"/>
      <c r="AZ115" s="454"/>
      <c r="BA115" s="454"/>
      <c r="BB115" s="454"/>
      <c r="BC115" s="454"/>
      <c r="BD115" s="454"/>
      <c r="BE115" s="454"/>
      <c r="BF115" s="454"/>
      <c r="BG115" s="454"/>
      <c r="BH115" s="454"/>
      <c r="BI115" s="454"/>
      <c r="BJ115" s="454"/>
      <c r="BK115" s="454"/>
      <c r="BL115" s="454"/>
      <c r="BM115" s="454"/>
      <c r="BN115" s="454"/>
      <c r="BO115" s="458">
        <f>ROW()</f>
        <v>115</v>
      </c>
    </row>
    <row r="116" spans="1:67" s="455" customFormat="1" ht="14" x14ac:dyDescent="0.15">
      <c r="A116" s="454" t="s">
        <v>849</v>
      </c>
      <c r="B116" s="454" t="s">
        <v>850</v>
      </c>
      <c r="C116" s="454" t="s">
        <v>1072</v>
      </c>
      <c r="D116" s="454" t="s">
        <v>1073</v>
      </c>
      <c r="E116" s="454"/>
      <c r="F116" s="454"/>
      <c r="G116" s="454"/>
      <c r="H116" s="454"/>
      <c r="I116" s="454"/>
      <c r="J116" s="454"/>
      <c r="K116" s="454"/>
      <c r="L116" s="454"/>
      <c r="M116" s="454"/>
      <c r="N116" s="454"/>
      <c r="O116" s="454"/>
      <c r="P116" s="454"/>
      <c r="Q116" s="454"/>
      <c r="R116" s="454"/>
      <c r="S116" s="454"/>
      <c r="T116" s="454"/>
      <c r="U116" s="454"/>
      <c r="V116" s="454"/>
      <c r="W116" s="454"/>
      <c r="X116" s="454"/>
      <c r="Y116" s="454"/>
      <c r="Z116" s="454"/>
      <c r="AA116" s="454"/>
      <c r="AB116" s="454"/>
      <c r="AC116" s="454"/>
      <c r="AD116" s="454"/>
      <c r="AE116" s="454"/>
      <c r="AF116" s="454"/>
      <c r="AG116" s="454"/>
      <c r="AH116" s="454"/>
      <c r="AI116" s="454"/>
      <c r="AJ116" s="454"/>
      <c r="AK116" s="454"/>
      <c r="AL116" s="454"/>
      <c r="AM116" s="454"/>
      <c r="AN116" s="454"/>
      <c r="AO116" s="454"/>
      <c r="AP116" s="454"/>
      <c r="AQ116" s="454"/>
      <c r="AR116" s="454"/>
      <c r="AS116" s="454"/>
      <c r="AT116" s="454"/>
      <c r="AU116" s="454"/>
      <c r="AV116" s="454"/>
      <c r="AW116" s="454"/>
      <c r="AX116" s="454"/>
      <c r="AY116" s="454"/>
      <c r="AZ116" s="454"/>
      <c r="BA116" s="454"/>
      <c r="BB116" s="454"/>
      <c r="BC116" s="454"/>
      <c r="BD116" s="454"/>
      <c r="BE116" s="454"/>
      <c r="BF116" s="454"/>
      <c r="BG116" s="454"/>
      <c r="BH116" s="454"/>
      <c r="BI116" s="454"/>
      <c r="BJ116" s="454"/>
      <c r="BK116" s="454"/>
      <c r="BL116" s="454"/>
      <c r="BM116" s="454"/>
      <c r="BN116" s="454"/>
      <c r="BO116" s="458">
        <f>ROW()</f>
        <v>116</v>
      </c>
    </row>
    <row r="117" spans="1:67" s="455" customFormat="1" ht="14" x14ac:dyDescent="0.15">
      <c r="A117" s="454" t="s">
        <v>851</v>
      </c>
      <c r="B117" s="454" t="s">
        <v>852</v>
      </c>
      <c r="C117" s="454" t="s">
        <v>1072</v>
      </c>
      <c r="D117" s="454" t="s">
        <v>1073</v>
      </c>
      <c r="E117" s="454"/>
      <c r="F117" s="454"/>
      <c r="G117" s="454"/>
      <c r="H117" s="454"/>
      <c r="I117" s="454"/>
      <c r="J117" s="454"/>
      <c r="K117" s="454"/>
      <c r="L117" s="454"/>
      <c r="M117" s="454"/>
      <c r="N117" s="454"/>
      <c r="O117" s="454"/>
      <c r="P117" s="454"/>
      <c r="Q117" s="454"/>
      <c r="R117" s="454"/>
      <c r="S117" s="454"/>
      <c r="T117" s="454"/>
      <c r="U117" s="454"/>
      <c r="V117" s="454"/>
      <c r="W117" s="454"/>
      <c r="X117" s="454"/>
      <c r="Y117" s="454"/>
      <c r="Z117" s="454"/>
      <c r="AA117" s="454"/>
      <c r="AB117" s="454"/>
      <c r="AC117" s="454"/>
      <c r="AD117" s="454"/>
      <c r="AE117" s="454"/>
      <c r="AF117" s="454"/>
      <c r="AG117" s="454"/>
      <c r="AH117" s="454"/>
      <c r="AI117" s="454"/>
      <c r="AJ117" s="454"/>
      <c r="AK117" s="454"/>
      <c r="AL117" s="454"/>
      <c r="AM117" s="454"/>
      <c r="AN117" s="454"/>
      <c r="AO117" s="454"/>
      <c r="AP117" s="454"/>
      <c r="AQ117" s="454"/>
      <c r="AR117" s="454"/>
      <c r="AS117" s="454"/>
      <c r="AT117" s="454"/>
      <c r="AU117" s="454"/>
      <c r="AV117" s="454"/>
      <c r="AW117" s="454"/>
      <c r="AX117" s="454"/>
      <c r="AY117" s="454"/>
      <c r="AZ117" s="454"/>
      <c r="BA117" s="454"/>
      <c r="BB117" s="454"/>
      <c r="BC117" s="454"/>
      <c r="BD117" s="454"/>
      <c r="BE117" s="454"/>
      <c r="BF117" s="454"/>
      <c r="BG117" s="454"/>
      <c r="BH117" s="454"/>
      <c r="BI117" s="454"/>
      <c r="BJ117" s="454"/>
      <c r="BK117" s="454"/>
      <c r="BL117" s="454"/>
      <c r="BM117" s="454"/>
      <c r="BN117" s="454"/>
      <c r="BO117" s="458">
        <f>ROW()</f>
        <v>117</v>
      </c>
    </row>
    <row r="118" spans="1:67" s="455" customFormat="1" ht="14" x14ac:dyDescent="0.15">
      <c r="A118" s="454" t="s">
        <v>241</v>
      </c>
      <c r="B118" s="454" t="s">
        <v>853</v>
      </c>
      <c r="C118" s="454" t="s">
        <v>1072</v>
      </c>
      <c r="D118" s="454" t="s">
        <v>1073</v>
      </c>
      <c r="E118" s="454"/>
      <c r="F118" s="454"/>
      <c r="G118" s="454"/>
      <c r="H118" s="454"/>
      <c r="I118" s="454"/>
      <c r="J118" s="454"/>
      <c r="K118" s="454"/>
      <c r="L118" s="454"/>
      <c r="M118" s="454"/>
      <c r="N118" s="454"/>
      <c r="O118" s="454"/>
      <c r="P118" s="454"/>
      <c r="Q118" s="454"/>
      <c r="R118" s="454"/>
      <c r="S118" s="454"/>
      <c r="T118" s="454"/>
      <c r="U118" s="454"/>
      <c r="V118" s="454"/>
      <c r="W118" s="454"/>
      <c r="X118" s="454"/>
      <c r="Y118" s="454"/>
      <c r="Z118" s="454"/>
      <c r="AA118" s="454"/>
      <c r="AB118" s="454"/>
      <c r="AC118" s="454"/>
      <c r="AD118" s="454"/>
      <c r="AE118" s="454"/>
      <c r="AF118" s="454"/>
      <c r="AG118" s="454"/>
      <c r="AH118" s="454"/>
      <c r="AI118" s="454">
        <v>349.76306019725598</v>
      </c>
      <c r="AJ118" s="454">
        <v>368.45189686003999</v>
      </c>
      <c r="AK118" s="454">
        <v>386.499841225225</v>
      </c>
      <c r="AL118" s="454">
        <v>449.86128560934202</v>
      </c>
      <c r="AM118" s="454">
        <v>474.708047788557</v>
      </c>
      <c r="AN118" s="454">
        <v>510.90572543248197</v>
      </c>
      <c r="AO118" s="454">
        <v>545.25113740853203</v>
      </c>
      <c r="AP118" s="454">
        <v>603.39163534308898</v>
      </c>
      <c r="AQ118" s="454">
        <v>1045.8007380368999</v>
      </c>
      <c r="AR118" s="454">
        <v>1177.3076254683499</v>
      </c>
      <c r="AS118" s="454">
        <v>1386.6225004458099</v>
      </c>
      <c r="AT118" s="454">
        <v>1549.93090245861</v>
      </c>
      <c r="AU118" s="454">
        <v>1616.12777107638</v>
      </c>
      <c r="AV118" s="454">
        <v>1671.8166748184899</v>
      </c>
      <c r="AW118" s="454">
        <v>1767.32689000032</v>
      </c>
      <c r="AX118" s="454">
        <v>1959.1799796461401</v>
      </c>
      <c r="AY118" s="454">
        <v>2168.2740834381002</v>
      </c>
      <c r="AZ118" s="454">
        <v>2348.9109805585599</v>
      </c>
      <c r="BA118" s="454">
        <v>2723.00703076933</v>
      </c>
      <c r="BB118" s="454">
        <v>2929.55201895247</v>
      </c>
      <c r="BC118" s="454">
        <v>3336.6281246069502</v>
      </c>
      <c r="BD118" s="454">
        <v>3512.75390625</v>
      </c>
      <c r="BE118" s="454">
        <v>3569.892578125</v>
      </c>
      <c r="BF118" s="454">
        <v>3765.671875</v>
      </c>
      <c r="BG118" s="454">
        <v>4030.77465820313</v>
      </c>
      <c r="BH118" s="454">
        <v>4353.3271484375</v>
      </c>
      <c r="BI118" s="454">
        <v>4518.10400390625</v>
      </c>
      <c r="BJ118" s="454">
        <v>4695.65869140625</v>
      </c>
      <c r="BK118" s="454">
        <v>4761.2083478899103</v>
      </c>
      <c r="BL118" s="454">
        <v>4752.3104026545097</v>
      </c>
      <c r="BM118" s="454">
        <v>4675.2155358506698</v>
      </c>
      <c r="BN118" s="454">
        <v>4758.7009573482801</v>
      </c>
      <c r="BO118" s="458">
        <f>ROW()</f>
        <v>118</v>
      </c>
    </row>
    <row r="119" spans="1:67" s="455" customFormat="1" ht="14" x14ac:dyDescent="0.15">
      <c r="A119" s="454" t="s">
        <v>854</v>
      </c>
      <c r="B119" s="454" t="s">
        <v>855</v>
      </c>
      <c r="C119" s="454" t="s">
        <v>1072</v>
      </c>
      <c r="D119" s="454" t="s">
        <v>1073</v>
      </c>
      <c r="E119" s="454"/>
      <c r="F119" s="454"/>
      <c r="G119" s="454"/>
      <c r="H119" s="454"/>
      <c r="I119" s="454"/>
      <c r="J119" s="454"/>
      <c r="K119" s="454"/>
      <c r="L119" s="454"/>
      <c r="M119" s="454"/>
      <c r="N119" s="454"/>
      <c r="O119" s="454"/>
      <c r="P119" s="454"/>
      <c r="Q119" s="454"/>
      <c r="R119" s="454"/>
      <c r="S119" s="454"/>
      <c r="T119" s="454"/>
      <c r="U119" s="454"/>
      <c r="V119" s="454"/>
      <c r="W119" s="454"/>
      <c r="X119" s="454"/>
      <c r="Y119" s="454"/>
      <c r="Z119" s="454"/>
      <c r="AA119" s="454"/>
      <c r="AB119" s="454"/>
      <c r="AC119" s="454"/>
      <c r="AD119" s="454"/>
      <c r="AE119" s="454"/>
      <c r="AF119" s="454"/>
      <c r="AG119" s="454"/>
      <c r="AH119" s="454"/>
      <c r="AI119" s="454"/>
      <c r="AJ119" s="454"/>
      <c r="AK119" s="454"/>
      <c r="AL119" s="454"/>
      <c r="AM119" s="454"/>
      <c r="AN119" s="454"/>
      <c r="AO119" s="454"/>
      <c r="AP119" s="454"/>
      <c r="AQ119" s="454"/>
      <c r="AR119" s="454"/>
      <c r="AS119" s="454"/>
      <c r="AT119" s="454"/>
      <c r="AU119" s="454"/>
      <c r="AV119" s="454"/>
      <c r="AW119" s="454"/>
      <c r="AX119" s="454"/>
      <c r="AY119" s="454"/>
      <c r="AZ119" s="454"/>
      <c r="BA119" s="454"/>
      <c r="BB119" s="454"/>
      <c r="BC119" s="454"/>
      <c r="BD119" s="454"/>
      <c r="BE119" s="454"/>
      <c r="BF119" s="454"/>
      <c r="BG119" s="454"/>
      <c r="BH119" s="454"/>
      <c r="BI119" s="454"/>
      <c r="BJ119" s="454"/>
      <c r="BK119" s="454"/>
      <c r="BL119" s="454"/>
      <c r="BM119" s="454"/>
      <c r="BN119" s="454"/>
      <c r="BO119" s="458">
        <f>ROW()</f>
        <v>119</v>
      </c>
    </row>
    <row r="120" spans="1:67" s="455" customFormat="1" ht="14" x14ac:dyDescent="0.15">
      <c r="A120" s="454" t="s">
        <v>856</v>
      </c>
      <c r="B120" s="454" t="s">
        <v>857</v>
      </c>
      <c r="C120" s="454" t="s">
        <v>1072</v>
      </c>
      <c r="D120" s="454" t="s">
        <v>1073</v>
      </c>
      <c r="E120" s="454"/>
      <c r="F120" s="454"/>
      <c r="G120" s="454"/>
      <c r="H120" s="454"/>
      <c r="I120" s="454"/>
      <c r="J120" s="454"/>
      <c r="K120" s="454"/>
      <c r="L120" s="454"/>
      <c r="M120" s="454"/>
      <c r="N120" s="454"/>
      <c r="O120" s="454"/>
      <c r="P120" s="454"/>
      <c r="Q120" s="454"/>
      <c r="R120" s="454"/>
      <c r="S120" s="454"/>
      <c r="T120" s="454"/>
      <c r="U120" s="454"/>
      <c r="V120" s="454"/>
      <c r="W120" s="454"/>
      <c r="X120" s="454"/>
      <c r="Y120" s="454"/>
      <c r="Z120" s="454"/>
      <c r="AA120" s="454"/>
      <c r="AB120" s="454"/>
      <c r="AC120" s="454"/>
      <c r="AD120" s="454"/>
      <c r="AE120" s="454"/>
      <c r="AF120" s="454"/>
      <c r="AG120" s="454"/>
      <c r="AH120" s="454"/>
      <c r="AI120" s="454"/>
      <c r="AJ120" s="454"/>
      <c r="AK120" s="454"/>
      <c r="AL120" s="454"/>
      <c r="AM120" s="454"/>
      <c r="AN120" s="454"/>
      <c r="AO120" s="454"/>
      <c r="AP120" s="454"/>
      <c r="AQ120" s="454"/>
      <c r="AR120" s="454"/>
      <c r="AS120" s="454"/>
      <c r="AT120" s="454"/>
      <c r="AU120" s="454"/>
      <c r="AV120" s="454"/>
      <c r="AW120" s="454"/>
      <c r="AX120" s="454"/>
      <c r="AY120" s="454"/>
      <c r="AZ120" s="454"/>
      <c r="BA120" s="454"/>
      <c r="BB120" s="454"/>
      <c r="BC120" s="454"/>
      <c r="BD120" s="454"/>
      <c r="BE120" s="454"/>
      <c r="BF120" s="454"/>
      <c r="BG120" s="454"/>
      <c r="BH120" s="454"/>
      <c r="BI120" s="454"/>
      <c r="BJ120" s="454"/>
      <c r="BK120" s="454"/>
      <c r="BL120" s="454"/>
      <c r="BM120" s="454"/>
      <c r="BN120" s="454"/>
      <c r="BO120" s="458">
        <f>ROW()</f>
        <v>120</v>
      </c>
    </row>
    <row r="121" spans="1:67" s="455" customFormat="1" ht="14" x14ac:dyDescent="0.15">
      <c r="A121" s="454" t="s">
        <v>240</v>
      </c>
      <c r="B121" s="454" t="s">
        <v>858</v>
      </c>
      <c r="C121" s="454" t="s">
        <v>1072</v>
      </c>
      <c r="D121" s="454" t="s">
        <v>1073</v>
      </c>
      <c r="E121" s="454"/>
      <c r="F121" s="454"/>
      <c r="G121" s="454"/>
      <c r="H121" s="454"/>
      <c r="I121" s="454"/>
      <c r="J121" s="454"/>
      <c r="K121" s="454"/>
      <c r="L121" s="454"/>
      <c r="M121" s="454"/>
      <c r="N121" s="454"/>
      <c r="O121" s="454"/>
      <c r="P121" s="454"/>
      <c r="Q121" s="454"/>
      <c r="R121" s="454"/>
      <c r="S121" s="454"/>
      <c r="T121" s="454"/>
      <c r="U121" s="454"/>
      <c r="V121" s="454"/>
      <c r="W121" s="454"/>
      <c r="X121" s="454"/>
      <c r="Y121" s="454"/>
      <c r="Z121" s="454"/>
      <c r="AA121" s="454"/>
      <c r="AB121" s="454"/>
      <c r="AC121" s="454"/>
      <c r="AD121" s="454"/>
      <c r="AE121" s="454"/>
      <c r="AF121" s="454"/>
      <c r="AG121" s="454"/>
      <c r="AH121" s="454"/>
      <c r="AI121" s="454">
        <v>5.4959922799321701</v>
      </c>
      <c r="AJ121" s="454">
        <v>6.0472863812569999</v>
      </c>
      <c r="AK121" s="454">
        <v>6.4426134363989096</v>
      </c>
      <c r="AL121" s="454">
        <v>6.9140827428433997</v>
      </c>
      <c r="AM121" s="454">
        <v>7.4451263040131996</v>
      </c>
      <c r="AN121" s="454">
        <v>7.9530875794890896</v>
      </c>
      <c r="AO121" s="454">
        <v>8.4017029368718106</v>
      </c>
      <c r="AP121" s="454">
        <v>8.7941705785222606</v>
      </c>
      <c r="AQ121" s="454">
        <v>9.3928784181078004</v>
      </c>
      <c r="AR121" s="454">
        <v>9.5465558860986395</v>
      </c>
      <c r="AS121" s="454">
        <v>9.6753258794882306</v>
      </c>
      <c r="AT121" s="454">
        <v>9.7664145414301604</v>
      </c>
      <c r="AU121" s="454">
        <v>9.9738579157751008</v>
      </c>
      <c r="AV121" s="454">
        <v>10.159126156925099</v>
      </c>
      <c r="AW121" s="454">
        <v>10.4599893153843</v>
      </c>
      <c r="AX121" s="454">
        <v>10.7121263595422</v>
      </c>
      <c r="AY121" s="454">
        <v>11.264470885759399</v>
      </c>
      <c r="AZ121" s="454">
        <v>11.7297239518821</v>
      </c>
      <c r="BA121" s="454">
        <v>12.5671222276923</v>
      </c>
      <c r="BB121" s="454">
        <v>13.366222123898099</v>
      </c>
      <c r="BC121" s="454">
        <v>14.597720605234599</v>
      </c>
      <c r="BD121" s="454">
        <v>15.5495491027832</v>
      </c>
      <c r="BE121" s="454">
        <v>16.160835266113299</v>
      </c>
      <c r="BF121" s="454">
        <v>17.3423252105713</v>
      </c>
      <c r="BG121" s="454">
        <v>18.386548995971701</v>
      </c>
      <c r="BH121" s="454">
        <v>19.235002517700199</v>
      </c>
      <c r="BI121" s="454">
        <v>19.898727416992202</v>
      </c>
      <c r="BJ121" s="454">
        <v>20.647792816162099</v>
      </c>
      <c r="BK121" s="454">
        <v>20.9493211360458</v>
      </c>
      <c r="BL121" s="454">
        <v>21.073226704119399</v>
      </c>
      <c r="BM121" s="454">
        <v>21.9885079870906</v>
      </c>
      <c r="BN121" s="454">
        <v>23.138137629791402</v>
      </c>
      <c r="BO121" s="458">
        <f>ROW()</f>
        <v>121</v>
      </c>
    </row>
    <row r="122" spans="1:67" s="455" customFormat="1" ht="14" x14ac:dyDescent="0.15">
      <c r="A122" s="454" t="s">
        <v>859</v>
      </c>
      <c r="B122" s="454" t="s">
        <v>860</v>
      </c>
      <c r="C122" s="454" t="s">
        <v>1072</v>
      </c>
      <c r="D122" s="454" t="s">
        <v>1073</v>
      </c>
      <c r="E122" s="454"/>
      <c r="F122" s="454"/>
      <c r="G122" s="454"/>
      <c r="H122" s="454"/>
      <c r="I122" s="454"/>
      <c r="J122" s="454"/>
      <c r="K122" s="454"/>
      <c r="L122" s="454"/>
      <c r="M122" s="454"/>
      <c r="N122" s="454"/>
      <c r="O122" s="454"/>
      <c r="P122" s="454"/>
      <c r="Q122" s="454"/>
      <c r="R122" s="454"/>
      <c r="S122" s="454"/>
      <c r="T122" s="454"/>
      <c r="U122" s="454"/>
      <c r="V122" s="454"/>
      <c r="W122" s="454"/>
      <c r="X122" s="454"/>
      <c r="Y122" s="454"/>
      <c r="Z122" s="454"/>
      <c r="AA122" s="454"/>
      <c r="AB122" s="454"/>
      <c r="AC122" s="454"/>
      <c r="AD122" s="454"/>
      <c r="AE122" s="454"/>
      <c r="AF122" s="454"/>
      <c r="AG122" s="454"/>
      <c r="AH122" s="454"/>
      <c r="AI122" s="454"/>
      <c r="AJ122" s="454"/>
      <c r="AK122" s="454"/>
      <c r="AL122" s="454"/>
      <c r="AM122" s="454"/>
      <c r="AN122" s="454"/>
      <c r="AO122" s="454"/>
      <c r="AP122" s="454"/>
      <c r="AQ122" s="454"/>
      <c r="AR122" s="454"/>
      <c r="AS122" s="454"/>
      <c r="AT122" s="454"/>
      <c r="AU122" s="454"/>
      <c r="AV122" s="454"/>
      <c r="AW122" s="454"/>
      <c r="AX122" s="454"/>
      <c r="AY122" s="454"/>
      <c r="AZ122" s="454"/>
      <c r="BA122" s="454"/>
      <c r="BB122" s="454"/>
      <c r="BC122" s="454"/>
      <c r="BD122" s="454"/>
      <c r="BE122" s="454"/>
      <c r="BF122" s="454"/>
      <c r="BG122" s="454"/>
      <c r="BH122" s="454"/>
      <c r="BI122" s="454"/>
      <c r="BJ122" s="454"/>
      <c r="BK122" s="454"/>
      <c r="BL122" s="454"/>
      <c r="BM122" s="454"/>
      <c r="BN122" s="454"/>
      <c r="BO122" s="458">
        <f>ROW()</f>
        <v>122</v>
      </c>
    </row>
    <row r="123" spans="1:67" s="455" customFormat="1" ht="14" x14ac:dyDescent="0.15">
      <c r="A123" s="454" t="s">
        <v>244</v>
      </c>
      <c r="B123" s="454" t="s">
        <v>861</v>
      </c>
      <c r="C123" s="454" t="s">
        <v>1072</v>
      </c>
      <c r="D123" s="454" t="s">
        <v>1073</v>
      </c>
      <c r="E123" s="454"/>
      <c r="F123" s="454"/>
      <c r="G123" s="454"/>
      <c r="H123" s="454"/>
      <c r="I123" s="454"/>
      <c r="J123" s="454"/>
      <c r="K123" s="454"/>
      <c r="L123" s="454"/>
      <c r="M123" s="454"/>
      <c r="N123" s="454"/>
      <c r="O123" s="454"/>
      <c r="P123" s="454"/>
      <c r="Q123" s="454"/>
      <c r="R123" s="454"/>
      <c r="S123" s="454"/>
      <c r="T123" s="454"/>
      <c r="U123" s="454"/>
      <c r="V123" s="454"/>
      <c r="W123" s="454"/>
      <c r="X123" s="454"/>
      <c r="Y123" s="454"/>
      <c r="Z123" s="454"/>
      <c r="AA123" s="454"/>
      <c r="AB123" s="454"/>
      <c r="AC123" s="454"/>
      <c r="AD123" s="454"/>
      <c r="AE123" s="454"/>
      <c r="AF123" s="454"/>
      <c r="AG123" s="454"/>
      <c r="AH123" s="454"/>
      <c r="AI123" s="454">
        <v>0.78422000000000003</v>
      </c>
      <c r="AJ123" s="454">
        <v>0.77223200000000003</v>
      </c>
      <c r="AK123" s="454">
        <v>0.776258</v>
      </c>
      <c r="AL123" s="454">
        <v>0.79753099999999999</v>
      </c>
      <c r="AM123" s="454">
        <v>0.79408800000000002</v>
      </c>
      <c r="AN123" s="454">
        <v>0.80137700000000001</v>
      </c>
      <c r="AO123" s="454">
        <v>0.80757000000000001</v>
      </c>
      <c r="AP123" s="454">
        <v>0.834449</v>
      </c>
      <c r="AQ123" s="454">
        <v>0.86335399999999995</v>
      </c>
      <c r="AR123" s="454">
        <v>0.91388199999999997</v>
      </c>
      <c r="AS123" s="454">
        <v>0.94394800000000001</v>
      </c>
      <c r="AT123" s="454">
        <v>0.96963100000000002</v>
      </c>
      <c r="AU123" s="454">
        <v>0.98199700000000001</v>
      </c>
      <c r="AV123" s="454">
        <v>1.003935</v>
      </c>
      <c r="AW123" s="454">
        <v>0.99115200000000003</v>
      </c>
      <c r="AX123" s="454">
        <v>1.0117069999999999</v>
      </c>
      <c r="AY123" s="454">
        <v>0.97823199999999999</v>
      </c>
      <c r="AZ123" s="454">
        <v>0.95779199999999998</v>
      </c>
      <c r="BA123" s="454">
        <v>0.94444700000000004</v>
      </c>
      <c r="BB123" s="454">
        <v>0.90128399999999997</v>
      </c>
      <c r="BC123" s="454">
        <v>0.84950300000000001</v>
      </c>
      <c r="BD123" s="454">
        <v>0.83151299999999995</v>
      </c>
      <c r="BE123" s="454">
        <v>0.82307200000000003</v>
      </c>
      <c r="BF123" s="454">
        <v>0.81122799999999995</v>
      </c>
      <c r="BG123" s="454">
        <v>0.81904100000000002</v>
      </c>
      <c r="BH123" s="454">
        <v>0.80968600000000002</v>
      </c>
      <c r="BI123" s="454">
        <v>0.79428900000000002</v>
      </c>
      <c r="BJ123" s="454">
        <v>0.79440500000000003</v>
      </c>
      <c r="BK123" s="454">
        <v>0.79221399999999997</v>
      </c>
      <c r="BL123" s="454">
        <v>0.82689800000000002</v>
      </c>
      <c r="BM123" s="454">
        <v>0.80115599999999998</v>
      </c>
      <c r="BN123" s="454">
        <v>0.78748700000000005</v>
      </c>
      <c r="BO123" s="458">
        <f>ROW()</f>
        <v>123</v>
      </c>
    </row>
    <row r="124" spans="1:67" s="455" customFormat="1" ht="14" x14ac:dyDescent="0.15">
      <c r="A124" s="454" t="s">
        <v>862</v>
      </c>
      <c r="B124" s="454" t="s">
        <v>863</v>
      </c>
      <c r="C124" s="454" t="s">
        <v>1072</v>
      </c>
      <c r="D124" s="454" t="s">
        <v>1073</v>
      </c>
      <c r="E124" s="454"/>
      <c r="F124" s="454"/>
      <c r="G124" s="454"/>
      <c r="H124" s="454"/>
      <c r="I124" s="454"/>
      <c r="J124" s="454"/>
      <c r="K124" s="454"/>
      <c r="L124" s="454"/>
      <c r="M124" s="454"/>
      <c r="N124" s="454"/>
      <c r="O124" s="454"/>
      <c r="P124" s="454"/>
      <c r="Q124" s="454"/>
      <c r="R124" s="454"/>
      <c r="S124" s="454"/>
      <c r="T124" s="454"/>
      <c r="U124" s="454"/>
      <c r="V124" s="454"/>
      <c r="W124" s="454"/>
      <c r="X124" s="454"/>
      <c r="Y124" s="454"/>
      <c r="Z124" s="454"/>
      <c r="AA124" s="454"/>
      <c r="AB124" s="454"/>
      <c r="AC124" s="454"/>
      <c r="AD124" s="454"/>
      <c r="AE124" s="454"/>
      <c r="AF124" s="454"/>
      <c r="AG124" s="454"/>
      <c r="AH124" s="454"/>
      <c r="AI124" s="454">
        <v>96.682786685015998</v>
      </c>
      <c r="AJ124" s="454">
        <v>117.477322665001</v>
      </c>
      <c r="AK124" s="454">
        <v>148.561388726178</v>
      </c>
      <c r="AL124" s="454">
        <v>217.53253013448099</v>
      </c>
      <c r="AM124" s="454">
        <v>285.253187248904</v>
      </c>
      <c r="AN124" s="454">
        <v>385.38985677386302</v>
      </c>
      <c r="AO124" s="454">
        <v>487.58429104745898</v>
      </c>
      <c r="AP124" s="454">
        <v>553.74780100538499</v>
      </c>
      <c r="AQ124" s="454">
        <v>598.95629459461895</v>
      </c>
      <c r="AR124" s="454">
        <v>777.90988010439901</v>
      </c>
      <c r="AS124" s="454">
        <v>950.307393695874</v>
      </c>
      <c r="AT124" s="454">
        <v>1066.9661457160801</v>
      </c>
      <c r="AU124" s="454">
        <v>1347.6966326941399</v>
      </c>
      <c r="AV124" s="454">
        <v>1495.2256179844101</v>
      </c>
      <c r="AW124" s="454">
        <v>1815.9228101149999</v>
      </c>
      <c r="AX124" s="454">
        <v>2115.7782012534299</v>
      </c>
      <c r="AY124" s="454">
        <v>2351.7483792524099</v>
      </c>
      <c r="AZ124" s="454">
        <v>2815.1375427856101</v>
      </c>
      <c r="BA124" s="454">
        <v>3298.6275520583399</v>
      </c>
      <c r="BB124" s="454">
        <v>3428.3413817445698</v>
      </c>
      <c r="BC124" s="454">
        <v>3925.6736038566301</v>
      </c>
      <c r="BD124" s="454">
        <v>4758.86962890625</v>
      </c>
      <c r="BE124" s="454">
        <v>6093.5625</v>
      </c>
      <c r="BF124" s="454">
        <v>8503.8466796875</v>
      </c>
      <c r="BG124" s="454">
        <v>9758.5537109375</v>
      </c>
      <c r="BH124" s="454">
        <v>10701.5615234375</v>
      </c>
      <c r="BI124" s="454">
        <v>11796.810546875</v>
      </c>
      <c r="BJ124" s="454">
        <v>13061.294921875</v>
      </c>
      <c r="BK124" s="454">
        <v>16772.679512205501</v>
      </c>
      <c r="BL124" s="454">
        <v>21386.803663466198</v>
      </c>
      <c r="BM124" s="454">
        <v>29704.309727428099</v>
      </c>
      <c r="BN124" s="454"/>
      <c r="BO124" s="458">
        <f>ROW()</f>
        <v>124</v>
      </c>
    </row>
    <row r="125" spans="1:67" s="455" customFormat="1" ht="14" x14ac:dyDescent="0.15">
      <c r="A125" s="454" t="s">
        <v>243</v>
      </c>
      <c r="B125" s="454" t="s">
        <v>864</v>
      </c>
      <c r="C125" s="454" t="s">
        <v>1072</v>
      </c>
      <c r="D125" s="454" t="s">
        <v>1073</v>
      </c>
      <c r="E125" s="454"/>
      <c r="F125" s="454"/>
      <c r="G125" s="454"/>
      <c r="H125" s="454"/>
      <c r="I125" s="454"/>
      <c r="J125" s="454"/>
      <c r="K125" s="454"/>
      <c r="L125" s="454"/>
      <c r="M125" s="454"/>
      <c r="N125" s="454"/>
      <c r="O125" s="454"/>
      <c r="P125" s="454"/>
      <c r="Q125" s="454"/>
      <c r="R125" s="454"/>
      <c r="S125" s="454"/>
      <c r="T125" s="454"/>
      <c r="U125" s="454"/>
      <c r="V125" s="454"/>
      <c r="W125" s="454"/>
      <c r="X125" s="454"/>
      <c r="Y125" s="454"/>
      <c r="Z125" s="454"/>
      <c r="AA125" s="454"/>
      <c r="AB125" s="454"/>
      <c r="AC125" s="454"/>
      <c r="AD125" s="454"/>
      <c r="AE125" s="454"/>
      <c r="AF125" s="454"/>
      <c r="AG125" s="454"/>
      <c r="AH125" s="454"/>
      <c r="AI125" s="454"/>
      <c r="AJ125" s="454">
        <v>0.88697190581748098</v>
      </c>
      <c r="AK125" s="454">
        <v>1.77344903480194</v>
      </c>
      <c r="AL125" s="454">
        <v>3.7154070886722601</v>
      </c>
      <c r="AM125" s="454">
        <v>18.059055927099099</v>
      </c>
      <c r="AN125" s="454">
        <v>69.933237559257407</v>
      </c>
      <c r="AO125" s="454">
        <v>60.061018171079297</v>
      </c>
      <c r="AP125" s="454">
        <v>113.066375777377</v>
      </c>
      <c r="AQ125" s="454">
        <v>94.074345118135895</v>
      </c>
      <c r="AR125" s="454">
        <v>158.76897799633301</v>
      </c>
      <c r="AS125" s="454">
        <v>193.462898094992</v>
      </c>
      <c r="AT125" s="454">
        <v>152.974631773466</v>
      </c>
      <c r="AU125" s="454">
        <v>162.920791555676</v>
      </c>
      <c r="AV125" s="454">
        <v>181.90914765356001</v>
      </c>
      <c r="AW125" s="454">
        <v>207.822830947554</v>
      </c>
      <c r="AX125" s="454">
        <v>273.75903015607997</v>
      </c>
      <c r="AY125" s="454">
        <v>326.76353780874098</v>
      </c>
      <c r="AZ125" s="454">
        <v>364.11563622569201</v>
      </c>
      <c r="BA125" s="454">
        <v>465.069300015431</v>
      </c>
      <c r="BB125" s="454">
        <v>371.89848846934802</v>
      </c>
      <c r="BC125" s="454">
        <v>428.435425541413</v>
      </c>
      <c r="BD125" s="454">
        <v>523.34020996093795</v>
      </c>
      <c r="BE125" s="454">
        <v>525.73785400390602</v>
      </c>
      <c r="BF125" s="454">
        <v>531.128173828125</v>
      </c>
      <c r="BG125" s="454">
        <v>557.27947998046898</v>
      </c>
      <c r="BH125" s="454">
        <v>560.51654052734398</v>
      </c>
      <c r="BI125" s="454">
        <v>570.48498535156295</v>
      </c>
      <c r="BJ125" s="454">
        <v>560.76080322265602</v>
      </c>
      <c r="BK125" s="454">
        <v>647.37577769002201</v>
      </c>
      <c r="BL125" s="454">
        <v>618.99012829554704</v>
      </c>
      <c r="BM125" s="454">
        <v>548.88863787248295</v>
      </c>
      <c r="BN125" s="454">
        <v>703.25696966183204</v>
      </c>
      <c r="BO125" s="458">
        <f>ROW()</f>
        <v>125</v>
      </c>
    </row>
    <row r="126" spans="1:67" s="455" customFormat="1" ht="14" x14ac:dyDescent="0.15">
      <c r="A126" s="454" t="s">
        <v>239</v>
      </c>
      <c r="B126" s="454" t="s">
        <v>865</v>
      </c>
      <c r="C126" s="454" t="s">
        <v>1072</v>
      </c>
      <c r="D126" s="454" t="s">
        <v>1073</v>
      </c>
      <c r="E126" s="454"/>
      <c r="F126" s="454"/>
      <c r="G126" s="454"/>
      <c r="H126" s="454"/>
      <c r="I126" s="454"/>
      <c r="J126" s="454"/>
      <c r="K126" s="454"/>
      <c r="L126" s="454"/>
      <c r="M126" s="454"/>
      <c r="N126" s="454"/>
      <c r="O126" s="454"/>
      <c r="P126" s="454"/>
      <c r="Q126" s="454"/>
      <c r="R126" s="454"/>
      <c r="S126" s="454"/>
      <c r="T126" s="454"/>
      <c r="U126" s="454"/>
      <c r="V126" s="454"/>
      <c r="W126" s="454"/>
      <c r="X126" s="454"/>
      <c r="Y126" s="454"/>
      <c r="Z126" s="454"/>
      <c r="AA126" s="454"/>
      <c r="AB126" s="454"/>
      <c r="AC126" s="454"/>
      <c r="AD126" s="454"/>
      <c r="AE126" s="454"/>
      <c r="AF126" s="454"/>
      <c r="AG126" s="454"/>
      <c r="AH126" s="454"/>
      <c r="AI126" s="454">
        <v>67.332082</v>
      </c>
      <c r="AJ126" s="454">
        <v>70.577866</v>
      </c>
      <c r="AK126" s="454">
        <v>71.385489000000007</v>
      </c>
      <c r="AL126" s="454">
        <v>71.009985</v>
      </c>
      <c r="AM126" s="454">
        <v>71.335330999999996</v>
      </c>
      <c r="AN126" s="454">
        <v>71.96463</v>
      </c>
      <c r="AO126" s="454">
        <v>74.140894000000003</v>
      </c>
      <c r="AP126" s="454">
        <v>73.664447999999993</v>
      </c>
      <c r="AQ126" s="454">
        <v>76.662758999999994</v>
      </c>
      <c r="AR126" s="454">
        <v>79.246595999999997</v>
      </c>
      <c r="AS126" s="454">
        <v>84.733553999999998</v>
      </c>
      <c r="AT126" s="454">
        <v>88.320978999999994</v>
      </c>
      <c r="AU126" s="454">
        <v>91.105412999999999</v>
      </c>
      <c r="AV126" s="454">
        <v>92.608203000000003</v>
      </c>
      <c r="AW126" s="454">
        <v>93.286739999999995</v>
      </c>
      <c r="AX126" s="454">
        <v>95.840665000000001</v>
      </c>
      <c r="AY126" s="454">
        <v>101.632762</v>
      </c>
      <c r="AZ126" s="454">
        <v>107.360854</v>
      </c>
      <c r="BA126" s="454">
        <v>114.52700299999999</v>
      </c>
      <c r="BB126" s="454">
        <v>121.975931</v>
      </c>
      <c r="BC126" s="454">
        <v>132.880921</v>
      </c>
      <c r="BD126" s="454">
        <v>135.15200400000001</v>
      </c>
      <c r="BE126" s="454">
        <v>136.96767</v>
      </c>
      <c r="BF126" s="454">
        <v>137.022617</v>
      </c>
      <c r="BG126" s="454">
        <v>138.54786899999999</v>
      </c>
      <c r="BH126" s="454">
        <v>141.97492600000001</v>
      </c>
      <c r="BI126" s="454">
        <v>140.02995000000001</v>
      </c>
      <c r="BJ126" s="454">
        <v>138.277175</v>
      </c>
      <c r="BK126" s="454">
        <v>140.97027800000001</v>
      </c>
      <c r="BL126" s="454">
        <v>145.01074299999999</v>
      </c>
      <c r="BM126" s="454">
        <v>149.685438</v>
      </c>
      <c r="BN126" s="454">
        <v>150.64210299999999</v>
      </c>
      <c r="BO126" s="458">
        <f>ROW()</f>
        <v>126</v>
      </c>
    </row>
    <row r="127" spans="1:67" s="455" customFormat="1" ht="14" x14ac:dyDescent="0.15">
      <c r="A127" s="454" t="s">
        <v>245</v>
      </c>
      <c r="B127" s="454" t="s">
        <v>866</v>
      </c>
      <c r="C127" s="454" t="s">
        <v>1072</v>
      </c>
      <c r="D127" s="454" t="s">
        <v>1073</v>
      </c>
      <c r="E127" s="454"/>
      <c r="F127" s="454"/>
      <c r="G127" s="454"/>
      <c r="H127" s="454"/>
      <c r="I127" s="454"/>
      <c r="J127" s="454"/>
      <c r="K127" s="454"/>
      <c r="L127" s="454"/>
      <c r="M127" s="454"/>
      <c r="N127" s="454"/>
      <c r="O127" s="454"/>
      <c r="P127" s="454"/>
      <c r="Q127" s="454"/>
      <c r="R127" s="454"/>
      <c r="S127" s="454"/>
      <c r="T127" s="454"/>
      <c r="U127" s="454"/>
      <c r="V127" s="454"/>
      <c r="W127" s="454"/>
      <c r="X127" s="454"/>
      <c r="Y127" s="454"/>
      <c r="Z127" s="454"/>
      <c r="AA127" s="454"/>
      <c r="AB127" s="454"/>
      <c r="AC127" s="454"/>
      <c r="AD127" s="454"/>
      <c r="AE127" s="454"/>
      <c r="AF127" s="454"/>
      <c r="AG127" s="454"/>
      <c r="AH127" s="454"/>
      <c r="AI127" s="454">
        <v>1.7003379999999999</v>
      </c>
      <c r="AJ127" s="454">
        <v>1.975795</v>
      </c>
      <c r="AK127" s="454">
        <v>2.1647069999999999</v>
      </c>
      <c r="AL127" s="454">
        <v>2.349097</v>
      </c>
      <c r="AM127" s="454">
        <v>2.5883530000000001</v>
      </c>
      <c r="AN127" s="454">
        <v>2.7651150000000002</v>
      </c>
      <c r="AO127" s="454">
        <v>2.9728409999999998</v>
      </c>
      <c r="AP127" s="454">
        <v>3.165286</v>
      </c>
      <c r="AQ127" s="454">
        <v>3.3452890000000002</v>
      </c>
      <c r="AR127" s="454">
        <v>3.5046409999999999</v>
      </c>
      <c r="AS127" s="454">
        <v>3.441675</v>
      </c>
      <c r="AT127" s="454">
        <v>3.4253480000000001</v>
      </c>
      <c r="AU127" s="454">
        <v>3.4626760000000001</v>
      </c>
      <c r="AV127" s="454">
        <v>3.6270709999999999</v>
      </c>
      <c r="AW127" s="454">
        <v>3.5357889999999998</v>
      </c>
      <c r="AX127" s="454">
        <v>3.7169370000000002</v>
      </c>
      <c r="AY127" s="454">
        <v>3.7887029999999999</v>
      </c>
      <c r="AZ127" s="454">
        <v>3.7257669999999998</v>
      </c>
      <c r="BA127" s="454">
        <v>3.8672049999999998</v>
      </c>
      <c r="BB127" s="454">
        <v>3.9779209999999998</v>
      </c>
      <c r="BC127" s="454">
        <v>3.9904839999999999</v>
      </c>
      <c r="BD127" s="454">
        <v>3.944763</v>
      </c>
      <c r="BE127" s="454">
        <v>3.9553579999999999</v>
      </c>
      <c r="BF127" s="454">
        <v>3.839566</v>
      </c>
      <c r="BG127" s="454">
        <v>3.9403869999999999</v>
      </c>
      <c r="BH127" s="454">
        <v>3.9239250000000001</v>
      </c>
      <c r="BI127" s="454">
        <v>3.7885110000000002</v>
      </c>
      <c r="BJ127" s="454">
        <v>3.751633</v>
      </c>
      <c r="BK127" s="454">
        <v>3.7846639999999998</v>
      </c>
      <c r="BL127" s="454">
        <v>3.9162409999999999</v>
      </c>
      <c r="BM127" s="454">
        <v>3.851099</v>
      </c>
      <c r="BN127" s="454">
        <v>3.7997070000000002</v>
      </c>
      <c r="BO127" s="458">
        <f>ROW()</f>
        <v>127</v>
      </c>
    </row>
    <row r="128" spans="1:67" s="455" customFormat="1" ht="14" x14ac:dyDescent="0.15">
      <c r="A128" s="454" t="s">
        <v>246</v>
      </c>
      <c r="B128" s="454" t="s">
        <v>867</v>
      </c>
      <c r="C128" s="454" t="s">
        <v>1072</v>
      </c>
      <c r="D128" s="454" t="s">
        <v>1073</v>
      </c>
      <c r="E128" s="454"/>
      <c r="F128" s="454"/>
      <c r="G128" s="454"/>
      <c r="H128" s="454"/>
      <c r="I128" s="454"/>
      <c r="J128" s="454"/>
      <c r="K128" s="454"/>
      <c r="L128" s="454"/>
      <c r="M128" s="454"/>
      <c r="N128" s="454"/>
      <c r="O128" s="454"/>
      <c r="P128" s="454"/>
      <c r="Q128" s="454"/>
      <c r="R128" s="454"/>
      <c r="S128" s="454"/>
      <c r="T128" s="454"/>
      <c r="U128" s="454"/>
      <c r="V128" s="454"/>
      <c r="W128" s="454"/>
      <c r="X128" s="454"/>
      <c r="Y128" s="454"/>
      <c r="Z128" s="454"/>
      <c r="AA128" s="454"/>
      <c r="AB128" s="454"/>
      <c r="AC128" s="454"/>
      <c r="AD128" s="454"/>
      <c r="AE128" s="454"/>
      <c r="AF128" s="454"/>
      <c r="AG128" s="454"/>
      <c r="AH128" s="454"/>
      <c r="AI128" s="454">
        <v>0.69182100000000002</v>
      </c>
      <c r="AJ128" s="454">
        <v>0.71992400000000001</v>
      </c>
      <c r="AK128" s="454">
        <v>0.73463000000000001</v>
      </c>
      <c r="AL128" s="454">
        <v>0.745506</v>
      </c>
      <c r="AM128" s="454">
        <v>0.755776</v>
      </c>
      <c r="AN128" s="454">
        <v>0.77671299999999999</v>
      </c>
      <c r="AO128" s="454">
        <v>0.797902</v>
      </c>
      <c r="AP128" s="454">
        <v>0.80420599999999998</v>
      </c>
      <c r="AQ128" s="454">
        <v>0.79983300000000002</v>
      </c>
      <c r="AR128" s="454">
        <v>0.80644700000000002</v>
      </c>
      <c r="AS128" s="454">
        <v>0.80536099999999999</v>
      </c>
      <c r="AT128" s="454">
        <v>0.81651600000000002</v>
      </c>
      <c r="AU128" s="454">
        <v>0.82348900000000003</v>
      </c>
      <c r="AV128" s="454">
        <v>0.83346399999999998</v>
      </c>
      <c r="AW128" s="454">
        <v>0.85186399999999995</v>
      </c>
      <c r="AX128" s="454">
        <v>0.85513899999999998</v>
      </c>
      <c r="AY128" s="454">
        <v>0.82284199999999996</v>
      </c>
      <c r="AZ128" s="454">
        <v>0.80938100000000002</v>
      </c>
      <c r="BA128" s="454">
        <v>0.783694</v>
      </c>
      <c r="BB128" s="454">
        <v>0.77132299999999998</v>
      </c>
      <c r="BC128" s="454">
        <v>0.77312899999999996</v>
      </c>
      <c r="BD128" s="454">
        <v>0.758687</v>
      </c>
      <c r="BE128" s="454">
        <v>0.74773100000000003</v>
      </c>
      <c r="BF128" s="454">
        <v>0.73729900000000004</v>
      </c>
      <c r="BG128" s="454">
        <v>0.73964399999999997</v>
      </c>
      <c r="BH128" s="454">
        <v>0.73869399999999996</v>
      </c>
      <c r="BI128" s="454">
        <v>0.70054400000000006</v>
      </c>
      <c r="BJ128" s="454">
        <v>0.68989500000000004</v>
      </c>
      <c r="BK128" s="454">
        <v>0.68121900000000002</v>
      </c>
      <c r="BL128" s="454">
        <v>0.67783499999999997</v>
      </c>
      <c r="BM128" s="454">
        <v>0.66380499999999998</v>
      </c>
      <c r="BN128" s="454">
        <v>0.65435399999999999</v>
      </c>
      <c r="BO128" s="458">
        <f>ROW()</f>
        <v>128</v>
      </c>
    </row>
    <row r="129" spans="1:67" s="455" customFormat="1" ht="14" x14ac:dyDescent="0.15">
      <c r="A129" s="454" t="s">
        <v>247</v>
      </c>
      <c r="B129" s="454" t="s">
        <v>868</v>
      </c>
      <c r="C129" s="454" t="s">
        <v>1072</v>
      </c>
      <c r="D129" s="454" t="s">
        <v>1073</v>
      </c>
      <c r="E129" s="454"/>
      <c r="F129" s="454"/>
      <c r="G129" s="454"/>
      <c r="H129" s="454"/>
      <c r="I129" s="454"/>
      <c r="J129" s="454"/>
      <c r="K129" s="454"/>
      <c r="L129" s="454"/>
      <c r="M129" s="454"/>
      <c r="N129" s="454"/>
      <c r="O129" s="454"/>
      <c r="P129" s="454"/>
      <c r="Q129" s="454"/>
      <c r="R129" s="454"/>
      <c r="S129" s="454"/>
      <c r="T129" s="454"/>
      <c r="U129" s="454"/>
      <c r="V129" s="454"/>
      <c r="W129" s="454"/>
      <c r="X129" s="454"/>
      <c r="Y129" s="454"/>
      <c r="Z129" s="454"/>
      <c r="AA129" s="454"/>
      <c r="AB129" s="454"/>
      <c r="AC129" s="454"/>
      <c r="AD129" s="454"/>
      <c r="AE129" s="454"/>
      <c r="AF129" s="454"/>
      <c r="AG129" s="454"/>
      <c r="AH129" s="454"/>
      <c r="AI129" s="454">
        <v>2.7456206757600801</v>
      </c>
      <c r="AJ129" s="454">
        <v>4.0668740363436404</v>
      </c>
      <c r="AK129" s="454">
        <v>6.3634347391363901</v>
      </c>
      <c r="AL129" s="454">
        <v>9.4985867573852101</v>
      </c>
      <c r="AM129" s="454">
        <v>12.192964110162601</v>
      </c>
      <c r="AN129" s="454">
        <v>14.950491028824301</v>
      </c>
      <c r="AO129" s="454">
        <v>17.452415692958802</v>
      </c>
      <c r="AP129" s="454">
        <v>18.805085044935701</v>
      </c>
      <c r="AQ129" s="454">
        <v>20.1453804710169</v>
      </c>
      <c r="AR129" s="454">
        <v>21.2393355612958</v>
      </c>
      <c r="AS129" s="454">
        <v>22.967618711338901</v>
      </c>
      <c r="AT129" s="454">
        <v>24.215227996406099</v>
      </c>
      <c r="AU129" s="454">
        <v>26.0095358243573</v>
      </c>
      <c r="AV129" s="454">
        <v>28.470995235187601</v>
      </c>
      <c r="AW129" s="454">
        <v>31.291962537182901</v>
      </c>
      <c r="AX129" s="454">
        <v>33.8202151265533</v>
      </c>
      <c r="AY129" s="454">
        <v>35.710806462243198</v>
      </c>
      <c r="AZ129" s="454">
        <v>38.707479236407501</v>
      </c>
      <c r="BA129" s="454">
        <v>43.124017958879001</v>
      </c>
      <c r="BB129" s="454">
        <v>47.844112158733999</v>
      </c>
      <c r="BC129" s="454">
        <v>51.913835942865703</v>
      </c>
      <c r="BD129" s="454">
        <v>53.804946899414098</v>
      </c>
      <c r="BE129" s="454">
        <v>56.475269317627003</v>
      </c>
      <c r="BF129" s="454">
        <v>59.334335327148402</v>
      </c>
      <c r="BG129" s="454">
        <v>62.759792327880902</v>
      </c>
      <c r="BH129" s="454">
        <v>65.295219421386705</v>
      </c>
      <c r="BI129" s="454">
        <v>65.903694152832003</v>
      </c>
      <c r="BJ129" s="454">
        <v>67.581840515136705</v>
      </c>
      <c r="BK129" s="454">
        <v>69.300762031625595</v>
      </c>
      <c r="BL129" s="454">
        <v>70.249693761718802</v>
      </c>
      <c r="BM129" s="454">
        <v>71.881286812939905</v>
      </c>
      <c r="BN129" s="454">
        <v>69.323321981744698</v>
      </c>
      <c r="BO129" s="458">
        <f>ROW()</f>
        <v>129</v>
      </c>
    </row>
    <row r="130" spans="1:67" s="455" customFormat="1" ht="14" x14ac:dyDescent="0.15">
      <c r="A130" s="454" t="s">
        <v>249</v>
      </c>
      <c r="B130" s="454" t="s">
        <v>869</v>
      </c>
      <c r="C130" s="454" t="s">
        <v>1072</v>
      </c>
      <c r="D130" s="454" t="s">
        <v>1073</v>
      </c>
      <c r="E130" s="454"/>
      <c r="F130" s="454"/>
      <c r="G130" s="454"/>
      <c r="H130" s="454"/>
      <c r="I130" s="454"/>
      <c r="J130" s="454"/>
      <c r="K130" s="454"/>
      <c r="L130" s="454"/>
      <c r="M130" s="454"/>
      <c r="N130" s="454"/>
      <c r="O130" s="454"/>
      <c r="P130" s="454"/>
      <c r="Q130" s="454"/>
      <c r="R130" s="454"/>
      <c r="S130" s="454"/>
      <c r="T130" s="454"/>
      <c r="U130" s="454"/>
      <c r="V130" s="454"/>
      <c r="W130" s="454"/>
      <c r="X130" s="454"/>
      <c r="Y130" s="454"/>
      <c r="Z130" s="454"/>
      <c r="AA130" s="454"/>
      <c r="AB130" s="454"/>
      <c r="AC130" s="454"/>
      <c r="AD130" s="454"/>
      <c r="AE130" s="454"/>
      <c r="AF130" s="454"/>
      <c r="AG130" s="454"/>
      <c r="AH130" s="454"/>
      <c r="AI130" s="454">
        <v>0.17661110187939</v>
      </c>
      <c r="AJ130" s="454">
        <v>0.18012604590341</v>
      </c>
      <c r="AK130" s="454">
        <v>0.18799283532345801</v>
      </c>
      <c r="AL130" s="454">
        <v>0.18907405942998801</v>
      </c>
      <c r="AM130" s="454">
        <v>0.19787496187241599</v>
      </c>
      <c r="AN130" s="454">
        <v>0.197413373022651</v>
      </c>
      <c r="AO130" s="454">
        <v>0.19786020218882</v>
      </c>
      <c r="AP130" s="454">
        <v>0.196913937931642</v>
      </c>
      <c r="AQ130" s="454">
        <v>0.20640570824121601</v>
      </c>
      <c r="AR130" s="454">
        <v>0.20275583699278901</v>
      </c>
      <c r="AS130" s="454">
        <v>0.197454935886024</v>
      </c>
      <c r="AT130" s="454">
        <v>0.19460920527377101</v>
      </c>
      <c r="AU130" s="454">
        <v>0.19339116610828799</v>
      </c>
      <c r="AV130" s="454">
        <v>0.19372231064126499</v>
      </c>
      <c r="AW130" s="454">
        <v>0.194491052231406</v>
      </c>
      <c r="AX130" s="454">
        <v>0.19236158922670299</v>
      </c>
      <c r="AY130" s="454">
        <v>0.20648080893392401</v>
      </c>
      <c r="AZ130" s="454">
        <v>0.21120075114738801</v>
      </c>
      <c r="BA130" s="454">
        <v>0.25615209056388599</v>
      </c>
      <c r="BB130" s="454">
        <v>0.26256764628910101</v>
      </c>
      <c r="BC130" s="454">
        <v>0.28040653044345998</v>
      </c>
      <c r="BD130" s="454">
        <v>0.290935188531876</v>
      </c>
      <c r="BE130" s="454">
        <v>0.30213180184364302</v>
      </c>
      <c r="BF130" s="454">
        <v>0.30802938342094399</v>
      </c>
      <c r="BG130" s="454">
        <v>0.319498181343079</v>
      </c>
      <c r="BH130" s="454">
        <v>0.31237363815307601</v>
      </c>
      <c r="BI130" s="454">
        <v>0.31383964419364901</v>
      </c>
      <c r="BJ130" s="454">
        <v>0.300330430269241</v>
      </c>
      <c r="BK130" s="454">
        <v>0.29834204459311803</v>
      </c>
      <c r="BL130" s="454">
        <v>0.29799592431864802</v>
      </c>
      <c r="BM130" s="454">
        <v>0.293675445713664</v>
      </c>
      <c r="BN130" s="454">
        <v>0.28562298764759397</v>
      </c>
      <c r="BO130" s="458">
        <f>ROW()</f>
        <v>130</v>
      </c>
    </row>
    <row r="131" spans="1:67" s="455" customFormat="1" ht="14" x14ac:dyDescent="0.15">
      <c r="A131" s="454" t="s">
        <v>248</v>
      </c>
      <c r="B131" s="454" t="s">
        <v>870</v>
      </c>
      <c r="C131" s="454" t="s">
        <v>1072</v>
      </c>
      <c r="D131" s="454" t="s">
        <v>1073</v>
      </c>
      <c r="E131" s="454"/>
      <c r="F131" s="454"/>
      <c r="G131" s="454"/>
      <c r="H131" s="454"/>
      <c r="I131" s="454"/>
      <c r="J131" s="454"/>
      <c r="K131" s="454"/>
      <c r="L131" s="454"/>
      <c r="M131" s="454"/>
      <c r="N131" s="454"/>
      <c r="O131" s="454"/>
      <c r="P131" s="454"/>
      <c r="Q131" s="454"/>
      <c r="R131" s="454"/>
      <c r="S131" s="454"/>
      <c r="T131" s="454"/>
      <c r="U131" s="454"/>
      <c r="V131" s="454"/>
      <c r="W131" s="454"/>
      <c r="X131" s="454"/>
      <c r="Y131" s="454"/>
      <c r="Z131" s="454"/>
      <c r="AA131" s="454"/>
      <c r="AB131" s="454"/>
      <c r="AC131" s="454"/>
      <c r="AD131" s="454"/>
      <c r="AE131" s="454"/>
      <c r="AF131" s="454"/>
      <c r="AG131" s="454"/>
      <c r="AH131" s="454"/>
      <c r="AI131" s="454">
        <v>183.92917700000001</v>
      </c>
      <c r="AJ131" s="454">
        <v>183.12160800000001</v>
      </c>
      <c r="AK131" s="454">
        <v>182.02538699999999</v>
      </c>
      <c r="AL131" s="454">
        <v>178.82129900000001</v>
      </c>
      <c r="AM131" s="454">
        <v>178.830028</v>
      </c>
      <c r="AN131" s="454">
        <v>174.24028100000001</v>
      </c>
      <c r="AO131" s="454">
        <v>170.344605</v>
      </c>
      <c r="AP131" s="454">
        <v>168.30172899999999</v>
      </c>
      <c r="AQ131" s="454">
        <v>166.38409100000001</v>
      </c>
      <c r="AR131" s="454">
        <v>162.03574</v>
      </c>
      <c r="AS131" s="454">
        <v>154.691385</v>
      </c>
      <c r="AT131" s="454">
        <v>149.64188799999999</v>
      </c>
      <c r="AU131" s="454">
        <v>143.77420499999999</v>
      </c>
      <c r="AV131" s="454">
        <v>139.579081</v>
      </c>
      <c r="AW131" s="454">
        <v>134.401332</v>
      </c>
      <c r="AX131" s="454">
        <v>129.55195499999999</v>
      </c>
      <c r="AY131" s="454">
        <v>124.44886099999999</v>
      </c>
      <c r="AZ131" s="454">
        <v>120.31948199999999</v>
      </c>
      <c r="BA131" s="454">
        <v>116.845814</v>
      </c>
      <c r="BB131" s="454">
        <v>115.219075</v>
      </c>
      <c r="BC131" s="454">
        <v>111.709563</v>
      </c>
      <c r="BD131" s="454">
        <v>107.45428099999999</v>
      </c>
      <c r="BE131" s="454">
        <v>104.273972</v>
      </c>
      <c r="BF131" s="454">
        <v>101.302673</v>
      </c>
      <c r="BG131" s="454">
        <v>103.052076</v>
      </c>
      <c r="BH131" s="454">
        <v>103.469437</v>
      </c>
      <c r="BI131" s="454">
        <v>105.519502</v>
      </c>
      <c r="BJ131" s="454">
        <v>105.101901</v>
      </c>
      <c r="BK131" s="454">
        <v>104.158636</v>
      </c>
      <c r="BL131" s="454">
        <v>104.305752</v>
      </c>
      <c r="BM131" s="454">
        <v>101.24037</v>
      </c>
      <c r="BN131" s="454">
        <v>100.41164000000001</v>
      </c>
      <c r="BO131" s="458">
        <f>ROW()</f>
        <v>131</v>
      </c>
    </row>
    <row r="132" spans="1:67" s="455" customFormat="1" ht="14" x14ac:dyDescent="0.15">
      <c r="A132" s="454" t="s">
        <v>250</v>
      </c>
      <c r="B132" s="454" t="s">
        <v>871</v>
      </c>
      <c r="C132" s="454" t="s">
        <v>1072</v>
      </c>
      <c r="D132" s="454" t="s">
        <v>1073</v>
      </c>
      <c r="E132" s="454"/>
      <c r="F132" s="454"/>
      <c r="G132" s="454"/>
      <c r="H132" s="454"/>
      <c r="I132" s="454"/>
      <c r="J132" s="454"/>
      <c r="K132" s="454"/>
      <c r="L132" s="454"/>
      <c r="M132" s="454"/>
      <c r="N132" s="454"/>
      <c r="O132" s="454"/>
      <c r="P132" s="454"/>
      <c r="Q132" s="454"/>
      <c r="R132" s="454"/>
      <c r="S132" s="454"/>
      <c r="T132" s="454"/>
      <c r="U132" s="454"/>
      <c r="V132" s="454"/>
      <c r="W132" s="454"/>
      <c r="X132" s="454"/>
      <c r="Y132" s="454"/>
      <c r="Z132" s="454"/>
      <c r="AA132" s="454"/>
      <c r="AB132" s="454"/>
      <c r="AC132" s="454"/>
      <c r="AD132" s="454"/>
      <c r="AE132" s="454"/>
      <c r="AF132" s="454"/>
      <c r="AG132" s="454"/>
      <c r="AH132" s="454"/>
      <c r="AI132" s="454">
        <v>6.8635221468111099E-4</v>
      </c>
      <c r="AJ132" s="454">
        <v>1.3036121067800501E-3</v>
      </c>
      <c r="AK132" s="454">
        <v>2.0038933435532098E-2</v>
      </c>
      <c r="AL132" s="454">
        <v>0.26298182476606602</v>
      </c>
      <c r="AM132" s="454">
        <v>4.24004921335652</v>
      </c>
      <c r="AN132" s="454">
        <v>10.834616986785701</v>
      </c>
      <c r="AO132" s="454">
        <v>14.7786506852537</v>
      </c>
      <c r="AP132" s="454">
        <v>16.872341907210998</v>
      </c>
      <c r="AQ132" s="454">
        <v>17.629372012498202</v>
      </c>
      <c r="AR132" s="454">
        <v>19.693056404712902</v>
      </c>
      <c r="AS132" s="454">
        <v>22.612549622274301</v>
      </c>
      <c r="AT132" s="454">
        <v>24.3603508924156</v>
      </c>
      <c r="AU132" s="454">
        <v>25.378504683883801</v>
      </c>
      <c r="AV132" s="454">
        <v>27.808733732374701</v>
      </c>
      <c r="AW132" s="454">
        <v>31.4504758278376</v>
      </c>
      <c r="AX132" s="454">
        <v>35.945021419090601</v>
      </c>
      <c r="AY132" s="454">
        <v>42.383994502691301</v>
      </c>
      <c r="AZ132" s="454">
        <v>47.676527737525497</v>
      </c>
      <c r="BA132" s="454">
        <v>56.573304128805603</v>
      </c>
      <c r="BB132" s="454">
        <v>58.850004068423701</v>
      </c>
      <c r="BC132" s="454">
        <v>69.515211825660799</v>
      </c>
      <c r="BD132" s="454">
        <v>82.090095520019503</v>
      </c>
      <c r="BE132" s="454">
        <v>83.832473754882798</v>
      </c>
      <c r="BF132" s="454">
        <v>86.235084533691406</v>
      </c>
      <c r="BG132" s="454">
        <v>92.813674926757798</v>
      </c>
      <c r="BH132" s="454">
        <v>100.349800109863</v>
      </c>
      <c r="BI132" s="454">
        <v>110.82453918457</v>
      </c>
      <c r="BJ132" s="454">
        <v>121.253463745117</v>
      </c>
      <c r="BK132" s="454">
        <v>129.32596839494201</v>
      </c>
      <c r="BL132" s="454">
        <v>136.75169103867199</v>
      </c>
      <c r="BM132" s="454">
        <v>140.812984041216</v>
      </c>
      <c r="BN132" s="454">
        <v>149.53664143961601</v>
      </c>
      <c r="BO132" s="458">
        <f>ROW()</f>
        <v>132</v>
      </c>
    </row>
    <row r="133" spans="1:67" s="455" customFormat="1" ht="14" x14ac:dyDescent="0.15">
      <c r="A133" s="454" t="s">
        <v>251</v>
      </c>
      <c r="B133" s="454" t="s">
        <v>872</v>
      </c>
      <c r="C133" s="454" t="s">
        <v>1072</v>
      </c>
      <c r="D133" s="454" t="s">
        <v>1073</v>
      </c>
      <c r="E133" s="454"/>
      <c r="F133" s="454"/>
      <c r="G133" s="454"/>
      <c r="H133" s="454"/>
      <c r="I133" s="454"/>
      <c r="J133" s="454"/>
      <c r="K133" s="454"/>
      <c r="L133" s="454"/>
      <c r="M133" s="454"/>
      <c r="N133" s="454"/>
      <c r="O133" s="454"/>
      <c r="P133" s="454"/>
      <c r="Q133" s="454"/>
      <c r="R133" s="454"/>
      <c r="S133" s="454"/>
      <c r="T133" s="454"/>
      <c r="U133" s="454"/>
      <c r="V133" s="454"/>
      <c r="W133" s="454"/>
      <c r="X133" s="454"/>
      <c r="Y133" s="454"/>
      <c r="Z133" s="454"/>
      <c r="AA133" s="454"/>
      <c r="AB133" s="454"/>
      <c r="AC133" s="454"/>
      <c r="AD133" s="454"/>
      <c r="AE133" s="454"/>
      <c r="AF133" s="454"/>
      <c r="AG133" s="454"/>
      <c r="AH133" s="454"/>
      <c r="AI133" s="454">
        <v>8.4652300019612507</v>
      </c>
      <c r="AJ133" s="454">
        <v>9.2144777344801998</v>
      </c>
      <c r="AK133" s="454">
        <v>10.711650258090501</v>
      </c>
      <c r="AL133" s="454">
        <v>13.152620180730599</v>
      </c>
      <c r="AM133" s="454">
        <v>15.068938892081199</v>
      </c>
      <c r="AN133" s="454">
        <v>16.415616028309401</v>
      </c>
      <c r="AO133" s="454">
        <v>17.590035762759602</v>
      </c>
      <c r="AP133" s="454">
        <v>19.269210111956401</v>
      </c>
      <c r="AQ133" s="454">
        <v>20.375503617572399</v>
      </c>
      <c r="AR133" s="454">
        <v>20.935016707220001</v>
      </c>
      <c r="AS133" s="454">
        <v>21.715851046702301</v>
      </c>
      <c r="AT133" s="454">
        <v>21.571472508486199</v>
      </c>
      <c r="AU133" s="454">
        <v>21.4386505895902</v>
      </c>
      <c r="AV133" s="454">
        <v>22.3266326513553</v>
      </c>
      <c r="AW133" s="454">
        <v>23.292549318028598</v>
      </c>
      <c r="AX133" s="454">
        <v>23.690897771661799</v>
      </c>
      <c r="AY133" s="454">
        <v>24.7713072904581</v>
      </c>
      <c r="AZ133" s="454">
        <v>26.0802611614921</v>
      </c>
      <c r="BA133" s="454">
        <v>29.4665779453514</v>
      </c>
      <c r="BB133" s="454">
        <v>32.6861894327496</v>
      </c>
      <c r="BC133" s="454">
        <v>32.827463626196902</v>
      </c>
      <c r="BD133" s="454">
        <v>35.396121978759801</v>
      </c>
      <c r="BE133" s="454">
        <v>37.978683471679702</v>
      </c>
      <c r="BF133" s="454">
        <v>37.667854309082003</v>
      </c>
      <c r="BG133" s="454">
        <v>38.289257049560497</v>
      </c>
      <c r="BH133" s="454">
        <v>39.040477752685497</v>
      </c>
      <c r="BI133" s="454">
        <v>39.384956359863303</v>
      </c>
      <c r="BJ133" s="454">
        <v>40.1849365234375</v>
      </c>
      <c r="BK133" s="454">
        <v>40.901599352338998</v>
      </c>
      <c r="BL133" s="454">
        <v>41.900753261016497</v>
      </c>
      <c r="BM133" s="454">
        <v>43.444736365810499</v>
      </c>
      <c r="BN133" s="454">
        <v>43.798940458970797</v>
      </c>
      <c r="BO133" s="458">
        <f>ROW()</f>
        <v>133</v>
      </c>
    </row>
    <row r="134" spans="1:67" s="455" customFormat="1" ht="14" x14ac:dyDescent="0.15">
      <c r="A134" s="454" t="s">
        <v>873</v>
      </c>
      <c r="B134" s="454" t="s">
        <v>874</v>
      </c>
      <c r="C134" s="454" t="s">
        <v>1072</v>
      </c>
      <c r="D134" s="454" t="s">
        <v>1073</v>
      </c>
      <c r="E134" s="454"/>
      <c r="F134" s="454"/>
      <c r="G134" s="454"/>
      <c r="H134" s="454"/>
      <c r="I134" s="454"/>
      <c r="J134" s="454"/>
      <c r="K134" s="454"/>
      <c r="L134" s="454"/>
      <c r="M134" s="454"/>
      <c r="N134" s="454"/>
      <c r="O134" s="454"/>
      <c r="P134" s="454"/>
      <c r="Q134" s="454"/>
      <c r="R134" s="454"/>
      <c r="S134" s="454"/>
      <c r="T134" s="454"/>
      <c r="U134" s="454"/>
      <c r="V134" s="454"/>
      <c r="W134" s="454"/>
      <c r="X134" s="454"/>
      <c r="Y134" s="454"/>
      <c r="Z134" s="454"/>
      <c r="AA134" s="454"/>
      <c r="AB134" s="454"/>
      <c r="AC134" s="454"/>
      <c r="AD134" s="454"/>
      <c r="AE134" s="454"/>
      <c r="AF134" s="454"/>
      <c r="AG134" s="454"/>
      <c r="AH134" s="454"/>
      <c r="AI134" s="454">
        <v>3.8319856180505699E-3</v>
      </c>
      <c r="AJ134" s="454">
        <v>8.7021277250645505E-3</v>
      </c>
      <c r="AK134" s="454">
        <v>7.9136172172598093E-2</v>
      </c>
      <c r="AL134" s="454">
        <v>0.66050535841635805</v>
      </c>
      <c r="AM134" s="454">
        <v>1.8164059981212901</v>
      </c>
      <c r="AN134" s="454">
        <v>2.5268751600582902</v>
      </c>
      <c r="AO134" s="454">
        <v>3.3584541048349599</v>
      </c>
      <c r="AP134" s="454">
        <v>3.9390305498981402</v>
      </c>
      <c r="AQ134" s="454">
        <v>4.2487749281261404</v>
      </c>
      <c r="AR134" s="454">
        <v>5.7640001564352703</v>
      </c>
      <c r="AS134" s="454">
        <v>7.1672258614151199</v>
      </c>
      <c r="AT134" s="454">
        <v>7.5233003088992803</v>
      </c>
      <c r="AU134" s="454">
        <v>7.5578774846522903</v>
      </c>
      <c r="AV134" s="454">
        <v>7.70618090960859</v>
      </c>
      <c r="AW134" s="454">
        <v>7.8881169271386904</v>
      </c>
      <c r="AX134" s="454">
        <v>8.1934973266972992</v>
      </c>
      <c r="AY134" s="454">
        <v>8.6947165883444395</v>
      </c>
      <c r="AZ134" s="454">
        <v>9.7253601997208694</v>
      </c>
      <c r="BA134" s="454">
        <v>11.662270560375401</v>
      </c>
      <c r="BB134" s="454">
        <v>12.055607627007699</v>
      </c>
      <c r="BC134" s="454">
        <v>13.1077280898157</v>
      </c>
      <c r="BD134" s="454">
        <v>15.7278079986572</v>
      </c>
      <c r="BE134" s="454">
        <v>15.303433418273899</v>
      </c>
      <c r="BF134" s="454">
        <v>15.364942550659199</v>
      </c>
      <c r="BG134" s="454">
        <v>16.0363655090332</v>
      </c>
      <c r="BH134" s="454">
        <v>17.145973205566399</v>
      </c>
      <c r="BI134" s="454">
        <v>16.7373352050781</v>
      </c>
      <c r="BJ134" s="454">
        <v>16.958723068237301</v>
      </c>
      <c r="BK134" s="454">
        <v>17.1340318528142</v>
      </c>
      <c r="BL134" s="454">
        <v>17.497736505660502</v>
      </c>
      <c r="BM134" s="454">
        <v>18.3476227531429</v>
      </c>
      <c r="BN134" s="454">
        <v>20.428607156968301</v>
      </c>
      <c r="BO134" s="458">
        <f>ROW()</f>
        <v>134</v>
      </c>
    </row>
    <row r="135" spans="1:67" s="455" customFormat="1" ht="14" x14ac:dyDescent="0.15">
      <c r="A135" s="454" t="s">
        <v>192</v>
      </c>
      <c r="B135" s="454" t="s">
        <v>875</v>
      </c>
      <c r="C135" s="454" t="s">
        <v>1072</v>
      </c>
      <c r="D135" s="454" t="s">
        <v>1073</v>
      </c>
      <c r="E135" s="454"/>
      <c r="F135" s="454"/>
      <c r="G135" s="454"/>
      <c r="H135" s="454"/>
      <c r="I135" s="454"/>
      <c r="J135" s="454"/>
      <c r="K135" s="454"/>
      <c r="L135" s="454"/>
      <c r="M135" s="454"/>
      <c r="N135" s="454"/>
      <c r="O135" s="454"/>
      <c r="P135" s="454"/>
      <c r="Q135" s="454"/>
      <c r="R135" s="454"/>
      <c r="S135" s="454"/>
      <c r="T135" s="454"/>
      <c r="U135" s="454"/>
      <c r="V135" s="454"/>
      <c r="W135" s="454"/>
      <c r="X135" s="454"/>
      <c r="Y135" s="454"/>
      <c r="Z135" s="454"/>
      <c r="AA135" s="454"/>
      <c r="AB135" s="454"/>
      <c r="AC135" s="454"/>
      <c r="AD135" s="454"/>
      <c r="AE135" s="454"/>
      <c r="AF135" s="454"/>
      <c r="AG135" s="454"/>
      <c r="AH135" s="454"/>
      <c r="AI135" s="454"/>
      <c r="AJ135" s="454"/>
      <c r="AK135" s="454"/>
      <c r="AL135" s="454">
        <v>605.33964759805895</v>
      </c>
      <c r="AM135" s="454">
        <v>948.08765472199002</v>
      </c>
      <c r="AN135" s="454">
        <v>1002.94356771225</v>
      </c>
      <c r="AO135" s="454">
        <v>1014.77759956994</v>
      </c>
      <c r="AP135" s="454">
        <v>1057.4802435643701</v>
      </c>
      <c r="AQ135" s="454">
        <v>1154.0223657562101</v>
      </c>
      <c r="AR135" s="454">
        <v>1152.3417834309801</v>
      </c>
      <c r="AS135" s="454">
        <v>1078.54932265653</v>
      </c>
      <c r="AT135" s="454">
        <v>1082.7008386473101</v>
      </c>
      <c r="AU135" s="454">
        <v>1073.68825624806</v>
      </c>
      <c r="AV135" s="454">
        <v>1071.8342776033301</v>
      </c>
      <c r="AW135" s="454">
        <v>1094.1649038840001</v>
      </c>
      <c r="AX135" s="454">
        <v>1125.3643449459601</v>
      </c>
      <c r="AY135" s="454">
        <v>1142.2365430802499</v>
      </c>
      <c r="AZ135" s="454">
        <v>1184.6718326463699</v>
      </c>
      <c r="BA135" s="454">
        <v>1304.8135417944</v>
      </c>
      <c r="BB135" s="454">
        <v>1328.9729768147799</v>
      </c>
      <c r="BC135" s="454">
        <v>1354.1705050455801</v>
      </c>
      <c r="BD135" s="454">
        <v>1371.2353515625</v>
      </c>
      <c r="BE135" s="454">
        <v>1336.79028320313</v>
      </c>
      <c r="BF135" s="454">
        <v>1340.06762695313</v>
      </c>
      <c r="BG135" s="454">
        <v>1386.03576660156</v>
      </c>
      <c r="BH135" s="454">
        <v>1395.92004394531</v>
      </c>
      <c r="BI135" s="454">
        <v>1402.13061523438</v>
      </c>
      <c r="BJ135" s="454">
        <v>1428.353515625</v>
      </c>
      <c r="BK135" s="454">
        <v>1438.4369110385001</v>
      </c>
      <c r="BL135" s="454">
        <v>1458.88047154845</v>
      </c>
      <c r="BM135" s="454">
        <v>1431.82207138432</v>
      </c>
      <c r="BN135" s="454">
        <v>1392.4586210085699</v>
      </c>
      <c r="BO135" s="458">
        <f>ROW()</f>
        <v>135</v>
      </c>
    </row>
    <row r="136" spans="1:67" s="455" customFormat="1" ht="14" x14ac:dyDescent="0.15">
      <c r="A136" s="454" t="s">
        <v>252</v>
      </c>
      <c r="B136" s="454" t="s">
        <v>876</v>
      </c>
      <c r="C136" s="454" t="s">
        <v>1072</v>
      </c>
      <c r="D136" s="454" t="s">
        <v>1073</v>
      </c>
      <c r="E136" s="454"/>
      <c r="F136" s="454"/>
      <c r="G136" s="454"/>
      <c r="H136" s="454"/>
      <c r="I136" s="454"/>
      <c r="J136" s="454"/>
      <c r="K136" s="454"/>
      <c r="L136" s="454"/>
      <c r="M136" s="454"/>
      <c r="N136" s="454"/>
      <c r="O136" s="454"/>
      <c r="P136" s="454"/>
      <c r="Q136" s="454"/>
      <c r="R136" s="454"/>
      <c r="S136" s="454"/>
      <c r="T136" s="454"/>
      <c r="U136" s="454"/>
      <c r="V136" s="454"/>
      <c r="W136" s="454"/>
      <c r="X136" s="454"/>
      <c r="Y136" s="454"/>
      <c r="Z136" s="454"/>
      <c r="AA136" s="454"/>
      <c r="AB136" s="454"/>
      <c r="AC136" s="454"/>
      <c r="AD136" s="454"/>
      <c r="AE136" s="454"/>
      <c r="AF136" s="454"/>
      <c r="AG136" s="454"/>
      <c r="AH136" s="454"/>
      <c r="AI136" s="454">
        <v>0.562061976835182</v>
      </c>
      <c r="AJ136" s="454">
        <v>0.65027931180406096</v>
      </c>
      <c r="AK136" s="454">
        <v>0.67159024246301402</v>
      </c>
      <c r="AL136" s="454">
        <v>0.69040800610006703</v>
      </c>
      <c r="AM136" s="454">
        <v>0.72229993962124905</v>
      </c>
      <c r="AN136" s="454">
        <v>0.71689796679433004</v>
      </c>
      <c r="AO136" s="454">
        <v>0.77425420331946204</v>
      </c>
      <c r="AP136" s="454">
        <v>0.80149752040146005</v>
      </c>
      <c r="AQ136" s="454">
        <v>0.85006039860147897</v>
      </c>
      <c r="AR136" s="454">
        <v>0.87590319088881896</v>
      </c>
      <c r="AS136" s="454">
        <v>0.87392071299274898</v>
      </c>
      <c r="AT136" s="454">
        <v>0.91228834795893399</v>
      </c>
      <c r="AU136" s="454">
        <v>0.94272776400233904</v>
      </c>
      <c r="AV136" s="454">
        <v>0.94888207965475702</v>
      </c>
      <c r="AW136" s="454">
        <v>0.93985600672775904</v>
      </c>
      <c r="AX136" s="454">
        <v>0.91594628515623999</v>
      </c>
      <c r="AY136" s="454">
        <v>0.88625960914713497</v>
      </c>
      <c r="AZ136" s="454">
        <v>0.91600157793484105</v>
      </c>
      <c r="BA136" s="454">
        <v>0.97351289966071897</v>
      </c>
      <c r="BB136" s="454">
        <v>0.96895557458957904</v>
      </c>
      <c r="BC136" s="454">
        <v>0.96555313210466898</v>
      </c>
      <c r="BD136" s="454">
        <v>0.96162138169192601</v>
      </c>
      <c r="BE136" s="454">
        <v>0.93880207523414705</v>
      </c>
      <c r="BF136" s="454">
        <v>0.92453862182567803</v>
      </c>
      <c r="BG136" s="454">
        <v>0.94721149473233901</v>
      </c>
      <c r="BH136" s="454">
        <v>0.98060408832799195</v>
      </c>
      <c r="BI136" s="454">
        <v>1.0334533553687399</v>
      </c>
      <c r="BJ136" s="454">
        <v>1.0396473495274801</v>
      </c>
      <c r="BK136" s="454">
        <v>1.03161642592667</v>
      </c>
      <c r="BL136" s="454">
        <v>0.99308860199560001</v>
      </c>
      <c r="BM136" s="454">
        <v>1.01334534403832</v>
      </c>
      <c r="BN136" s="454"/>
      <c r="BO136" s="458">
        <f>ROW()</f>
        <v>136</v>
      </c>
    </row>
    <row r="137" spans="1:67" s="455" customFormat="1" ht="14" x14ac:dyDescent="0.15">
      <c r="A137" s="454" t="s">
        <v>877</v>
      </c>
      <c r="B137" s="454" t="s">
        <v>878</v>
      </c>
      <c r="C137" s="454" t="s">
        <v>1072</v>
      </c>
      <c r="D137" s="454" t="s">
        <v>1073</v>
      </c>
      <c r="E137" s="454"/>
      <c r="F137" s="454"/>
      <c r="G137" s="454"/>
      <c r="H137" s="454"/>
      <c r="I137" s="454"/>
      <c r="J137" s="454"/>
      <c r="K137" s="454"/>
      <c r="L137" s="454"/>
      <c r="M137" s="454"/>
      <c r="N137" s="454"/>
      <c r="O137" s="454"/>
      <c r="P137" s="454"/>
      <c r="Q137" s="454"/>
      <c r="R137" s="454"/>
      <c r="S137" s="454"/>
      <c r="T137" s="454"/>
      <c r="U137" s="454"/>
      <c r="V137" s="454"/>
      <c r="W137" s="454"/>
      <c r="X137" s="454"/>
      <c r="Y137" s="454"/>
      <c r="Z137" s="454"/>
      <c r="AA137" s="454"/>
      <c r="AB137" s="454"/>
      <c r="AC137" s="454"/>
      <c r="AD137" s="454"/>
      <c r="AE137" s="454"/>
      <c r="AF137" s="454"/>
      <c r="AG137" s="454"/>
      <c r="AH137" s="454"/>
      <c r="AI137" s="454">
        <v>1.48654938121103</v>
      </c>
      <c r="AJ137" s="454">
        <v>1.4873755713636401</v>
      </c>
      <c r="AK137" s="454">
        <v>1.53127025844471</v>
      </c>
      <c r="AL137" s="454">
        <v>1.5255938030312299</v>
      </c>
      <c r="AM137" s="454">
        <v>1.5873834776019899</v>
      </c>
      <c r="AN137" s="454">
        <v>1.5669630694299701</v>
      </c>
      <c r="AO137" s="454">
        <v>1.5487260892697401</v>
      </c>
      <c r="AP137" s="454">
        <v>1.59730396313047</v>
      </c>
      <c r="AQ137" s="454">
        <v>1.62375546923054</v>
      </c>
      <c r="AR137" s="454">
        <v>1.6457044098190201</v>
      </c>
      <c r="AS137" s="454">
        <v>1.6383365315903899</v>
      </c>
      <c r="AT137" s="454">
        <v>1.6653029748216901</v>
      </c>
      <c r="AU137" s="454">
        <v>1.6967449508758901</v>
      </c>
      <c r="AV137" s="454">
        <v>1.6916832097614001</v>
      </c>
      <c r="AW137" s="454">
        <v>1.7107071006172101</v>
      </c>
      <c r="AX137" s="454">
        <v>1.63176009823669</v>
      </c>
      <c r="AY137" s="454">
        <v>1.80719088943075</v>
      </c>
      <c r="AZ137" s="454">
        <v>1.8709222849348099</v>
      </c>
      <c r="BA137" s="454">
        <v>1.8629128407383</v>
      </c>
      <c r="BB137" s="454">
        <v>1.9073682728981201</v>
      </c>
      <c r="BC137" s="454">
        <v>1.8947099001430801</v>
      </c>
      <c r="BD137" s="454">
        <v>1.96119391918182</v>
      </c>
      <c r="BE137" s="454">
        <v>2.0161473751068102</v>
      </c>
      <c r="BF137" s="454">
        <v>2.0336470603942902</v>
      </c>
      <c r="BG137" s="454">
        <v>2.0349855422973602</v>
      </c>
      <c r="BH137" s="454">
        <v>2.0349133014678999</v>
      </c>
      <c r="BI137" s="454">
        <v>2.0376164913177499</v>
      </c>
      <c r="BJ137" s="454">
        <v>2.0397644042968799</v>
      </c>
      <c r="BK137" s="454">
        <v>1.97305424195403</v>
      </c>
      <c r="BL137" s="454">
        <v>1.99765028645256</v>
      </c>
      <c r="BM137" s="454">
        <v>1.9419571606822601</v>
      </c>
      <c r="BN137" s="454">
        <v>1.87464973303977</v>
      </c>
      <c r="BO137" s="458">
        <f>ROW()</f>
        <v>137</v>
      </c>
    </row>
    <row r="138" spans="1:67" s="455" customFormat="1" ht="14" x14ac:dyDescent="0.15">
      <c r="A138" s="454" t="s">
        <v>879</v>
      </c>
      <c r="B138" s="454" t="s">
        <v>880</v>
      </c>
      <c r="C138" s="454" t="s">
        <v>1072</v>
      </c>
      <c r="D138" s="454" t="s">
        <v>1073</v>
      </c>
      <c r="E138" s="454"/>
      <c r="F138" s="454"/>
      <c r="G138" s="454"/>
      <c r="H138" s="454"/>
      <c r="I138" s="454"/>
      <c r="J138" s="454"/>
      <c r="K138" s="454"/>
      <c r="L138" s="454"/>
      <c r="M138" s="454"/>
      <c r="N138" s="454"/>
      <c r="O138" s="454"/>
      <c r="P138" s="454"/>
      <c r="Q138" s="454"/>
      <c r="R138" s="454"/>
      <c r="S138" s="454"/>
      <c r="T138" s="454"/>
      <c r="U138" s="454"/>
      <c r="V138" s="454"/>
      <c r="W138" s="454"/>
      <c r="X138" s="454"/>
      <c r="Y138" s="454"/>
      <c r="Z138" s="454"/>
      <c r="AA138" s="454"/>
      <c r="AB138" s="454"/>
      <c r="AC138" s="454"/>
      <c r="AD138" s="454"/>
      <c r="AE138" s="454"/>
      <c r="AF138" s="454"/>
      <c r="AG138" s="454"/>
      <c r="AH138" s="454"/>
      <c r="AI138" s="454">
        <v>559.92018099999996</v>
      </c>
      <c r="AJ138" s="454">
        <v>591.11264700000004</v>
      </c>
      <c r="AK138" s="454">
        <v>622.89397599999995</v>
      </c>
      <c r="AL138" s="454">
        <v>646.52811599999995</v>
      </c>
      <c r="AM138" s="454">
        <v>684.65773200000001</v>
      </c>
      <c r="AN138" s="454">
        <v>717.70242900000005</v>
      </c>
      <c r="AO138" s="454">
        <v>733.76974399999995</v>
      </c>
      <c r="AP138" s="454">
        <v>750.20804499999997</v>
      </c>
      <c r="AQ138" s="454">
        <v>775.06307000000004</v>
      </c>
      <c r="AR138" s="454">
        <v>754.89296999999999</v>
      </c>
      <c r="AS138" s="454">
        <v>747.73679400000003</v>
      </c>
      <c r="AT138" s="454">
        <v>756.69913399999996</v>
      </c>
      <c r="AU138" s="454">
        <v>769.77179000000001</v>
      </c>
      <c r="AV138" s="454">
        <v>791.29371400000002</v>
      </c>
      <c r="AW138" s="454">
        <v>794.71155199999998</v>
      </c>
      <c r="AX138" s="454">
        <v>788.92013499999996</v>
      </c>
      <c r="AY138" s="454">
        <v>772.21616100000006</v>
      </c>
      <c r="AZ138" s="454">
        <v>770.08552599999996</v>
      </c>
      <c r="BA138" s="454">
        <v>785.71788600000002</v>
      </c>
      <c r="BB138" s="454">
        <v>828.42084799999998</v>
      </c>
      <c r="BC138" s="454">
        <v>840.99170200000003</v>
      </c>
      <c r="BD138" s="454">
        <v>854.58572300000003</v>
      </c>
      <c r="BE138" s="454">
        <v>854.88726799999995</v>
      </c>
      <c r="BF138" s="454">
        <v>869.08142199999998</v>
      </c>
      <c r="BG138" s="454">
        <v>871.878106</v>
      </c>
      <c r="BH138" s="454">
        <v>857.48338699999999</v>
      </c>
      <c r="BI138" s="454">
        <v>858.80968700000005</v>
      </c>
      <c r="BJ138" s="454">
        <v>872.62477100000001</v>
      </c>
      <c r="BK138" s="454">
        <v>854.871397</v>
      </c>
      <c r="BL138" s="454">
        <v>864.63056700000004</v>
      </c>
      <c r="BM138" s="454">
        <v>824.60492399999998</v>
      </c>
      <c r="BN138" s="454">
        <v>847.45683899999995</v>
      </c>
      <c r="BO138" s="458">
        <f>ROW()</f>
        <v>138</v>
      </c>
    </row>
    <row r="139" spans="1:67" s="455" customFormat="1" ht="14" x14ac:dyDescent="0.15">
      <c r="A139" s="454" t="s">
        <v>256</v>
      </c>
      <c r="B139" s="454" t="s">
        <v>881</v>
      </c>
      <c r="C139" s="454" t="s">
        <v>1072</v>
      </c>
      <c r="D139" s="454" t="s">
        <v>1073</v>
      </c>
      <c r="E139" s="454"/>
      <c r="F139" s="454"/>
      <c r="G139" s="454"/>
      <c r="H139" s="454"/>
      <c r="I139" s="454"/>
      <c r="J139" s="454"/>
      <c r="K139" s="454"/>
      <c r="L139" s="454"/>
      <c r="M139" s="454"/>
      <c r="N139" s="454"/>
      <c r="O139" s="454"/>
      <c r="P139" s="454"/>
      <c r="Q139" s="454"/>
      <c r="R139" s="454"/>
      <c r="S139" s="454"/>
      <c r="T139" s="454"/>
      <c r="U139" s="454"/>
      <c r="V139" s="454"/>
      <c r="W139" s="454"/>
      <c r="X139" s="454"/>
      <c r="Y139" s="454"/>
      <c r="Z139" s="454"/>
      <c r="AA139" s="454"/>
      <c r="AB139" s="454"/>
      <c r="AC139" s="454"/>
      <c r="AD139" s="454"/>
      <c r="AE139" s="454"/>
      <c r="AF139" s="454"/>
      <c r="AG139" s="454"/>
      <c r="AH139" s="454"/>
      <c r="AI139" s="454"/>
      <c r="AJ139" s="454"/>
      <c r="AK139" s="454">
        <v>9.8566094974845697E-2</v>
      </c>
      <c r="AL139" s="454">
        <v>8.9171911334549797E-2</v>
      </c>
      <c r="AM139" s="454">
        <v>8.2182158361204197E-2</v>
      </c>
      <c r="AN139" s="454">
        <v>8.4398652879527303E-2</v>
      </c>
      <c r="AO139" s="454">
        <v>9.5736185503902296E-2</v>
      </c>
      <c r="AP139" s="454">
        <v>8.9675492369313894E-2</v>
      </c>
      <c r="AQ139" s="454">
        <v>7.3463804608741204E-2</v>
      </c>
      <c r="AR139" s="454">
        <v>8.5547373169723398E-2</v>
      </c>
      <c r="AS139" s="454">
        <v>0.10081905344075701</v>
      </c>
      <c r="AT139" s="454">
        <v>9.0987223501448902E-2</v>
      </c>
      <c r="AU139" s="454">
        <v>9.4203321141145505E-2</v>
      </c>
      <c r="AV139" s="454">
        <v>9.6925809922880898E-2</v>
      </c>
      <c r="AW139" s="454">
        <v>0.10512550592879399</v>
      </c>
      <c r="AX139" s="454">
        <v>0.12412020108041499</v>
      </c>
      <c r="AY139" s="454">
        <v>0.13988215526439399</v>
      </c>
      <c r="AZ139" s="454">
        <v>0.142067961937032</v>
      </c>
      <c r="BA139" s="454">
        <v>0.16540957944374499</v>
      </c>
      <c r="BB139" s="454">
        <v>0.13614187426383501</v>
      </c>
      <c r="BC139" s="454">
        <v>0.14946196250291399</v>
      </c>
      <c r="BD139" s="454">
        <v>0.17168940603733099</v>
      </c>
      <c r="BE139" s="454">
        <v>0.17596618831157701</v>
      </c>
      <c r="BF139" s="454">
        <v>0.17943559587001801</v>
      </c>
      <c r="BG139" s="454">
        <v>0.17893409729003901</v>
      </c>
      <c r="BH139" s="454">
        <v>0.19029478728771199</v>
      </c>
      <c r="BI139" s="454">
        <v>0.186951458454132</v>
      </c>
      <c r="BJ139" s="454">
        <v>0.17748399078846</v>
      </c>
      <c r="BK139" s="454">
        <v>0.192892360356368</v>
      </c>
      <c r="BL139" s="454">
        <v>0.18881132083393501</v>
      </c>
      <c r="BM139" s="454">
        <v>0.160610173340519</v>
      </c>
      <c r="BN139" s="454"/>
      <c r="BO139" s="458">
        <f>ROW()</f>
        <v>139</v>
      </c>
    </row>
    <row r="140" spans="1:67" s="455" customFormat="1" ht="14" x14ac:dyDescent="0.15">
      <c r="A140" s="454" t="s">
        <v>882</v>
      </c>
      <c r="B140" s="454" t="s">
        <v>883</v>
      </c>
      <c r="C140" s="454" t="s">
        <v>1072</v>
      </c>
      <c r="D140" s="454" t="s">
        <v>1073</v>
      </c>
      <c r="E140" s="454"/>
      <c r="F140" s="454"/>
      <c r="G140" s="454"/>
      <c r="H140" s="454"/>
      <c r="I140" s="454"/>
      <c r="J140" s="454"/>
      <c r="K140" s="454"/>
      <c r="L140" s="454"/>
      <c r="M140" s="454"/>
      <c r="N140" s="454"/>
      <c r="O140" s="454"/>
      <c r="P140" s="454"/>
      <c r="Q140" s="454"/>
      <c r="R140" s="454"/>
      <c r="S140" s="454"/>
      <c r="T140" s="454"/>
      <c r="U140" s="454"/>
      <c r="V140" s="454"/>
      <c r="W140" s="454"/>
      <c r="X140" s="454"/>
      <c r="Y140" s="454"/>
      <c r="Z140" s="454"/>
      <c r="AA140" s="454"/>
      <c r="AB140" s="454"/>
      <c r="AC140" s="454"/>
      <c r="AD140" s="454"/>
      <c r="AE140" s="454"/>
      <c r="AF140" s="454"/>
      <c r="AG140" s="454"/>
      <c r="AH140" s="454"/>
      <c r="AI140" s="454"/>
      <c r="AJ140" s="454"/>
      <c r="AK140" s="454"/>
      <c r="AL140" s="454"/>
      <c r="AM140" s="454"/>
      <c r="AN140" s="454"/>
      <c r="AO140" s="454"/>
      <c r="AP140" s="454"/>
      <c r="AQ140" s="454"/>
      <c r="AR140" s="454"/>
      <c r="AS140" s="454"/>
      <c r="AT140" s="454"/>
      <c r="AU140" s="454"/>
      <c r="AV140" s="454"/>
      <c r="AW140" s="454"/>
      <c r="AX140" s="454"/>
      <c r="AY140" s="454"/>
      <c r="AZ140" s="454"/>
      <c r="BA140" s="454"/>
      <c r="BB140" s="454"/>
      <c r="BC140" s="454"/>
      <c r="BD140" s="454"/>
      <c r="BE140" s="454"/>
      <c r="BF140" s="454"/>
      <c r="BG140" s="454"/>
      <c r="BH140" s="454"/>
      <c r="BI140" s="454"/>
      <c r="BJ140" s="454"/>
      <c r="BK140" s="454"/>
      <c r="BL140" s="454"/>
      <c r="BM140" s="454"/>
      <c r="BN140" s="454"/>
      <c r="BO140" s="458">
        <f>ROW()</f>
        <v>140</v>
      </c>
    </row>
    <row r="141" spans="1:67" s="455" customFormat="1" ht="14" x14ac:dyDescent="0.15">
      <c r="A141" s="454" t="s">
        <v>884</v>
      </c>
      <c r="B141" s="454" t="s">
        <v>885</v>
      </c>
      <c r="C141" s="454" t="s">
        <v>1072</v>
      </c>
      <c r="D141" s="454" t="s">
        <v>1073</v>
      </c>
      <c r="E141" s="454"/>
      <c r="F141" s="454"/>
      <c r="G141" s="454"/>
      <c r="H141" s="454"/>
      <c r="I141" s="454"/>
      <c r="J141" s="454"/>
      <c r="K141" s="454"/>
      <c r="L141" s="454"/>
      <c r="M141" s="454"/>
      <c r="N141" s="454"/>
      <c r="O141" s="454"/>
      <c r="P141" s="454"/>
      <c r="Q141" s="454"/>
      <c r="R141" s="454"/>
      <c r="S141" s="454"/>
      <c r="T141" s="454"/>
      <c r="U141" s="454"/>
      <c r="V141" s="454"/>
      <c r="W141" s="454"/>
      <c r="X141" s="454"/>
      <c r="Y141" s="454"/>
      <c r="Z141" s="454"/>
      <c r="AA141" s="454"/>
      <c r="AB141" s="454"/>
      <c r="AC141" s="454"/>
      <c r="AD141" s="454"/>
      <c r="AE141" s="454"/>
      <c r="AF141" s="454"/>
      <c r="AG141" s="454"/>
      <c r="AH141" s="454"/>
      <c r="AI141" s="454">
        <v>140.396348100502</v>
      </c>
      <c r="AJ141" s="454">
        <v>153.41992977110201</v>
      </c>
      <c r="AK141" s="454">
        <v>158.99238332128499</v>
      </c>
      <c r="AL141" s="454">
        <v>172.678759726572</v>
      </c>
      <c r="AM141" s="454">
        <v>182.08770844660299</v>
      </c>
      <c r="AN141" s="454">
        <v>213.456369248925</v>
      </c>
      <c r="AO141" s="454">
        <v>238.388885118644</v>
      </c>
      <c r="AP141" s="454">
        <v>279.70060434323398</v>
      </c>
      <c r="AQ141" s="454">
        <v>510.31630761075098</v>
      </c>
      <c r="AR141" s="454">
        <v>1147.2213091682499</v>
      </c>
      <c r="AS141" s="454">
        <v>1399.9892624910101</v>
      </c>
      <c r="AT141" s="454">
        <v>1490.5597426285201</v>
      </c>
      <c r="AU141" s="454">
        <v>1560.4205897459401</v>
      </c>
      <c r="AV141" s="454">
        <v>1736.0361631183</v>
      </c>
      <c r="AW141" s="454">
        <v>1871.3901217103501</v>
      </c>
      <c r="AX141" s="454">
        <v>1971.26874338672</v>
      </c>
      <c r="AY141" s="454">
        <v>2118.8863315656599</v>
      </c>
      <c r="AZ141" s="454">
        <v>2216.59119117511</v>
      </c>
      <c r="BA141" s="454">
        <v>2367.6477600654298</v>
      </c>
      <c r="BB141" s="454">
        <v>2283.58980978313</v>
      </c>
      <c r="BC141" s="454">
        <v>2463.9897481113599</v>
      </c>
      <c r="BD141" s="454">
        <v>2666.53491210938</v>
      </c>
      <c r="BE141" s="454">
        <v>2615.5234375</v>
      </c>
      <c r="BF141" s="454">
        <v>2712.92993164063</v>
      </c>
      <c r="BG141" s="454">
        <v>2738.37084960938</v>
      </c>
      <c r="BH141" s="454">
        <v>2819.72900390625</v>
      </c>
      <c r="BI141" s="454">
        <v>2759.42553710938</v>
      </c>
      <c r="BJ141" s="454">
        <v>2789.10864257813</v>
      </c>
      <c r="BK141" s="454">
        <v>2776.3296209431501</v>
      </c>
      <c r="BL141" s="454">
        <v>2760.2018965940501</v>
      </c>
      <c r="BM141" s="454">
        <v>2864.6387550332702</v>
      </c>
      <c r="BN141" s="454">
        <v>2852.4843642782998</v>
      </c>
      <c r="BO141" s="458">
        <f>ROW()</f>
        <v>141</v>
      </c>
    </row>
    <row r="142" spans="1:67" s="455" customFormat="1" ht="14" x14ac:dyDescent="0.15">
      <c r="A142" s="454" t="s">
        <v>260</v>
      </c>
      <c r="B142" s="454" t="s">
        <v>886</v>
      </c>
      <c r="C142" s="454" t="s">
        <v>1072</v>
      </c>
      <c r="D142" s="454" t="s">
        <v>1073</v>
      </c>
      <c r="E142" s="454"/>
      <c r="F142" s="454"/>
      <c r="G142" s="454"/>
      <c r="H142" s="454"/>
      <c r="I142" s="454"/>
      <c r="J142" s="454"/>
      <c r="K142" s="454"/>
      <c r="L142" s="454"/>
      <c r="M142" s="454"/>
      <c r="N142" s="454"/>
      <c r="O142" s="454"/>
      <c r="P142" s="454"/>
      <c r="Q142" s="454"/>
      <c r="R142" s="454"/>
      <c r="S142" s="454"/>
      <c r="T142" s="454"/>
      <c r="U142" s="454"/>
      <c r="V142" s="454"/>
      <c r="W142" s="454"/>
      <c r="X142" s="454"/>
      <c r="Y142" s="454"/>
      <c r="Z142" s="454"/>
      <c r="AA142" s="454"/>
      <c r="AB142" s="454"/>
      <c r="AC142" s="454"/>
      <c r="AD142" s="454"/>
      <c r="AE142" s="454"/>
      <c r="AF142" s="454"/>
      <c r="AG142" s="454"/>
      <c r="AH142" s="454"/>
      <c r="AI142" s="454">
        <v>183.538365293395</v>
      </c>
      <c r="AJ142" s="454">
        <v>262.139840035021</v>
      </c>
      <c r="AK142" s="454">
        <v>506.02093632181601</v>
      </c>
      <c r="AL142" s="454">
        <v>616.61003494854697</v>
      </c>
      <c r="AM142" s="454">
        <v>651.25315026964199</v>
      </c>
      <c r="AN142" s="454">
        <v>705.99646544748396</v>
      </c>
      <c r="AO142" s="454">
        <v>705.35267783478196</v>
      </c>
      <c r="AP142" s="454">
        <v>773.460317655876</v>
      </c>
      <c r="AQ142" s="454">
        <v>795.58277355034602</v>
      </c>
      <c r="AR142" s="454">
        <v>790.90399367459997</v>
      </c>
      <c r="AS142" s="454">
        <v>757.234542049982</v>
      </c>
      <c r="AT142" s="454">
        <v>729.25578236949502</v>
      </c>
      <c r="AU142" s="454">
        <v>753.40182590267796</v>
      </c>
      <c r="AV142" s="454">
        <v>750.50308722607599</v>
      </c>
      <c r="AW142" s="454">
        <v>721.85926538874196</v>
      </c>
      <c r="AX142" s="454">
        <v>692.47677206604203</v>
      </c>
      <c r="AY142" s="454">
        <v>677.66573695288298</v>
      </c>
      <c r="AZ142" s="454">
        <v>680.505641813735</v>
      </c>
      <c r="BA142" s="454">
        <v>717.99931810853298</v>
      </c>
      <c r="BB142" s="454">
        <v>786.79922550124797</v>
      </c>
      <c r="BC142" s="454">
        <v>781.95423816989103</v>
      </c>
      <c r="BD142" s="454">
        <v>788.75180645870296</v>
      </c>
      <c r="BE142" s="454">
        <v>808.92030205478898</v>
      </c>
      <c r="BF142" s="454">
        <v>798.52602767824101</v>
      </c>
      <c r="BG142" s="454">
        <v>771.11485189242899</v>
      </c>
      <c r="BH142" s="454">
        <v>764.82144213490699</v>
      </c>
      <c r="BI142" s="454">
        <v>742.68610569779696</v>
      </c>
      <c r="BJ142" s="454">
        <v>734.77587993388397</v>
      </c>
      <c r="BK142" s="454">
        <v>757.26269267944394</v>
      </c>
      <c r="BL142" s="454">
        <v>774.41911019886004</v>
      </c>
      <c r="BM142" s="454">
        <v>1232.4220385797801</v>
      </c>
      <c r="BN142" s="454">
        <v>2958.1336785861799</v>
      </c>
      <c r="BO142" s="458">
        <f>ROW()</f>
        <v>142</v>
      </c>
    </row>
    <row r="143" spans="1:67" s="455" customFormat="1" ht="14" x14ac:dyDescent="0.15">
      <c r="A143" s="454" t="s">
        <v>262</v>
      </c>
      <c r="B143" s="454" t="s">
        <v>887</v>
      </c>
      <c r="C143" s="454" t="s">
        <v>1072</v>
      </c>
      <c r="D143" s="454" t="s">
        <v>1073</v>
      </c>
      <c r="E143" s="454"/>
      <c r="F143" s="454"/>
      <c r="G143" s="454"/>
      <c r="H143" s="454"/>
      <c r="I143" s="454"/>
      <c r="J143" s="454"/>
      <c r="K143" s="454"/>
      <c r="L143" s="454"/>
      <c r="M143" s="454"/>
      <c r="N143" s="454"/>
      <c r="O143" s="454"/>
      <c r="P143" s="454"/>
      <c r="Q143" s="454"/>
      <c r="R143" s="454"/>
      <c r="S143" s="454"/>
      <c r="T143" s="454"/>
      <c r="U143" s="454"/>
      <c r="V143" s="454"/>
      <c r="W143" s="454"/>
      <c r="X143" s="454"/>
      <c r="Y143" s="454"/>
      <c r="Z143" s="454"/>
      <c r="AA143" s="454"/>
      <c r="AB143" s="454"/>
      <c r="AC143" s="454"/>
      <c r="AD143" s="454"/>
      <c r="AE143" s="454"/>
      <c r="AF143" s="454"/>
      <c r="AG143" s="454"/>
      <c r="AH143" s="454"/>
      <c r="AI143" s="454"/>
      <c r="AJ143" s="454"/>
      <c r="AK143" s="454"/>
      <c r="AL143" s="454"/>
      <c r="AM143" s="454"/>
      <c r="AN143" s="454"/>
      <c r="AO143" s="454"/>
      <c r="AP143" s="454"/>
      <c r="AQ143" s="454"/>
      <c r="AR143" s="454"/>
      <c r="AS143" s="454">
        <v>0.30922262359446401</v>
      </c>
      <c r="AT143" s="454">
        <v>0.304586908133198</v>
      </c>
      <c r="AU143" s="454">
        <v>0.29573570651204201</v>
      </c>
      <c r="AV143" s="454">
        <v>0.33499722286623201</v>
      </c>
      <c r="AW143" s="454">
        <v>0.38123800280509701</v>
      </c>
      <c r="AX143" s="454">
        <v>0.37145784456358699</v>
      </c>
      <c r="AY143" s="454">
        <v>0.39325584377593198</v>
      </c>
      <c r="AZ143" s="454">
        <v>0.42892415420593999</v>
      </c>
      <c r="BA143" s="454">
        <v>0.49377084151295397</v>
      </c>
      <c r="BB143" s="454">
        <v>0.477267169511564</v>
      </c>
      <c r="BC143" s="454">
        <v>0.50231010442831303</v>
      </c>
      <c r="BD143" s="454">
        <v>0.545838707946248</v>
      </c>
      <c r="BE143" s="454">
        <v>0.56039926454289701</v>
      </c>
      <c r="BF143" s="454">
        <v>0.53903488182800097</v>
      </c>
      <c r="BG143" s="454">
        <v>0.52186249940632701</v>
      </c>
      <c r="BH143" s="454">
        <v>0.54979163534734199</v>
      </c>
      <c r="BI143" s="454">
        <v>0.51819765629242898</v>
      </c>
      <c r="BJ143" s="454">
        <v>0.46099355118409702</v>
      </c>
      <c r="BK143" s="454">
        <v>0.44929240658756198</v>
      </c>
      <c r="BL143" s="454">
        <v>0.43892336203419602</v>
      </c>
      <c r="BM143" s="454">
        <v>0.409375075682888</v>
      </c>
      <c r="BN143" s="454">
        <v>0.43346595895678702</v>
      </c>
      <c r="BO143" s="458">
        <f>ROW()</f>
        <v>143</v>
      </c>
    </row>
    <row r="144" spans="1:67" s="455" customFormat="1" ht="14" x14ac:dyDescent="0.15">
      <c r="A144" s="454" t="s">
        <v>263</v>
      </c>
      <c r="B144" s="454" t="s">
        <v>888</v>
      </c>
      <c r="C144" s="454" t="s">
        <v>1072</v>
      </c>
      <c r="D144" s="454" t="s">
        <v>1073</v>
      </c>
      <c r="E144" s="454"/>
      <c r="F144" s="454"/>
      <c r="G144" s="454"/>
      <c r="H144" s="454"/>
      <c r="I144" s="454"/>
      <c r="J144" s="454"/>
      <c r="K144" s="454"/>
      <c r="L144" s="454"/>
      <c r="M144" s="454"/>
      <c r="N144" s="454"/>
      <c r="O144" s="454"/>
      <c r="P144" s="454"/>
      <c r="Q144" s="454"/>
      <c r="R144" s="454"/>
      <c r="S144" s="454"/>
      <c r="T144" s="454"/>
      <c r="U144" s="454"/>
      <c r="V144" s="454"/>
      <c r="W144" s="454"/>
      <c r="X144" s="454"/>
      <c r="Y144" s="454"/>
      <c r="Z144" s="454"/>
      <c r="AA144" s="454"/>
      <c r="AB144" s="454"/>
      <c r="AC144" s="454"/>
      <c r="AD144" s="454"/>
      <c r="AE144" s="454"/>
      <c r="AF144" s="454"/>
      <c r="AG144" s="454"/>
      <c r="AH144" s="454"/>
      <c r="AI144" s="454"/>
      <c r="AJ144" s="454"/>
      <c r="AK144" s="454"/>
      <c r="AL144" s="454"/>
      <c r="AM144" s="454"/>
      <c r="AN144" s="454"/>
      <c r="AO144" s="454"/>
      <c r="AP144" s="454"/>
      <c r="AQ144" s="454"/>
      <c r="AR144" s="454">
        <v>0.161776261546523</v>
      </c>
      <c r="AS144" s="454">
        <v>0.179242775382847</v>
      </c>
      <c r="AT144" s="454">
        <v>0.187888114419308</v>
      </c>
      <c r="AU144" s="454">
        <v>0.235413563551986</v>
      </c>
      <c r="AV144" s="454">
        <v>0.26401440380855601</v>
      </c>
      <c r="AW144" s="454">
        <v>0.31523360771106601</v>
      </c>
      <c r="AX144" s="454">
        <v>0.392968337818633</v>
      </c>
      <c r="AY144" s="454">
        <v>0.45622538064255003</v>
      </c>
      <c r="AZ144" s="454">
        <v>0.45505645779877302</v>
      </c>
      <c r="BA144" s="454">
        <v>0.55235370993861799</v>
      </c>
      <c r="BB144" s="454">
        <v>0.41246518956445499</v>
      </c>
      <c r="BC144" s="454">
        <v>0.486140087301629</v>
      </c>
      <c r="BD144" s="454">
        <v>0.59217624207225505</v>
      </c>
      <c r="BE144" s="454">
        <v>0.67670555644760699</v>
      </c>
      <c r="BF144" s="454">
        <v>0.66332263732611996</v>
      </c>
      <c r="BG144" s="454">
        <v>0.57529794907579102</v>
      </c>
      <c r="BH144" s="454">
        <v>0.49030461875141201</v>
      </c>
      <c r="BI144" s="454">
        <v>0.50505690779461798</v>
      </c>
      <c r="BJ144" s="454">
        <v>0.60611022753967603</v>
      </c>
      <c r="BK144" s="454">
        <v>0.61326453431838801</v>
      </c>
      <c r="BL144" s="454">
        <v>0.62763967336280801</v>
      </c>
      <c r="BM144" s="454">
        <v>0.58874757927107502</v>
      </c>
      <c r="BN144" s="454">
        <v>1.18930529095933</v>
      </c>
      <c r="BO144" s="458">
        <f>ROW()</f>
        <v>144</v>
      </c>
    </row>
    <row r="145" spans="1:67" s="455" customFormat="1" ht="14" x14ac:dyDescent="0.15">
      <c r="A145" s="454" t="s">
        <v>889</v>
      </c>
      <c r="B145" s="454" t="s">
        <v>890</v>
      </c>
      <c r="C145" s="454" t="s">
        <v>1072</v>
      </c>
      <c r="D145" s="454" t="s">
        <v>1073</v>
      </c>
      <c r="E145" s="454"/>
      <c r="F145" s="454"/>
      <c r="G145" s="454"/>
      <c r="H145" s="454"/>
      <c r="I145" s="454"/>
      <c r="J145" s="454"/>
      <c r="K145" s="454"/>
      <c r="L145" s="454"/>
      <c r="M145" s="454"/>
      <c r="N145" s="454"/>
      <c r="O145" s="454"/>
      <c r="P145" s="454"/>
      <c r="Q145" s="454"/>
      <c r="R145" s="454"/>
      <c r="S145" s="454"/>
      <c r="T145" s="454"/>
      <c r="U145" s="454"/>
      <c r="V145" s="454"/>
      <c r="W145" s="454"/>
      <c r="X145" s="454"/>
      <c r="Y145" s="454"/>
      <c r="Z145" s="454"/>
      <c r="AA145" s="454"/>
      <c r="AB145" s="454"/>
      <c r="AC145" s="454"/>
      <c r="AD145" s="454"/>
      <c r="AE145" s="454"/>
      <c r="AF145" s="454"/>
      <c r="AG145" s="454"/>
      <c r="AH145" s="454"/>
      <c r="AI145" s="454">
        <v>1.6311731200908399</v>
      </c>
      <c r="AJ145" s="454">
        <v>1.6643160553959599</v>
      </c>
      <c r="AK145" s="454">
        <v>1.6556310815820201</v>
      </c>
      <c r="AL145" s="454">
        <v>1.63353898234581</v>
      </c>
      <c r="AM145" s="454">
        <v>1.6406289026411001</v>
      </c>
      <c r="AN145" s="454">
        <v>1.68832658752691</v>
      </c>
      <c r="AO145" s="454">
        <v>1.6512869502329801</v>
      </c>
      <c r="AP145" s="454">
        <v>1.66994299291058</v>
      </c>
      <c r="AQ145" s="454">
        <v>1.69148831902394</v>
      </c>
      <c r="AR145" s="454">
        <v>1.70688879359677</v>
      </c>
      <c r="AS145" s="454">
        <v>1.73590370971988</v>
      </c>
      <c r="AT145" s="454">
        <v>1.6821713068933899</v>
      </c>
      <c r="AU145" s="454">
        <v>1.66317586414348</v>
      </c>
      <c r="AV145" s="454">
        <v>1.7161979048338001</v>
      </c>
      <c r="AW145" s="454">
        <v>1.6831678079339401</v>
      </c>
      <c r="AX145" s="454">
        <v>1.7445488407044001</v>
      </c>
      <c r="AY145" s="454">
        <v>1.77991906721975</v>
      </c>
      <c r="AZ145" s="454">
        <v>1.7953153092691201</v>
      </c>
      <c r="BA145" s="454">
        <v>1.8061459120254899</v>
      </c>
      <c r="BB145" s="454">
        <v>1.80035786151661</v>
      </c>
      <c r="BC145" s="454">
        <v>1.8573988355105699</v>
      </c>
      <c r="BD145" s="454">
        <v>1.8296931982040401</v>
      </c>
      <c r="BE145" s="454">
        <v>1.8756631612777701</v>
      </c>
      <c r="BF145" s="454">
        <v>1.87722980976105</v>
      </c>
      <c r="BG145" s="454">
        <v>1.9314279556274401</v>
      </c>
      <c r="BH145" s="454">
        <v>2.0110747814178498</v>
      </c>
      <c r="BI145" s="454">
        <v>1.9576119184494001</v>
      </c>
      <c r="BJ145" s="454">
        <v>1.99576032161713</v>
      </c>
      <c r="BK145" s="454">
        <v>1.9586039561691999</v>
      </c>
      <c r="BL145" s="454">
        <v>1.9754507099351</v>
      </c>
      <c r="BM145" s="454">
        <v>1.87054050741375</v>
      </c>
      <c r="BN145" s="454">
        <v>1.83908748922242</v>
      </c>
      <c r="BO145" s="458">
        <f>ROW()</f>
        <v>145</v>
      </c>
    </row>
    <row r="146" spans="1:67" s="455" customFormat="1" ht="14" x14ac:dyDescent="0.15">
      <c r="A146" s="454" t="s">
        <v>891</v>
      </c>
      <c r="B146" s="454" t="s">
        <v>892</v>
      </c>
      <c r="C146" s="454" t="s">
        <v>1072</v>
      </c>
      <c r="D146" s="454" t="s">
        <v>1073</v>
      </c>
      <c r="E146" s="454"/>
      <c r="F146" s="454"/>
      <c r="G146" s="454"/>
      <c r="H146" s="454"/>
      <c r="I146" s="454"/>
      <c r="J146" s="454"/>
      <c r="K146" s="454"/>
      <c r="L146" s="454"/>
      <c r="M146" s="454"/>
      <c r="N146" s="454"/>
      <c r="O146" s="454"/>
      <c r="P146" s="454"/>
      <c r="Q146" s="454"/>
      <c r="R146" s="454"/>
      <c r="S146" s="454"/>
      <c r="T146" s="454"/>
      <c r="U146" s="454"/>
      <c r="V146" s="454"/>
      <c r="W146" s="454"/>
      <c r="X146" s="454"/>
      <c r="Y146" s="454"/>
      <c r="Z146" s="454"/>
      <c r="AA146" s="454"/>
      <c r="AB146" s="454"/>
      <c r="AC146" s="454"/>
      <c r="AD146" s="454"/>
      <c r="AE146" s="454"/>
      <c r="AF146" s="454"/>
      <c r="AG146" s="454"/>
      <c r="AH146" s="454"/>
      <c r="AI146" s="454"/>
      <c r="AJ146" s="454"/>
      <c r="AK146" s="454"/>
      <c r="AL146" s="454"/>
      <c r="AM146" s="454"/>
      <c r="AN146" s="454"/>
      <c r="AO146" s="454"/>
      <c r="AP146" s="454"/>
      <c r="AQ146" s="454"/>
      <c r="AR146" s="454"/>
      <c r="AS146" s="454"/>
      <c r="AT146" s="454"/>
      <c r="AU146" s="454"/>
      <c r="AV146" s="454"/>
      <c r="AW146" s="454"/>
      <c r="AX146" s="454"/>
      <c r="AY146" s="454"/>
      <c r="AZ146" s="454"/>
      <c r="BA146" s="454"/>
      <c r="BB146" s="454"/>
      <c r="BC146" s="454"/>
      <c r="BD146" s="454"/>
      <c r="BE146" s="454"/>
      <c r="BF146" s="454"/>
      <c r="BG146" s="454"/>
      <c r="BH146" s="454"/>
      <c r="BI146" s="454"/>
      <c r="BJ146" s="454"/>
      <c r="BK146" s="454"/>
      <c r="BL146" s="454"/>
      <c r="BM146" s="454"/>
      <c r="BN146" s="454"/>
      <c r="BO146" s="458">
        <f>ROW()</f>
        <v>146</v>
      </c>
    </row>
    <row r="147" spans="1:67" s="455" customFormat="1" ht="14" x14ac:dyDescent="0.15">
      <c r="A147" s="454" t="s">
        <v>893</v>
      </c>
      <c r="B147" s="454" t="s">
        <v>894</v>
      </c>
      <c r="C147" s="454" t="s">
        <v>1072</v>
      </c>
      <c r="D147" s="454" t="s">
        <v>1073</v>
      </c>
      <c r="E147" s="454"/>
      <c r="F147" s="454"/>
      <c r="G147" s="454"/>
      <c r="H147" s="454"/>
      <c r="I147" s="454"/>
      <c r="J147" s="454"/>
      <c r="K147" s="454"/>
      <c r="L147" s="454"/>
      <c r="M147" s="454"/>
      <c r="N147" s="454"/>
      <c r="O147" s="454"/>
      <c r="P147" s="454"/>
      <c r="Q147" s="454"/>
      <c r="R147" s="454"/>
      <c r="S147" s="454"/>
      <c r="T147" s="454"/>
      <c r="U147" s="454"/>
      <c r="V147" s="454"/>
      <c r="W147" s="454"/>
      <c r="X147" s="454"/>
      <c r="Y147" s="454"/>
      <c r="Z147" s="454"/>
      <c r="AA147" s="454"/>
      <c r="AB147" s="454"/>
      <c r="AC147" s="454"/>
      <c r="AD147" s="454"/>
      <c r="AE147" s="454"/>
      <c r="AF147" s="454"/>
      <c r="AG147" s="454"/>
      <c r="AH147" s="454"/>
      <c r="AI147" s="454"/>
      <c r="AJ147" s="454"/>
      <c r="AK147" s="454"/>
      <c r="AL147" s="454"/>
      <c r="AM147" s="454"/>
      <c r="AN147" s="454"/>
      <c r="AO147" s="454"/>
      <c r="AP147" s="454"/>
      <c r="AQ147" s="454"/>
      <c r="AR147" s="454"/>
      <c r="AS147" s="454"/>
      <c r="AT147" s="454"/>
      <c r="AU147" s="454"/>
      <c r="AV147" s="454"/>
      <c r="AW147" s="454"/>
      <c r="AX147" s="454"/>
      <c r="AY147" s="454"/>
      <c r="AZ147" s="454"/>
      <c r="BA147" s="454"/>
      <c r="BB147" s="454"/>
      <c r="BC147" s="454"/>
      <c r="BD147" s="454"/>
      <c r="BE147" s="454"/>
      <c r="BF147" s="454"/>
      <c r="BG147" s="454"/>
      <c r="BH147" s="454"/>
      <c r="BI147" s="454"/>
      <c r="BJ147" s="454"/>
      <c r="BK147" s="454"/>
      <c r="BL147" s="454"/>
      <c r="BM147" s="454"/>
      <c r="BN147" s="454"/>
      <c r="BO147" s="458">
        <f>ROW()</f>
        <v>147</v>
      </c>
    </row>
    <row r="148" spans="1:67" s="455" customFormat="1" ht="14" x14ac:dyDescent="0.15">
      <c r="A148" s="454" t="s">
        <v>895</v>
      </c>
      <c r="B148" s="454" t="s">
        <v>896</v>
      </c>
      <c r="C148" s="454" t="s">
        <v>1072</v>
      </c>
      <c r="D148" s="454" t="s">
        <v>1073</v>
      </c>
      <c r="E148" s="454"/>
      <c r="F148" s="454"/>
      <c r="G148" s="454"/>
      <c r="H148" s="454"/>
      <c r="I148" s="454"/>
      <c r="J148" s="454"/>
      <c r="K148" s="454"/>
      <c r="L148" s="454"/>
      <c r="M148" s="454"/>
      <c r="N148" s="454"/>
      <c r="O148" s="454"/>
      <c r="P148" s="454"/>
      <c r="Q148" s="454"/>
      <c r="R148" s="454"/>
      <c r="S148" s="454"/>
      <c r="T148" s="454"/>
      <c r="U148" s="454"/>
      <c r="V148" s="454"/>
      <c r="W148" s="454"/>
      <c r="X148" s="454"/>
      <c r="Y148" s="454"/>
      <c r="Z148" s="454"/>
      <c r="AA148" s="454"/>
      <c r="AB148" s="454"/>
      <c r="AC148" s="454"/>
      <c r="AD148" s="454"/>
      <c r="AE148" s="454"/>
      <c r="AF148" s="454"/>
      <c r="AG148" s="454"/>
      <c r="AH148" s="454"/>
      <c r="AI148" s="454"/>
      <c r="AJ148" s="454"/>
      <c r="AK148" s="454"/>
      <c r="AL148" s="454"/>
      <c r="AM148" s="454"/>
      <c r="AN148" s="454"/>
      <c r="AO148" s="454"/>
      <c r="AP148" s="454"/>
      <c r="AQ148" s="454"/>
      <c r="AR148" s="454"/>
      <c r="AS148" s="454"/>
      <c r="AT148" s="454"/>
      <c r="AU148" s="454"/>
      <c r="AV148" s="454"/>
      <c r="AW148" s="454"/>
      <c r="AX148" s="454"/>
      <c r="AY148" s="454"/>
      <c r="AZ148" s="454"/>
      <c r="BA148" s="454"/>
      <c r="BB148" s="454"/>
      <c r="BC148" s="454"/>
      <c r="BD148" s="454"/>
      <c r="BE148" s="454"/>
      <c r="BF148" s="454"/>
      <c r="BG148" s="454"/>
      <c r="BH148" s="454"/>
      <c r="BI148" s="454"/>
      <c r="BJ148" s="454"/>
      <c r="BK148" s="454"/>
      <c r="BL148" s="454"/>
      <c r="BM148" s="454"/>
      <c r="BN148" s="454"/>
      <c r="BO148" s="458">
        <f>ROW()</f>
        <v>148</v>
      </c>
    </row>
    <row r="149" spans="1:67" s="455" customFormat="1" ht="14" x14ac:dyDescent="0.15">
      <c r="A149" s="454" t="s">
        <v>264</v>
      </c>
      <c r="B149" s="454" t="s">
        <v>897</v>
      </c>
      <c r="C149" s="454" t="s">
        <v>1072</v>
      </c>
      <c r="D149" s="454" t="s">
        <v>1073</v>
      </c>
      <c r="E149" s="454"/>
      <c r="F149" s="454"/>
      <c r="G149" s="454"/>
      <c r="H149" s="454"/>
      <c r="I149" s="454"/>
      <c r="J149" s="454"/>
      <c r="K149" s="454"/>
      <c r="L149" s="454"/>
      <c r="M149" s="454"/>
      <c r="N149" s="454"/>
      <c r="O149" s="454"/>
      <c r="P149" s="454"/>
      <c r="Q149" s="454"/>
      <c r="R149" s="454"/>
      <c r="S149" s="454"/>
      <c r="T149" s="454"/>
      <c r="U149" s="454"/>
      <c r="V149" s="454"/>
      <c r="W149" s="454"/>
      <c r="X149" s="454"/>
      <c r="Y149" s="454"/>
      <c r="Z149" s="454"/>
      <c r="AA149" s="454"/>
      <c r="AB149" s="454"/>
      <c r="AC149" s="454"/>
      <c r="AD149" s="454"/>
      <c r="AE149" s="454"/>
      <c r="AF149" s="454"/>
      <c r="AG149" s="454"/>
      <c r="AH149" s="454"/>
      <c r="AI149" s="454"/>
      <c r="AJ149" s="454"/>
      <c r="AK149" s="454"/>
      <c r="AL149" s="454"/>
      <c r="AM149" s="454"/>
      <c r="AN149" s="454"/>
      <c r="AO149" s="454"/>
      <c r="AP149" s="454"/>
      <c r="AQ149" s="454"/>
      <c r="AR149" s="454"/>
      <c r="AS149" s="454"/>
      <c r="AT149" s="454"/>
      <c r="AU149" s="454"/>
      <c r="AV149" s="454"/>
      <c r="AW149" s="454"/>
      <c r="AX149" s="454"/>
      <c r="AY149" s="454"/>
      <c r="AZ149" s="454"/>
      <c r="BA149" s="454"/>
      <c r="BB149" s="454"/>
      <c r="BC149" s="454"/>
      <c r="BD149" s="454"/>
      <c r="BE149" s="454"/>
      <c r="BF149" s="454"/>
      <c r="BG149" s="454"/>
      <c r="BH149" s="454"/>
      <c r="BI149" s="454"/>
      <c r="BJ149" s="454"/>
      <c r="BK149" s="454"/>
      <c r="BL149" s="454"/>
      <c r="BM149" s="454"/>
      <c r="BN149" s="454"/>
      <c r="BO149" s="458">
        <f>ROW()</f>
        <v>149</v>
      </c>
    </row>
    <row r="150" spans="1:67" s="455" customFormat="1" ht="14" x14ac:dyDescent="0.15">
      <c r="A150" s="454" t="s">
        <v>328</v>
      </c>
      <c r="B150" s="454" t="s">
        <v>898</v>
      </c>
      <c r="C150" s="454" t="s">
        <v>1072</v>
      </c>
      <c r="D150" s="454" t="s">
        <v>1073</v>
      </c>
      <c r="E150" s="454"/>
      <c r="F150" s="454"/>
      <c r="G150" s="454"/>
      <c r="H150" s="454"/>
      <c r="I150" s="454"/>
      <c r="J150" s="454"/>
      <c r="K150" s="454"/>
      <c r="L150" s="454"/>
      <c r="M150" s="454"/>
      <c r="N150" s="454"/>
      <c r="O150" s="454"/>
      <c r="P150" s="454"/>
      <c r="Q150" s="454"/>
      <c r="R150" s="454"/>
      <c r="S150" s="454"/>
      <c r="T150" s="454"/>
      <c r="U150" s="454"/>
      <c r="V150" s="454"/>
      <c r="W150" s="454"/>
      <c r="X150" s="454"/>
      <c r="Y150" s="454"/>
      <c r="Z150" s="454"/>
      <c r="AA150" s="454"/>
      <c r="AB150" s="454"/>
      <c r="AC150" s="454"/>
      <c r="AD150" s="454"/>
      <c r="AE150" s="454"/>
      <c r="AF150" s="454"/>
      <c r="AG150" s="454"/>
      <c r="AH150" s="454"/>
      <c r="AI150" s="454">
        <v>9.97163727085678</v>
      </c>
      <c r="AJ150" s="454">
        <v>10.6701860737556</v>
      </c>
      <c r="AK150" s="454">
        <v>11.4134761285436</v>
      </c>
      <c r="AL150" s="454">
        <v>12.251233280589</v>
      </c>
      <c r="AM150" s="454">
        <v>13.1670775240999</v>
      </c>
      <c r="AN150" s="454">
        <v>14.096479452262599</v>
      </c>
      <c r="AO150" s="454">
        <v>15.3404806150005</v>
      </c>
      <c r="AP150" s="454">
        <v>16.426277156937001</v>
      </c>
      <c r="AQ150" s="454">
        <v>17.740149383132501</v>
      </c>
      <c r="AR150" s="454">
        <v>18.2218307789548</v>
      </c>
      <c r="AS150" s="454">
        <v>19.114855629971899</v>
      </c>
      <c r="AT150" s="454">
        <v>19.656259836544699</v>
      </c>
      <c r="AU150" s="454">
        <v>20.924575092193201</v>
      </c>
      <c r="AV150" s="454">
        <v>22.314791373602802</v>
      </c>
      <c r="AW150" s="454">
        <v>23.644121359215301</v>
      </c>
      <c r="AX150" s="454">
        <v>25.3137433016032</v>
      </c>
      <c r="AY150" s="454">
        <v>27.325238687220399</v>
      </c>
      <c r="AZ150" s="454">
        <v>30.338634514772899</v>
      </c>
      <c r="BA150" s="454">
        <v>34.627888539766701</v>
      </c>
      <c r="BB150" s="454">
        <v>36.430464955979701</v>
      </c>
      <c r="BC150" s="454">
        <v>38.625309824724802</v>
      </c>
      <c r="BD150" s="454">
        <v>39.288887023925803</v>
      </c>
      <c r="BE150" s="454">
        <v>41.447456359863303</v>
      </c>
      <c r="BF150" s="454">
        <v>42.938968658447301</v>
      </c>
      <c r="BG150" s="454">
        <v>44.298309326171903</v>
      </c>
      <c r="BH150" s="454">
        <v>45.183189392089801</v>
      </c>
      <c r="BI150" s="454">
        <v>46.282962799072301</v>
      </c>
      <c r="BJ150" s="454">
        <v>49.39013671875</v>
      </c>
      <c r="BK150" s="454">
        <v>50.083621775184298</v>
      </c>
      <c r="BL150" s="454">
        <v>50.460004489807297</v>
      </c>
      <c r="BM150" s="454">
        <v>51.833420734256599</v>
      </c>
      <c r="BN150" s="454">
        <v>53.703436064896799</v>
      </c>
      <c r="BO150" s="458">
        <f>ROW()</f>
        <v>150</v>
      </c>
    </row>
    <row r="151" spans="1:67" s="455" customFormat="1" ht="14" x14ac:dyDescent="0.15">
      <c r="A151" s="454" t="s">
        <v>899</v>
      </c>
      <c r="B151" s="454" t="s">
        <v>900</v>
      </c>
      <c r="C151" s="454" t="s">
        <v>1072</v>
      </c>
      <c r="D151" s="454" t="s">
        <v>1073</v>
      </c>
      <c r="E151" s="454"/>
      <c r="F151" s="454"/>
      <c r="G151" s="454"/>
      <c r="H151" s="454"/>
      <c r="I151" s="454"/>
      <c r="J151" s="454"/>
      <c r="K151" s="454"/>
      <c r="L151" s="454"/>
      <c r="M151" s="454"/>
      <c r="N151" s="454"/>
      <c r="O151" s="454"/>
      <c r="P151" s="454"/>
      <c r="Q151" s="454"/>
      <c r="R151" s="454"/>
      <c r="S151" s="454"/>
      <c r="T151" s="454"/>
      <c r="U151" s="454"/>
      <c r="V151" s="454"/>
      <c r="W151" s="454"/>
      <c r="X151" s="454"/>
      <c r="Y151" s="454"/>
      <c r="Z151" s="454"/>
      <c r="AA151" s="454"/>
      <c r="AB151" s="454"/>
      <c r="AC151" s="454"/>
      <c r="AD151" s="454"/>
      <c r="AE151" s="454"/>
      <c r="AF151" s="454"/>
      <c r="AG151" s="454"/>
      <c r="AH151" s="454"/>
      <c r="AI151" s="454"/>
      <c r="AJ151" s="454"/>
      <c r="AK151" s="454"/>
      <c r="AL151" s="454"/>
      <c r="AM151" s="454"/>
      <c r="AN151" s="454"/>
      <c r="AO151" s="454"/>
      <c r="AP151" s="454"/>
      <c r="AQ151" s="454"/>
      <c r="AR151" s="454"/>
      <c r="AS151" s="454"/>
      <c r="AT151" s="454"/>
      <c r="AU151" s="454"/>
      <c r="AV151" s="454"/>
      <c r="AW151" s="454"/>
      <c r="AX151" s="454"/>
      <c r="AY151" s="454"/>
      <c r="AZ151" s="454"/>
      <c r="BA151" s="454"/>
      <c r="BB151" s="454"/>
      <c r="BC151" s="454"/>
      <c r="BD151" s="454"/>
      <c r="BE151" s="454"/>
      <c r="BF151" s="454"/>
      <c r="BG151" s="454"/>
      <c r="BH151" s="454"/>
      <c r="BI151" s="454"/>
      <c r="BJ151" s="454"/>
      <c r="BK151" s="454"/>
      <c r="BL151" s="454"/>
      <c r="BM151" s="454"/>
      <c r="BN151" s="454"/>
      <c r="BO151" s="458">
        <f>ROW()</f>
        <v>151</v>
      </c>
    </row>
    <row r="152" spans="1:67" s="455" customFormat="1" ht="14" x14ac:dyDescent="0.15">
      <c r="A152" s="454" t="s">
        <v>901</v>
      </c>
      <c r="B152" s="454" t="s">
        <v>902</v>
      </c>
      <c r="C152" s="454" t="s">
        <v>1072</v>
      </c>
      <c r="D152" s="454" t="s">
        <v>1073</v>
      </c>
      <c r="E152" s="454"/>
      <c r="F152" s="454"/>
      <c r="G152" s="454"/>
      <c r="H152" s="454"/>
      <c r="I152" s="454"/>
      <c r="J152" s="454"/>
      <c r="K152" s="454"/>
      <c r="L152" s="454"/>
      <c r="M152" s="454"/>
      <c r="N152" s="454"/>
      <c r="O152" s="454"/>
      <c r="P152" s="454"/>
      <c r="Q152" s="454"/>
      <c r="R152" s="454"/>
      <c r="S152" s="454"/>
      <c r="T152" s="454"/>
      <c r="U152" s="454"/>
      <c r="V152" s="454"/>
      <c r="W152" s="454"/>
      <c r="X152" s="454"/>
      <c r="Y152" s="454"/>
      <c r="Z152" s="454"/>
      <c r="AA152" s="454"/>
      <c r="AB152" s="454"/>
      <c r="AC152" s="454"/>
      <c r="AD152" s="454"/>
      <c r="AE152" s="454"/>
      <c r="AF152" s="454"/>
      <c r="AG152" s="454"/>
      <c r="AH152" s="454"/>
      <c r="AI152" s="454"/>
      <c r="AJ152" s="454"/>
      <c r="AK152" s="454"/>
      <c r="AL152" s="454"/>
      <c r="AM152" s="454"/>
      <c r="AN152" s="454"/>
      <c r="AO152" s="454"/>
      <c r="AP152" s="454"/>
      <c r="AQ152" s="454"/>
      <c r="AR152" s="454"/>
      <c r="AS152" s="454"/>
      <c r="AT152" s="454"/>
      <c r="AU152" s="454"/>
      <c r="AV152" s="454"/>
      <c r="AW152" s="454"/>
      <c r="AX152" s="454"/>
      <c r="AY152" s="454"/>
      <c r="AZ152" s="454"/>
      <c r="BA152" s="454"/>
      <c r="BB152" s="454"/>
      <c r="BC152" s="454"/>
      <c r="BD152" s="454"/>
      <c r="BE152" s="454"/>
      <c r="BF152" s="454"/>
      <c r="BG152" s="454"/>
      <c r="BH152" s="454"/>
      <c r="BI152" s="454"/>
      <c r="BJ152" s="454"/>
      <c r="BK152" s="454"/>
      <c r="BL152" s="454"/>
      <c r="BM152" s="454"/>
      <c r="BN152" s="454"/>
      <c r="BO152" s="458">
        <f>ROW()</f>
        <v>152</v>
      </c>
    </row>
    <row r="153" spans="1:67" s="455" customFormat="1" ht="14" x14ac:dyDescent="0.15">
      <c r="A153" s="454" t="s">
        <v>261</v>
      </c>
      <c r="B153" s="454" t="s">
        <v>903</v>
      </c>
      <c r="C153" s="454" t="s">
        <v>1072</v>
      </c>
      <c r="D153" s="454" t="s">
        <v>1073</v>
      </c>
      <c r="E153" s="454"/>
      <c r="F153" s="454"/>
      <c r="G153" s="454"/>
      <c r="H153" s="454"/>
      <c r="I153" s="454"/>
      <c r="J153" s="454"/>
      <c r="K153" s="454"/>
      <c r="L153" s="454"/>
      <c r="M153" s="454"/>
      <c r="N153" s="454"/>
      <c r="O153" s="454"/>
      <c r="P153" s="454"/>
      <c r="Q153" s="454"/>
      <c r="R153" s="454"/>
      <c r="S153" s="454"/>
      <c r="T153" s="454"/>
      <c r="U153" s="454"/>
      <c r="V153" s="454"/>
      <c r="W153" s="454"/>
      <c r="X153" s="454"/>
      <c r="Y153" s="454"/>
      <c r="Z153" s="454"/>
      <c r="AA153" s="454"/>
      <c r="AB153" s="454"/>
      <c r="AC153" s="454"/>
      <c r="AD153" s="454"/>
      <c r="AE153" s="454"/>
      <c r="AF153" s="454"/>
      <c r="AG153" s="454"/>
      <c r="AH153" s="454"/>
      <c r="AI153" s="454">
        <v>1.1160026726382799</v>
      </c>
      <c r="AJ153" s="454">
        <v>1.2719409395582899</v>
      </c>
      <c r="AK153" s="454">
        <v>1.4169457398391301</v>
      </c>
      <c r="AL153" s="454">
        <v>1.5405164235248301</v>
      </c>
      <c r="AM153" s="454">
        <v>1.6254524392546701</v>
      </c>
      <c r="AN153" s="454">
        <v>1.7961160795550899</v>
      </c>
      <c r="AO153" s="454">
        <v>1.8696864061071801</v>
      </c>
      <c r="AP153" s="454">
        <v>2.00375886980046</v>
      </c>
      <c r="AQ153" s="454">
        <v>2.1780617075939999</v>
      </c>
      <c r="AR153" s="454">
        <v>2.3224368642489002</v>
      </c>
      <c r="AS153" s="454">
        <v>2.4140636908338902</v>
      </c>
      <c r="AT153" s="454">
        <v>2.6317387151656599</v>
      </c>
      <c r="AU153" s="454">
        <v>2.9595032721983898</v>
      </c>
      <c r="AV153" s="454">
        <v>2.9730048249148702</v>
      </c>
      <c r="AW153" s="454">
        <v>3.1732421893758498</v>
      </c>
      <c r="AX153" s="454">
        <v>3.2589920823413898</v>
      </c>
      <c r="AY153" s="454">
        <v>3.45580475095392</v>
      </c>
      <c r="AZ153" s="454">
        <v>3.1398137284093002</v>
      </c>
      <c r="BA153" s="454">
        <v>3.59592726147249</v>
      </c>
      <c r="BB153" s="454">
        <v>3.6569253914300899</v>
      </c>
      <c r="BC153" s="454">
        <v>3.8065689783971299</v>
      </c>
      <c r="BD153" s="454">
        <v>4.0807523727417001</v>
      </c>
      <c r="BE153" s="454">
        <v>4.3733577728271502</v>
      </c>
      <c r="BF153" s="454">
        <v>4.3930802345275897</v>
      </c>
      <c r="BG153" s="454">
        <v>4.6232328414917001</v>
      </c>
      <c r="BH153" s="454">
        <v>4.75158739089966</v>
      </c>
      <c r="BI153" s="454">
        <v>5.0115408897399902</v>
      </c>
      <c r="BJ153" s="454">
        <v>5.5058526992797896</v>
      </c>
      <c r="BK153" s="454">
        <v>5.8948416893179401</v>
      </c>
      <c r="BL153" s="454">
        <v>6.0199822573022903</v>
      </c>
      <c r="BM153" s="454">
        <v>6.7303145259356203</v>
      </c>
      <c r="BN153" s="454">
        <v>6.4270221056442196</v>
      </c>
      <c r="BO153" s="458">
        <f>ROW()</f>
        <v>153</v>
      </c>
    </row>
    <row r="154" spans="1:67" s="455" customFormat="1" ht="14" x14ac:dyDescent="0.15">
      <c r="A154" s="454" t="s">
        <v>904</v>
      </c>
      <c r="B154" s="454" t="s">
        <v>905</v>
      </c>
      <c r="C154" s="454" t="s">
        <v>1072</v>
      </c>
      <c r="D154" s="454" t="s">
        <v>1073</v>
      </c>
      <c r="E154" s="454"/>
      <c r="F154" s="454"/>
      <c r="G154" s="454"/>
      <c r="H154" s="454"/>
      <c r="I154" s="454"/>
      <c r="J154" s="454"/>
      <c r="K154" s="454"/>
      <c r="L154" s="454"/>
      <c r="M154" s="454"/>
      <c r="N154" s="454"/>
      <c r="O154" s="454"/>
      <c r="P154" s="454"/>
      <c r="Q154" s="454"/>
      <c r="R154" s="454"/>
      <c r="S154" s="454"/>
      <c r="T154" s="454"/>
      <c r="U154" s="454"/>
      <c r="V154" s="454"/>
      <c r="W154" s="454"/>
      <c r="X154" s="454"/>
      <c r="Y154" s="454"/>
      <c r="Z154" s="454"/>
      <c r="AA154" s="454"/>
      <c r="AB154" s="454"/>
      <c r="AC154" s="454"/>
      <c r="AD154" s="454"/>
      <c r="AE154" s="454"/>
      <c r="AF154" s="454"/>
      <c r="AG154" s="454"/>
      <c r="AH154" s="454"/>
      <c r="AI154" s="454"/>
      <c r="AJ154" s="454"/>
      <c r="AK154" s="454"/>
      <c r="AL154" s="454"/>
      <c r="AM154" s="454"/>
      <c r="AN154" s="454"/>
      <c r="AO154" s="454"/>
      <c r="AP154" s="454"/>
      <c r="AQ154" s="454"/>
      <c r="AR154" s="454"/>
      <c r="AS154" s="454"/>
      <c r="AT154" s="454"/>
      <c r="AU154" s="454"/>
      <c r="AV154" s="454"/>
      <c r="AW154" s="454"/>
      <c r="AX154" s="454"/>
      <c r="AY154" s="454"/>
      <c r="AZ154" s="454"/>
      <c r="BA154" s="454"/>
      <c r="BB154" s="454"/>
      <c r="BC154" s="454"/>
      <c r="BD154" s="454"/>
      <c r="BE154" s="454"/>
      <c r="BF154" s="454"/>
      <c r="BG154" s="454"/>
      <c r="BH154" s="454"/>
      <c r="BI154" s="454"/>
      <c r="BJ154" s="454"/>
      <c r="BK154" s="454"/>
      <c r="BL154" s="454"/>
      <c r="BM154" s="454"/>
      <c r="BN154" s="454"/>
      <c r="BO154" s="458">
        <f>ROW()</f>
        <v>154</v>
      </c>
    </row>
    <row r="155" spans="1:67" s="455" customFormat="1" ht="14" x14ac:dyDescent="0.15">
      <c r="A155" s="454" t="s">
        <v>265</v>
      </c>
      <c r="B155" s="454" t="s">
        <v>906</v>
      </c>
      <c r="C155" s="454" t="s">
        <v>1072</v>
      </c>
      <c r="D155" s="454" t="s">
        <v>1073</v>
      </c>
      <c r="E155" s="454"/>
      <c r="F155" s="454"/>
      <c r="G155" s="454"/>
      <c r="H155" s="454"/>
      <c r="I155" s="454"/>
      <c r="J155" s="454"/>
      <c r="K155" s="454"/>
      <c r="L155" s="454"/>
      <c r="M155" s="454"/>
      <c r="N155" s="454"/>
      <c r="O155" s="454"/>
      <c r="P155" s="454"/>
      <c r="Q155" s="454"/>
      <c r="R155" s="454"/>
      <c r="S155" s="454"/>
      <c r="T155" s="454"/>
      <c r="U155" s="454"/>
      <c r="V155" s="454"/>
      <c r="W155" s="454"/>
      <c r="X155" s="454"/>
      <c r="Y155" s="454"/>
      <c r="Z155" s="454"/>
      <c r="AA155" s="454"/>
      <c r="AB155" s="454"/>
      <c r="AC155" s="454"/>
      <c r="AD155" s="454"/>
      <c r="AE155" s="454"/>
      <c r="AF155" s="454"/>
      <c r="AG155" s="454"/>
      <c r="AH155" s="454"/>
      <c r="AI155" s="454"/>
      <c r="AJ155" s="454"/>
      <c r="AK155" s="454"/>
      <c r="AL155" s="454"/>
      <c r="AM155" s="454"/>
      <c r="AN155" s="454">
        <v>0.36079099999999997</v>
      </c>
      <c r="AO155" s="454">
        <v>0.422371</v>
      </c>
      <c r="AP155" s="454">
        <v>0.46380199999999999</v>
      </c>
      <c r="AQ155" s="454">
        <v>0.47260099999999999</v>
      </c>
      <c r="AR155" s="454">
        <v>0.46116200000000002</v>
      </c>
      <c r="AS155" s="454">
        <v>0.45172299999999999</v>
      </c>
      <c r="AT155" s="454">
        <v>0.43287500000000001</v>
      </c>
      <c r="AU155" s="454">
        <v>0.42072999999999999</v>
      </c>
      <c r="AV155" s="454">
        <v>0.40399200000000002</v>
      </c>
      <c r="AW155" s="454">
        <v>0.41404099999999999</v>
      </c>
      <c r="AX155" s="454">
        <v>0.43516300000000002</v>
      </c>
      <c r="AY155" s="454">
        <v>0.44625199999999998</v>
      </c>
      <c r="AZ155" s="454">
        <v>0.47019499999999997</v>
      </c>
      <c r="BA155" s="454">
        <v>0.49282900000000002</v>
      </c>
      <c r="BB155" s="454">
        <v>0.469393</v>
      </c>
      <c r="BC155" s="454">
        <v>0.45037700000000003</v>
      </c>
      <c r="BD155" s="454">
        <v>0.45192100000000002</v>
      </c>
      <c r="BE155" s="454">
        <v>0.45265699999999998</v>
      </c>
      <c r="BF155" s="454">
        <v>0.44334699999999999</v>
      </c>
      <c r="BG155" s="454">
        <v>0.44262000000000001</v>
      </c>
      <c r="BH155" s="454">
        <v>0.44585799999999998</v>
      </c>
      <c r="BI155" s="454">
        <v>0.43844</v>
      </c>
      <c r="BJ155" s="454">
        <v>0.44272</v>
      </c>
      <c r="BK155" s="454">
        <v>0.44662000000000002</v>
      </c>
      <c r="BL155" s="454">
        <v>0.45371600000000001</v>
      </c>
      <c r="BM155" s="454">
        <v>0.45558799999999999</v>
      </c>
      <c r="BN155" s="454">
        <v>0.46437699999999998</v>
      </c>
      <c r="BO155" s="458">
        <f>ROW()</f>
        <v>155</v>
      </c>
    </row>
    <row r="156" spans="1:67" s="455" customFormat="1" ht="14" x14ac:dyDescent="0.15">
      <c r="A156" s="454" t="s">
        <v>266</v>
      </c>
      <c r="B156" s="454" t="s">
        <v>907</v>
      </c>
      <c r="C156" s="454" t="s">
        <v>1072</v>
      </c>
      <c r="D156" s="454" t="s">
        <v>1073</v>
      </c>
      <c r="E156" s="454"/>
      <c r="F156" s="454"/>
      <c r="G156" s="454"/>
      <c r="H156" s="454"/>
      <c r="I156" s="454"/>
      <c r="J156" s="454"/>
      <c r="K156" s="454"/>
      <c r="L156" s="454"/>
      <c r="M156" s="454"/>
      <c r="N156" s="454"/>
      <c r="O156" s="454"/>
      <c r="P156" s="454"/>
      <c r="Q156" s="454"/>
      <c r="R156" s="454"/>
      <c r="S156" s="454"/>
      <c r="T156" s="454"/>
      <c r="U156" s="454"/>
      <c r="V156" s="454"/>
      <c r="W156" s="454"/>
      <c r="X156" s="454"/>
      <c r="Y156" s="454"/>
      <c r="Z156" s="454"/>
      <c r="AA156" s="454"/>
      <c r="AB156" s="454"/>
      <c r="AC156" s="454"/>
      <c r="AD156" s="454"/>
      <c r="AE156" s="454"/>
      <c r="AF156" s="454"/>
      <c r="AG156" s="454"/>
      <c r="AH156" s="454"/>
      <c r="AI156" s="454">
        <v>0.92615099999999995</v>
      </c>
      <c r="AJ156" s="454">
        <v>0.91218500000000002</v>
      </c>
      <c r="AK156" s="454">
        <v>0.925118</v>
      </c>
      <c r="AL156" s="454">
        <v>0.957673</v>
      </c>
      <c r="AM156" s="454">
        <v>0.97086600000000001</v>
      </c>
      <c r="AN156" s="454">
        <v>0.97310200000000002</v>
      </c>
      <c r="AO156" s="454">
        <v>0.97496000000000005</v>
      </c>
      <c r="AP156" s="454">
        <v>0.973549</v>
      </c>
      <c r="AQ156" s="454">
        <v>0.96439600000000003</v>
      </c>
      <c r="AR156" s="454">
        <v>0.95762999999999998</v>
      </c>
      <c r="AS156" s="454">
        <v>0.95585299999999995</v>
      </c>
      <c r="AT156" s="454">
        <v>0.96364899999999998</v>
      </c>
      <c r="AU156" s="454">
        <v>0.95699599999999996</v>
      </c>
      <c r="AV156" s="454">
        <v>0.96471499999999999</v>
      </c>
      <c r="AW156" s="454">
        <v>0.95120800000000005</v>
      </c>
      <c r="AX156" s="454">
        <v>0.94636299999999995</v>
      </c>
      <c r="AY156" s="454">
        <v>0.91669100000000003</v>
      </c>
      <c r="AZ156" s="454">
        <v>0.92141799999999996</v>
      </c>
      <c r="BA156" s="454">
        <v>0.90004499999999998</v>
      </c>
      <c r="BB156" s="454">
        <v>0.90300499999999995</v>
      </c>
      <c r="BC156" s="454">
        <v>0.92563799999999996</v>
      </c>
      <c r="BD156" s="454">
        <v>0.90509899999999999</v>
      </c>
      <c r="BE156" s="454">
        <v>0.90678999999999998</v>
      </c>
      <c r="BF156" s="454">
        <v>0.89525399999999999</v>
      </c>
      <c r="BG156" s="454">
        <v>0.88413799999999998</v>
      </c>
      <c r="BH156" s="454">
        <v>0.88126099999999996</v>
      </c>
      <c r="BI156" s="454">
        <v>0.85189400000000004</v>
      </c>
      <c r="BJ156" s="454">
        <v>0.84831000000000001</v>
      </c>
      <c r="BK156" s="454">
        <v>0.84886600000000001</v>
      </c>
      <c r="BL156" s="454">
        <v>0.86188799999999999</v>
      </c>
      <c r="BM156" s="454">
        <v>0.86443700000000001</v>
      </c>
      <c r="BN156" s="454">
        <v>0.85132300000000005</v>
      </c>
      <c r="BO156" s="458">
        <f>ROW()</f>
        <v>156</v>
      </c>
    </row>
    <row r="157" spans="1:67" s="455" customFormat="1" ht="14" x14ac:dyDescent="0.15">
      <c r="A157" s="454" t="s">
        <v>259</v>
      </c>
      <c r="B157" s="454" t="s">
        <v>908</v>
      </c>
      <c r="C157" s="454" t="s">
        <v>1072</v>
      </c>
      <c r="D157" s="454" t="s">
        <v>1073</v>
      </c>
      <c r="E157" s="454"/>
      <c r="F157" s="454"/>
      <c r="G157" s="454"/>
      <c r="H157" s="454"/>
      <c r="I157" s="454"/>
      <c r="J157" s="454"/>
      <c r="K157" s="454"/>
      <c r="L157" s="454"/>
      <c r="M157" s="454"/>
      <c r="N157" s="454"/>
      <c r="O157" s="454"/>
      <c r="P157" s="454"/>
      <c r="Q157" s="454"/>
      <c r="R157" s="454"/>
      <c r="S157" s="454"/>
      <c r="T157" s="454"/>
      <c r="U157" s="454"/>
      <c r="V157" s="454"/>
      <c r="W157" s="454"/>
      <c r="X157" s="454"/>
      <c r="Y157" s="454"/>
      <c r="Z157" s="454"/>
      <c r="AA157" s="454"/>
      <c r="AB157" s="454"/>
      <c r="AC157" s="454"/>
      <c r="AD157" s="454"/>
      <c r="AE157" s="454"/>
      <c r="AF157" s="454"/>
      <c r="AG157" s="454"/>
      <c r="AH157" s="454"/>
      <c r="AI157" s="454"/>
      <c r="AJ157" s="454"/>
      <c r="AK157" s="454"/>
      <c r="AL157" s="454"/>
      <c r="AM157" s="454">
        <v>0.24299999999999999</v>
      </c>
      <c r="AN157" s="454">
        <v>0.29620999999999997</v>
      </c>
      <c r="AO157" s="454">
        <v>0.32811699999999999</v>
      </c>
      <c r="AP157" s="454">
        <v>0.34188499999999999</v>
      </c>
      <c r="AQ157" s="454">
        <v>0.35308699999999998</v>
      </c>
      <c r="AR157" s="454">
        <v>0.35431499999999999</v>
      </c>
      <c r="AS157" s="454">
        <v>0.36085499999999998</v>
      </c>
      <c r="AT157" s="454">
        <v>0.35342699999999999</v>
      </c>
      <c r="AU157" s="454">
        <v>0.360954</v>
      </c>
      <c r="AV157" s="454">
        <v>0.37822800000000001</v>
      </c>
      <c r="AW157" s="454">
        <v>0.39933600000000002</v>
      </c>
      <c r="AX157" s="454">
        <v>0.43859399999999998</v>
      </c>
      <c r="AY157" s="454">
        <v>0.48889100000000002</v>
      </c>
      <c r="AZ157" s="454">
        <v>0.56580699999999995</v>
      </c>
      <c r="BA157" s="454">
        <v>0.575542</v>
      </c>
      <c r="BB157" s="454">
        <v>0.52112999999999998</v>
      </c>
      <c r="BC157" s="454">
        <v>0.48700599999999999</v>
      </c>
      <c r="BD157" s="454">
        <v>0.498506</v>
      </c>
      <c r="BE157" s="454">
        <v>0.50620299999999996</v>
      </c>
      <c r="BF157" s="454">
        <v>0.49927100000000002</v>
      </c>
      <c r="BG157" s="454">
        <v>0.497558</v>
      </c>
      <c r="BH157" s="454">
        <v>0.49756899999999998</v>
      </c>
      <c r="BI157" s="454">
        <v>0.48453499999999999</v>
      </c>
      <c r="BJ157" s="454">
        <v>0.484537</v>
      </c>
      <c r="BK157" s="454">
        <v>0.48993100000000001</v>
      </c>
      <c r="BL157" s="454">
        <v>0.50225799999999998</v>
      </c>
      <c r="BM157" s="454">
        <v>0.49323699999999998</v>
      </c>
      <c r="BN157" s="454">
        <v>0.50634000000000001</v>
      </c>
      <c r="BO157" s="458">
        <f>ROW()</f>
        <v>157</v>
      </c>
    </row>
    <row r="158" spans="1:67" s="455" customFormat="1" ht="14" x14ac:dyDescent="0.15">
      <c r="A158" s="454" t="s">
        <v>909</v>
      </c>
      <c r="B158" s="454" t="s">
        <v>910</v>
      </c>
      <c r="C158" s="454" t="s">
        <v>1072</v>
      </c>
      <c r="D158" s="454" t="s">
        <v>1073</v>
      </c>
      <c r="E158" s="454"/>
      <c r="F158" s="454"/>
      <c r="G158" s="454"/>
      <c r="H158" s="454"/>
      <c r="I158" s="454"/>
      <c r="J158" s="454"/>
      <c r="K158" s="454"/>
      <c r="L158" s="454"/>
      <c r="M158" s="454"/>
      <c r="N158" s="454"/>
      <c r="O158" s="454"/>
      <c r="P158" s="454"/>
      <c r="Q158" s="454"/>
      <c r="R158" s="454"/>
      <c r="S158" s="454"/>
      <c r="T158" s="454"/>
      <c r="U158" s="454"/>
      <c r="V158" s="454"/>
      <c r="W158" s="454"/>
      <c r="X158" s="454"/>
      <c r="Y158" s="454"/>
      <c r="Z158" s="454"/>
      <c r="AA158" s="454"/>
      <c r="AB158" s="454"/>
      <c r="AC158" s="454"/>
      <c r="AD158" s="454"/>
      <c r="AE158" s="454"/>
      <c r="AF158" s="454"/>
      <c r="AG158" s="454"/>
      <c r="AH158" s="454"/>
      <c r="AI158" s="454">
        <v>2.7826576821819602</v>
      </c>
      <c r="AJ158" s="454">
        <v>3.00525309695391</v>
      </c>
      <c r="AK158" s="454">
        <v>3.3713654934066599</v>
      </c>
      <c r="AL158" s="454">
        <v>3.60736382592808</v>
      </c>
      <c r="AM158" s="454">
        <v>3.7704854773748799</v>
      </c>
      <c r="AN158" s="454">
        <v>3.9952803514431801</v>
      </c>
      <c r="AO158" s="454">
        <v>4.01237871094051</v>
      </c>
      <c r="AP158" s="454">
        <v>4.0098499233425597</v>
      </c>
      <c r="AQ158" s="454">
        <v>3.8882601645695098</v>
      </c>
      <c r="AR158" s="454">
        <v>3.78854809806709</v>
      </c>
      <c r="AS158" s="454">
        <v>3.6399298307179699</v>
      </c>
      <c r="AT158" s="454">
        <v>3.5070834428883</v>
      </c>
      <c r="AU158" s="454">
        <v>3.40708312637729</v>
      </c>
      <c r="AV158" s="454">
        <v>3.34282729047009</v>
      </c>
      <c r="AW158" s="454">
        <v>3.3183869100077699</v>
      </c>
      <c r="AX158" s="454">
        <v>3.3966433375571601</v>
      </c>
      <c r="AY158" s="454">
        <v>3.55016478447794</v>
      </c>
      <c r="AZ158" s="454">
        <v>3.7596259740756102</v>
      </c>
      <c r="BA158" s="454">
        <v>4.06046376804274</v>
      </c>
      <c r="BB158" s="454">
        <v>4.0718174571876</v>
      </c>
      <c r="BC158" s="454">
        <v>4.2162096252255896</v>
      </c>
      <c r="BD158" s="454">
        <v>4.4397869110107404</v>
      </c>
      <c r="BE158" s="454">
        <v>4.5652909278869602</v>
      </c>
      <c r="BF158" s="454">
        <v>4.6438708305358896</v>
      </c>
      <c r="BG158" s="454">
        <v>4.8606619834899902</v>
      </c>
      <c r="BH158" s="454">
        <v>5.13702344894409</v>
      </c>
      <c r="BI158" s="454">
        <v>5.1178541183471697</v>
      </c>
      <c r="BJ158" s="454">
        <v>5.1549162864685103</v>
      </c>
      <c r="BK158" s="454">
        <v>5.2130391659175297</v>
      </c>
      <c r="BL158" s="454">
        <v>5.2445316803630897</v>
      </c>
      <c r="BM158" s="454">
        <v>5.1698596573435198</v>
      </c>
      <c r="BN158" s="454">
        <v>4.9269895084216202</v>
      </c>
      <c r="BO158" s="458">
        <f>ROW()</f>
        <v>158</v>
      </c>
    </row>
    <row r="159" spans="1:67" s="455" customFormat="1" ht="14" x14ac:dyDescent="0.15">
      <c r="A159" s="454" t="s">
        <v>911</v>
      </c>
      <c r="B159" s="454" t="s">
        <v>912</v>
      </c>
      <c r="C159" s="454" t="s">
        <v>1072</v>
      </c>
      <c r="D159" s="454" t="s">
        <v>1073</v>
      </c>
      <c r="E159" s="454"/>
      <c r="F159" s="454"/>
      <c r="G159" s="454"/>
      <c r="H159" s="454"/>
      <c r="I159" s="454"/>
      <c r="J159" s="454"/>
      <c r="K159" s="454"/>
      <c r="L159" s="454"/>
      <c r="M159" s="454"/>
      <c r="N159" s="454"/>
      <c r="O159" s="454"/>
      <c r="P159" s="454"/>
      <c r="Q159" s="454"/>
      <c r="R159" s="454"/>
      <c r="S159" s="454"/>
      <c r="T159" s="454"/>
      <c r="U159" s="454"/>
      <c r="V159" s="454"/>
      <c r="W159" s="454"/>
      <c r="X159" s="454"/>
      <c r="Y159" s="454"/>
      <c r="Z159" s="454"/>
      <c r="AA159" s="454"/>
      <c r="AB159" s="454"/>
      <c r="AC159" s="454"/>
      <c r="AD159" s="454"/>
      <c r="AE159" s="454"/>
      <c r="AF159" s="454"/>
      <c r="AG159" s="454"/>
      <c r="AH159" s="454"/>
      <c r="AI159" s="454"/>
      <c r="AJ159" s="454"/>
      <c r="AK159" s="454"/>
      <c r="AL159" s="454"/>
      <c r="AM159" s="454"/>
      <c r="AN159" s="454"/>
      <c r="AO159" s="454"/>
      <c r="AP159" s="454"/>
      <c r="AQ159" s="454"/>
      <c r="AR159" s="454"/>
      <c r="AS159" s="454"/>
      <c r="AT159" s="454"/>
      <c r="AU159" s="454"/>
      <c r="AV159" s="454"/>
      <c r="AW159" s="454"/>
      <c r="AX159" s="454"/>
      <c r="AY159" s="454"/>
      <c r="AZ159" s="454"/>
      <c r="BA159" s="454"/>
      <c r="BB159" s="454"/>
      <c r="BC159" s="454"/>
      <c r="BD159" s="454"/>
      <c r="BE159" s="454"/>
      <c r="BF159" s="454"/>
      <c r="BG159" s="454"/>
      <c r="BH159" s="454"/>
      <c r="BI159" s="454"/>
      <c r="BJ159" s="454"/>
      <c r="BK159" s="454"/>
      <c r="BL159" s="454"/>
      <c r="BM159" s="454"/>
      <c r="BN159" s="454"/>
      <c r="BO159" s="458">
        <f>ROW()</f>
        <v>159</v>
      </c>
    </row>
    <row r="160" spans="1:67" s="455" customFormat="1" ht="14" x14ac:dyDescent="0.15">
      <c r="A160" s="454" t="s">
        <v>283</v>
      </c>
      <c r="B160" s="454" t="s">
        <v>913</v>
      </c>
      <c r="C160" s="454" t="s">
        <v>1072</v>
      </c>
      <c r="D160" s="454" t="s">
        <v>1073</v>
      </c>
      <c r="E160" s="454"/>
      <c r="F160" s="454"/>
      <c r="G160" s="454"/>
      <c r="H160" s="454"/>
      <c r="I160" s="454"/>
      <c r="J160" s="454"/>
      <c r="K160" s="454"/>
      <c r="L160" s="454"/>
      <c r="M160" s="454"/>
      <c r="N160" s="454"/>
      <c r="O160" s="454"/>
      <c r="P160" s="454"/>
      <c r="Q160" s="454"/>
      <c r="R160" s="454"/>
      <c r="S160" s="454"/>
      <c r="T160" s="454"/>
      <c r="U160" s="454"/>
      <c r="V160" s="454"/>
      <c r="W160" s="454"/>
      <c r="X160" s="454"/>
      <c r="Y160" s="454"/>
      <c r="Z160" s="454"/>
      <c r="AA160" s="454"/>
      <c r="AB160" s="454"/>
      <c r="AC160" s="454"/>
      <c r="AD160" s="454"/>
      <c r="AE160" s="454"/>
      <c r="AF160" s="454"/>
      <c r="AG160" s="454"/>
      <c r="AH160" s="454"/>
      <c r="AI160" s="454">
        <v>3.9038663302437699</v>
      </c>
      <c r="AJ160" s="454">
        <v>3.9799392452242199</v>
      </c>
      <c r="AK160" s="454">
        <v>4.0697872144384002</v>
      </c>
      <c r="AL160" s="454">
        <v>4.09621044439315</v>
      </c>
      <c r="AM160" s="454">
        <v>4.0368506930737</v>
      </c>
      <c r="AN160" s="454">
        <v>4.25200445183492</v>
      </c>
      <c r="AO160" s="454">
        <v>4.19373549543878</v>
      </c>
      <c r="AP160" s="454">
        <v>4.1520539361775004</v>
      </c>
      <c r="AQ160" s="454">
        <v>4.1219083636079796</v>
      </c>
      <c r="AR160" s="454">
        <v>4.0877782332087902</v>
      </c>
      <c r="AS160" s="454">
        <v>3.9675484369647802</v>
      </c>
      <c r="AT160" s="454">
        <v>3.9054417102855101</v>
      </c>
      <c r="AU160" s="454">
        <v>3.8919829351963502</v>
      </c>
      <c r="AV160" s="454">
        <v>3.8572134032043701</v>
      </c>
      <c r="AW160" s="454">
        <v>3.8021754593852299</v>
      </c>
      <c r="AX160" s="454">
        <v>3.73046120224351</v>
      </c>
      <c r="AY160" s="454">
        <v>3.6748202622736001</v>
      </c>
      <c r="AZ160" s="454">
        <v>3.7067559988446699</v>
      </c>
      <c r="BA160" s="454">
        <v>3.8017749756888102</v>
      </c>
      <c r="BB160" s="454">
        <v>3.7831122112225999</v>
      </c>
      <c r="BC160" s="454">
        <v>3.7746575561979001</v>
      </c>
      <c r="BD160" s="454">
        <v>3.6722760200500502</v>
      </c>
      <c r="BE160" s="454">
        <v>3.7496287822723402</v>
      </c>
      <c r="BF160" s="454">
        <v>3.7939896583557098</v>
      </c>
      <c r="BG160" s="454">
        <v>4.0338625907897896</v>
      </c>
      <c r="BH160" s="454">
        <v>3.9964454174041699</v>
      </c>
      <c r="BI160" s="454">
        <v>3.9940369129180899</v>
      </c>
      <c r="BJ160" s="454">
        <v>4.0234403610229501</v>
      </c>
      <c r="BK160" s="454">
        <v>3.9723805304289601</v>
      </c>
      <c r="BL160" s="454">
        <v>3.95553551487134</v>
      </c>
      <c r="BM160" s="454">
        <v>3.9419474297692698</v>
      </c>
      <c r="BN160" s="454">
        <v>3.8595829957408201</v>
      </c>
      <c r="BO160" s="458">
        <f>ROW()</f>
        <v>160</v>
      </c>
    </row>
    <row r="161" spans="1:67" s="455" customFormat="1" ht="14" x14ac:dyDescent="0.15">
      <c r="A161" s="454" t="s">
        <v>280</v>
      </c>
      <c r="B161" s="454" t="s">
        <v>914</v>
      </c>
      <c r="C161" s="454" t="s">
        <v>1072</v>
      </c>
      <c r="D161" s="454" t="s">
        <v>1073</v>
      </c>
      <c r="E161" s="454"/>
      <c r="F161" s="454"/>
      <c r="G161" s="454"/>
      <c r="H161" s="454"/>
      <c r="I161" s="454"/>
      <c r="J161" s="454"/>
      <c r="K161" s="454"/>
      <c r="L161" s="454"/>
      <c r="M161" s="454"/>
      <c r="N161" s="454"/>
      <c r="O161" s="454"/>
      <c r="P161" s="454"/>
      <c r="Q161" s="454"/>
      <c r="R161" s="454"/>
      <c r="S161" s="454"/>
      <c r="T161" s="454"/>
      <c r="U161" s="454"/>
      <c r="V161" s="454"/>
      <c r="W161" s="454"/>
      <c r="X161" s="454"/>
      <c r="Y161" s="454"/>
      <c r="Z161" s="454"/>
      <c r="AA161" s="454"/>
      <c r="AB161" s="454"/>
      <c r="AC161" s="454"/>
      <c r="AD161" s="454"/>
      <c r="AE161" s="454"/>
      <c r="AF161" s="454"/>
      <c r="AG161" s="454"/>
      <c r="AH161" s="454"/>
      <c r="AI161" s="454"/>
      <c r="AJ161" s="454"/>
      <c r="AK161" s="454"/>
      <c r="AL161" s="454"/>
      <c r="AM161" s="454"/>
      <c r="AN161" s="454"/>
      <c r="AO161" s="454"/>
      <c r="AP161" s="454"/>
      <c r="AQ161" s="454"/>
      <c r="AR161" s="454"/>
      <c r="AS161" s="454"/>
      <c r="AT161" s="454"/>
      <c r="AU161" s="454"/>
      <c r="AV161" s="454"/>
      <c r="AW161" s="454"/>
      <c r="AX161" s="454"/>
      <c r="AY161" s="454"/>
      <c r="AZ161" s="454"/>
      <c r="BA161" s="454"/>
      <c r="BB161" s="454"/>
      <c r="BC161" s="454"/>
      <c r="BD161" s="454"/>
      <c r="BE161" s="454"/>
      <c r="BF161" s="454"/>
      <c r="BG161" s="454"/>
      <c r="BH161" s="454"/>
      <c r="BI161" s="454"/>
      <c r="BJ161" s="454"/>
      <c r="BK161" s="454"/>
      <c r="BL161" s="454"/>
      <c r="BM161" s="454"/>
      <c r="BN161" s="454"/>
      <c r="BO161" s="458">
        <f>ROW()</f>
        <v>161</v>
      </c>
    </row>
    <row r="162" spans="1:67" s="455" customFormat="1" ht="14" x14ac:dyDescent="0.15">
      <c r="A162" s="454" t="s">
        <v>279</v>
      </c>
      <c r="B162" s="454" t="s">
        <v>915</v>
      </c>
      <c r="C162" s="454" t="s">
        <v>1072</v>
      </c>
      <c r="D162" s="454" t="s">
        <v>1073</v>
      </c>
      <c r="E162" s="454"/>
      <c r="F162" s="454"/>
      <c r="G162" s="454"/>
      <c r="H162" s="454"/>
      <c r="I162" s="454"/>
      <c r="J162" s="454"/>
      <c r="K162" s="454"/>
      <c r="L162" s="454"/>
      <c r="M162" s="454"/>
      <c r="N162" s="454"/>
      <c r="O162" s="454"/>
      <c r="P162" s="454"/>
      <c r="Q162" s="454"/>
      <c r="R162" s="454"/>
      <c r="S162" s="454"/>
      <c r="T162" s="454"/>
      <c r="U162" s="454"/>
      <c r="V162" s="454"/>
      <c r="W162" s="454"/>
      <c r="X162" s="454"/>
      <c r="Y162" s="454"/>
      <c r="Z162" s="454"/>
      <c r="AA162" s="454"/>
      <c r="AB162" s="454"/>
      <c r="AC162" s="454"/>
      <c r="AD162" s="454"/>
      <c r="AE162" s="454"/>
      <c r="AF162" s="454"/>
      <c r="AG162" s="454"/>
      <c r="AH162" s="454"/>
      <c r="AI162" s="454"/>
      <c r="AJ162" s="454"/>
      <c r="AK162" s="454"/>
      <c r="AL162" s="454"/>
      <c r="AM162" s="454"/>
      <c r="AN162" s="454">
        <v>0.68957972719287397</v>
      </c>
      <c r="AO162" s="454">
        <v>0.86578899746592997</v>
      </c>
      <c r="AP162" s="454">
        <v>0.95752619378564996</v>
      </c>
      <c r="AQ162" s="454">
        <v>1.0364590482599501</v>
      </c>
      <c r="AR162" s="454">
        <v>1.42864676776962</v>
      </c>
      <c r="AS162" s="454">
        <v>1.7787790137930299</v>
      </c>
      <c r="AT162" s="454">
        <v>1.94988998046846</v>
      </c>
      <c r="AU162" s="454">
        <v>2.1086495439436699</v>
      </c>
      <c r="AV162" s="454">
        <v>2.3752430225748702</v>
      </c>
      <c r="AW162" s="454">
        <v>2.4979018682757501</v>
      </c>
      <c r="AX162" s="454">
        <v>2.6482645023787401</v>
      </c>
      <c r="AY162" s="454">
        <v>2.9137075116843301</v>
      </c>
      <c r="AZ162" s="454">
        <v>3.2883718121789101</v>
      </c>
      <c r="BA162" s="454">
        <v>3.5247546529612701</v>
      </c>
      <c r="BB162" s="454">
        <v>3.57828520065565</v>
      </c>
      <c r="BC162" s="454">
        <v>4.7133855856481297</v>
      </c>
      <c r="BD162" s="454">
        <v>4.9956541061401403</v>
      </c>
      <c r="BE162" s="454">
        <v>5.00982761383057</v>
      </c>
      <c r="BF162" s="454">
        <v>4.9887223243713397</v>
      </c>
      <c r="BG162" s="454">
        <v>5.2930145263671902</v>
      </c>
      <c r="BH162" s="454">
        <v>5.5560870170593297</v>
      </c>
      <c r="BI162" s="454">
        <v>5.4087381362915004</v>
      </c>
      <c r="BJ162" s="454">
        <v>5.5724015235900897</v>
      </c>
      <c r="BK162" s="454">
        <v>5.61545144004082</v>
      </c>
      <c r="BL162" s="454">
        <v>5.8146852218368599</v>
      </c>
      <c r="BM162" s="454">
        <v>6.0574186665109</v>
      </c>
      <c r="BN162" s="454">
        <v>6.0093352303277499</v>
      </c>
      <c r="BO162" s="458">
        <f>ROW()</f>
        <v>162</v>
      </c>
    </row>
    <row r="163" spans="1:67" s="455" customFormat="1" ht="14" x14ac:dyDescent="0.15">
      <c r="A163" s="454" t="s">
        <v>268</v>
      </c>
      <c r="B163" s="454" t="s">
        <v>916</v>
      </c>
      <c r="C163" s="454" t="s">
        <v>1072</v>
      </c>
      <c r="D163" s="454" t="s">
        <v>1073</v>
      </c>
      <c r="E163" s="454"/>
      <c r="F163" s="454"/>
      <c r="G163" s="454"/>
      <c r="H163" s="454"/>
      <c r="I163" s="454"/>
      <c r="J163" s="454"/>
      <c r="K163" s="454"/>
      <c r="L163" s="454"/>
      <c r="M163" s="454"/>
      <c r="N163" s="454"/>
      <c r="O163" s="454"/>
      <c r="P163" s="454"/>
      <c r="Q163" s="454"/>
      <c r="R163" s="454"/>
      <c r="S163" s="454"/>
      <c r="T163" s="454"/>
      <c r="U163" s="454"/>
      <c r="V163" s="454"/>
      <c r="W163" s="454"/>
      <c r="X163" s="454"/>
      <c r="Y163" s="454"/>
      <c r="Z163" s="454"/>
      <c r="AA163" s="454"/>
      <c r="AB163" s="454"/>
      <c r="AC163" s="454"/>
      <c r="AD163" s="454"/>
      <c r="AE163" s="454"/>
      <c r="AF163" s="454"/>
      <c r="AG163" s="454"/>
      <c r="AH163" s="454"/>
      <c r="AI163" s="454">
        <v>83.595135586866107</v>
      </c>
      <c r="AJ163" s="454">
        <v>87.766267174002394</v>
      </c>
      <c r="AK163" s="454">
        <v>98.311009824655699</v>
      </c>
      <c r="AL163" s="454">
        <v>105.628444785996</v>
      </c>
      <c r="AM163" s="454">
        <v>143.74564725920499</v>
      </c>
      <c r="AN163" s="454">
        <v>209.832945533485</v>
      </c>
      <c r="AO163" s="454">
        <v>246.77920073469701</v>
      </c>
      <c r="AP163" s="454">
        <v>253.49314173587601</v>
      </c>
      <c r="AQ163" s="454">
        <v>266.23838745821803</v>
      </c>
      <c r="AR163" s="454">
        <v>281.41288316287603</v>
      </c>
      <c r="AS163" s="454">
        <v>307.01771436878403</v>
      </c>
      <c r="AT163" s="454">
        <v>324.02403044172002</v>
      </c>
      <c r="AU163" s="454">
        <v>371.69030771351203</v>
      </c>
      <c r="AV163" s="454">
        <v>358.28556557033602</v>
      </c>
      <c r="AW163" s="454">
        <v>397.613617082703</v>
      </c>
      <c r="AX163" s="454">
        <v>456.32125282608598</v>
      </c>
      <c r="AY163" s="454">
        <v>490.31797540935497</v>
      </c>
      <c r="AZ163" s="454">
        <v>526.53205489581501</v>
      </c>
      <c r="BA163" s="454">
        <v>555.29955233353905</v>
      </c>
      <c r="BB163" s="454">
        <v>589.99553738976499</v>
      </c>
      <c r="BC163" s="454">
        <v>642.56221457549498</v>
      </c>
      <c r="BD163" s="454">
        <v>694.86267089843795</v>
      </c>
      <c r="BE163" s="454">
        <v>742.898193359375</v>
      </c>
      <c r="BF163" s="454">
        <v>777.65881347656295</v>
      </c>
      <c r="BG163" s="454">
        <v>823.95611572265602</v>
      </c>
      <c r="BH163" s="454">
        <v>886.09130859375</v>
      </c>
      <c r="BI163" s="454">
        <v>941.01086425781295</v>
      </c>
      <c r="BJ163" s="454">
        <v>1013.43463134766</v>
      </c>
      <c r="BK163" s="454">
        <v>1060.5189347406199</v>
      </c>
      <c r="BL163" s="454">
        <v>1128.76595546158</v>
      </c>
      <c r="BM163" s="454">
        <v>1171.72014196186</v>
      </c>
      <c r="BN163" s="454">
        <v>1205.85563142715</v>
      </c>
      <c r="BO163" s="458">
        <f>ROW()</f>
        <v>163</v>
      </c>
    </row>
    <row r="164" spans="1:67" s="455" customFormat="1" ht="14" x14ac:dyDescent="0.15">
      <c r="A164" s="454" t="s">
        <v>271</v>
      </c>
      <c r="B164" s="454" t="s">
        <v>917</v>
      </c>
      <c r="C164" s="454" t="s">
        <v>1072</v>
      </c>
      <c r="D164" s="454" t="s">
        <v>1073</v>
      </c>
      <c r="E164" s="454"/>
      <c r="F164" s="454"/>
      <c r="G164" s="454"/>
      <c r="H164" s="454"/>
      <c r="I164" s="454"/>
      <c r="J164" s="454"/>
      <c r="K164" s="454"/>
      <c r="L164" s="454"/>
      <c r="M164" s="454"/>
      <c r="N164" s="454"/>
      <c r="O164" s="454"/>
      <c r="P164" s="454"/>
      <c r="Q164" s="454"/>
      <c r="R164" s="454"/>
      <c r="S164" s="454"/>
      <c r="T164" s="454"/>
      <c r="U164" s="454"/>
      <c r="V164" s="454"/>
      <c r="W164" s="454"/>
      <c r="X164" s="454"/>
      <c r="Y164" s="454"/>
      <c r="Z164" s="454"/>
      <c r="AA164" s="454"/>
      <c r="AB164" s="454"/>
      <c r="AC164" s="454"/>
      <c r="AD164" s="454"/>
      <c r="AE164" s="454"/>
      <c r="AF164" s="454"/>
      <c r="AG164" s="454"/>
      <c r="AH164" s="454"/>
      <c r="AI164" s="454"/>
      <c r="AJ164" s="454"/>
      <c r="AK164" s="454"/>
      <c r="AL164" s="454"/>
      <c r="AM164" s="454"/>
      <c r="AN164" s="454">
        <v>3.07290675303955</v>
      </c>
      <c r="AO164" s="454">
        <v>3.1581664115864898</v>
      </c>
      <c r="AP164" s="454">
        <v>3.2319318635465901</v>
      </c>
      <c r="AQ164" s="454">
        <v>3.1595907895072899</v>
      </c>
      <c r="AR164" s="454">
        <v>3.20146787760677</v>
      </c>
      <c r="AS164" s="454">
        <v>3.1941694772023999</v>
      </c>
      <c r="AT164" s="454">
        <v>4.7135779744672499</v>
      </c>
      <c r="AU164" s="454">
        <v>4.6643345665334897</v>
      </c>
      <c r="AV164" s="454">
        <v>4.5953755105623504</v>
      </c>
      <c r="AW164" s="454">
        <v>4.9214251589150404</v>
      </c>
      <c r="AX164" s="454">
        <v>5.20879889893114</v>
      </c>
      <c r="AY164" s="454">
        <v>5.4250752185664801</v>
      </c>
      <c r="AZ164" s="454">
        <v>5.81678780300052</v>
      </c>
      <c r="BA164" s="454">
        <v>6.3379870528659303</v>
      </c>
      <c r="BB164" s="454">
        <v>7.0084242514953203</v>
      </c>
      <c r="BC164" s="454">
        <v>7.1247557964550499</v>
      </c>
      <c r="BD164" s="454">
        <v>7.8616256713867196</v>
      </c>
      <c r="BE164" s="454">
        <v>8.1541557312011701</v>
      </c>
      <c r="BF164" s="454">
        <v>8.2464456558227504</v>
      </c>
      <c r="BG164" s="454">
        <v>8.1737174987793004</v>
      </c>
      <c r="BH164" s="454">
        <v>8.2779111862182599</v>
      </c>
      <c r="BI164" s="454">
        <v>8.1288604736328107</v>
      </c>
      <c r="BJ164" s="454">
        <v>8.1607799530029297</v>
      </c>
      <c r="BK164" s="454">
        <v>8.2214128533340691</v>
      </c>
      <c r="BL164" s="454">
        <v>7.9895419014101003</v>
      </c>
      <c r="BM164" s="454">
        <v>7.9228305542969304</v>
      </c>
      <c r="BN164" s="454">
        <v>7.5839220669636198</v>
      </c>
      <c r="BO164" s="458">
        <f>ROW()</f>
        <v>164</v>
      </c>
    </row>
    <row r="165" spans="1:67" s="455" customFormat="1" ht="14" x14ac:dyDescent="0.15">
      <c r="A165" s="454" t="s">
        <v>918</v>
      </c>
      <c r="B165" s="454" t="s">
        <v>919</v>
      </c>
      <c r="C165" s="454" t="s">
        <v>1072</v>
      </c>
      <c r="D165" s="454" t="s">
        <v>1073</v>
      </c>
      <c r="E165" s="454"/>
      <c r="F165" s="454"/>
      <c r="G165" s="454"/>
      <c r="H165" s="454"/>
      <c r="I165" s="454"/>
      <c r="J165" s="454"/>
      <c r="K165" s="454"/>
      <c r="L165" s="454"/>
      <c r="M165" s="454"/>
      <c r="N165" s="454"/>
      <c r="O165" s="454"/>
      <c r="P165" s="454"/>
      <c r="Q165" s="454"/>
      <c r="R165" s="454"/>
      <c r="S165" s="454"/>
      <c r="T165" s="454"/>
      <c r="U165" s="454"/>
      <c r="V165" s="454"/>
      <c r="W165" s="454"/>
      <c r="X165" s="454"/>
      <c r="Y165" s="454"/>
      <c r="Z165" s="454"/>
      <c r="AA165" s="454"/>
      <c r="AB165" s="454"/>
      <c r="AC165" s="454"/>
      <c r="AD165" s="454"/>
      <c r="AE165" s="454"/>
      <c r="AF165" s="454"/>
      <c r="AG165" s="454"/>
      <c r="AH165" s="454"/>
      <c r="AI165" s="454"/>
      <c r="AJ165" s="454"/>
      <c r="AK165" s="454"/>
      <c r="AL165" s="454"/>
      <c r="AM165" s="454"/>
      <c r="AN165" s="454"/>
      <c r="AO165" s="454"/>
      <c r="AP165" s="454"/>
      <c r="AQ165" s="454"/>
      <c r="AR165" s="454"/>
      <c r="AS165" s="454"/>
      <c r="AT165" s="454"/>
      <c r="AU165" s="454"/>
      <c r="AV165" s="454"/>
      <c r="AW165" s="454"/>
      <c r="AX165" s="454"/>
      <c r="AY165" s="454"/>
      <c r="AZ165" s="454"/>
      <c r="BA165" s="454"/>
      <c r="BB165" s="454"/>
      <c r="BC165" s="454"/>
      <c r="BD165" s="454"/>
      <c r="BE165" s="454"/>
      <c r="BF165" s="454"/>
      <c r="BG165" s="454"/>
      <c r="BH165" s="454"/>
      <c r="BI165" s="454"/>
      <c r="BJ165" s="454"/>
      <c r="BK165" s="454"/>
      <c r="BL165" s="454"/>
      <c r="BM165" s="454"/>
      <c r="BN165" s="454"/>
      <c r="BO165" s="458">
        <f>ROW()</f>
        <v>165</v>
      </c>
    </row>
    <row r="166" spans="1:67" s="455" customFormat="1" ht="14" x14ac:dyDescent="0.15">
      <c r="A166" s="454" t="s">
        <v>277</v>
      </c>
      <c r="B166" s="454" t="s">
        <v>920</v>
      </c>
      <c r="C166" s="454" t="s">
        <v>1072</v>
      </c>
      <c r="D166" s="454" t="s">
        <v>1073</v>
      </c>
      <c r="E166" s="454"/>
      <c r="F166" s="454"/>
      <c r="G166" s="454"/>
      <c r="H166" s="454"/>
      <c r="I166" s="454"/>
      <c r="J166" s="454"/>
      <c r="K166" s="454"/>
      <c r="L166" s="454"/>
      <c r="M166" s="454"/>
      <c r="N166" s="454"/>
      <c r="O166" s="454"/>
      <c r="P166" s="454"/>
      <c r="Q166" s="454"/>
      <c r="R166" s="454"/>
      <c r="S166" s="454"/>
      <c r="T166" s="454"/>
      <c r="U166" s="454"/>
      <c r="V166" s="454"/>
      <c r="W166" s="454"/>
      <c r="X166" s="454"/>
      <c r="Y166" s="454"/>
      <c r="Z166" s="454"/>
      <c r="AA166" s="454"/>
      <c r="AB166" s="454"/>
      <c r="AC166" s="454"/>
      <c r="AD166" s="454"/>
      <c r="AE166" s="454"/>
      <c r="AF166" s="454"/>
      <c r="AG166" s="454"/>
      <c r="AH166" s="454"/>
      <c r="AI166" s="454">
        <v>1.3464830000000001</v>
      </c>
      <c r="AJ166" s="454">
        <v>1.6052630000000001</v>
      </c>
      <c r="AK166" s="454">
        <v>1.795676</v>
      </c>
      <c r="AL166" s="454">
        <v>2.0568</v>
      </c>
      <c r="AM166" s="454">
        <v>2.1912229999999999</v>
      </c>
      <c r="AN166" s="454">
        <v>2.9717539999999998</v>
      </c>
      <c r="AO166" s="454">
        <v>3.6930040000000002</v>
      </c>
      <c r="AP166" s="454">
        <v>4.3109149999999996</v>
      </c>
      <c r="AQ166" s="454">
        <v>4.9206909999999997</v>
      </c>
      <c r="AR166" s="454">
        <v>5.6336700000000004</v>
      </c>
      <c r="AS166" s="454">
        <v>6.103205</v>
      </c>
      <c r="AT166" s="454">
        <v>6.3293359999999996</v>
      </c>
      <c r="AU166" s="454">
        <v>6.5536969999999997</v>
      </c>
      <c r="AV166" s="454">
        <v>6.6446899999999998</v>
      </c>
      <c r="AW166" s="454">
        <v>6.986186</v>
      </c>
      <c r="AX166" s="454">
        <v>7.126862</v>
      </c>
      <c r="AY166" s="454">
        <v>7.1554229999999999</v>
      </c>
      <c r="AZ166" s="454">
        <v>7.370463</v>
      </c>
      <c r="BA166" s="454">
        <v>7.4695320000000001</v>
      </c>
      <c r="BB166" s="454">
        <v>7.4340669999999998</v>
      </c>
      <c r="BC166" s="454">
        <v>7.6796620000000004</v>
      </c>
      <c r="BD166" s="454">
        <v>7.6730130000000001</v>
      </c>
      <c r="BE166" s="454">
        <v>7.858708</v>
      </c>
      <c r="BF166" s="454">
        <v>7.8843589999999999</v>
      </c>
      <c r="BG166" s="454">
        <v>8.045318</v>
      </c>
      <c r="BH166" s="454">
        <v>8.3275950000000005</v>
      </c>
      <c r="BI166" s="454">
        <v>8.4460429999999995</v>
      </c>
      <c r="BJ166" s="454">
        <v>8.9135519999999993</v>
      </c>
      <c r="BK166" s="454">
        <v>9.2763629999999999</v>
      </c>
      <c r="BL166" s="454">
        <v>9.6501649999999994</v>
      </c>
      <c r="BM166" s="454">
        <v>9.7028130000000008</v>
      </c>
      <c r="BN166" s="454">
        <v>10.043314000000001</v>
      </c>
      <c r="BO166" s="458">
        <f>ROW()</f>
        <v>166</v>
      </c>
    </row>
    <row r="167" spans="1:67" s="455" customFormat="1" ht="14" x14ac:dyDescent="0.15">
      <c r="A167" s="454" t="s">
        <v>274</v>
      </c>
      <c r="B167" s="454" t="s">
        <v>921</v>
      </c>
      <c r="C167" s="454" t="s">
        <v>1072</v>
      </c>
      <c r="D167" s="454" t="s">
        <v>1073</v>
      </c>
      <c r="E167" s="454"/>
      <c r="F167" s="454"/>
      <c r="G167" s="454"/>
      <c r="H167" s="454"/>
      <c r="I167" s="454"/>
      <c r="J167" s="454"/>
      <c r="K167" s="454"/>
      <c r="L167" s="454"/>
      <c r="M167" s="454"/>
      <c r="N167" s="454"/>
      <c r="O167" s="454"/>
      <c r="P167" s="454"/>
      <c r="Q167" s="454"/>
      <c r="R167" s="454"/>
      <c r="S167" s="454"/>
      <c r="T167" s="454"/>
      <c r="U167" s="454"/>
      <c r="V167" s="454"/>
      <c r="W167" s="454"/>
      <c r="X167" s="454"/>
      <c r="Y167" s="454"/>
      <c r="Z167" s="454"/>
      <c r="AA167" s="454"/>
      <c r="AB167" s="454"/>
      <c r="AC167" s="454"/>
      <c r="AD167" s="454"/>
      <c r="AE167" s="454"/>
      <c r="AF167" s="454"/>
      <c r="AG167" s="454"/>
      <c r="AH167" s="454"/>
      <c r="AI167" s="454">
        <v>0.85152004925288205</v>
      </c>
      <c r="AJ167" s="454">
        <v>0.86521419281214196</v>
      </c>
      <c r="AK167" s="454">
        <v>0.87143214806743297</v>
      </c>
      <c r="AL167" s="454">
        <v>0.87707931338556699</v>
      </c>
      <c r="AM167" s="454">
        <v>0.88128060558782395</v>
      </c>
      <c r="AN167" s="454">
        <v>0.88741113754159195</v>
      </c>
      <c r="AO167" s="454">
        <v>0.89582054798806199</v>
      </c>
      <c r="AP167" s="454">
        <v>0.940014112714327</v>
      </c>
      <c r="AQ167" s="454">
        <v>0.95055507331974198</v>
      </c>
      <c r="AR167" s="454">
        <v>0.96656567087872203</v>
      </c>
      <c r="AS167" s="454">
        <v>0.94085527387956402</v>
      </c>
      <c r="AT167" s="454">
        <v>0.91715915361686695</v>
      </c>
      <c r="AU167" s="454">
        <v>0.93369376416337801</v>
      </c>
      <c r="AV167" s="454">
        <v>0.92826156450511499</v>
      </c>
      <c r="AW167" s="454">
        <v>0.90259308165270302</v>
      </c>
      <c r="AX167" s="454">
        <v>0.88162133661486597</v>
      </c>
      <c r="AY167" s="454">
        <v>0.88939281679612503</v>
      </c>
      <c r="AZ167" s="454">
        <v>0.87938248015333298</v>
      </c>
      <c r="BA167" s="454">
        <v>0.94168709345531498</v>
      </c>
      <c r="BB167" s="454">
        <v>0.89410050219389403</v>
      </c>
      <c r="BC167" s="454">
        <v>0.887076946389452</v>
      </c>
      <c r="BD167" s="454">
        <v>0.93859516440826896</v>
      </c>
      <c r="BE167" s="454">
        <v>0.98817391101065799</v>
      </c>
      <c r="BF167" s="454">
        <v>0.95644386193199404</v>
      </c>
      <c r="BG167" s="454">
        <v>0.93406207186961399</v>
      </c>
      <c r="BH167" s="454">
        <v>0.91847239759985499</v>
      </c>
      <c r="BI167" s="454">
        <v>0.98398388740878995</v>
      </c>
      <c r="BJ167" s="454">
        <v>0.98952717993413797</v>
      </c>
      <c r="BK167" s="454">
        <v>0.96977930988262295</v>
      </c>
      <c r="BL167" s="454">
        <v>0.965435174286709</v>
      </c>
      <c r="BM167" s="454">
        <v>0.99584136909370602</v>
      </c>
      <c r="BN167" s="454">
        <v>0.99748766187347404</v>
      </c>
      <c r="BO167" s="458">
        <f>ROW()</f>
        <v>167</v>
      </c>
    </row>
    <row r="168" spans="1:67" s="455" customFormat="1" ht="14" x14ac:dyDescent="0.15">
      <c r="A168" s="454" t="s">
        <v>922</v>
      </c>
      <c r="B168" s="454" t="s">
        <v>923</v>
      </c>
      <c r="C168" s="454" t="s">
        <v>1072</v>
      </c>
      <c r="D168" s="454" t="s">
        <v>1073</v>
      </c>
      <c r="E168" s="454"/>
      <c r="F168" s="454"/>
      <c r="G168" s="454"/>
      <c r="H168" s="454"/>
      <c r="I168" s="454"/>
      <c r="J168" s="454"/>
      <c r="K168" s="454"/>
      <c r="L168" s="454"/>
      <c r="M168" s="454"/>
      <c r="N168" s="454"/>
      <c r="O168" s="454"/>
      <c r="P168" s="454"/>
      <c r="Q168" s="454"/>
      <c r="R168" s="454"/>
      <c r="S168" s="454"/>
      <c r="T168" s="454"/>
      <c r="U168" s="454"/>
      <c r="V168" s="454"/>
      <c r="W168" s="454"/>
      <c r="X168" s="454"/>
      <c r="Y168" s="454"/>
      <c r="Z168" s="454"/>
      <c r="AA168" s="454"/>
      <c r="AB168" s="454"/>
      <c r="AC168" s="454"/>
      <c r="AD168" s="454"/>
      <c r="AE168" s="454"/>
      <c r="AF168" s="454"/>
      <c r="AG168" s="454"/>
      <c r="AH168" s="454"/>
      <c r="AI168" s="454"/>
      <c r="AJ168" s="454"/>
      <c r="AK168" s="454"/>
      <c r="AL168" s="454"/>
      <c r="AM168" s="454"/>
      <c r="AN168" s="454"/>
      <c r="AO168" s="454"/>
      <c r="AP168" s="454"/>
      <c r="AQ168" s="454"/>
      <c r="AR168" s="454"/>
      <c r="AS168" s="454"/>
      <c r="AT168" s="454"/>
      <c r="AU168" s="454"/>
      <c r="AV168" s="454"/>
      <c r="AW168" s="454"/>
      <c r="AX168" s="454"/>
      <c r="AY168" s="454"/>
      <c r="AZ168" s="454"/>
      <c r="BA168" s="454"/>
      <c r="BB168" s="454"/>
      <c r="BC168" s="454"/>
      <c r="BD168" s="454"/>
      <c r="BE168" s="454"/>
      <c r="BF168" s="454"/>
      <c r="BG168" s="454"/>
      <c r="BH168" s="454"/>
      <c r="BI168" s="454"/>
      <c r="BJ168" s="454"/>
      <c r="BK168" s="454"/>
      <c r="BL168" s="454"/>
      <c r="BM168" s="454"/>
      <c r="BN168" s="454"/>
      <c r="BO168" s="458">
        <f>ROW()</f>
        <v>168</v>
      </c>
    </row>
    <row r="169" spans="1:67" s="455" customFormat="1" ht="14" x14ac:dyDescent="0.15">
      <c r="A169" s="454" t="s">
        <v>924</v>
      </c>
      <c r="B169" s="454" t="s">
        <v>925</v>
      </c>
      <c r="C169" s="454" t="s">
        <v>1072</v>
      </c>
      <c r="D169" s="454" t="s">
        <v>1073</v>
      </c>
      <c r="E169" s="454"/>
      <c r="F169" s="454"/>
      <c r="G169" s="454"/>
      <c r="H169" s="454"/>
      <c r="I169" s="454"/>
      <c r="J169" s="454"/>
      <c r="K169" s="454"/>
      <c r="L169" s="454"/>
      <c r="M169" s="454"/>
      <c r="N169" s="454"/>
      <c r="O169" s="454"/>
      <c r="P169" s="454"/>
      <c r="Q169" s="454"/>
      <c r="R169" s="454"/>
      <c r="S169" s="454"/>
      <c r="T169" s="454"/>
      <c r="U169" s="454"/>
      <c r="V169" s="454"/>
      <c r="W169" s="454"/>
      <c r="X169" s="454"/>
      <c r="Y169" s="454"/>
      <c r="Z169" s="454"/>
      <c r="AA169" s="454"/>
      <c r="AB169" s="454"/>
      <c r="AC169" s="454"/>
      <c r="AD169" s="454"/>
      <c r="AE169" s="454"/>
      <c r="AF169" s="454"/>
      <c r="AG169" s="454"/>
      <c r="AH169" s="454"/>
      <c r="AI169" s="454">
        <v>4.8207860899177002E-2</v>
      </c>
      <c r="AJ169" s="454">
        <v>9.0427285680306405E-2</v>
      </c>
      <c r="AK169" s="454">
        <v>1.2127217192516799</v>
      </c>
      <c r="AL169" s="454">
        <v>6.4222911431267997</v>
      </c>
      <c r="AM169" s="454">
        <v>15.838611925041301</v>
      </c>
      <c r="AN169" s="454">
        <v>18.164789109077802</v>
      </c>
      <c r="AO169" s="454">
        <v>18.349209656619099</v>
      </c>
      <c r="AP169" s="454">
        <v>18.746925252254801</v>
      </c>
      <c r="AQ169" s="454">
        <v>18.751622458148901</v>
      </c>
      <c r="AR169" s="454">
        <v>19.039203890309299</v>
      </c>
      <c r="AS169" s="454">
        <v>19.9464232315513</v>
      </c>
      <c r="AT169" s="454">
        <v>20.501647323719801</v>
      </c>
      <c r="AU169" s="454">
        <v>20.014998770592602</v>
      </c>
      <c r="AV169" s="454">
        <v>20.100566455955999</v>
      </c>
      <c r="AW169" s="454">
        <v>19.2617131653119</v>
      </c>
      <c r="AX169" s="454">
        <v>19.2935694925525</v>
      </c>
      <c r="AY169" s="454">
        <v>18.885435874610501</v>
      </c>
      <c r="AZ169" s="454">
        <v>19.513654773841601</v>
      </c>
      <c r="BA169" s="454">
        <v>19.263834145433101</v>
      </c>
      <c r="BB169" s="454">
        <v>18.3640880056778</v>
      </c>
      <c r="BC169" s="454">
        <v>18.730350939597798</v>
      </c>
      <c r="BD169" s="454">
        <v>19.289542537252199</v>
      </c>
      <c r="BE169" s="454">
        <v>19.003523753943</v>
      </c>
      <c r="BF169" s="454">
        <v>19.105370231430701</v>
      </c>
      <c r="BG169" s="454">
        <v>18.995829989682399</v>
      </c>
      <c r="BH169" s="454">
        <v>19.440586586154801</v>
      </c>
      <c r="BI169" s="454">
        <v>18.958609627896301</v>
      </c>
      <c r="BJ169" s="454">
        <v>18.970170161921601</v>
      </c>
      <c r="BK169" s="454">
        <v>18.951155661657001</v>
      </c>
      <c r="BL169" s="454">
        <v>19.009626177761099</v>
      </c>
      <c r="BM169" s="454">
        <v>18.929053467146002</v>
      </c>
      <c r="BN169" s="454">
        <v>19.545691174114999</v>
      </c>
      <c r="BO169" s="458">
        <f>ROW()</f>
        <v>169</v>
      </c>
    </row>
    <row r="170" spans="1:67" s="455" customFormat="1" ht="14" x14ac:dyDescent="0.15">
      <c r="A170" s="454" t="s">
        <v>272</v>
      </c>
      <c r="B170" s="454" t="s">
        <v>926</v>
      </c>
      <c r="C170" s="454" t="s">
        <v>1072</v>
      </c>
      <c r="D170" s="454" t="s">
        <v>1073</v>
      </c>
      <c r="E170" s="454"/>
      <c r="F170" s="454"/>
      <c r="G170" s="454"/>
      <c r="H170" s="454"/>
      <c r="I170" s="454"/>
      <c r="J170" s="454"/>
      <c r="K170" s="454"/>
      <c r="L170" s="454"/>
      <c r="M170" s="454"/>
      <c r="N170" s="454"/>
      <c r="O170" s="454"/>
      <c r="P170" s="454"/>
      <c r="Q170" s="454"/>
      <c r="R170" s="454"/>
      <c r="S170" s="454"/>
      <c r="T170" s="454"/>
      <c r="U170" s="454"/>
      <c r="V170" s="454"/>
      <c r="W170" s="454"/>
      <c r="X170" s="454"/>
      <c r="Y170" s="454"/>
      <c r="Z170" s="454"/>
      <c r="AA170" s="454"/>
      <c r="AB170" s="454"/>
      <c r="AC170" s="454"/>
      <c r="AD170" s="454"/>
      <c r="AE170" s="454"/>
      <c r="AF170" s="454"/>
      <c r="AG170" s="454"/>
      <c r="AH170" s="454"/>
      <c r="AI170" s="454">
        <v>129.24202944123601</v>
      </c>
      <c r="AJ170" s="454">
        <v>117.74343667695901</v>
      </c>
      <c r="AK170" s="454">
        <v>115.970481717962</v>
      </c>
      <c r="AL170" s="454">
        <v>116.950120973078</v>
      </c>
      <c r="AM170" s="454">
        <v>159.805808269517</v>
      </c>
      <c r="AN170" s="454">
        <v>181.26846304372199</v>
      </c>
      <c r="AO170" s="454">
        <v>175.068248588187</v>
      </c>
      <c r="AP170" s="454">
        <v>181.70404180133801</v>
      </c>
      <c r="AQ170" s="454">
        <v>182.80736255634801</v>
      </c>
      <c r="AR170" s="454">
        <v>174.471543613096</v>
      </c>
      <c r="AS170" s="454">
        <v>169.54907952275099</v>
      </c>
      <c r="AT170" s="454">
        <v>173.570733437635</v>
      </c>
      <c r="AU170" s="454">
        <v>176.91085677535401</v>
      </c>
      <c r="AV170" s="454">
        <v>160.31183022157501</v>
      </c>
      <c r="AW170" s="454">
        <v>161.73911270121999</v>
      </c>
      <c r="AX170" s="454">
        <v>168.58575929134199</v>
      </c>
      <c r="AY170" s="454">
        <v>171.13908755514299</v>
      </c>
      <c r="AZ170" s="454">
        <v>174.22604664797899</v>
      </c>
      <c r="BA170" s="454">
        <v>183.38615086559</v>
      </c>
      <c r="BB170" s="454">
        <v>190.66572741089001</v>
      </c>
      <c r="BC170" s="454">
        <v>196.625259999142</v>
      </c>
      <c r="BD170" s="454">
        <v>216.09016418457</v>
      </c>
      <c r="BE170" s="454">
        <v>225.37870788574199</v>
      </c>
      <c r="BF170" s="454">
        <v>219.31239318847699</v>
      </c>
      <c r="BG170" s="454">
        <v>218.68270874023401</v>
      </c>
      <c r="BH170" s="454">
        <v>218.57096862793</v>
      </c>
      <c r="BI170" s="454">
        <v>211.35667419433599</v>
      </c>
      <c r="BJ170" s="454">
        <v>214.50868225097699</v>
      </c>
      <c r="BK170" s="454">
        <v>212.55810513874101</v>
      </c>
      <c r="BL170" s="454">
        <v>212.85427142480401</v>
      </c>
      <c r="BM170" s="454">
        <v>211.439043539284</v>
      </c>
      <c r="BN170" s="454">
        <v>207.98672009937999</v>
      </c>
      <c r="BO170" s="458">
        <f>ROW()</f>
        <v>170</v>
      </c>
    </row>
    <row r="171" spans="1:67" s="455" customFormat="1" ht="14" x14ac:dyDescent="0.15">
      <c r="A171" s="454" t="s">
        <v>273</v>
      </c>
      <c r="B171" s="454" t="s">
        <v>927</v>
      </c>
      <c r="C171" s="454" t="s">
        <v>1072</v>
      </c>
      <c r="D171" s="454" t="s">
        <v>1073</v>
      </c>
      <c r="E171" s="454"/>
      <c r="F171" s="454"/>
      <c r="G171" s="454"/>
      <c r="H171" s="454"/>
      <c r="I171" s="454"/>
      <c r="J171" s="454"/>
      <c r="K171" s="454"/>
      <c r="L171" s="454"/>
      <c r="M171" s="454"/>
      <c r="N171" s="454"/>
      <c r="O171" s="454"/>
      <c r="P171" s="454"/>
      <c r="Q171" s="454"/>
      <c r="R171" s="454"/>
      <c r="S171" s="454"/>
      <c r="T171" s="454"/>
      <c r="U171" s="454"/>
      <c r="V171" s="454"/>
      <c r="W171" s="454"/>
      <c r="X171" s="454"/>
      <c r="Y171" s="454"/>
      <c r="Z171" s="454"/>
      <c r="AA171" s="454"/>
      <c r="AB171" s="454"/>
      <c r="AC171" s="454"/>
      <c r="AD171" s="454"/>
      <c r="AE171" s="454"/>
      <c r="AF171" s="454"/>
      <c r="AG171" s="454"/>
      <c r="AH171" s="454"/>
      <c r="AI171" s="454">
        <v>0.56955882429763705</v>
      </c>
      <c r="AJ171" s="454">
        <v>0.56938865547872797</v>
      </c>
      <c r="AK171" s="454">
        <v>0.57648943354777404</v>
      </c>
      <c r="AL171" s="454">
        <v>0.57921597301420602</v>
      </c>
      <c r="AM171" s="454">
        <v>0.58730471935346595</v>
      </c>
      <c r="AN171" s="454">
        <v>0.57973855113755401</v>
      </c>
      <c r="AO171" s="454">
        <v>0.57641250360224405</v>
      </c>
      <c r="AP171" s="454">
        <v>0.57515854821706502</v>
      </c>
      <c r="AQ171" s="454">
        <v>0.58071271674376801</v>
      </c>
      <c r="AR171" s="454">
        <v>0.58335756421182805</v>
      </c>
      <c r="AS171" s="454">
        <v>0.58005698242349701</v>
      </c>
      <c r="AT171" s="454">
        <v>0.58910365722421798</v>
      </c>
      <c r="AU171" s="454">
        <v>0.58183427587902603</v>
      </c>
      <c r="AV171" s="454">
        <v>0.57390033658977102</v>
      </c>
      <c r="AW171" s="454">
        <v>0.56625464646052004</v>
      </c>
      <c r="AX171" s="454">
        <v>0.57273032484175501</v>
      </c>
      <c r="AY171" s="454">
        <v>0.57161489794620701</v>
      </c>
      <c r="AZ171" s="454">
        <v>0.56811122778484002</v>
      </c>
      <c r="BA171" s="454">
        <v>0.57155271406846497</v>
      </c>
      <c r="BB171" s="454">
        <v>0.56945472116938201</v>
      </c>
      <c r="BC171" s="454">
        <v>0.57247807100529002</v>
      </c>
      <c r="BD171" s="454">
        <v>0.57414817409972196</v>
      </c>
      <c r="BE171" s="454">
        <v>0.57972991940428598</v>
      </c>
      <c r="BF171" s="454">
        <v>0.57747806890979403</v>
      </c>
      <c r="BG171" s="454">
        <v>0.58635933738392798</v>
      </c>
      <c r="BH171" s="454">
        <v>0.59969879951117799</v>
      </c>
      <c r="BI171" s="454">
        <v>0.583016824169033</v>
      </c>
      <c r="BJ171" s="454">
        <v>0.58642412755963902</v>
      </c>
      <c r="BK171" s="454">
        <v>0.58672074222776804</v>
      </c>
      <c r="BL171" s="454">
        <v>0.58762679002687201</v>
      </c>
      <c r="BM171" s="454">
        <v>0.58604923093370398</v>
      </c>
      <c r="BN171" s="454">
        <v>0.58931736878637397</v>
      </c>
      <c r="BO171" s="458">
        <f>ROW()</f>
        <v>171</v>
      </c>
    </row>
    <row r="172" spans="1:67" s="455" customFormat="1" ht="14" x14ac:dyDescent="0.15">
      <c r="A172" s="454" t="s">
        <v>928</v>
      </c>
      <c r="B172" s="454" t="s">
        <v>929</v>
      </c>
      <c r="C172" s="454" t="s">
        <v>1072</v>
      </c>
      <c r="D172" s="454" t="s">
        <v>1073</v>
      </c>
      <c r="E172" s="454"/>
      <c r="F172" s="454"/>
      <c r="G172" s="454"/>
      <c r="H172" s="454"/>
      <c r="I172" s="454"/>
      <c r="J172" s="454"/>
      <c r="K172" s="454"/>
      <c r="L172" s="454"/>
      <c r="M172" s="454"/>
      <c r="N172" s="454"/>
      <c r="O172" s="454"/>
      <c r="P172" s="454"/>
      <c r="Q172" s="454"/>
      <c r="R172" s="454"/>
      <c r="S172" s="454"/>
      <c r="T172" s="454"/>
      <c r="U172" s="454"/>
      <c r="V172" s="454"/>
      <c r="W172" s="454"/>
      <c r="X172" s="454"/>
      <c r="Y172" s="454"/>
      <c r="Z172" s="454"/>
      <c r="AA172" s="454"/>
      <c r="AB172" s="454"/>
      <c r="AC172" s="454"/>
      <c r="AD172" s="454"/>
      <c r="AE172" s="454"/>
      <c r="AF172" s="454"/>
      <c r="AG172" s="454"/>
      <c r="AH172" s="454"/>
      <c r="AI172" s="454">
        <v>8.3629203558314398</v>
      </c>
      <c r="AJ172" s="454">
        <v>9.8027123182289504</v>
      </c>
      <c r="AK172" s="454">
        <v>11.811465113354</v>
      </c>
      <c r="AL172" s="454">
        <v>14.965432750836801</v>
      </c>
      <c r="AM172" s="454">
        <v>18.749563984231099</v>
      </c>
      <c r="AN172" s="454">
        <v>22.156131536537501</v>
      </c>
      <c r="AO172" s="454">
        <v>26.4356728740986</v>
      </c>
      <c r="AP172" s="454">
        <v>33.541503894960698</v>
      </c>
      <c r="AQ172" s="454">
        <v>44.778523021837401</v>
      </c>
      <c r="AR172" s="454">
        <v>56.675601940396298</v>
      </c>
      <c r="AS172" s="454">
        <v>61.530941670527199</v>
      </c>
      <c r="AT172" s="454">
        <v>68.825193311059195</v>
      </c>
      <c r="AU172" s="454">
        <v>91.221293125188893</v>
      </c>
      <c r="AV172" s="454">
        <v>115.147236629145</v>
      </c>
      <c r="AW172" s="454">
        <v>124.16063118024999</v>
      </c>
      <c r="AX172" s="454">
        <v>134.84825966939599</v>
      </c>
      <c r="AY172" s="454">
        <v>157.455057144676</v>
      </c>
      <c r="AZ172" s="454">
        <v>187.95091560729099</v>
      </c>
      <c r="BA172" s="454">
        <v>217.17388757363199</v>
      </c>
      <c r="BB172" s="454">
        <v>234.69802487358399</v>
      </c>
      <c r="BC172" s="454">
        <v>245.88559824299099</v>
      </c>
      <c r="BD172" s="454">
        <v>261.783935546875</v>
      </c>
      <c r="BE172" s="454">
        <v>267.49615478515602</v>
      </c>
      <c r="BF172" s="454">
        <v>278.55938720703102</v>
      </c>
      <c r="BG172" s="454">
        <v>294.00662231445301</v>
      </c>
      <c r="BH172" s="454">
        <v>318.97854614257801</v>
      </c>
      <c r="BI172" s="454">
        <v>347.07058715820301</v>
      </c>
      <c r="BJ172" s="454">
        <v>366.71325683593801</v>
      </c>
      <c r="BK172" s="454">
        <v>377.66085299319002</v>
      </c>
      <c r="BL172" s="454">
        <v>394.26976676190702</v>
      </c>
      <c r="BM172" s="454">
        <v>404.55071461928401</v>
      </c>
      <c r="BN172" s="454">
        <v>407.06445216459201</v>
      </c>
      <c r="BO172" s="458">
        <f>ROW()</f>
        <v>172</v>
      </c>
    </row>
    <row r="173" spans="1:67" s="455" customFormat="1" ht="14" x14ac:dyDescent="0.15">
      <c r="A173" s="454" t="s">
        <v>930</v>
      </c>
      <c r="B173" s="454" t="s">
        <v>931</v>
      </c>
      <c r="C173" s="454" t="s">
        <v>1072</v>
      </c>
      <c r="D173" s="454" t="s">
        <v>1073</v>
      </c>
      <c r="E173" s="454"/>
      <c r="F173" s="454"/>
      <c r="G173" s="454"/>
      <c r="H173" s="454"/>
      <c r="I173" s="454"/>
      <c r="J173" s="454"/>
      <c r="K173" s="454"/>
      <c r="L173" s="454"/>
      <c r="M173" s="454"/>
      <c r="N173" s="454"/>
      <c r="O173" s="454"/>
      <c r="P173" s="454"/>
      <c r="Q173" s="454"/>
      <c r="R173" s="454"/>
      <c r="S173" s="454"/>
      <c r="T173" s="454"/>
      <c r="U173" s="454"/>
      <c r="V173" s="454"/>
      <c r="W173" s="454"/>
      <c r="X173" s="454"/>
      <c r="Y173" s="454"/>
      <c r="Z173" s="454"/>
      <c r="AA173" s="454"/>
      <c r="AB173" s="454"/>
      <c r="AC173" s="454"/>
      <c r="AD173" s="454"/>
      <c r="AE173" s="454"/>
      <c r="AF173" s="454"/>
      <c r="AG173" s="454"/>
      <c r="AH173" s="454"/>
      <c r="AI173" s="454"/>
      <c r="AJ173" s="454"/>
      <c r="AK173" s="454"/>
      <c r="AL173" s="454"/>
      <c r="AM173" s="454"/>
      <c r="AN173" s="454"/>
      <c r="AO173" s="454"/>
      <c r="AP173" s="454"/>
      <c r="AQ173" s="454"/>
      <c r="AR173" s="454"/>
      <c r="AS173" s="454"/>
      <c r="AT173" s="454"/>
      <c r="AU173" s="454"/>
      <c r="AV173" s="454"/>
      <c r="AW173" s="454"/>
      <c r="AX173" s="454"/>
      <c r="AY173" s="454"/>
      <c r="AZ173" s="454"/>
      <c r="BA173" s="454"/>
      <c r="BB173" s="454"/>
      <c r="BC173" s="454"/>
      <c r="BD173" s="454"/>
      <c r="BE173" s="454"/>
      <c r="BF173" s="454"/>
      <c r="BG173" s="454"/>
      <c r="BH173" s="454"/>
      <c r="BI173" s="454"/>
      <c r="BJ173" s="454"/>
      <c r="BK173" s="454"/>
      <c r="BL173" s="454"/>
      <c r="BM173" s="454"/>
      <c r="BN173" s="454"/>
      <c r="BO173" s="458">
        <f>ROW()</f>
        <v>173</v>
      </c>
    </row>
    <row r="174" spans="1:67" s="455" customFormat="1" ht="14" x14ac:dyDescent="0.15">
      <c r="A174" s="454" t="s">
        <v>282</v>
      </c>
      <c r="B174" s="454" t="s">
        <v>932</v>
      </c>
      <c r="C174" s="454" t="s">
        <v>1072</v>
      </c>
      <c r="D174" s="454" t="s">
        <v>1073</v>
      </c>
      <c r="E174" s="454"/>
      <c r="F174" s="454"/>
      <c r="G174" s="454"/>
      <c r="H174" s="454"/>
      <c r="I174" s="454"/>
      <c r="J174" s="454"/>
      <c r="K174" s="454"/>
      <c r="L174" s="454"/>
      <c r="M174" s="454"/>
      <c r="N174" s="454"/>
      <c r="O174" s="454"/>
      <c r="P174" s="454"/>
      <c r="Q174" s="454"/>
      <c r="R174" s="454"/>
      <c r="S174" s="454"/>
      <c r="T174" s="454"/>
      <c r="U174" s="454"/>
      <c r="V174" s="454"/>
      <c r="W174" s="454"/>
      <c r="X174" s="454"/>
      <c r="Y174" s="454"/>
      <c r="Z174" s="454"/>
      <c r="AA174" s="454"/>
      <c r="AB174" s="454"/>
      <c r="AC174" s="454"/>
      <c r="AD174" s="454"/>
      <c r="AE174" s="454"/>
      <c r="AF174" s="454"/>
      <c r="AG174" s="454"/>
      <c r="AH174" s="454"/>
      <c r="AI174" s="454"/>
      <c r="AJ174" s="454"/>
      <c r="AK174" s="454"/>
      <c r="AL174" s="454"/>
      <c r="AM174" s="454"/>
      <c r="AN174" s="454"/>
      <c r="AO174" s="454"/>
      <c r="AP174" s="454"/>
      <c r="AQ174" s="454"/>
      <c r="AR174" s="454"/>
      <c r="AS174" s="454">
        <v>0.29351762634149597</v>
      </c>
      <c r="AT174" s="454">
        <v>0.314943461200974</v>
      </c>
      <c r="AU174" s="454">
        <v>0.314170969592656</v>
      </c>
      <c r="AV174" s="454">
        <v>0.33598965602167302</v>
      </c>
      <c r="AW174" s="454">
        <v>0.34714104815979702</v>
      </c>
      <c r="AX174" s="454">
        <v>0.35541061733854101</v>
      </c>
      <c r="AY174" s="454">
        <v>0.33729811788643699</v>
      </c>
      <c r="AZ174" s="454">
        <v>0.35044884295628398</v>
      </c>
      <c r="BA174" s="454">
        <v>0.36405294683591399</v>
      </c>
      <c r="BB174" s="454">
        <v>0.37184135421228298</v>
      </c>
      <c r="BC174" s="454">
        <v>0.36998509055407103</v>
      </c>
      <c r="BD174" s="454">
        <v>0.36380103314871798</v>
      </c>
      <c r="BE174" s="454">
        <v>0.36976958933861298</v>
      </c>
      <c r="BF174" s="454">
        <v>0.36400559819934197</v>
      </c>
      <c r="BG174" s="454">
        <v>0.36178565287171799</v>
      </c>
      <c r="BH174" s="454">
        <v>0.35963841564229698</v>
      </c>
      <c r="BI174" s="454">
        <v>0.34914143272762599</v>
      </c>
      <c r="BJ174" s="454">
        <v>0.35095449988326299</v>
      </c>
      <c r="BK174" s="454">
        <v>0.34835467419022298</v>
      </c>
      <c r="BL174" s="454">
        <v>0.344954590292187</v>
      </c>
      <c r="BM174" s="454">
        <v>0.33700939450227801</v>
      </c>
      <c r="BN174" s="454">
        <v>0.34742778578674799</v>
      </c>
      <c r="BO174" s="458">
        <f>ROW()</f>
        <v>174</v>
      </c>
    </row>
    <row r="175" spans="1:67" s="455" customFormat="1" ht="14" x14ac:dyDescent="0.15">
      <c r="A175" s="454" t="s">
        <v>281</v>
      </c>
      <c r="B175" s="454" t="s">
        <v>933</v>
      </c>
      <c r="C175" s="454" t="s">
        <v>1072</v>
      </c>
      <c r="D175" s="454" t="s">
        <v>1073</v>
      </c>
      <c r="E175" s="454"/>
      <c r="F175" s="454"/>
      <c r="G175" s="454"/>
      <c r="H175" s="454"/>
      <c r="I175" s="454"/>
      <c r="J175" s="454"/>
      <c r="K175" s="454"/>
      <c r="L175" s="454"/>
      <c r="M175" s="454"/>
      <c r="N175" s="454"/>
      <c r="O175" s="454"/>
      <c r="P175" s="454"/>
      <c r="Q175" s="454"/>
      <c r="R175" s="454"/>
      <c r="S175" s="454"/>
      <c r="T175" s="454"/>
      <c r="U175" s="454"/>
      <c r="V175" s="454"/>
      <c r="W175" s="454"/>
      <c r="X175" s="454"/>
      <c r="Y175" s="454"/>
      <c r="Z175" s="454"/>
      <c r="AA175" s="454"/>
      <c r="AB175" s="454"/>
      <c r="AC175" s="454"/>
      <c r="AD175" s="454"/>
      <c r="AE175" s="454"/>
      <c r="AF175" s="454"/>
      <c r="AG175" s="454"/>
      <c r="AH175" s="454"/>
      <c r="AI175" s="454">
        <v>1.7536395304489201</v>
      </c>
      <c r="AJ175" s="454">
        <v>3.2792390372696101</v>
      </c>
      <c r="AK175" s="454">
        <v>8.7749973813688609</v>
      </c>
      <c r="AL175" s="454">
        <v>35.907100338404199</v>
      </c>
      <c r="AM175" s="454">
        <v>57.768720682288297</v>
      </c>
      <c r="AN175" s="454">
        <v>90.685739836692505</v>
      </c>
      <c r="AO175" s="454">
        <v>98.679870382276405</v>
      </c>
      <c r="AP175" s="454">
        <v>118.030548612949</v>
      </c>
      <c r="AQ175" s="454">
        <v>114.462128875744</v>
      </c>
      <c r="AR175" s="454">
        <v>125.153909683382</v>
      </c>
      <c r="AS175" s="454">
        <v>137.066681593731</v>
      </c>
      <c r="AT175" s="454">
        <v>148.052600476875</v>
      </c>
      <c r="AU175" s="454">
        <v>155.06633080232601</v>
      </c>
      <c r="AV175" s="454">
        <v>167.631438409314</v>
      </c>
      <c r="AW175" s="454">
        <v>190.497854974673</v>
      </c>
      <c r="AX175" s="454">
        <v>221.828789163138</v>
      </c>
      <c r="AY175" s="454">
        <v>262.50205958065902</v>
      </c>
      <c r="AZ175" s="454">
        <v>285.31653402952099</v>
      </c>
      <c r="BA175" s="454">
        <v>339.99254567794497</v>
      </c>
      <c r="BB175" s="454">
        <v>343.99832848406999</v>
      </c>
      <c r="BC175" s="454">
        <v>473.08514257997598</v>
      </c>
      <c r="BD175" s="454">
        <v>533.52697753906295</v>
      </c>
      <c r="BE175" s="454">
        <v>577.66015625</v>
      </c>
      <c r="BF175" s="454">
        <v>630.67980957031295</v>
      </c>
      <c r="BG175" s="454">
        <v>683.76745605468795</v>
      </c>
      <c r="BH175" s="454">
        <v>717.072265625</v>
      </c>
      <c r="BI175" s="454">
        <v>729.22277832031295</v>
      </c>
      <c r="BJ175" s="454">
        <v>791.43603515625</v>
      </c>
      <c r="BK175" s="454">
        <v>834.50285367069</v>
      </c>
      <c r="BL175" s="454">
        <v>901.59430080566904</v>
      </c>
      <c r="BM175" s="454">
        <v>923.87898303742497</v>
      </c>
      <c r="BN175" s="454">
        <v>1004.55150905459</v>
      </c>
      <c r="BO175" s="458">
        <f>ROW()</f>
        <v>175</v>
      </c>
    </row>
    <row r="176" spans="1:67" s="455" customFormat="1" ht="14" x14ac:dyDescent="0.15">
      <c r="A176" s="454" t="s">
        <v>934</v>
      </c>
      <c r="B176" s="454" t="s">
        <v>935</v>
      </c>
      <c r="C176" s="454" t="s">
        <v>1072</v>
      </c>
      <c r="D176" s="454" t="s">
        <v>1073</v>
      </c>
      <c r="E176" s="454"/>
      <c r="F176" s="454"/>
      <c r="G176" s="454"/>
      <c r="H176" s="454"/>
      <c r="I176" s="454"/>
      <c r="J176" s="454"/>
      <c r="K176" s="454"/>
      <c r="L176" s="454"/>
      <c r="M176" s="454"/>
      <c r="N176" s="454"/>
      <c r="O176" s="454"/>
      <c r="P176" s="454"/>
      <c r="Q176" s="454"/>
      <c r="R176" s="454"/>
      <c r="S176" s="454"/>
      <c r="T176" s="454"/>
      <c r="U176" s="454"/>
      <c r="V176" s="454"/>
      <c r="W176" s="454"/>
      <c r="X176" s="454"/>
      <c r="Y176" s="454"/>
      <c r="Z176" s="454"/>
      <c r="AA176" s="454"/>
      <c r="AB176" s="454"/>
      <c r="AC176" s="454"/>
      <c r="AD176" s="454"/>
      <c r="AE176" s="454"/>
      <c r="AF176" s="454"/>
      <c r="AG176" s="454"/>
      <c r="AH176" s="454"/>
      <c r="AI176" s="454"/>
      <c r="AJ176" s="454"/>
      <c r="AK176" s="454"/>
      <c r="AL176" s="454"/>
      <c r="AM176" s="454"/>
      <c r="AN176" s="454"/>
      <c r="AO176" s="454"/>
      <c r="AP176" s="454"/>
      <c r="AQ176" s="454"/>
      <c r="AR176" s="454"/>
      <c r="AS176" s="454"/>
      <c r="AT176" s="454"/>
      <c r="AU176" s="454"/>
      <c r="AV176" s="454"/>
      <c r="AW176" s="454"/>
      <c r="AX176" s="454"/>
      <c r="AY176" s="454"/>
      <c r="AZ176" s="454"/>
      <c r="BA176" s="454"/>
      <c r="BB176" s="454"/>
      <c r="BC176" s="454"/>
      <c r="BD176" s="454"/>
      <c r="BE176" s="454"/>
      <c r="BF176" s="454"/>
      <c r="BG176" s="454"/>
      <c r="BH176" s="454"/>
      <c r="BI176" s="454"/>
      <c r="BJ176" s="454"/>
      <c r="BK176" s="454"/>
      <c r="BL176" s="454"/>
      <c r="BM176" s="454"/>
      <c r="BN176" s="454"/>
      <c r="BO176" s="458">
        <f>ROW()</f>
        <v>176</v>
      </c>
    </row>
    <row r="177" spans="1:67" s="455" customFormat="1" ht="14" x14ac:dyDescent="0.15">
      <c r="A177" s="454" t="s">
        <v>284</v>
      </c>
      <c r="B177" s="454" t="s">
        <v>936</v>
      </c>
      <c r="C177" s="454" t="s">
        <v>1072</v>
      </c>
      <c r="D177" s="454" t="s">
        <v>1073</v>
      </c>
      <c r="E177" s="454"/>
      <c r="F177" s="454"/>
      <c r="G177" s="454"/>
      <c r="H177" s="454"/>
      <c r="I177" s="454"/>
      <c r="J177" s="454"/>
      <c r="K177" s="454"/>
      <c r="L177" s="454"/>
      <c r="M177" s="454"/>
      <c r="N177" s="454"/>
      <c r="O177" s="454"/>
      <c r="P177" s="454"/>
      <c r="Q177" s="454"/>
      <c r="R177" s="454"/>
      <c r="S177" s="454"/>
      <c r="T177" s="454"/>
      <c r="U177" s="454"/>
      <c r="V177" s="454"/>
      <c r="W177" s="454"/>
      <c r="X177" s="454"/>
      <c r="Y177" s="454"/>
      <c r="Z177" s="454"/>
      <c r="AA177" s="454"/>
      <c r="AB177" s="454"/>
      <c r="AC177" s="454"/>
      <c r="AD177" s="454"/>
      <c r="AE177" s="454"/>
      <c r="AF177" s="454"/>
      <c r="AG177" s="454"/>
      <c r="AH177" s="454"/>
      <c r="AI177" s="454">
        <v>0.81560683706312498</v>
      </c>
      <c r="AJ177" s="454">
        <v>1.2706443887380601</v>
      </c>
      <c r="AK177" s="454">
        <v>1.68687382725792</v>
      </c>
      <c r="AL177" s="454">
        <v>2.3714930834814898</v>
      </c>
      <c r="AM177" s="454">
        <v>3.4805298047596498</v>
      </c>
      <c r="AN177" s="454">
        <v>5.1661755590959801</v>
      </c>
      <c r="AO177" s="454">
        <v>7.5934308487219999</v>
      </c>
      <c r="AP177" s="454">
        <v>8.2629519625978993</v>
      </c>
      <c r="AQ177" s="454">
        <v>8.6575070935238099</v>
      </c>
      <c r="AR177" s="454">
        <v>9.3357177083752791</v>
      </c>
      <c r="AS177" s="454">
        <v>10.178497329262999</v>
      </c>
      <c r="AT177" s="454">
        <v>11.524224753235901</v>
      </c>
      <c r="AU177" s="454">
        <v>12.4867774590997</v>
      </c>
      <c r="AV177" s="454">
        <v>12.7772117329366</v>
      </c>
      <c r="AW177" s="454">
        <v>13.2541917861478</v>
      </c>
      <c r="AX177" s="454">
        <v>13.7753779631726</v>
      </c>
      <c r="AY177" s="454">
        <v>14.415272207485801</v>
      </c>
      <c r="AZ177" s="454">
        <v>15.0942692677505</v>
      </c>
      <c r="BA177" s="454">
        <v>15.592511527785501</v>
      </c>
      <c r="BB177" s="454">
        <v>15.6586764428496</v>
      </c>
      <c r="BC177" s="454">
        <v>16.710330733523001</v>
      </c>
      <c r="BD177" s="454">
        <v>16.893541336059599</v>
      </c>
      <c r="BE177" s="454">
        <v>18.019264221191399</v>
      </c>
      <c r="BF177" s="454">
        <v>18.425573348998999</v>
      </c>
      <c r="BG177" s="454">
        <v>18.5511798858643</v>
      </c>
      <c r="BH177" s="454">
        <v>18.264247894287099</v>
      </c>
      <c r="BI177" s="454">
        <v>19.8335285186768</v>
      </c>
      <c r="BJ177" s="454">
        <v>22.855552673339801</v>
      </c>
      <c r="BK177" s="454">
        <v>22.992200408990598</v>
      </c>
      <c r="BL177" s="454">
        <v>23.730154073545101</v>
      </c>
      <c r="BM177" s="454">
        <v>24.033740667365699</v>
      </c>
      <c r="BN177" s="454">
        <v>24.4072565804242</v>
      </c>
      <c r="BO177" s="458">
        <f>ROW()</f>
        <v>177</v>
      </c>
    </row>
    <row r="178" spans="1:67" s="455" customFormat="1" ht="14" x14ac:dyDescent="0.15">
      <c r="A178" s="454" t="s">
        <v>275</v>
      </c>
      <c r="B178" s="454" t="s">
        <v>937</v>
      </c>
      <c r="C178" s="454" t="s">
        <v>1072</v>
      </c>
      <c r="D178" s="454" t="s">
        <v>1073</v>
      </c>
      <c r="E178" s="454"/>
      <c r="F178" s="454"/>
      <c r="G178" s="454"/>
      <c r="H178" s="454"/>
      <c r="I178" s="454"/>
      <c r="J178" s="454"/>
      <c r="K178" s="454"/>
      <c r="L178" s="454"/>
      <c r="M178" s="454"/>
      <c r="N178" s="454"/>
      <c r="O178" s="454"/>
      <c r="P178" s="454"/>
      <c r="Q178" s="454"/>
      <c r="R178" s="454"/>
      <c r="S178" s="454"/>
      <c r="T178" s="454"/>
      <c r="U178" s="454"/>
      <c r="V178" s="454"/>
      <c r="W178" s="454"/>
      <c r="X178" s="454"/>
      <c r="Y178" s="454"/>
      <c r="Z178" s="454"/>
      <c r="AA178" s="454"/>
      <c r="AB178" s="454"/>
      <c r="AC178" s="454"/>
      <c r="AD178" s="454"/>
      <c r="AE178" s="454"/>
      <c r="AF178" s="454"/>
      <c r="AG178" s="454"/>
      <c r="AH178" s="454"/>
      <c r="AI178" s="454">
        <v>2.8081405166239302</v>
      </c>
      <c r="AJ178" s="454">
        <v>3.0072139804738498</v>
      </c>
      <c r="AK178" s="454">
        <v>3.10903437734527</v>
      </c>
      <c r="AL178" s="454">
        <v>3.3988458705073001</v>
      </c>
      <c r="AM178" s="454">
        <v>3.6969213590980599</v>
      </c>
      <c r="AN178" s="454">
        <v>3.7238984564083002</v>
      </c>
      <c r="AO178" s="454">
        <v>3.72485275793079</v>
      </c>
      <c r="AP178" s="454">
        <v>4.1039360285273601</v>
      </c>
      <c r="AQ178" s="454">
        <v>4.8070732215679302</v>
      </c>
      <c r="AR178" s="454">
        <v>4.9665969492731401</v>
      </c>
      <c r="AS178" s="454">
        <v>5.1650382594604496</v>
      </c>
      <c r="AT178" s="454">
        <v>5.3455526036481098</v>
      </c>
      <c r="AU178" s="454">
        <v>5.6169533117617299</v>
      </c>
      <c r="AV178" s="454">
        <v>5.7553137743875</v>
      </c>
      <c r="AW178" s="454">
        <v>6.2178900083014801</v>
      </c>
      <c r="AX178" s="454">
        <v>6.9081577091063497</v>
      </c>
      <c r="AY178" s="454">
        <v>7.64567685418303</v>
      </c>
      <c r="AZ178" s="454">
        <v>8.1067183703808503</v>
      </c>
      <c r="BA178" s="454">
        <v>8.8065561733992102</v>
      </c>
      <c r="BB178" s="454">
        <v>8.7190617244465507</v>
      </c>
      <c r="BC178" s="454">
        <v>10.5405015325407</v>
      </c>
      <c r="BD178" s="454">
        <v>11.9681709289551</v>
      </c>
      <c r="BE178" s="454">
        <v>12.154086303710899</v>
      </c>
      <c r="BF178" s="454">
        <v>12.041706085205099</v>
      </c>
      <c r="BG178" s="454">
        <v>11.820645904540999</v>
      </c>
      <c r="BH178" s="454">
        <v>11.7810821533203</v>
      </c>
      <c r="BI178" s="454">
        <v>11.521932983398401</v>
      </c>
      <c r="BJ178" s="454">
        <v>11.1257583618164</v>
      </c>
      <c r="BK178" s="454">
        <v>11.203336762020101</v>
      </c>
      <c r="BL178" s="454">
        <v>11.484465088373</v>
      </c>
      <c r="BM178" s="454">
        <v>11.747351408140901</v>
      </c>
      <c r="BN178" s="454">
        <v>11.299008622295901</v>
      </c>
      <c r="BO178" s="458">
        <f>ROW()</f>
        <v>178</v>
      </c>
    </row>
    <row r="179" spans="1:67" s="455" customFormat="1" ht="14" x14ac:dyDescent="0.15">
      <c r="A179" s="454" t="s">
        <v>276</v>
      </c>
      <c r="B179" s="454" t="s">
        <v>938</v>
      </c>
      <c r="C179" s="454" t="s">
        <v>1072</v>
      </c>
      <c r="D179" s="454" t="s">
        <v>1073</v>
      </c>
      <c r="E179" s="454"/>
      <c r="F179" s="454"/>
      <c r="G179" s="454"/>
      <c r="H179" s="454"/>
      <c r="I179" s="454"/>
      <c r="J179" s="454"/>
      <c r="K179" s="454"/>
      <c r="L179" s="454"/>
      <c r="M179" s="454"/>
      <c r="N179" s="454"/>
      <c r="O179" s="454"/>
      <c r="P179" s="454"/>
      <c r="Q179" s="454"/>
      <c r="R179" s="454"/>
      <c r="S179" s="454"/>
      <c r="T179" s="454"/>
      <c r="U179" s="454"/>
      <c r="V179" s="454"/>
      <c r="W179" s="454"/>
      <c r="X179" s="454"/>
      <c r="Y179" s="454"/>
      <c r="Z179" s="454"/>
      <c r="AA179" s="454"/>
      <c r="AB179" s="454"/>
      <c r="AC179" s="454"/>
      <c r="AD179" s="454"/>
      <c r="AE179" s="454"/>
      <c r="AF179" s="454"/>
      <c r="AG179" s="454"/>
      <c r="AH179" s="454"/>
      <c r="AI179" s="454">
        <v>7.5389538825985998</v>
      </c>
      <c r="AJ179" s="454">
        <v>7.9168808916218003</v>
      </c>
      <c r="AK179" s="454">
        <v>8.1550159670751494</v>
      </c>
      <c r="AL179" s="454">
        <v>8.7006903196167897</v>
      </c>
      <c r="AM179" s="454">
        <v>9.0772208862365904</v>
      </c>
      <c r="AN179" s="454">
        <v>9.3711771494496396</v>
      </c>
      <c r="AO179" s="454">
        <v>9.8470545674089607</v>
      </c>
      <c r="AP179" s="454">
        <v>10.175824415364801</v>
      </c>
      <c r="AQ179" s="454">
        <v>10.7632817354551</v>
      </c>
      <c r="AR179" s="454">
        <v>11.311233574262699</v>
      </c>
      <c r="AS179" s="454">
        <v>11.437809612175499</v>
      </c>
      <c r="AT179" s="454">
        <v>11.882899280441301</v>
      </c>
      <c r="AU179" s="454">
        <v>12.428232651118</v>
      </c>
      <c r="AV179" s="454">
        <v>12.873033999906401</v>
      </c>
      <c r="AW179" s="454">
        <v>13.394683122385</v>
      </c>
      <c r="AX179" s="454">
        <v>13.500176768666799</v>
      </c>
      <c r="AY179" s="454">
        <v>14.5423026536726</v>
      </c>
      <c r="AZ179" s="454">
        <v>15.336061863123399</v>
      </c>
      <c r="BA179" s="454">
        <v>15.903164550547199</v>
      </c>
      <c r="BB179" s="454">
        <v>15.698505601003101</v>
      </c>
      <c r="BC179" s="454">
        <v>15.6868137222491</v>
      </c>
      <c r="BD179" s="454">
        <v>15.8533592224121</v>
      </c>
      <c r="BE179" s="454">
        <v>16.458938598632798</v>
      </c>
      <c r="BF179" s="454">
        <v>16.5601921081543</v>
      </c>
      <c r="BG179" s="454">
        <v>16.817884445190401</v>
      </c>
      <c r="BH179" s="454">
        <v>16.882137298583999</v>
      </c>
      <c r="BI179" s="454">
        <v>16.622360229492202</v>
      </c>
      <c r="BJ179" s="454">
        <v>16.8822021484375</v>
      </c>
      <c r="BK179" s="454">
        <v>16.726925474988999</v>
      </c>
      <c r="BL179" s="454">
        <v>16.5158800813714</v>
      </c>
      <c r="BM179" s="454">
        <v>16.5460965415005</v>
      </c>
      <c r="BN179" s="454">
        <v>16.519472523476001</v>
      </c>
      <c r="BO179" s="458">
        <f>ROW()</f>
        <v>179</v>
      </c>
    </row>
    <row r="180" spans="1:67" s="455" customFormat="1" ht="14" x14ac:dyDescent="0.15">
      <c r="A180" s="454" t="s">
        <v>269</v>
      </c>
      <c r="B180" s="454" t="s">
        <v>939</v>
      </c>
      <c r="C180" s="454" t="s">
        <v>1072</v>
      </c>
      <c r="D180" s="454" t="s">
        <v>1073</v>
      </c>
      <c r="E180" s="454"/>
      <c r="F180" s="454"/>
      <c r="G180" s="454"/>
      <c r="H180" s="454"/>
      <c r="I180" s="454"/>
      <c r="J180" s="454"/>
      <c r="K180" s="454"/>
      <c r="L180" s="454"/>
      <c r="M180" s="454"/>
      <c r="N180" s="454"/>
      <c r="O180" s="454"/>
      <c r="P180" s="454"/>
      <c r="Q180" s="454"/>
      <c r="R180" s="454"/>
      <c r="S180" s="454"/>
      <c r="T180" s="454"/>
      <c r="U180" s="454"/>
      <c r="V180" s="454"/>
      <c r="W180" s="454"/>
      <c r="X180" s="454"/>
      <c r="Y180" s="454"/>
      <c r="Z180" s="454"/>
      <c r="AA180" s="454"/>
      <c r="AB180" s="454"/>
      <c r="AC180" s="454"/>
      <c r="AD180" s="454"/>
      <c r="AE180" s="454"/>
      <c r="AF180" s="454"/>
      <c r="AG180" s="454"/>
      <c r="AH180" s="454"/>
      <c r="AI180" s="454">
        <v>1.46372220651996</v>
      </c>
      <c r="AJ180" s="454">
        <v>1.6352972933140399</v>
      </c>
      <c r="AK180" s="454">
        <v>1.8111321710272099</v>
      </c>
      <c r="AL180" s="454">
        <v>2.2676613482003298</v>
      </c>
      <c r="AM180" s="454">
        <v>2.8013306536867399</v>
      </c>
      <c r="AN180" s="454">
        <v>4.86254379945676</v>
      </c>
      <c r="AO180" s="454">
        <v>7.2746749790999097</v>
      </c>
      <c r="AP180" s="454">
        <v>8.6413281281982801</v>
      </c>
      <c r="AQ180" s="454">
        <v>10.2155969161354</v>
      </c>
      <c r="AR180" s="454">
        <v>14.071940448138401</v>
      </c>
      <c r="AS180" s="454">
        <v>17.961728399055701</v>
      </c>
      <c r="AT180" s="454">
        <v>22.066811629936598</v>
      </c>
      <c r="AU180" s="454">
        <v>35.235414040988402</v>
      </c>
      <c r="AV180" s="454">
        <v>38.128401331594702</v>
      </c>
      <c r="AW180" s="454">
        <v>42.6444324808934</v>
      </c>
      <c r="AX180" s="454">
        <v>45.789105821935102</v>
      </c>
      <c r="AY180" s="454">
        <v>53.287699174959002</v>
      </c>
      <c r="AZ180" s="454">
        <v>54.012640438920201</v>
      </c>
      <c r="BA180" s="454">
        <v>59.3370286424339</v>
      </c>
      <c r="BB180" s="454">
        <v>63.616793750892597</v>
      </c>
      <c r="BC180" s="454">
        <v>70.484638022397803</v>
      </c>
      <c r="BD180" s="454">
        <v>78.769287109375</v>
      </c>
      <c r="BE180" s="454">
        <v>94.331245422363295</v>
      </c>
      <c r="BF180" s="454">
        <v>114.54124450683599</v>
      </c>
      <c r="BG180" s="454">
        <v>146.20370483398401</v>
      </c>
      <c r="BH180" s="454">
        <v>186.61488342285199</v>
      </c>
      <c r="BI180" s="454">
        <v>221.197341918945</v>
      </c>
      <c r="BJ180" s="454">
        <v>251.07423400878901</v>
      </c>
      <c r="BK180" s="454">
        <v>260.245516095727</v>
      </c>
      <c r="BL180" s="454">
        <v>275.431509065863</v>
      </c>
      <c r="BM180" s="454">
        <v>299.91946316982398</v>
      </c>
      <c r="BN180" s="454">
        <v>312.31127829711698</v>
      </c>
      <c r="BO180" s="458">
        <f>ROW()</f>
        <v>180</v>
      </c>
    </row>
    <row r="181" spans="1:67" s="455" customFormat="1" ht="14" x14ac:dyDescent="0.15">
      <c r="A181" s="454" t="s">
        <v>270</v>
      </c>
      <c r="B181" s="454" t="s">
        <v>940</v>
      </c>
      <c r="C181" s="454" t="s">
        <v>1072</v>
      </c>
      <c r="D181" s="454" t="s">
        <v>1073</v>
      </c>
      <c r="E181" s="454"/>
      <c r="F181" s="454"/>
      <c r="G181" s="454"/>
      <c r="H181" s="454"/>
      <c r="I181" s="454"/>
      <c r="J181" s="454"/>
      <c r="K181" s="454"/>
      <c r="L181" s="454"/>
      <c r="M181" s="454"/>
      <c r="N181" s="454"/>
      <c r="O181" s="454"/>
      <c r="P181" s="454"/>
      <c r="Q181" s="454"/>
      <c r="R181" s="454"/>
      <c r="S181" s="454"/>
      <c r="T181" s="454"/>
      <c r="U181" s="454"/>
      <c r="V181" s="454"/>
      <c r="W181" s="454"/>
      <c r="X181" s="454"/>
      <c r="Y181" s="454"/>
      <c r="Z181" s="454"/>
      <c r="AA181" s="454"/>
      <c r="AB181" s="454"/>
      <c r="AC181" s="454"/>
      <c r="AD181" s="454"/>
      <c r="AE181" s="454"/>
      <c r="AF181" s="454"/>
      <c r="AG181" s="454"/>
      <c r="AH181" s="454"/>
      <c r="AI181" s="454">
        <v>0.96972094137841602</v>
      </c>
      <c r="AJ181" s="454">
        <v>0.97162449176267596</v>
      </c>
      <c r="AK181" s="454">
        <v>0.97291011390632298</v>
      </c>
      <c r="AL181" s="454">
        <v>0.98827430391586502</v>
      </c>
      <c r="AM181" s="454">
        <v>1.0057098035558101</v>
      </c>
      <c r="AN181" s="454">
        <v>1.02084534669367</v>
      </c>
      <c r="AO181" s="454">
        <v>1.03938074174091</v>
      </c>
      <c r="AP181" s="454">
        <v>1.05734246804848</v>
      </c>
      <c r="AQ181" s="454">
        <v>1.13443460678695</v>
      </c>
      <c r="AR181" s="454">
        <v>1.11917841054832</v>
      </c>
      <c r="AS181" s="454">
        <v>1.19129473562545</v>
      </c>
      <c r="AT181" s="454">
        <v>1.1466172153894301</v>
      </c>
      <c r="AU181" s="454">
        <v>1.1643468181557</v>
      </c>
      <c r="AV181" s="454">
        <v>1.17947963609996</v>
      </c>
      <c r="AW181" s="454">
        <v>1.2176706519181699</v>
      </c>
      <c r="AX181" s="454">
        <v>1.2852835359272801</v>
      </c>
      <c r="AY181" s="454">
        <v>1.29644685250485</v>
      </c>
      <c r="AZ181" s="454">
        <v>1.3239505014700801</v>
      </c>
      <c r="BA181" s="454">
        <v>1.43399140632236</v>
      </c>
      <c r="BB181" s="454">
        <v>1.3394783013992799</v>
      </c>
      <c r="BC181" s="454">
        <v>1.4197536454675399</v>
      </c>
      <c r="BD181" s="454">
        <v>1.4661344289779701</v>
      </c>
      <c r="BE181" s="454">
        <v>1.4536314010620099</v>
      </c>
      <c r="BF181" s="454">
        <v>1.4722597599029501</v>
      </c>
      <c r="BG181" s="454">
        <v>1.50547206401825</v>
      </c>
      <c r="BH181" s="454">
        <v>1.5676306486129801</v>
      </c>
      <c r="BI181" s="454">
        <v>1.5942581892013501</v>
      </c>
      <c r="BJ181" s="454">
        <v>1.6547869443893399</v>
      </c>
      <c r="BK181" s="454">
        <v>1.62627216028984</v>
      </c>
      <c r="BL181" s="454">
        <v>1.5988830889093899</v>
      </c>
      <c r="BM181" s="454">
        <v>1.5675534268112601</v>
      </c>
      <c r="BN181" s="454">
        <v>1.59075539384207</v>
      </c>
      <c r="BO181" s="458">
        <f>ROW()</f>
        <v>181</v>
      </c>
    </row>
    <row r="182" spans="1:67" s="455" customFormat="1" ht="14" x14ac:dyDescent="0.15">
      <c r="A182" s="454" t="s">
        <v>941</v>
      </c>
      <c r="B182" s="454" t="s">
        <v>942</v>
      </c>
      <c r="C182" s="454" t="s">
        <v>1072</v>
      </c>
      <c r="D182" s="454" t="s">
        <v>1073</v>
      </c>
      <c r="E182" s="454"/>
      <c r="F182" s="454"/>
      <c r="G182" s="454"/>
      <c r="H182" s="454"/>
      <c r="I182" s="454"/>
      <c r="J182" s="454"/>
      <c r="K182" s="454"/>
      <c r="L182" s="454"/>
      <c r="M182" s="454"/>
      <c r="N182" s="454"/>
      <c r="O182" s="454"/>
      <c r="P182" s="454"/>
      <c r="Q182" s="454"/>
      <c r="R182" s="454"/>
      <c r="S182" s="454"/>
      <c r="T182" s="454"/>
      <c r="U182" s="454"/>
      <c r="V182" s="454"/>
      <c r="W182" s="454"/>
      <c r="X182" s="454"/>
      <c r="Y182" s="454"/>
      <c r="Z182" s="454"/>
      <c r="AA182" s="454"/>
      <c r="AB182" s="454"/>
      <c r="AC182" s="454"/>
      <c r="AD182" s="454"/>
      <c r="AE182" s="454"/>
      <c r="AF182" s="454"/>
      <c r="AG182" s="454"/>
      <c r="AH182" s="454"/>
      <c r="AI182" s="454"/>
      <c r="AJ182" s="454"/>
      <c r="AK182" s="454"/>
      <c r="AL182" s="454"/>
      <c r="AM182" s="454"/>
      <c r="AN182" s="454"/>
      <c r="AO182" s="454"/>
      <c r="AP182" s="454"/>
      <c r="AQ182" s="454"/>
      <c r="AR182" s="454"/>
      <c r="AS182" s="454"/>
      <c r="AT182" s="454"/>
      <c r="AU182" s="454"/>
      <c r="AV182" s="454"/>
      <c r="AW182" s="454"/>
      <c r="AX182" s="454"/>
      <c r="AY182" s="454"/>
      <c r="AZ182" s="454"/>
      <c r="BA182" s="454"/>
      <c r="BB182" s="454"/>
      <c r="BC182" s="454"/>
      <c r="BD182" s="454"/>
      <c r="BE182" s="454"/>
      <c r="BF182" s="454"/>
      <c r="BG182" s="454"/>
      <c r="BH182" s="454"/>
      <c r="BI182" s="454"/>
      <c r="BJ182" s="454"/>
      <c r="BK182" s="454"/>
      <c r="BL182" s="454"/>
      <c r="BM182" s="454"/>
      <c r="BN182" s="454"/>
      <c r="BO182" s="458">
        <f>ROW()</f>
        <v>182</v>
      </c>
    </row>
    <row r="183" spans="1:67" s="455" customFormat="1" ht="14" x14ac:dyDescent="0.15">
      <c r="A183" s="454" t="s">
        <v>286</v>
      </c>
      <c r="B183" s="454" t="s">
        <v>943</v>
      </c>
      <c r="C183" s="454" t="s">
        <v>1072</v>
      </c>
      <c r="D183" s="454" t="s">
        <v>1073</v>
      </c>
      <c r="E183" s="454"/>
      <c r="F183" s="454"/>
      <c r="G183" s="454"/>
      <c r="H183" s="454"/>
      <c r="I183" s="454"/>
      <c r="J183" s="454"/>
      <c r="K183" s="454"/>
      <c r="L183" s="454"/>
      <c r="M183" s="454"/>
      <c r="N183" s="454"/>
      <c r="O183" s="454"/>
      <c r="P183" s="454"/>
      <c r="Q183" s="454"/>
      <c r="R183" s="454"/>
      <c r="S183" s="454"/>
      <c r="T183" s="454"/>
      <c r="U183" s="454"/>
      <c r="V183" s="454"/>
      <c r="W183" s="454"/>
      <c r="X183" s="454"/>
      <c r="Y183" s="454"/>
      <c r="Z183" s="454"/>
      <c r="AA183" s="454"/>
      <c r="AB183" s="454"/>
      <c r="AC183" s="454"/>
      <c r="AD183" s="454"/>
      <c r="AE183" s="454"/>
      <c r="AF183" s="454"/>
      <c r="AG183" s="454"/>
      <c r="AH183" s="454"/>
      <c r="AI183" s="454">
        <v>1.4239086104106999</v>
      </c>
      <c r="AJ183" s="454">
        <v>1.4597899667615799</v>
      </c>
      <c r="AK183" s="454">
        <v>1.5658217039535101</v>
      </c>
      <c r="AL183" s="454">
        <v>1.6880585925050999</v>
      </c>
      <c r="AM183" s="454">
        <v>1.9117830406643499</v>
      </c>
      <c r="AN183" s="454">
        <v>1.9976306429603401</v>
      </c>
      <c r="AO183" s="454">
        <v>2.2594253201429901</v>
      </c>
      <c r="AP183" s="454">
        <v>2.37911588360405</v>
      </c>
      <c r="AQ183" s="454">
        <v>2.5471887238737101</v>
      </c>
      <c r="AR183" s="454">
        <v>2.6822232345920698</v>
      </c>
      <c r="AS183" s="454">
        <v>2.9186840561427201</v>
      </c>
      <c r="AT183" s="454">
        <v>3.1741739140271501</v>
      </c>
      <c r="AU183" s="454">
        <v>3.4381214276261902</v>
      </c>
      <c r="AV183" s="454">
        <v>3.4144363669286402</v>
      </c>
      <c r="AW183" s="454">
        <v>3.3930170773434001</v>
      </c>
      <c r="AX183" s="454">
        <v>3.4740217319561002</v>
      </c>
      <c r="AY183" s="454">
        <v>3.6870418338261799</v>
      </c>
      <c r="AZ183" s="454">
        <v>3.9234054757391101</v>
      </c>
      <c r="BA183" s="454">
        <v>4.2715408399246604</v>
      </c>
      <c r="BB183" s="454">
        <v>4.5391228975951403</v>
      </c>
      <c r="BC183" s="454">
        <v>4.6523346413950204</v>
      </c>
      <c r="BD183" s="454">
        <v>4.7315082550048801</v>
      </c>
      <c r="BE183" s="454">
        <v>5.2124400138854998</v>
      </c>
      <c r="BF183" s="454">
        <v>5.4001631736755398</v>
      </c>
      <c r="BG183" s="454">
        <v>5.6662178039550799</v>
      </c>
      <c r="BH183" s="454">
        <v>5.9320945739746103</v>
      </c>
      <c r="BI183" s="454">
        <v>6.4141111373901403</v>
      </c>
      <c r="BJ183" s="454">
        <v>7.0205979347229004</v>
      </c>
      <c r="BK183" s="454">
        <v>7.1604403360919404</v>
      </c>
      <c r="BL183" s="454">
        <v>7.1064572153911003</v>
      </c>
      <c r="BM183" s="454">
        <v>7.3129227368408101</v>
      </c>
      <c r="BN183" s="454">
        <v>7.1281042037559699</v>
      </c>
      <c r="BO183" s="458">
        <f>ROW()</f>
        <v>183</v>
      </c>
    </row>
    <row r="184" spans="1:67" s="455" customFormat="1" ht="14" x14ac:dyDescent="0.15">
      <c r="A184" s="454" t="s">
        <v>944</v>
      </c>
      <c r="B184" s="454" t="s">
        <v>945</v>
      </c>
      <c r="C184" s="454" t="s">
        <v>1072</v>
      </c>
      <c r="D184" s="454" t="s">
        <v>1073</v>
      </c>
      <c r="E184" s="454"/>
      <c r="F184" s="454"/>
      <c r="G184" s="454"/>
      <c r="H184" s="454"/>
      <c r="I184" s="454"/>
      <c r="J184" s="454"/>
      <c r="K184" s="454"/>
      <c r="L184" s="454"/>
      <c r="M184" s="454"/>
      <c r="N184" s="454"/>
      <c r="O184" s="454"/>
      <c r="P184" s="454"/>
      <c r="Q184" s="454"/>
      <c r="R184" s="454"/>
      <c r="S184" s="454"/>
      <c r="T184" s="454"/>
      <c r="U184" s="454"/>
      <c r="V184" s="454"/>
      <c r="W184" s="454"/>
      <c r="X184" s="454"/>
      <c r="Y184" s="454"/>
      <c r="Z184" s="454"/>
      <c r="AA184" s="454"/>
      <c r="AB184" s="454"/>
      <c r="AC184" s="454"/>
      <c r="AD184" s="454"/>
      <c r="AE184" s="454"/>
      <c r="AF184" s="454"/>
      <c r="AG184" s="454"/>
      <c r="AH184" s="454"/>
      <c r="AI184" s="454"/>
      <c r="AJ184" s="454"/>
      <c r="AK184" s="454"/>
      <c r="AL184" s="454"/>
      <c r="AM184" s="454"/>
      <c r="AN184" s="454"/>
      <c r="AO184" s="454"/>
      <c r="AP184" s="454"/>
      <c r="AQ184" s="454"/>
      <c r="AR184" s="454"/>
      <c r="AS184" s="454"/>
      <c r="AT184" s="454"/>
      <c r="AU184" s="454"/>
      <c r="AV184" s="454"/>
      <c r="AW184" s="454"/>
      <c r="AX184" s="454"/>
      <c r="AY184" s="454"/>
      <c r="AZ184" s="454"/>
      <c r="BA184" s="454"/>
      <c r="BB184" s="454"/>
      <c r="BC184" s="454"/>
      <c r="BD184" s="454"/>
      <c r="BE184" s="454"/>
      <c r="BF184" s="454"/>
      <c r="BG184" s="454"/>
      <c r="BH184" s="454"/>
      <c r="BI184" s="454"/>
      <c r="BJ184" s="454"/>
      <c r="BK184" s="454"/>
      <c r="BL184" s="454"/>
      <c r="BM184" s="454"/>
      <c r="BN184" s="454"/>
      <c r="BO184" s="458">
        <f>ROW()</f>
        <v>184</v>
      </c>
    </row>
    <row r="185" spans="1:67" s="455" customFormat="1" ht="14" x14ac:dyDescent="0.15">
      <c r="A185" s="454" t="s">
        <v>292</v>
      </c>
      <c r="B185" s="454" t="s">
        <v>946</v>
      </c>
      <c r="C185" s="454" t="s">
        <v>1072</v>
      </c>
      <c r="D185" s="454" t="s">
        <v>1073</v>
      </c>
      <c r="E185" s="454"/>
      <c r="F185" s="454"/>
      <c r="G185" s="454"/>
      <c r="H185" s="454"/>
      <c r="I185" s="454"/>
      <c r="J185" s="454"/>
      <c r="K185" s="454"/>
      <c r="L185" s="454"/>
      <c r="M185" s="454"/>
      <c r="N185" s="454"/>
      <c r="O185" s="454"/>
      <c r="P185" s="454"/>
      <c r="Q185" s="454"/>
      <c r="R185" s="454"/>
      <c r="S185" s="454"/>
      <c r="T185" s="454"/>
      <c r="U185" s="454"/>
      <c r="V185" s="454"/>
      <c r="W185" s="454"/>
      <c r="X185" s="454"/>
      <c r="Y185" s="454"/>
      <c r="Z185" s="454"/>
      <c r="AA185" s="454"/>
      <c r="AB185" s="454"/>
      <c r="AC185" s="454"/>
      <c r="AD185" s="454"/>
      <c r="AE185" s="454"/>
      <c r="AF185" s="454"/>
      <c r="AG185" s="454"/>
      <c r="AH185" s="454"/>
      <c r="AI185" s="454">
        <v>156.16131832784501</v>
      </c>
      <c r="AJ185" s="454">
        <v>147.06414025061301</v>
      </c>
      <c r="AK185" s="454">
        <v>136.30762752663301</v>
      </c>
      <c r="AL185" s="454">
        <v>128.00010251831699</v>
      </c>
      <c r="AM185" s="454">
        <v>153.16381923562301</v>
      </c>
      <c r="AN185" s="454">
        <v>156.39304949826499</v>
      </c>
      <c r="AO185" s="454">
        <v>164.28353151981099</v>
      </c>
      <c r="AP185" s="454">
        <v>172.79006649668801</v>
      </c>
      <c r="AQ185" s="454">
        <v>181.25247127677099</v>
      </c>
      <c r="AR185" s="454">
        <v>179.41243267082299</v>
      </c>
      <c r="AS185" s="454">
        <v>181.013909714405</v>
      </c>
      <c r="AT185" s="454">
        <v>185.899052736193</v>
      </c>
      <c r="AU185" s="454">
        <v>187.75472138156499</v>
      </c>
      <c r="AV185" s="454">
        <v>183.773878675812</v>
      </c>
      <c r="AW185" s="454">
        <v>179.66211284465001</v>
      </c>
      <c r="AX185" s="454">
        <v>189.15434998727599</v>
      </c>
      <c r="AY185" s="454">
        <v>186.23794650683399</v>
      </c>
      <c r="AZ185" s="454">
        <v>194.097347216793</v>
      </c>
      <c r="BA185" s="454">
        <v>209.73511322439899</v>
      </c>
      <c r="BB185" s="454">
        <v>217.13142615322499</v>
      </c>
      <c r="BC185" s="454">
        <v>222.008753996628</v>
      </c>
      <c r="BD185" s="454">
        <v>226.12777709960901</v>
      </c>
      <c r="BE185" s="454">
        <v>233.42677307128901</v>
      </c>
      <c r="BF185" s="454">
        <v>242.08447265625</v>
      </c>
      <c r="BG185" s="454">
        <v>243.99969482421901</v>
      </c>
      <c r="BH185" s="454">
        <v>249.92111206054699</v>
      </c>
      <c r="BI185" s="454">
        <v>257.01895141601602</v>
      </c>
      <c r="BJ185" s="454">
        <v>258.46008300781301</v>
      </c>
      <c r="BK185" s="454">
        <v>257.92184516071899</v>
      </c>
      <c r="BL185" s="454">
        <v>254.420346862489</v>
      </c>
      <c r="BM185" s="454">
        <v>253.65209926656101</v>
      </c>
      <c r="BN185" s="454">
        <v>251.87096145880699</v>
      </c>
      <c r="BO185" s="458">
        <f>ROW()</f>
        <v>185</v>
      </c>
    </row>
    <row r="186" spans="1:67" s="455" customFormat="1" ht="14" x14ac:dyDescent="0.15">
      <c r="A186" s="454" t="s">
        <v>293</v>
      </c>
      <c r="B186" s="454" t="s">
        <v>947</v>
      </c>
      <c r="C186" s="454" t="s">
        <v>1072</v>
      </c>
      <c r="D186" s="454" t="s">
        <v>1073</v>
      </c>
      <c r="E186" s="454"/>
      <c r="F186" s="454"/>
      <c r="G186" s="454"/>
      <c r="H186" s="454"/>
      <c r="I186" s="454"/>
      <c r="J186" s="454"/>
      <c r="K186" s="454"/>
      <c r="L186" s="454"/>
      <c r="M186" s="454"/>
      <c r="N186" s="454"/>
      <c r="O186" s="454"/>
      <c r="P186" s="454"/>
      <c r="Q186" s="454"/>
      <c r="R186" s="454"/>
      <c r="S186" s="454"/>
      <c r="T186" s="454"/>
      <c r="U186" s="454"/>
      <c r="V186" s="454"/>
      <c r="W186" s="454"/>
      <c r="X186" s="454"/>
      <c r="Y186" s="454"/>
      <c r="Z186" s="454"/>
      <c r="AA186" s="454"/>
      <c r="AB186" s="454"/>
      <c r="AC186" s="454"/>
      <c r="AD186" s="454"/>
      <c r="AE186" s="454"/>
      <c r="AF186" s="454"/>
      <c r="AG186" s="454"/>
      <c r="AH186" s="454"/>
      <c r="AI186" s="454">
        <v>2.34986749837344</v>
      </c>
      <c r="AJ186" s="454">
        <v>2.7017766684551798</v>
      </c>
      <c r="AK186" s="454">
        <v>3.8765771799476698</v>
      </c>
      <c r="AL186" s="454">
        <v>5.3636116185513796</v>
      </c>
      <c r="AM186" s="454">
        <v>7.5251715110000799</v>
      </c>
      <c r="AN186" s="454">
        <v>12.928184050478601</v>
      </c>
      <c r="AO186" s="454">
        <v>16.0589663896051</v>
      </c>
      <c r="AP186" s="454">
        <v>16.584809052805099</v>
      </c>
      <c r="AQ186" s="454">
        <v>17.385764792576602</v>
      </c>
      <c r="AR186" s="454">
        <v>19.446722799273498</v>
      </c>
      <c r="AS186" s="454">
        <v>23.327525450902399</v>
      </c>
      <c r="AT186" s="454">
        <v>25.112348985352799</v>
      </c>
      <c r="AU186" s="454">
        <v>29.946600127885102</v>
      </c>
      <c r="AV186" s="454">
        <v>32.246249993164803</v>
      </c>
      <c r="AW186" s="454">
        <v>37.912423876652099</v>
      </c>
      <c r="AX186" s="454">
        <v>44.059628165181699</v>
      </c>
      <c r="AY186" s="454">
        <v>52.940657851062397</v>
      </c>
      <c r="AZ186" s="454">
        <v>55.207309926799198</v>
      </c>
      <c r="BA186" s="454">
        <v>58.459284807678301</v>
      </c>
      <c r="BB186" s="454">
        <v>58.485507672877098</v>
      </c>
      <c r="BC186" s="454">
        <v>73.250507973981598</v>
      </c>
      <c r="BD186" s="454">
        <v>78.776527404785199</v>
      </c>
      <c r="BE186" s="454">
        <v>86.8260498046875</v>
      </c>
      <c r="BF186" s="454">
        <v>90.261184692382798</v>
      </c>
      <c r="BG186" s="454">
        <v>92.782028198242202</v>
      </c>
      <c r="BH186" s="454">
        <v>96.8323974609375</v>
      </c>
      <c r="BI186" s="454">
        <v>105.373916625977</v>
      </c>
      <c r="BJ186" s="454">
        <v>115.977828979492</v>
      </c>
      <c r="BK186" s="454">
        <v>124.85773894034</v>
      </c>
      <c r="BL186" s="454">
        <v>135.40198316546301</v>
      </c>
      <c r="BM186" s="454">
        <v>144.29083397773701</v>
      </c>
      <c r="BN186" s="454">
        <v>152.56917370676001</v>
      </c>
      <c r="BO186" s="458">
        <f>ROW()</f>
        <v>186</v>
      </c>
    </row>
    <row r="187" spans="1:67" s="455" customFormat="1" ht="14" x14ac:dyDescent="0.15">
      <c r="A187" s="454" t="s">
        <v>291</v>
      </c>
      <c r="B187" s="454" t="s">
        <v>948</v>
      </c>
      <c r="C187" s="454" t="s">
        <v>1072</v>
      </c>
      <c r="D187" s="454" t="s">
        <v>1073</v>
      </c>
      <c r="E187" s="454"/>
      <c r="F187" s="454"/>
      <c r="G187" s="454"/>
      <c r="H187" s="454"/>
      <c r="I187" s="454"/>
      <c r="J187" s="454"/>
      <c r="K187" s="454"/>
      <c r="L187" s="454"/>
      <c r="M187" s="454"/>
      <c r="N187" s="454"/>
      <c r="O187" s="454"/>
      <c r="P187" s="454"/>
      <c r="Q187" s="454"/>
      <c r="R187" s="454"/>
      <c r="S187" s="454"/>
      <c r="T187" s="454"/>
      <c r="U187" s="454"/>
      <c r="V187" s="454"/>
      <c r="W187" s="454"/>
      <c r="X187" s="454"/>
      <c r="Y187" s="454"/>
      <c r="Z187" s="454"/>
      <c r="AA187" s="454"/>
      <c r="AB187" s="454"/>
      <c r="AC187" s="454"/>
      <c r="AD187" s="454"/>
      <c r="AE187" s="454"/>
      <c r="AF187" s="454"/>
      <c r="AG187" s="454"/>
      <c r="AH187" s="454"/>
      <c r="AI187" s="454">
        <v>6.2832578779027107E-2</v>
      </c>
      <c r="AJ187" s="454">
        <v>1.84257808783249</v>
      </c>
      <c r="AK187" s="454">
        <v>2.22785903117801</v>
      </c>
      <c r="AL187" s="454">
        <v>2.6200515726896998</v>
      </c>
      <c r="AM187" s="454">
        <v>2.7648312475306098</v>
      </c>
      <c r="AN187" s="454">
        <v>3.07072627124702</v>
      </c>
      <c r="AO187" s="454">
        <v>3.3052079029175601</v>
      </c>
      <c r="AP187" s="454">
        <v>3.5668824667088201</v>
      </c>
      <c r="AQ187" s="454">
        <v>4.0219932710274797</v>
      </c>
      <c r="AR187" s="454">
        <v>4.3320234328512504</v>
      </c>
      <c r="AS187" s="454">
        <v>4.5989236458490597</v>
      </c>
      <c r="AT187" s="454">
        <v>4.8232887368612101</v>
      </c>
      <c r="AU187" s="454">
        <v>4.9035441491372103</v>
      </c>
      <c r="AV187" s="454">
        <v>5.0649932020644801</v>
      </c>
      <c r="AW187" s="454">
        <v>5.3790257904900001</v>
      </c>
      <c r="AX187" s="454">
        <v>5.7300936716859097</v>
      </c>
      <c r="AY187" s="454">
        <v>5.9958727652703203</v>
      </c>
      <c r="AZ187" s="454">
        <v>6.4028309314698699</v>
      </c>
      <c r="BA187" s="454">
        <v>7.3000255914685397</v>
      </c>
      <c r="BB187" s="454">
        <v>7.6913921930380997</v>
      </c>
      <c r="BC187" s="454">
        <v>8.0666186576368002</v>
      </c>
      <c r="BD187" s="454">
        <v>8.7095584869384801</v>
      </c>
      <c r="BE187" s="454">
        <v>9.3616819381713903</v>
      </c>
      <c r="BF187" s="454">
        <v>9.7149305343627894</v>
      </c>
      <c r="BG187" s="454">
        <v>10.159691810607899</v>
      </c>
      <c r="BH187" s="454">
        <v>10.554167747497599</v>
      </c>
      <c r="BI187" s="454">
        <v>10.5936603546143</v>
      </c>
      <c r="BJ187" s="454">
        <v>10.8068704605103</v>
      </c>
      <c r="BK187" s="454">
        <v>10.835340229680201</v>
      </c>
      <c r="BL187" s="454">
        <v>11.2309145998671</v>
      </c>
      <c r="BM187" s="454">
        <v>11.706678125089001</v>
      </c>
      <c r="BN187" s="454">
        <v>11.613659738578701</v>
      </c>
      <c r="BO187" s="458">
        <f>ROW()</f>
        <v>187</v>
      </c>
    </row>
    <row r="188" spans="1:67" s="455" customFormat="1" ht="14" x14ac:dyDescent="0.15">
      <c r="A188" s="454" t="s">
        <v>289</v>
      </c>
      <c r="B188" s="454" t="s">
        <v>949</v>
      </c>
      <c r="C188" s="454" t="s">
        <v>1072</v>
      </c>
      <c r="D188" s="454" t="s">
        <v>1073</v>
      </c>
      <c r="E188" s="454"/>
      <c r="F188" s="454"/>
      <c r="G188" s="454"/>
      <c r="H188" s="454"/>
      <c r="I188" s="454"/>
      <c r="J188" s="454"/>
      <c r="K188" s="454"/>
      <c r="L188" s="454"/>
      <c r="M188" s="454"/>
      <c r="N188" s="454"/>
      <c r="O188" s="454"/>
      <c r="P188" s="454"/>
      <c r="Q188" s="454"/>
      <c r="R188" s="454"/>
      <c r="S188" s="454"/>
      <c r="T188" s="454"/>
      <c r="U188" s="454"/>
      <c r="V188" s="454"/>
      <c r="W188" s="454"/>
      <c r="X188" s="454"/>
      <c r="Y188" s="454"/>
      <c r="Z188" s="454"/>
      <c r="AA188" s="454"/>
      <c r="AB188" s="454"/>
      <c r="AC188" s="454"/>
      <c r="AD188" s="454"/>
      <c r="AE188" s="454"/>
      <c r="AF188" s="454"/>
      <c r="AG188" s="454"/>
      <c r="AH188" s="454"/>
      <c r="AI188" s="454">
        <v>0.91796599999999995</v>
      </c>
      <c r="AJ188" s="454">
        <v>0.91561700000000001</v>
      </c>
      <c r="AK188" s="454">
        <v>0.91755799999999998</v>
      </c>
      <c r="AL188" s="454">
        <v>0.91063000000000005</v>
      </c>
      <c r="AM188" s="454">
        <v>0.90998199999999996</v>
      </c>
      <c r="AN188" s="454">
        <v>0.90969500000000003</v>
      </c>
      <c r="AO188" s="454">
        <v>0.90539800000000004</v>
      </c>
      <c r="AP188" s="454">
        <v>0.90866000000000002</v>
      </c>
      <c r="AQ188" s="454">
        <v>0.905945</v>
      </c>
      <c r="AR188" s="454">
        <v>0.90635699999999997</v>
      </c>
      <c r="AS188" s="454">
        <v>0.89054999999999995</v>
      </c>
      <c r="AT188" s="454">
        <v>0.90508500000000003</v>
      </c>
      <c r="AU188" s="454">
        <v>0.90086299999999997</v>
      </c>
      <c r="AV188" s="454">
        <v>0.92550299999999996</v>
      </c>
      <c r="AW188" s="454">
        <v>0.90779299999999996</v>
      </c>
      <c r="AX188" s="454">
        <v>0.89713900000000002</v>
      </c>
      <c r="AY188" s="454">
        <v>0.87191600000000002</v>
      </c>
      <c r="AZ188" s="454">
        <v>0.86019999999999996</v>
      </c>
      <c r="BA188" s="454">
        <v>0.84777499999999995</v>
      </c>
      <c r="BB188" s="454">
        <v>0.84834399999999999</v>
      </c>
      <c r="BC188" s="454">
        <v>0.85404599999999997</v>
      </c>
      <c r="BD188" s="454">
        <v>0.83606499999999995</v>
      </c>
      <c r="BE188" s="454">
        <v>0.82440800000000003</v>
      </c>
      <c r="BF188" s="454">
        <v>0.79816600000000004</v>
      </c>
      <c r="BG188" s="454">
        <v>0.80879800000000002</v>
      </c>
      <c r="BH188" s="454">
        <v>0.80997799999999998</v>
      </c>
      <c r="BI188" s="454">
        <v>0.79544800000000004</v>
      </c>
      <c r="BJ188" s="454">
        <v>0.78215000000000001</v>
      </c>
      <c r="BK188" s="454">
        <v>0.77674699999999997</v>
      </c>
      <c r="BL188" s="454">
        <v>0.79444700000000001</v>
      </c>
      <c r="BM188" s="454">
        <v>0.77400800000000003</v>
      </c>
      <c r="BN188" s="454">
        <v>0.76983900000000005</v>
      </c>
      <c r="BO188" s="458">
        <f>ROW()</f>
        <v>188</v>
      </c>
    </row>
    <row r="189" spans="1:67" s="455" customFormat="1" ht="14" x14ac:dyDescent="0.15">
      <c r="A189" s="454" t="s">
        <v>294</v>
      </c>
      <c r="B189" s="454" t="s">
        <v>950</v>
      </c>
      <c r="C189" s="454" t="s">
        <v>1072</v>
      </c>
      <c r="D189" s="454" t="s">
        <v>1073</v>
      </c>
      <c r="E189" s="454"/>
      <c r="F189" s="454"/>
      <c r="G189" s="454"/>
      <c r="H189" s="454"/>
      <c r="I189" s="454"/>
      <c r="J189" s="454"/>
      <c r="K189" s="454"/>
      <c r="L189" s="454"/>
      <c r="M189" s="454"/>
      <c r="N189" s="454"/>
      <c r="O189" s="454"/>
      <c r="P189" s="454"/>
      <c r="Q189" s="454"/>
      <c r="R189" s="454"/>
      <c r="S189" s="454"/>
      <c r="T189" s="454"/>
      <c r="U189" s="454"/>
      <c r="V189" s="454"/>
      <c r="W189" s="454"/>
      <c r="X189" s="454"/>
      <c r="Y189" s="454"/>
      <c r="Z189" s="454"/>
      <c r="AA189" s="454"/>
      <c r="AB189" s="454"/>
      <c r="AC189" s="454"/>
      <c r="AD189" s="454"/>
      <c r="AE189" s="454"/>
      <c r="AF189" s="454"/>
      <c r="AG189" s="454"/>
      <c r="AH189" s="454"/>
      <c r="AI189" s="454">
        <v>9.5816429999999997</v>
      </c>
      <c r="AJ189" s="454">
        <v>9.4731959999999997</v>
      </c>
      <c r="AK189" s="454">
        <v>9.2028700000000008</v>
      </c>
      <c r="AL189" s="454">
        <v>9.1958870000000008</v>
      </c>
      <c r="AM189" s="454">
        <v>8.9895840000000007</v>
      </c>
      <c r="AN189" s="454">
        <v>9.0745120000000004</v>
      </c>
      <c r="AO189" s="454">
        <v>8.9759320000000002</v>
      </c>
      <c r="AP189" s="454">
        <v>9.0564129999999992</v>
      </c>
      <c r="AQ189" s="454">
        <v>9.3123539999999991</v>
      </c>
      <c r="AR189" s="454">
        <v>9.2837390000000006</v>
      </c>
      <c r="AS189" s="454">
        <v>9.0865570000000009</v>
      </c>
      <c r="AT189" s="454">
        <v>9.1770390000000006</v>
      </c>
      <c r="AU189" s="454">
        <v>9.0567299999999999</v>
      </c>
      <c r="AV189" s="454">
        <v>9.1974850000000004</v>
      </c>
      <c r="AW189" s="454">
        <v>9.1256509999999995</v>
      </c>
      <c r="AX189" s="454">
        <v>9.0052040000000009</v>
      </c>
      <c r="AY189" s="454">
        <v>8.7801179999999999</v>
      </c>
      <c r="AZ189" s="454">
        <v>8.9229420000000008</v>
      </c>
      <c r="BA189" s="454">
        <v>8.8592809999999993</v>
      </c>
      <c r="BB189" s="454">
        <v>9.0839130000000008</v>
      </c>
      <c r="BC189" s="454">
        <v>9.1512270000000004</v>
      </c>
      <c r="BD189" s="454">
        <v>9.0827360000000006</v>
      </c>
      <c r="BE189" s="454">
        <v>9.0370849999999994</v>
      </c>
      <c r="BF189" s="454">
        <v>9.0293489999999998</v>
      </c>
      <c r="BG189" s="454">
        <v>9.2784580000000005</v>
      </c>
      <c r="BH189" s="454">
        <v>9.9325159999999997</v>
      </c>
      <c r="BI189" s="454">
        <v>10.0419</v>
      </c>
      <c r="BJ189" s="454">
        <v>9.7498299999999993</v>
      </c>
      <c r="BK189" s="454">
        <v>9.5839990000000004</v>
      </c>
      <c r="BL189" s="454">
        <v>9.9751820000000002</v>
      </c>
      <c r="BM189" s="454">
        <v>10.119987</v>
      </c>
      <c r="BN189" s="454">
        <v>9.6747440000000005</v>
      </c>
      <c r="BO189" s="458">
        <f>ROW()</f>
        <v>189</v>
      </c>
    </row>
    <row r="190" spans="1:67" s="455" customFormat="1" ht="14" x14ac:dyDescent="0.15">
      <c r="A190" s="454" t="s">
        <v>288</v>
      </c>
      <c r="B190" s="454" t="s">
        <v>951</v>
      </c>
      <c r="C190" s="454" t="s">
        <v>1072</v>
      </c>
      <c r="D190" s="454" t="s">
        <v>1073</v>
      </c>
      <c r="E190" s="454"/>
      <c r="F190" s="454"/>
      <c r="G190" s="454"/>
      <c r="H190" s="454"/>
      <c r="I190" s="454"/>
      <c r="J190" s="454"/>
      <c r="K190" s="454"/>
      <c r="L190" s="454"/>
      <c r="M190" s="454"/>
      <c r="N190" s="454"/>
      <c r="O190" s="454"/>
      <c r="P190" s="454"/>
      <c r="Q190" s="454"/>
      <c r="R190" s="454"/>
      <c r="S190" s="454"/>
      <c r="T190" s="454"/>
      <c r="U190" s="454"/>
      <c r="V190" s="454"/>
      <c r="W190" s="454"/>
      <c r="X190" s="454"/>
      <c r="Y190" s="454"/>
      <c r="Z190" s="454"/>
      <c r="AA190" s="454"/>
      <c r="AB190" s="454"/>
      <c r="AC190" s="454"/>
      <c r="AD190" s="454"/>
      <c r="AE190" s="454"/>
      <c r="AF190" s="454"/>
      <c r="AG190" s="454"/>
      <c r="AH190" s="454"/>
      <c r="AI190" s="454">
        <v>6.8551723982505903</v>
      </c>
      <c r="AJ190" s="454">
        <v>7.4627563483813297</v>
      </c>
      <c r="AK190" s="454">
        <v>8.6455285893355303</v>
      </c>
      <c r="AL190" s="454">
        <v>9.3553235136138895</v>
      </c>
      <c r="AM190" s="454">
        <v>9.6008556539893792</v>
      </c>
      <c r="AN190" s="454">
        <v>9.9961822581498705</v>
      </c>
      <c r="AO190" s="454">
        <v>10.5843903641387</v>
      </c>
      <c r="AP190" s="454">
        <v>11.1623509064075</v>
      </c>
      <c r="AQ190" s="454">
        <v>11.4915424980117</v>
      </c>
      <c r="AR190" s="454">
        <v>12.338917266526</v>
      </c>
      <c r="AS190" s="454">
        <v>12.6051905613584</v>
      </c>
      <c r="AT190" s="454">
        <v>12.7481316654716</v>
      </c>
      <c r="AU190" s="454">
        <v>13.046419980396999</v>
      </c>
      <c r="AV190" s="454">
        <v>13.186731616016299</v>
      </c>
      <c r="AW190" s="454">
        <v>13.377052509467701</v>
      </c>
      <c r="AX190" s="454">
        <v>13.7640307881599</v>
      </c>
      <c r="AY190" s="454">
        <v>14.3347580130353</v>
      </c>
      <c r="AZ190" s="454">
        <v>15.0187844445522</v>
      </c>
      <c r="BA190" s="454">
        <v>15.5643053362346</v>
      </c>
      <c r="BB190" s="454">
        <v>17.9254325165798</v>
      </c>
      <c r="BC190" s="454">
        <v>20.395474564943701</v>
      </c>
      <c r="BD190" s="454">
        <v>25.254611968994102</v>
      </c>
      <c r="BE190" s="454">
        <v>26.004440307617202</v>
      </c>
      <c r="BF190" s="454">
        <v>26.799869537353501</v>
      </c>
      <c r="BG190" s="454">
        <v>28.152746200561499</v>
      </c>
      <c r="BH190" s="454">
        <v>29.9425354003906</v>
      </c>
      <c r="BI190" s="454">
        <v>31.9988098144531</v>
      </c>
      <c r="BJ190" s="454">
        <v>31.234983444213899</v>
      </c>
      <c r="BK190" s="454">
        <v>31.834993648602001</v>
      </c>
      <c r="BL190" s="454">
        <v>32.742748227330999</v>
      </c>
      <c r="BM190" s="454">
        <v>33.393741219771201</v>
      </c>
      <c r="BN190" s="454">
        <v>33.828687662953698</v>
      </c>
      <c r="BO190" s="458">
        <f>ROW()</f>
        <v>190</v>
      </c>
    </row>
    <row r="191" spans="1:67" s="455" customFormat="1" ht="14" x14ac:dyDescent="0.15">
      <c r="A191" s="454" t="s">
        <v>287</v>
      </c>
      <c r="B191" s="454" t="s">
        <v>952</v>
      </c>
      <c r="C191" s="454" t="s">
        <v>1072</v>
      </c>
      <c r="D191" s="454" t="s">
        <v>1073</v>
      </c>
      <c r="E191" s="454"/>
      <c r="F191" s="454"/>
      <c r="G191" s="454"/>
      <c r="H191" s="454"/>
      <c r="I191" s="454"/>
      <c r="J191" s="454"/>
      <c r="K191" s="454"/>
      <c r="L191" s="454"/>
      <c r="M191" s="454"/>
      <c r="N191" s="454"/>
      <c r="O191" s="454"/>
      <c r="P191" s="454"/>
      <c r="Q191" s="454"/>
      <c r="R191" s="454"/>
      <c r="S191" s="454"/>
      <c r="T191" s="454"/>
      <c r="U191" s="454"/>
      <c r="V191" s="454"/>
      <c r="W191" s="454"/>
      <c r="X191" s="454"/>
      <c r="Y191" s="454"/>
      <c r="Z191" s="454"/>
      <c r="AA191" s="454"/>
      <c r="AB191" s="454"/>
      <c r="AC191" s="454"/>
      <c r="AD191" s="454"/>
      <c r="AE191" s="454"/>
      <c r="AF191" s="454"/>
      <c r="AG191" s="454"/>
      <c r="AH191" s="454"/>
      <c r="AI191" s="454"/>
      <c r="AJ191" s="454"/>
      <c r="AK191" s="454"/>
      <c r="AL191" s="454"/>
      <c r="AM191" s="454"/>
      <c r="AN191" s="454"/>
      <c r="AO191" s="454"/>
      <c r="AP191" s="454"/>
      <c r="AQ191" s="454"/>
      <c r="AR191" s="454"/>
      <c r="AS191" s="454"/>
      <c r="AT191" s="454"/>
      <c r="AU191" s="454"/>
      <c r="AV191" s="454"/>
      <c r="AW191" s="454">
        <v>1.0348275532478199</v>
      </c>
      <c r="AX191" s="454">
        <v>0.96573768524570602</v>
      </c>
      <c r="AY191" s="454">
        <v>0.79535038996190199</v>
      </c>
      <c r="AZ191" s="454">
        <v>0.74647461190393705</v>
      </c>
      <c r="BA191" s="454">
        <v>0.86789173266632702</v>
      </c>
      <c r="BB191" s="454">
        <v>1.1292866716480601</v>
      </c>
      <c r="BC191" s="454">
        <v>0.903859693928037</v>
      </c>
      <c r="BD191" s="454">
        <v>0.998753796315207</v>
      </c>
      <c r="BE191" s="454">
        <v>1.2351486994854299</v>
      </c>
      <c r="BF191" s="454">
        <v>0.94916181722011295</v>
      </c>
      <c r="BG191" s="454">
        <v>0.87422453248260901</v>
      </c>
      <c r="BH191" s="454">
        <v>0.76143617794488405</v>
      </c>
      <c r="BI191" s="454">
        <v>0.95884803525238105</v>
      </c>
      <c r="BJ191" s="454">
        <v>1.0566657329007201</v>
      </c>
      <c r="BK191" s="454">
        <v>1.0733240390630601</v>
      </c>
      <c r="BL191" s="454">
        <v>1.09400505250257</v>
      </c>
      <c r="BM191" s="454">
        <v>1.1008824649181701</v>
      </c>
      <c r="BN191" s="454">
        <v>1.0870145496114501</v>
      </c>
      <c r="BO191" s="458">
        <f>ROW()</f>
        <v>191</v>
      </c>
    </row>
    <row r="192" spans="1:67" s="455" customFormat="1" ht="14" x14ac:dyDescent="0.15">
      <c r="A192" s="454" t="s">
        <v>290</v>
      </c>
      <c r="B192" s="454" t="s">
        <v>953</v>
      </c>
      <c r="C192" s="454" t="s">
        <v>1072</v>
      </c>
      <c r="D192" s="454" t="s">
        <v>1073</v>
      </c>
      <c r="E192" s="454"/>
      <c r="F192" s="454"/>
      <c r="G192" s="454"/>
      <c r="H192" s="454"/>
      <c r="I192" s="454"/>
      <c r="J192" s="454"/>
      <c r="K192" s="454"/>
      <c r="L192" s="454"/>
      <c r="M192" s="454"/>
      <c r="N192" s="454"/>
      <c r="O192" s="454"/>
      <c r="P192" s="454"/>
      <c r="Q192" s="454"/>
      <c r="R192" s="454"/>
      <c r="S192" s="454"/>
      <c r="T192" s="454"/>
      <c r="U192" s="454"/>
      <c r="V192" s="454"/>
      <c r="W192" s="454"/>
      <c r="X192" s="454"/>
      <c r="Y192" s="454"/>
      <c r="Z192" s="454"/>
      <c r="AA192" s="454"/>
      <c r="AB192" s="454"/>
      <c r="AC192" s="454"/>
      <c r="AD192" s="454"/>
      <c r="AE192" s="454"/>
      <c r="AF192" s="454"/>
      <c r="AG192" s="454"/>
      <c r="AH192" s="454"/>
      <c r="AI192" s="454">
        <v>1.5381009999999999</v>
      </c>
      <c r="AJ192" s="454">
        <v>1.491887</v>
      </c>
      <c r="AK192" s="454">
        <v>1.4864740000000001</v>
      </c>
      <c r="AL192" s="454">
        <v>1.4828920000000001</v>
      </c>
      <c r="AM192" s="454">
        <v>1.4636629999999999</v>
      </c>
      <c r="AN192" s="454">
        <v>1.4623200000000001</v>
      </c>
      <c r="AO192" s="454">
        <v>1.466707</v>
      </c>
      <c r="AP192" s="454">
        <v>1.447951</v>
      </c>
      <c r="AQ192" s="454">
        <v>1.447303</v>
      </c>
      <c r="AR192" s="454">
        <v>1.43466</v>
      </c>
      <c r="AS192" s="454">
        <v>1.4439580000000001</v>
      </c>
      <c r="AT192" s="454">
        <v>1.473589</v>
      </c>
      <c r="AU192" s="454">
        <v>1.4689620000000001</v>
      </c>
      <c r="AV192" s="454">
        <v>1.496707</v>
      </c>
      <c r="AW192" s="454">
        <v>1.507009</v>
      </c>
      <c r="AX192" s="454">
        <v>1.5349999999999999</v>
      </c>
      <c r="AY192" s="454">
        <v>1.4809319999999999</v>
      </c>
      <c r="AZ192" s="454">
        <v>1.504794</v>
      </c>
      <c r="BA192" s="454">
        <v>1.4907090000000001</v>
      </c>
      <c r="BB192" s="454">
        <v>1.471921</v>
      </c>
      <c r="BC192" s="454">
        <v>1.496928</v>
      </c>
      <c r="BD192" s="454">
        <v>1.4859150000000001</v>
      </c>
      <c r="BE192" s="454">
        <v>1.495622</v>
      </c>
      <c r="BF192" s="454">
        <v>1.4459789999999999</v>
      </c>
      <c r="BG192" s="454">
        <v>1.4407300000000001</v>
      </c>
      <c r="BH192" s="454">
        <v>1.4780139999999999</v>
      </c>
      <c r="BI192" s="454">
        <v>1.4410080000000001</v>
      </c>
      <c r="BJ192" s="454">
        <v>1.4309590000000001</v>
      </c>
      <c r="BK192" s="454">
        <v>1.4700599999999999</v>
      </c>
      <c r="BL192" s="454">
        <v>1.4282589999999999</v>
      </c>
      <c r="BM192" s="454">
        <v>1.4363509999999999</v>
      </c>
      <c r="BN192" s="454">
        <v>1.486354</v>
      </c>
      <c r="BO192" s="458">
        <f>ROW()</f>
        <v>192</v>
      </c>
    </row>
    <row r="193" spans="1:67" s="455" customFormat="1" ht="14" x14ac:dyDescent="0.15">
      <c r="A193" s="454" t="s">
        <v>954</v>
      </c>
      <c r="B193" s="454" t="s">
        <v>955</v>
      </c>
      <c r="C193" s="454" t="s">
        <v>1072</v>
      </c>
      <c r="D193" s="454" t="s">
        <v>1073</v>
      </c>
      <c r="E193" s="454"/>
      <c r="F193" s="454"/>
      <c r="G193" s="454"/>
      <c r="H193" s="454"/>
      <c r="I193" s="454"/>
      <c r="J193" s="454"/>
      <c r="K193" s="454"/>
      <c r="L193" s="454"/>
      <c r="M193" s="454"/>
      <c r="N193" s="454"/>
      <c r="O193" s="454"/>
      <c r="P193" s="454"/>
      <c r="Q193" s="454"/>
      <c r="R193" s="454"/>
      <c r="S193" s="454"/>
      <c r="T193" s="454"/>
      <c r="U193" s="454"/>
      <c r="V193" s="454"/>
      <c r="W193" s="454"/>
      <c r="X193" s="454"/>
      <c r="Y193" s="454"/>
      <c r="Z193" s="454"/>
      <c r="AA193" s="454"/>
      <c r="AB193" s="454"/>
      <c r="AC193" s="454"/>
      <c r="AD193" s="454"/>
      <c r="AE193" s="454"/>
      <c r="AF193" s="454"/>
      <c r="AG193" s="454"/>
      <c r="AH193" s="454"/>
      <c r="AI193" s="454"/>
      <c r="AJ193" s="454"/>
      <c r="AK193" s="454"/>
      <c r="AL193" s="454"/>
      <c r="AM193" s="454"/>
      <c r="AN193" s="454"/>
      <c r="AO193" s="454"/>
      <c r="AP193" s="454"/>
      <c r="AQ193" s="454"/>
      <c r="AR193" s="454"/>
      <c r="AS193" s="454"/>
      <c r="AT193" s="454"/>
      <c r="AU193" s="454"/>
      <c r="AV193" s="454"/>
      <c r="AW193" s="454"/>
      <c r="AX193" s="454"/>
      <c r="AY193" s="454"/>
      <c r="AZ193" s="454"/>
      <c r="BA193" s="454"/>
      <c r="BB193" s="454"/>
      <c r="BC193" s="454"/>
      <c r="BD193" s="454"/>
      <c r="BE193" s="454"/>
      <c r="BF193" s="454"/>
      <c r="BG193" s="454"/>
      <c r="BH193" s="454"/>
      <c r="BI193" s="454"/>
      <c r="BJ193" s="454"/>
      <c r="BK193" s="454"/>
      <c r="BL193" s="454"/>
      <c r="BM193" s="454"/>
      <c r="BN193" s="454"/>
      <c r="BO193" s="458">
        <f>ROW()</f>
        <v>193</v>
      </c>
    </row>
    <row r="194" spans="1:67" s="455" customFormat="1" ht="14" x14ac:dyDescent="0.15">
      <c r="A194" s="454" t="s">
        <v>295</v>
      </c>
      <c r="B194" s="454" t="s">
        <v>956</v>
      </c>
      <c r="C194" s="454" t="s">
        <v>1072</v>
      </c>
      <c r="D194" s="454" t="s">
        <v>1073</v>
      </c>
      <c r="E194" s="454"/>
      <c r="F194" s="454"/>
      <c r="G194" s="454"/>
      <c r="H194" s="454"/>
      <c r="I194" s="454"/>
      <c r="J194" s="454"/>
      <c r="K194" s="454"/>
      <c r="L194" s="454"/>
      <c r="M194" s="454"/>
      <c r="N194" s="454"/>
      <c r="O194" s="454"/>
      <c r="P194" s="454"/>
      <c r="Q194" s="454"/>
      <c r="R194" s="454"/>
      <c r="S194" s="454"/>
      <c r="T194" s="454"/>
      <c r="U194" s="454"/>
      <c r="V194" s="454"/>
      <c r="W194" s="454"/>
      <c r="X194" s="454"/>
      <c r="Y194" s="454"/>
      <c r="Z194" s="454"/>
      <c r="AA194" s="454"/>
      <c r="AB194" s="454"/>
      <c r="AC194" s="454"/>
      <c r="AD194" s="454"/>
      <c r="AE194" s="454"/>
      <c r="AF194" s="454"/>
      <c r="AG194" s="454"/>
      <c r="AH194" s="454"/>
      <c r="AI194" s="454">
        <v>0.107444530094884</v>
      </c>
      <c r="AJ194" s="454">
        <v>9.5097814055904506E-2</v>
      </c>
      <c r="AK194" s="454">
        <v>9.4162599497800994E-2</v>
      </c>
      <c r="AL194" s="454">
        <v>8.7025036841853198E-2</v>
      </c>
      <c r="AM194" s="454">
        <v>8.4821725168256104E-2</v>
      </c>
      <c r="AN194" s="454">
        <v>8.4538644390615605E-2</v>
      </c>
      <c r="AO194" s="454">
        <v>8.9175052584722206E-2</v>
      </c>
      <c r="AP194" s="454">
        <v>8.5703876858130204E-2</v>
      </c>
      <c r="AQ194" s="454">
        <v>7.3433830334447905E-2</v>
      </c>
      <c r="AR194" s="454">
        <v>8.0406557196893602E-2</v>
      </c>
      <c r="AS194" s="454">
        <v>9.2312920472817903E-2</v>
      </c>
      <c r="AT194" s="454">
        <v>8.6159969196334799E-2</v>
      </c>
      <c r="AU194" s="454">
        <v>8.8828315659407395E-2</v>
      </c>
      <c r="AV194" s="454">
        <v>9.6121987725009295E-2</v>
      </c>
      <c r="AW194" s="454">
        <v>0.105785709590298</v>
      </c>
      <c r="AX194" s="454">
        <v>0.125611126456735</v>
      </c>
      <c r="AY194" s="454">
        <v>0.138459798915712</v>
      </c>
      <c r="AZ194" s="454">
        <v>0.145957726991642</v>
      </c>
      <c r="BA194" s="454">
        <v>0.191546330749227</v>
      </c>
      <c r="BB194" s="454">
        <v>0.142500940452606</v>
      </c>
      <c r="BC194" s="454">
        <v>0.162824556898789</v>
      </c>
      <c r="BD194" s="454">
        <v>0.184847801923752</v>
      </c>
      <c r="BE194" s="454">
        <v>0.18895140290260301</v>
      </c>
      <c r="BF194" s="454">
        <v>0.190663322806358</v>
      </c>
      <c r="BG194" s="454">
        <v>0.19944606721401201</v>
      </c>
      <c r="BH194" s="454">
        <v>0.19808240234851801</v>
      </c>
      <c r="BI194" s="454">
        <v>0.19432105123996701</v>
      </c>
      <c r="BJ194" s="454">
        <v>0.200041279196739</v>
      </c>
      <c r="BK194" s="454">
        <v>0.21829560561352501</v>
      </c>
      <c r="BL194" s="454">
        <v>0.20874274271111801</v>
      </c>
      <c r="BM194" s="454">
        <v>0.17898561374934099</v>
      </c>
      <c r="BN194" s="454"/>
      <c r="BO194" s="458">
        <f>ROW()</f>
        <v>194</v>
      </c>
    </row>
    <row r="195" spans="1:67" s="455" customFormat="1" ht="14" x14ac:dyDescent="0.15">
      <c r="A195" s="454" t="s">
        <v>957</v>
      </c>
      <c r="B195" s="454" t="s">
        <v>958</v>
      </c>
      <c r="C195" s="454" t="s">
        <v>1072</v>
      </c>
      <c r="D195" s="454" t="s">
        <v>1073</v>
      </c>
      <c r="E195" s="454"/>
      <c r="F195" s="454"/>
      <c r="G195" s="454"/>
      <c r="H195" s="454"/>
      <c r="I195" s="454"/>
      <c r="J195" s="454"/>
      <c r="K195" s="454"/>
      <c r="L195" s="454"/>
      <c r="M195" s="454"/>
      <c r="N195" s="454"/>
      <c r="O195" s="454"/>
      <c r="P195" s="454"/>
      <c r="Q195" s="454"/>
      <c r="R195" s="454"/>
      <c r="S195" s="454"/>
      <c r="T195" s="454"/>
      <c r="U195" s="454"/>
      <c r="V195" s="454"/>
      <c r="W195" s="454"/>
      <c r="X195" s="454"/>
      <c r="Y195" s="454"/>
      <c r="Z195" s="454"/>
      <c r="AA195" s="454"/>
      <c r="AB195" s="454"/>
      <c r="AC195" s="454"/>
      <c r="AD195" s="454"/>
      <c r="AE195" s="454"/>
      <c r="AF195" s="454"/>
      <c r="AG195" s="454"/>
      <c r="AH195" s="454"/>
      <c r="AI195" s="454"/>
      <c r="AJ195" s="454"/>
      <c r="AK195" s="454"/>
      <c r="AL195" s="454"/>
      <c r="AM195" s="454"/>
      <c r="AN195" s="454"/>
      <c r="AO195" s="454"/>
      <c r="AP195" s="454"/>
      <c r="AQ195" s="454"/>
      <c r="AR195" s="454"/>
      <c r="AS195" s="454"/>
      <c r="AT195" s="454"/>
      <c r="AU195" s="454"/>
      <c r="AV195" s="454"/>
      <c r="AW195" s="454"/>
      <c r="AX195" s="454"/>
      <c r="AY195" s="454"/>
      <c r="AZ195" s="454"/>
      <c r="BA195" s="454"/>
      <c r="BB195" s="454"/>
      <c r="BC195" s="454"/>
      <c r="BD195" s="454"/>
      <c r="BE195" s="454"/>
      <c r="BF195" s="454"/>
      <c r="BG195" s="454"/>
      <c r="BH195" s="454"/>
      <c r="BI195" s="454"/>
      <c r="BJ195" s="454"/>
      <c r="BK195" s="454"/>
      <c r="BL195" s="454"/>
      <c r="BM195" s="454"/>
      <c r="BN195" s="454"/>
      <c r="BO195" s="458">
        <f>ROW()</f>
        <v>195</v>
      </c>
    </row>
    <row r="196" spans="1:67" s="455" customFormat="1" ht="14" x14ac:dyDescent="0.15">
      <c r="A196" s="454" t="s">
        <v>296</v>
      </c>
      <c r="B196" s="454" t="s">
        <v>959</v>
      </c>
      <c r="C196" s="454" t="s">
        <v>1072</v>
      </c>
      <c r="D196" s="454" t="s">
        <v>1073</v>
      </c>
      <c r="E196" s="454"/>
      <c r="F196" s="454"/>
      <c r="G196" s="454"/>
      <c r="H196" s="454"/>
      <c r="I196" s="454"/>
      <c r="J196" s="454"/>
      <c r="K196" s="454"/>
      <c r="L196" s="454"/>
      <c r="M196" s="454"/>
      <c r="N196" s="454"/>
      <c r="O196" s="454"/>
      <c r="P196" s="454"/>
      <c r="Q196" s="454"/>
      <c r="R196" s="454"/>
      <c r="S196" s="454"/>
      <c r="T196" s="454"/>
      <c r="U196" s="454"/>
      <c r="V196" s="454"/>
      <c r="W196" s="454"/>
      <c r="X196" s="454"/>
      <c r="Y196" s="454"/>
      <c r="Z196" s="454"/>
      <c r="AA196" s="454"/>
      <c r="AB196" s="454"/>
      <c r="AC196" s="454"/>
      <c r="AD196" s="454"/>
      <c r="AE196" s="454"/>
      <c r="AF196" s="454"/>
      <c r="AG196" s="454"/>
      <c r="AH196" s="454"/>
      <c r="AI196" s="454">
        <v>5.4469411383978299</v>
      </c>
      <c r="AJ196" s="454">
        <v>5.9796476835051697</v>
      </c>
      <c r="AK196" s="454">
        <v>6.4428296169692301</v>
      </c>
      <c r="AL196" s="454">
        <v>6.8499162584494702</v>
      </c>
      <c r="AM196" s="454">
        <v>7.5804765542318302</v>
      </c>
      <c r="AN196" s="454">
        <v>8.3904898175126092</v>
      </c>
      <c r="AO196" s="454">
        <v>8.9295789895449609</v>
      </c>
      <c r="AP196" s="454">
        <v>9.9530372101573406</v>
      </c>
      <c r="AQ196" s="454">
        <v>10.582991391571801</v>
      </c>
      <c r="AR196" s="454">
        <v>11.0477087034352</v>
      </c>
      <c r="AS196" s="454">
        <v>11.2049460244837</v>
      </c>
      <c r="AT196" s="454">
        <v>11.540008985086599</v>
      </c>
      <c r="AU196" s="454">
        <v>11.78663898708</v>
      </c>
      <c r="AV196" s="454">
        <v>11.935166598742599</v>
      </c>
      <c r="AW196" s="454">
        <v>12.475201989317201</v>
      </c>
      <c r="AX196" s="454">
        <v>13.044185626730901</v>
      </c>
      <c r="AY196" s="454">
        <v>13.977360930684</v>
      </c>
      <c r="AZ196" s="454">
        <v>14.5995617626076</v>
      </c>
      <c r="BA196" s="454">
        <v>16.2162721009541</v>
      </c>
      <c r="BB196" s="454">
        <v>19.442989776113599</v>
      </c>
      <c r="BC196" s="454">
        <v>21.296659256745102</v>
      </c>
      <c r="BD196" s="454">
        <v>24.9616813659668</v>
      </c>
      <c r="BE196" s="454">
        <v>26.635309219360401</v>
      </c>
      <c r="BF196" s="454">
        <v>28.521720886230501</v>
      </c>
      <c r="BG196" s="454">
        <v>30.403480529785199</v>
      </c>
      <c r="BH196" s="454">
        <v>31.467857360839801</v>
      </c>
      <c r="BI196" s="454">
        <v>32.377647399902301</v>
      </c>
      <c r="BJ196" s="454">
        <v>33.588920593261697</v>
      </c>
      <c r="BK196" s="454">
        <v>34.065506591465301</v>
      </c>
      <c r="BL196" s="454">
        <v>36.491058608465998</v>
      </c>
      <c r="BM196" s="454">
        <v>39.648645711460198</v>
      </c>
      <c r="BN196" s="454">
        <v>41.920622920897003</v>
      </c>
      <c r="BO196" s="458">
        <f>ROW()</f>
        <v>196</v>
      </c>
    </row>
    <row r="197" spans="1:67" s="455" customFormat="1" ht="14" x14ac:dyDescent="0.15">
      <c r="A197" s="454" t="s">
        <v>298</v>
      </c>
      <c r="B197" s="454" t="s">
        <v>960</v>
      </c>
      <c r="C197" s="454" t="s">
        <v>1072</v>
      </c>
      <c r="D197" s="454" t="s">
        <v>1073</v>
      </c>
      <c r="E197" s="454"/>
      <c r="F197" s="454"/>
      <c r="G197" s="454"/>
      <c r="H197" s="454"/>
      <c r="I197" s="454"/>
      <c r="J197" s="454"/>
      <c r="K197" s="454"/>
      <c r="L197" s="454"/>
      <c r="M197" s="454"/>
      <c r="N197" s="454"/>
      <c r="O197" s="454"/>
      <c r="P197" s="454"/>
      <c r="Q197" s="454"/>
      <c r="R197" s="454"/>
      <c r="S197" s="454"/>
      <c r="T197" s="454"/>
      <c r="U197" s="454"/>
      <c r="V197" s="454"/>
      <c r="W197" s="454"/>
      <c r="X197" s="454"/>
      <c r="Y197" s="454"/>
      <c r="Z197" s="454"/>
      <c r="AA197" s="454"/>
      <c r="AB197" s="454"/>
      <c r="AC197" s="454"/>
      <c r="AD197" s="454"/>
      <c r="AE197" s="454"/>
      <c r="AF197" s="454"/>
      <c r="AG197" s="454"/>
      <c r="AH197" s="454"/>
      <c r="AI197" s="454">
        <v>0.51669111231054798</v>
      </c>
      <c r="AJ197" s="454">
        <v>0.50225237058384897</v>
      </c>
      <c r="AK197" s="454">
        <v>0.51591443381712299</v>
      </c>
      <c r="AL197" s="454">
        <v>0.52188326260446205</v>
      </c>
      <c r="AM197" s="454">
        <v>0.52977431321873503</v>
      </c>
      <c r="AN197" s="454">
        <v>0.52131534253552803</v>
      </c>
      <c r="AO197" s="454">
        <v>0.507117393493698</v>
      </c>
      <c r="AP197" s="454">
        <v>0.50654114151658203</v>
      </c>
      <c r="AQ197" s="454">
        <v>0.50589991576639204</v>
      </c>
      <c r="AR197" s="454">
        <v>0.50307209447866796</v>
      </c>
      <c r="AS197" s="454">
        <v>0.48578709981027202</v>
      </c>
      <c r="AT197" s="454">
        <v>0.47996856971877599</v>
      </c>
      <c r="AU197" s="454">
        <v>0.48050168641621699</v>
      </c>
      <c r="AV197" s="454">
        <v>0.47653305739742902</v>
      </c>
      <c r="AW197" s="454">
        <v>0.47319448312884299</v>
      </c>
      <c r="AX197" s="454">
        <v>0.46682852190714802</v>
      </c>
      <c r="AY197" s="454">
        <v>0.461776476783475</v>
      </c>
      <c r="AZ197" s="454">
        <v>0.47131938282171698</v>
      </c>
      <c r="BA197" s="454">
        <v>0.497260798378869</v>
      </c>
      <c r="BB197" s="454">
        <v>0.52606649719056298</v>
      </c>
      <c r="BC197" s="454">
        <v>0.53328347297558198</v>
      </c>
      <c r="BD197" s="454">
        <v>0.55296015739440896</v>
      </c>
      <c r="BE197" s="454">
        <v>0.57401180267333995</v>
      </c>
      <c r="BF197" s="454">
        <v>0.57132041454315197</v>
      </c>
      <c r="BG197" s="454">
        <v>0.55884391069412198</v>
      </c>
      <c r="BH197" s="454">
        <v>0.53833818435668901</v>
      </c>
      <c r="BI197" s="454">
        <v>0.51544106006622303</v>
      </c>
      <c r="BJ197" s="454">
        <v>0.49747046828269997</v>
      </c>
      <c r="BK197" s="454">
        <v>0.48913486591374</v>
      </c>
      <c r="BL197" s="454">
        <v>0.48140400235665098</v>
      </c>
      <c r="BM197" s="454">
        <v>0.46712826254440398</v>
      </c>
      <c r="BN197" s="454">
        <v>0.45821883880965197</v>
      </c>
      <c r="BO197" s="458">
        <f>ROW()</f>
        <v>197</v>
      </c>
    </row>
    <row r="198" spans="1:67" s="455" customFormat="1" ht="14" x14ac:dyDescent="0.15">
      <c r="A198" s="454" t="s">
        <v>301</v>
      </c>
      <c r="B198" s="454" t="s">
        <v>961</v>
      </c>
      <c r="C198" s="454" t="s">
        <v>1072</v>
      </c>
      <c r="D198" s="454" t="s">
        <v>1073</v>
      </c>
      <c r="E198" s="454"/>
      <c r="F198" s="454"/>
      <c r="G198" s="454"/>
      <c r="H198" s="454"/>
      <c r="I198" s="454"/>
      <c r="J198" s="454"/>
      <c r="K198" s="454"/>
      <c r="L198" s="454"/>
      <c r="M198" s="454"/>
      <c r="N198" s="454"/>
      <c r="O198" s="454"/>
      <c r="P198" s="454"/>
      <c r="Q198" s="454"/>
      <c r="R198" s="454"/>
      <c r="S198" s="454"/>
      <c r="T198" s="454"/>
      <c r="U198" s="454"/>
      <c r="V198" s="454"/>
      <c r="W198" s="454"/>
      <c r="X198" s="454"/>
      <c r="Y198" s="454"/>
      <c r="Z198" s="454"/>
      <c r="AA198" s="454"/>
      <c r="AB198" s="454"/>
      <c r="AC198" s="454"/>
      <c r="AD198" s="454"/>
      <c r="AE198" s="454"/>
      <c r="AF198" s="454"/>
      <c r="AG198" s="454"/>
      <c r="AH198" s="454"/>
      <c r="AI198" s="454">
        <v>7.37686597610379E-2</v>
      </c>
      <c r="AJ198" s="454">
        <v>0.34110864693661702</v>
      </c>
      <c r="AK198" s="454">
        <v>0.56449819494088804</v>
      </c>
      <c r="AL198" s="454">
        <v>0.80720538364509997</v>
      </c>
      <c r="AM198" s="454">
        <v>1.0012533032556801</v>
      </c>
      <c r="AN198" s="454">
        <v>1.11385503127742</v>
      </c>
      <c r="AO198" s="454">
        <v>1.1997945792876901</v>
      </c>
      <c r="AP198" s="454">
        <v>1.2653569797791899</v>
      </c>
      <c r="AQ198" s="454">
        <v>1.31848051187394</v>
      </c>
      <c r="AR198" s="454">
        <v>1.3383119902888201</v>
      </c>
      <c r="AS198" s="454">
        <v>1.3547903206430401</v>
      </c>
      <c r="AT198" s="454">
        <v>1.33097181958168</v>
      </c>
      <c r="AU198" s="454">
        <v>1.311975259215</v>
      </c>
      <c r="AV198" s="454">
        <v>1.3097896803840601</v>
      </c>
      <c r="AW198" s="454">
        <v>1.35564094514863</v>
      </c>
      <c r="AX198" s="454">
        <v>1.36047668529455</v>
      </c>
      <c r="AY198" s="454">
        <v>1.42079824716865</v>
      </c>
      <c r="AZ198" s="454">
        <v>1.4040333701380501</v>
      </c>
      <c r="BA198" s="454">
        <v>1.3928105643111801</v>
      </c>
      <c r="BB198" s="454">
        <v>1.4125004840269</v>
      </c>
      <c r="BC198" s="454">
        <v>1.4754329237438999</v>
      </c>
      <c r="BD198" s="454">
        <v>1.5429053306579601</v>
      </c>
      <c r="BE198" s="454">
        <v>1.5993064641952499</v>
      </c>
      <c r="BF198" s="454">
        <v>1.6161588430404701</v>
      </c>
      <c r="BG198" s="454">
        <v>1.6458592414855999</v>
      </c>
      <c r="BH198" s="454">
        <v>1.7140855789184599</v>
      </c>
      <c r="BI198" s="454">
        <v>1.74326360225677</v>
      </c>
      <c r="BJ198" s="454">
        <v>1.7494549751281701</v>
      </c>
      <c r="BK198" s="454">
        <v>1.74754821352475</v>
      </c>
      <c r="BL198" s="454">
        <v>1.74898178701998</v>
      </c>
      <c r="BM198" s="454">
        <v>1.7954248656135099</v>
      </c>
      <c r="BN198" s="454">
        <v>1.8689761459374301</v>
      </c>
      <c r="BO198" s="458">
        <f>ROW()</f>
        <v>198</v>
      </c>
    </row>
    <row r="199" spans="1:67" s="455" customFormat="1" ht="14" x14ac:dyDescent="0.15">
      <c r="A199" s="454" t="s">
        <v>302</v>
      </c>
      <c r="B199" s="454" t="s">
        <v>962</v>
      </c>
      <c r="C199" s="454" t="s">
        <v>1072</v>
      </c>
      <c r="D199" s="454" t="s">
        <v>1073</v>
      </c>
      <c r="E199" s="454"/>
      <c r="F199" s="454"/>
      <c r="G199" s="454"/>
      <c r="H199" s="454"/>
      <c r="I199" s="454"/>
      <c r="J199" s="454"/>
      <c r="K199" s="454"/>
      <c r="L199" s="454"/>
      <c r="M199" s="454"/>
      <c r="N199" s="454"/>
      <c r="O199" s="454"/>
      <c r="P199" s="454"/>
      <c r="Q199" s="454"/>
      <c r="R199" s="454"/>
      <c r="S199" s="454"/>
      <c r="T199" s="454"/>
      <c r="U199" s="454"/>
      <c r="V199" s="454"/>
      <c r="W199" s="454"/>
      <c r="X199" s="454"/>
      <c r="Y199" s="454"/>
      <c r="Z199" s="454"/>
      <c r="AA199" s="454"/>
      <c r="AB199" s="454"/>
      <c r="AC199" s="454"/>
      <c r="AD199" s="454"/>
      <c r="AE199" s="454"/>
      <c r="AF199" s="454"/>
      <c r="AG199" s="454"/>
      <c r="AH199" s="454"/>
      <c r="AI199" s="454">
        <v>7.4877820569557301</v>
      </c>
      <c r="AJ199" s="454">
        <v>8.4303195772110104</v>
      </c>
      <c r="AK199" s="454">
        <v>8.8921419444955205</v>
      </c>
      <c r="AL199" s="454">
        <v>9.2777490386876398</v>
      </c>
      <c r="AM199" s="454">
        <v>9.9976204212498292</v>
      </c>
      <c r="AN199" s="454">
        <v>10.540642150072101</v>
      </c>
      <c r="AO199" s="454">
        <v>11.147010309075499</v>
      </c>
      <c r="AP199" s="454">
        <v>11.6439998373124</v>
      </c>
      <c r="AQ199" s="454">
        <v>12.718517592889601</v>
      </c>
      <c r="AR199" s="454">
        <v>13.3362510432385</v>
      </c>
      <c r="AS199" s="454">
        <v>13.799380365327499</v>
      </c>
      <c r="AT199" s="454">
        <v>14.2536212455213</v>
      </c>
      <c r="AU199" s="454">
        <v>14.6287119791858</v>
      </c>
      <c r="AV199" s="454">
        <v>14.803517556015599</v>
      </c>
      <c r="AW199" s="454">
        <v>15.265761695242899</v>
      </c>
      <c r="AX199" s="454">
        <v>15.6765166219961</v>
      </c>
      <c r="AY199" s="454">
        <v>15.984616748773901</v>
      </c>
      <c r="AZ199" s="454">
        <v>16.0564855508851</v>
      </c>
      <c r="BA199" s="454">
        <v>16.885365369156801</v>
      </c>
      <c r="BB199" s="454">
        <v>17.237247379985199</v>
      </c>
      <c r="BC199" s="454">
        <v>17.777024736057101</v>
      </c>
      <c r="BD199" s="454">
        <v>18.097654342651399</v>
      </c>
      <c r="BE199" s="454">
        <v>18.068983078002901</v>
      </c>
      <c r="BF199" s="454">
        <v>18.425867080688501</v>
      </c>
      <c r="BG199" s="454">
        <v>18.876012802123999</v>
      </c>
      <c r="BH199" s="454">
        <v>19.0010089874268</v>
      </c>
      <c r="BI199" s="454">
        <v>18.948604583740199</v>
      </c>
      <c r="BJ199" s="454">
        <v>19.385011672973601</v>
      </c>
      <c r="BK199" s="454">
        <v>19.6409142731336</v>
      </c>
      <c r="BL199" s="454">
        <v>19.430274105088799</v>
      </c>
      <c r="BM199" s="454">
        <v>19.515758185672201</v>
      </c>
      <c r="BN199" s="454">
        <v>19.166884737770701</v>
      </c>
      <c r="BO199" s="458">
        <f>ROW()</f>
        <v>199</v>
      </c>
    </row>
    <row r="200" spans="1:67" s="455" customFormat="1" ht="14" x14ac:dyDescent="0.15">
      <c r="A200" s="454" t="s">
        <v>297</v>
      </c>
      <c r="B200" s="454" t="s">
        <v>963</v>
      </c>
      <c r="C200" s="454" t="s">
        <v>1072</v>
      </c>
      <c r="D200" s="454" t="s">
        <v>1073</v>
      </c>
      <c r="E200" s="454"/>
      <c r="F200" s="454"/>
      <c r="G200" s="454"/>
      <c r="H200" s="454"/>
      <c r="I200" s="454"/>
      <c r="J200" s="454"/>
      <c r="K200" s="454"/>
      <c r="L200" s="454"/>
      <c r="M200" s="454"/>
      <c r="N200" s="454"/>
      <c r="O200" s="454"/>
      <c r="P200" s="454"/>
      <c r="Q200" s="454"/>
      <c r="R200" s="454"/>
      <c r="S200" s="454"/>
      <c r="T200" s="454"/>
      <c r="U200" s="454"/>
      <c r="V200" s="454"/>
      <c r="W200" s="454"/>
      <c r="X200" s="454"/>
      <c r="Y200" s="454"/>
      <c r="Z200" s="454"/>
      <c r="AA200" s="454"/>
      <c r="AB200" s="454"/>
      <c r="AC200" s="454"/>
      <c r="AD200" s="454"/>
      <c r="AE200" s="454"/>
      <c r="AF200" s="454"/>
      <c r="AG200" s="454"/>
      <c r="AH200" s="454"/>
      <c r="AI200" s="454"/>
      <c r="AJ200" s="454"/>
      <c r="AK200" s="454"/>
      <c r="AL200" s="454"/>
      <c r="AM200" s="454"/>
      <c r="AN200" s="454"/>
      <c r="AO200" s="454"/>
      <c r="AP200" s="454"/>
      <c r="AQ200" s="454"/>
      <c r="AR200" s="454"/>
      <c r="AS200" s="454">
        <v>0.77842768688471597</v>
      </c>
      <c r="AT200" s="454">
        <v>0.76708770364015699</v>
      </c>
      <c r="AU200" s="454">
        <v>0.758386183238839</v>
      </c>
      <c r="AV200" s="454">
        <v>0.72535185866667395</v>
      </c>
      <c r="AW200" s="454">
        <v>0.72278252889804595</v>
      </c>
      <c r="AX200" s="454">
        <v>0.77722404741673501</v>
      </c>
      <c r="AY200" s="454">
        <v>0.76470039971024295</v>
      </c>
      <c r="AZ200" s="454">
        <v>0.75454376167626003</v>
      </c>
      <c r="BA200" s="454">
        <v>0.78335248903155597</v>
      </c>
      <c r="BB200" s="454">
        <v>0.78805754529480698</v>
      </c>
      <c r="BC200" s="454">
        <v>0.770474048913113</v>
      </c>
      <c r="BD200" s="454">
        <v>0.749237503264511</v>
      </c>
      <c r="BE200" s="454">
        <v>0.78027296640900601</v>
      </c>
      <c r="BF200" s="454">
        <v>0.82631650255965206</v>
      </c>
      <c r="BG200" s="454">
        <v>0.83405028889330901</v>
      </c>
      <c r="BH200" s="454">
        <v>0.89114273482314299</v>
      </c>
      <c r="BI200" s="454">
        <v>0.92902927154479498</v>
      </c>
      <c r="BJ200" s="454">
        <v>0.90159946497280996</v>
      </c>
      <c r="BK200" s="454">
        <v>0.87965401874357396</v>
      </c>
      <c r="BL200" s="454">
        <v>0.84841160866481502</v>
      </c>
      <c r="BM200" s="454">
        <v>0.87285648164547602</v>
      </c>
      <c r="BN200" s="454"/>
      <c r="BO200" s="458">
        <f>ROW()</f>
        <v>200</v>
      </c>
    </row>
    <row r="201" spans="1:67" s="455" customFormat="1" ht="14" x14ac:dyDescent="0.15">
      <c r="A201" s="454" t="s">
        <v>299</v>
      </c>
      <c r="B201" s="454" t="s">
        <v>964</v>
      </c>
      <c r="C201" s="454" t="s">
        <v>1072</v>
      </c>
      <c r="D201" s="454" t="s">
        <v>1073</v>
      </c>
      <c r="E201" s="454"/>
      <c r="F201" s="454"/>
      <c r="G201" s="454"/>
      <c r="H201" s="454"/>
      <c r="I201" s="454"/>
      <c r="J201" s="454"/>
      <c r="K201" s="454"/>
      <c r="L201" s="454"/>
      <c r="M201" s="454"/>
      <c r="N201" s="454"/>
      <c r="O201" s="454"/>
      <c r="P201" s="454"/>
      <c r="Q201" s="454"/>
      <c r="R201" s="454"/>
      <c r="S201" s="454"/>
      <c r="T201" s="454"/>
      <c r="U201" s="454"/>
      <c r="V201" s="454"/>
      <c r="W201" s="454"/>
      <c r="X201" s="454"/>
      <c r="Y201" s="454"/>
      <c r="Z201" s="454"/>
      <c r="AA201" s="454"/>
      <c r="AB201" s="454"/>
      <c r="AC201" s="454"/>
      <c r="AD201" s="454"/>
      <c r="AE201" s="454"/>
      <c r="AF201" s="454"/>
      <c r="AG201" s="454"/>
      <c r="AH201" s="454"/>
      <c r="AI201" s="454">
        <v>0.72717284733135201</v>
      </c>
      <c r="AJ201" s="454">
        <v>0.75258684035524004</v>
      </c>
      <c r="AK201" s="454">
        <v>0.75698019720156695</v>
      </c>
      <c r="AL201" s="454">
        <v>0.72099738041137795</v>
      </c>
      <c r="AM201" s="454">
        <v>0.75712414975809506</v>
      </c>
      <c r="AN201" s="454">
        <v>0.85912343763182597</v>
      </c>
      <c r="AO201" s="454">
        <v>0.85896238204181496</v>
      </c>
      <c r="AP201" s="454">
        <v>0.91555356582085501</v>
      </c>
      <c r="AQ201" s="454">
        <v>1.0370381323761499</v>
      </c>
      <c r="AR201" s="454">
        <v>1.13582043255737</v>
      </c>
      <c r="AS201" s="454">
        <v>1.25618099456224</v>
      </c>
      <c r="AT201" s="454">
        <v>1.31344106679007</v>
      </c>
      <c r="AU201" s="454">
        <v>1.4522351012293999</v>
      </c>
      <c r="AV201" s="454">
        <v>1.50301579454946</v>
      </c>
      <c r="AW201" s="454">
        <v>1.4345606682430101</v>
      </c>
      <c r="AX201" s="454">
        <v>1.5603931069540899</v>
      </c>
      <c r="AY201" s="454">
        <v>1.65642878791052</v>
      </c>
      <c r="AZ201" s="454">
        <v>1.6748918430816</v>
      </c>
      <c r="BA201" s="454">
        <v>1.7709411188651101</v>
      </c>
      <c r="BB201" s="454">
        <v>1.67380309218111</v>
      </c>
      <c r="BC201" s="454">
        <v>1.81794888427641</v>
      </c>
      <c r="BD201" s="454">
        <v>1.85903340416986</v>
      </c>
      <c r="BE201" s="454">
        <v>1.8144089246930399</v>
      </c>
      <c r="BF201" s="454">
        <v>1.8471479672661399</v>
      </c>
      <c r="BG201" s="454">
        <v>1.91183540977099</v>
      </c>
      <c r="BH201" s="454">
        <v>1.8695924015983401</v>
      </c>
      <c r="BI201" s="454">
        <v>1.8976469667123099</v>
      </c>
      <c r="BJ201" s="454">
        <v>2.0056920573308901</v>
      </c>
      <c r="BK201" s="454">
        <v>2.1508185660441601</v>
      </c>
      <c r="BL201" s="454">
        <v>2.1355081817527499</v>
      </c>
      <c r="BM201" s="454">
        <v>2.2258003104628301</v>
      </c>
      <c r="BN201" s="454">
        <v>2.30192913243074</v>
      </c>
      <c r="BO201" s="458">
        <f>ROW()</f>
        <v>201</v>
      </c>
    </row>
    <row r="202" spans="1:67" s="455" customFormat="1" ht="14" x14ac:dyDescent="0.15">
      <c r="A202" s="454" t="s">
        <v>303</v>
      </c>
      <c r="B202" s="454" t="s">
        <v>965</v>
      </c>
      <c r="C202" s="454" t="s">
        <v>1072</v>
      </c>
      <c r="D202" s="454" t="s">
        <v>1073</v>
      </c>
      <c r="E202" s="454"/>
      <c r="F202" s="454"/>
      <c r="G202" s="454"/>
      <c r="H202" s="454"/>
      <c r="I202" s="454"/>
      <c r="J202" s="454"/>
      <c r="K202" s="454"/>
      <c r="L202" s="454"/>
      <c r="M202" s="454"/>
      <c r="N202" s="454"/>
      <c r="O202" s="454"/>
      <c r="P202" s="454"/>
      <c r="Q202" s="454"/>
      <c r="R202" s="454"/>
      <c r="S202" s="454"/>
      <c r="T202" s="454"/>
      <c r="U202" s="454"/>
      <c r="V202" s="454"/>
      <c r="W202" s="454"/>
      <c r="X202" s="454"/>
      <c r="Y202" s="454"/>
      <c r="Z202" s="454"/>
      <c r="AA202" s="454"/>
      <c r="AB202" s="454"/>
      <c r="AC202" s="454"/>
      <c r="AD202" s="454"/>
      <c r="AE202" s="454"/>
      <c r="AF202" s="454"/>
      <c r="AG202" s="454"/>
      <c r="AH202" s="454"/>
      <c r="AI202" s="454">
        <v>0.26604299999999997</v>
      </c>
      <c r="AJ202" s="454">
        <v>0.39953699999999998</v>
      </c>
      <c r="AK202" s="454">
        <v>0.54151899999999997</v>
      </c>
      <c r="AL202" s="454">
        <v>0.69107499999999999</v>
      </c>
      <c r="AM202" s="454">
        <v>0.928562</v>
      </c>
      <c r="AN202" s="454">
        <v>1.163951</v>
      </c>
      <c r="AO202" s="454">
        <v>1.3511660000000001</v>
      </c>
      <c r="AP202" s="454">
        <v>1.5129870000000001</v>
      </c>
      <c r="AQ202" s="454">
        <v>1.655</v>
      </c>
      <c r="AR202" s="454">
        <v>1.7376560000000001</v>
      </c>
      <c r="AS202" s="454">
        <v>1.8331660000000001</v>
      </c>
      <c r="AT202" s="454">
        <v>1.8376060000000001</v>
      </c>
      <c r="AU202" s="454">
        <v>1.799795</v>
      </c>
      <c r="AV202" s="454">
        <v>1.804465</v>
      </c>
      <c r="AW202" s="454">
        <v>1.8300449999999999</v>
      </c>
      <c r="AX202" s="454">
        <v>1.8675949999999999</v>
      </c>
      <c r="AY202" s="454">
        <v>1.8504529999999999</v>
      </c>
      <c r="AZ202" s="454">
        <v>1.853936</v>
      </c>
      <c r="BA202" s="454">
        <v>1.8422430000000001</v>
      </c>
      <c r="BB202" s="454">
        <v>1.869157</v>
      </c>
      <c r="BC202" s="454">
        <v>1.8048150000000001</v>
      </c>
      <c r="BD202" s="454">
        <v>1.8014239999999999</v>
      </c>
      <c r="BE202" s="454">
        <v>1.796168</v>
      </c>
      <c r="BF202" s="454">
        <v>1.7620450000000001</v>
      </c>
      <c r="BG202" s="454">
        <v>1.767142</v>
      </c>
      <c r="BH202" s="454">
        <v>1.7651159999999999</v>
      </c>
      <c r="BI202" s="454">
        <v>1.7328429999999999</v>
      </c>
      <c r="BJ202" s="454">
        <v>1.7428790000000001</v>
      </c>
      <c r="BK202" s="454">
        <v>1.748426</v>
      </c>
      <c r="BL202" s="454">
        <v>1.787166</v>
      </c>
      <c r="BM202" s="454">
        <v>1.7905</v>
      </c>
      <c r="BN202" s="454">
        <v>1.8372040000000001</v>
      </c>
      <c r="BO202" s="458">
        <f>ROW()</f>
        <v>202</v>
      </c>
    </row>
    <row r="203" spans="1:67" s="455" customFormat="1" ht="14" x14ac:dyDescent="0.15">
      <c r="A203" s="454" t="s">
        <v>966</v>
      </c>
      <c r="B203" s="454" t="s">
        <v>967</v>
      </c>
      <c r="C203" s="454" t="s">
        <v>1072</v>
      </c>
      <c r="D203" s="454" t="s">
        <v>1073</v>
      </c>
      <c r="E203" s="454"/>
      <c r="F203" s="454"/>
      <c r="G203" s="454"/>
      <c r="H203" s="454"/>
      <c r="I203" s="454"/>
      <c r="J203" s="454"/>
      <c r="K203" s="454"/>
      <c r="L203" s="454"/>
      <c r="M203" s="454"/>
      <c r="N203" s="454"/>
      <c r="O203" s="454"/>
      <c r="P203" s="454"/>
      <c r="Q203" s="454"/>
      <c r="R203" s="454"/>
      <c r="S203" s="454"/>
      <c r="T203" s="454"/>
      <c r="U203" s="454"/>
      <c r="V203" s="454"/>
      <c r="W203" s="454"/>
      <c r="X203" s="454"/>
      <c r="Y203" s="454"/>
      <c r="Z203" s="454"/>
      <c r="AA203" s="454"/>
      <c r="AB203" s="454"/>
      <c r="AC203" s="454"/>
      <c r="AD203" s="454"/>
      <c r="AE203" s="454"/>
      <c r="AF203" s="454"/>
      <c r="AG203" s="454"/>
      <c r="AH203" s="454"/>
      <c r="AI203" s="454"/>
      <c r="AJ203" s="454"/>
      <c r="AK203" s="454"/>
      <c r="AL203" s="454"/>
      <c r="AM203" s="454"/>
      <c r="AN203" s="454"/>
      <c r="AO203" s="454"/>
      <c r="AP203" s="454"/>
      <c r="AQ203" s="454"/>
      <c r="AR203" s="454"/>
      <c r="AS203" s="454"/>
      <c r="AT203" s="454"/>
      <c r="AU203" s="454"/>
      <c r="AV203" s="454"/>
      <c r="AW203" s="454"/>
      <c r="AX203" s="454"/>
      <c r="AY203" s="454"/>
      <c r="AZ203" s="454"/>
      <c r="BA203" s="454"/>
      <c r="BB203" s="454"/>
      <c r="BC203" s="454"/>
      <c r="BD203" s="454"/>
      <c r="BE203" s="454"/>
      <c r="BF203" s="454"/>
      <c r="BG203" s="454"/>
      <c r="BH203" s="454"/>
      <c r="BI203" s="454"/>
      <c r="BJ203" s="454"/>
      <c r="BK203" s="454"/>
      <c r="BL203" s="454"/>
      <c r="BM203" s="454"/>
      <c r="BN203" s="454"/>
      <c r="BO203" s="458">
        <f>ROW()</f>
        <v>203</v>
      </c>
    </row>
    <row r="204" spans="1:67" s="455" customFormat="1" ht="14" x14ac:dyDescent="0.15">
      <c r="A204" s="454" t="s">
        <v>968</v>
      </c>
      <c r="B204" s="454" t="s">
        <v>969</v>
      </c>
      <c r="C204" s="454" t="s">
        <v>1072</v>
      </c>
      <c r="D204" s="454" t="s">
        <v>1073</v>
      </c>
      <c r="E204" s="454"/>
      <c r="F204" s="454"/>
      <c r="G204" s="454"/>
      <c r="H204" s="454"/>
      <c r="I204" s="454"/>
      <c r="J204" s="454"/>
      <c r="K204" s="454"/>
      <c r="L204" s="454"/>
      <c r="M204" s="454"/>
      <c r="N204" s="454"/>
      <c r="O204" s="454"/>
      <c r="P204" s="454"/>
      <c r="Q204" s="454"/>
      <c r="R204" s="454"/>
      <c r="S204" s="454"/>
      <c r="T204" s="454"/>
      <c r="U204" s="454"/>
      <c r="V204" s="454"/>
      <c r="W204" s="454"/>
      <c r="X204" s="454"/>
      <c r="Y204" s="454"/>
      <c r="Z204" s="454"/>
      <c r="AA204" s="454"/>
      <c r="AB204" s="454"/>
      <c r="AC204" s="454"/>
      <c r="AD204" s="454"/>
      <c r="AE204" s="454"/>
      <c r="AF204" s="454"/>
      <c r="AG204" s="454"/>
      <c r="AH204" s="454"/>
      <c r="AI204" s="454">
        <v>0.645290202827563</v>
      </c>
      <c r="AJ204" s="454">
        <v>0.64367691694976303</v>
      </c>
      <c r="AK204" s="454">
        <v>0.64554899966339097</v>
      </c>
      <c r="AL204" s="454">
        <v>0.64249721086540201</v>
      </c>
      <c r="AM204" s="454">
        <v>0.64905734742629795</v>
      </c>
      <c r="AN204" s="454">
        <v>0.65336300867919905</v>
      </c>
      <c r="AO204" s="454">
        <v>0.66671235851964405</v>
      </c>
      <c r="AP204" s="454">
        <v>0.66414196346710397</v>
      </c>
      <c r="AQ204" s="454">
        <v>0.698520262459978</v>
      </c>
      <c r="AR204" s="454">
        <v>0.698957968907439</v>
      </c>
      <c r="AS204" s="454">
        <v>0.705994494754832</v>
      </c>
      <c r="AT204" s="454">
        <v>0.72844729305746403</v>
      </c>
      <c r="AU204" s="454">
        <v>0.73555719389263596</v>
      </c>
      <c r="AV204" s="454">
        <v>0.75318537211922298</v>
      </c>
      <c r="AW204" s="454">
        <v>0.72401729751003097</v>
      </c>
      <c r="AX204" s="454">
        <v>0.74826660043915705</v>
      </c>
      <c r="AY204" s="454">
        <v>0.76574031356274697</v>
      </c>
      <c r="AZ204" s="454">
        <v>0.77379237373703103</v>
      </c>
      <c r="BA204" s="454">
        <v>0.80905048325111395</v>
      </c>
      <c r="BB204" s="454">
        <v>0.84395251967629603</v>
      </c>
      <c r="BC204" s="454">
        <v>0.85472946050479204</v>
      </c>
      <c r="BD204" s="454">
        <v>0.85717541246428897</v>
      </c>
      <c r="BE204" s="454">
        <v>0.85765760483111197</v>
      </c>
      <c r="BF204" s="454">
        <v>0.85953782591803896</v>
      </c>
      <c r="BG204" s="454">
        <v>0.86042176680707705</v>
      </c>
      <c r="BH204" s="454">
        <v>0.87498438215726304</v>
      </c>
      <c r="BI204" s="454">
        <v>0.89170179934851501</v>
      </c>
      <c r="BJ204" s="454">
        <v>0.90527827664661698</v>
      </c>
      <c r="BK204" s="454">
        <v>0.89993727052140804</v>
      </c>
      <c r="BL204" s="454">
        <v>0.90562564607517704</v>
      </c>
      <c r="BM204" s="454">
        <v>0.91542195760061396</v>
      </c>
      <c r="BN204" s="454"/>
      <c r="BO204" s="458">
        <f>ROW()</f>
        <v>204</v>
      </c>
    </row>
    <row r="205" spans="1:67" s="455" customFormat="1" ht="14" x14ac:dyDescent="0.15">
      <c r="A205" s="454" t="s">
        <v>1109</v>
      </c>
      <c r="B205" s="454" t="s">
        <v>970</v>
      </c>
      <c r="C205" s="454" t="s">
        <v>1072</v>
      </c>
      <c r="D205" s="454" t="s">
        <v>1073</v>
      </c>
      <c r="E205" s="454"/>
      <c r="F205" s="454"/>
      <c r="G205" s="454"/>
      <c r="H205" s="454"/>
      <c r="I205" s="454"/>
      <c r="J205" s="454"/>
      <c r="K205" s="454"/>
      <c r="L205" s="454"/>
      <c r="M205" s="454"/>
      <c r="N205" s="454"/>
      <c r="O205" s="454"/>
      <c r="P205" s="454"/>
      <c r="Q205" s="454"/>
      <c r="R205" s="454"/>
      <c r="S205" s="454"/>
      <c r="T205" s="454"/>
      <c r="U205" s="454"/>
      <c r="V205" s="454"/>
      <c r="W205" s="454"/>
      <c r="X205" s="454"/>
      <c r="Y205" s="454"/>
      <c r="Z205" s="454"/>
      <c r="AA205" s="454"/>
      <c r="AB205" s="454"/>
      <c r="AC205" s="454"/>
      <c r="AD205" s="454"/>
      <c r="AE205" s="454"/>
      <c r="AF205" s="454"/>
      <c r="AG205" s="454"/>
      <c r="AH205" s="454"/>
      <c r="AI205" s="454"/>
      <c r="AJ205" s="454"/>
      <c r="AK205" s="454"/>
      <c r="AL205" s="454"/>
      <c r="AM205" s="454"/>
      <c r="AN205" s="454"/>
      <c r="AO205" s="454"/>
      <c r="AP205" s="454"/>
      <c r="AQ205" s="454"/>
      <c r="AR205" s="454"/>
      <c r="AS205" s="454"/>
      <c r="AT205" s="454"/>
      <c r="AU205" s="454"/>
      <c r="AV205" s="454"/>
      <c r="AW205" s="454"/>
      <c r="AX205" s="454"/>
      <c r="AY205" s="454"/>
      <c r="AZ205" s="454"/>
      <c r="BA205" s="454"/>
      <c r="BB205" s="454"/>
      <c r="BC205" s="454"/>
      <c r="BD205" s="454"/>
      <c r="BE205" s="454"/>
      <c r="BF205" s="454"/>
      <c r="BG205" s="454"/>
      <c r="BH205" s="454"/>
      <c r="BI205" s="454"/>
      <c r="BJ205" s="454"/>
      <c r="BK205" s="454"/>
      <c r="BL205" s="454"/>
      <c r="BM205" s="454"/>
      <c r="BN205" s="454"/>
      <c r="BO205" s="458">
        <f>ROW()</f>
        <v>205</v>
      </c>
    </row>
    <row r="206" spans="1:67" s="455" customFormat="1" ht="14" x14ac:dyDescent="0.15">
      <c r="A206" s="454" t="s">
        <v>304</v>
      </c>
      <c r="B206" s="454" t="s">
        <v>971</v>
      </c>
      <c r="C206" s="454" t="s">
        <v>1072</v>
      </c>
      <c r="D206" s="454" t="s">
        <v>1073</v>
      </c>
      <c r="E206" s="454"/>
      <c r="F206" s="454"/>
      <c r="G206" s="454"/>
      <c r="H206" s="454"/>
      <c r="I206" s="454"/>
      <c r="J206" s="454"/>
      <c r="K206" s="454"/>
      <c r="L206" s="454"/>
      <c r="M206" s="454"/>
      <c r="N206" s="454"/>
      <c r="O206" s="454"/>
      <c r="P206" s="454"/>
      <c r="Q206" s="454"/>
      <c r="R206" s="454"/>
      <c r="S206" s="454"/>
      <c r="T206" s="454"/>
      <c r="U206" s="454"/>
      <c r="V206" s="454"/>
      <c r="W206" s="454"/>
      <c r="X206" s="454"/>
      <c r="Y206" s="454"/>
      <c r="Z206" s="454"/>
      <c r="AA206" s="454"/>
      <c r="AB206" s="454"/>
      <c r="AC206" s="454"/>
      <c r="AD206" s="454"/>
      <c r="AE206" s="454"/>
      <c r="AF206" s="454"/>
      <c r="AG206" s="454"/>
      <c r="AH206" s="454"/>
      <c r="AI206" s="454">
        <v>0.476213</v>
      </c>
      <c r="AJ206" s="454">
        <v>0.50709599999999999</v>
      </c>
      <c r="AK206" s="454">
        <v>0.55254599999999998</v>
      </c>
      <c r="AL206" s="454">
        <v>0.57956700000000005</v>
      </c>
      <c r="AM206" s="454">
        <v>0.60874600000000001</v>
      </c>
      <c r="AN206" s="454">
        <v>0.61668599999999996</v>
      </c>
      <c r="AO206" s="454">
        <v>0.62846800000000003</v>
      </c>
      <c r="AP206" s="454">
        <v>0.64114099999999996</v>
      </c>
      <c r="AQ206" s="454">
        <v>0.65678199999999998</v>
      </c>
      <c r="AR206" s="454">
        <v>0.66064199999999995</v>
      </c>
      <c r="AS206" s="454">
        <v>0.66111600000000004</v>
      </c>
      <c r="AT206" s="454">
        <v>0.67105400000000004</v>
      </c>
      <c r="AU206" s="454">
        <v>0.67208100000000004</v>
      </c>
      <c r="AV206" s="454">
        <v>0.66979699999999998</v>
      </c>
      <c r="AW206" s="454">
        <v>0.67614700000000005</v>
      </c>
      <c r="AX206" s="454">
        <v>0.66425900000000004</v>
      </c>
      <c r="AY206" s="454">
        <v>0.64015599999999995</v>
      </c>
      <c r="AZ206" s="454">
        <v>0.64681599999999995</v>
      </c>
      <c r="BA206" s="454">
        <v>0.63614800000000005</v>
      </c>
      <c r="BB206" s="454">
        <v>0.62732900000000003</v>
      </c>
      <c r="BC206" s="454">
        <v>0.62312199999999995</v>
      </c>
      <c r="BD206" s="454">
        <v>0.62308300000000005</v>
      </c>
      <c r="BE206" s="454">
        <v>0.60539799999999999</v>
      </c>
      <c r="BF206" s="454">
        <v>0.58360699999999999</v>
      </c>
      <c r="BG206" s="454">
        <v>0.57886800000000005</v>
      </c>
      <c r="BH206" s="454">
        <v>0.58494699999999999</v>
      </c>
      <c r="BI206" s="454">
        <v>0.57141600000000004</v>
      </c>
      <c r="BJ206" s="454">
        <v>0.57568799999999998</v>
      </c>
      <c r="BK206" s="454">
        <v>0.57122700000000004</v>
      </c>
      <c r="BL206" s="454">
        <v>0.57615899999999998</v>
      </c>
      <c r="BM206" s="454">
        <v>0.56855299999999998</v>
      </c>
      <c r="BN206" s="454">
        <v>0.57159599999999999</v>
      </c>
      <c r="BO206" s="458">
        <f>ROW()</f>
        <v>206</v>
      </c>
    </row>
    <row r="207" spans="1:67" s="455" customFormat="1" ht="14" x14ac:dyDescent="0.15">
      <c r="A207" s="454" t="s">
        <v>300</v>
      </c>
      <c r="B207" s="454" t="s">
        <v>972</v>
      </c>
      <c r="C207" s="454" t="s">
        <v>1072</v>
      </c>
      <c r="D207" s="454" t="s">
        <v>1073</v>
      </c>
      <c r="E207" s="454"/>
      <c r="F207" s="454"/>
      <c r="G207" s="454"/>
      <c r="H207" s="454"/>
      <c r="I207" s="454"/>
      <c r="J207" s="454"/>
      <c r="K207" s="454"/>
      <c r="L207" s="454"/>
      <c r="M207" s="454"/>
      <c r="N207" s="454"/>
      <c r="O207" s="454"/>
      <c r="P207" s="454"/>
      <c r="Q207" s="454"/>
      <c r="R207" s="454"/>
      <c r="S207" s="454"/>
      <c r="T207" s="454"/>
      <c r="U207" s="454"/>
      <c r="V207" s="454"/>
      <c r="W207" s="454"/>
      <c r="X207" s="454"/>
      <c r="Y207" s="454"/>
      <c r="Z207" s="454"/>
      <c r="AA207" s="454"/>
      <c r="AB207" s="454"/>
      <c r="AC207" s="454"/>
      <c r="AD207" s="454"/>
      <c r="AE207" s="454"/>
      <c r="AF207" s="454"/>
      <c r="AG207" s="454"/>
      <c r="AH207" s="454"/>
      <c r="AI207" s="454">
        <v>314.23375500500703</v>
      </c>
      <c r="AJ207" s="454">
        <v>380.30766374711101</v>
      </c>
      <c r="AK207" s="454">
        <v>424.19897595233101</v>
      </c>
      <c r="AL207" s="454">
        <v>465.01383213354899</v>
      </c>
      <c r="AM207" s="454">
        <v>512.53690917163897</v>
      </c>
      <c r="AN207" s="454">
        <v>557.61505262688695</v>
      </c>
      <c r="AO207" s="454">
        <v>610.13145629521296</v>
      </c>
      <c r="AP207" s="454">
        <v>620.24723704386997</v>
      </c>
      <c r="AQ207" s="454">
        <v>713.06482685084904</v>
      </c>
      <c r="AR207" s="454">
        <v>778.25365698831399</v>
      </c>
      <c r="AS207" s="454">
        <v>872.61128229710596</v>
      </c>
      <c r="AT207" s="454">
        <v>972.309276326229</v>
      </c>
      <c r="AU207" s="454">
        <v>1129.2333478604401</v>
      </c>
      <c r="AV207" s="454">
        <v>1275.0830811480901</v>
      </c>
      <c r="AW207" s="454">
        <v>1388.71057213788</v>
      </c>
      <c r="AX207" s="454">
        <v>1520.8952119688199</v>
      </c>
      <c r="AY207" s="454">
        <v>1606.02782629631</v>
      </c>
      <c r="AZ207" s="454">
        <v>1761.3564372291401</v>
      </c>
      <c r="BA207" s="454">
        <v>1939.4800204190301</v>
      </c>
      <c r="BB207" s="454">
        <v>1997.42895574765</v>
      </c>
      <c r="BC207" s="454">
        <v>2065.5990864202199</v>
      </c>
      <c r="BD207" s="454">
        <v>2126.669921875</v>
      </c>
      <c r="BE207" s="454">
        <v>2288.408203125</v>
      </c>
      <c r="BF207" s="454">
        <v>2309.77734375</v>
      </c>
      <c r="BG207" s="454">
        <v>2383.45092773438</v>
      </c>
      <c r="BH207" s="454">
        <v>2453.15966796875</v>
      </c>
      <c r="BI207" s="454">
        <v>2507.39965820313</v>
      </c>
      <c r="BJ207" s="454">
        <v>2534.37670898438</v>
      </c>
      <c r="BK207" s="454">
        <v>2523.7637908862198</v>
      </c>
      <c r="BL207" s="454">
        <v>2555.3307976404299</v>
      </c>
      <c r="BM207" s="454">
        <v>2580.5466384926699</v>
      </c>
      <c r="BN207" s="454">
        <v>2617.4551509533198</v>
      </c>
      <c r="BO207" s="458">
        <f>ROW()</f>
        <v>207</v>
      </c>
    </row>
    <row r="208" spans="1:67" s="455" customFormat="1" ht="14" x14ac:dyDescent="0.15">
      <c r="A208" s="454" t="s">
        <v>973</v>
      </c>
      <c r="B208" s="454" t="s">
        <v>974</v>
      </c>
      <c r="C208" s="454" t="s">
        <v>1072</v>
      </c>
      <c r="D208" s="454" t="s">
        <v>1073</v>
      </c>
      <c r="E208" s="454"/>
      <c r="F208" s="454"/>
      <c r="G208" s="454"/>
      <c r="H208" s="454"/>
      <c r="I208" s="454"/>
      <c r="J208" s="454"/>
      <c r="K208" s="454"/>
      <c r="L208" s="454"/>
      <c r="M208" s="454"/>
      <c r="N208" s="454"/>
      <c r="O208" s="454"/>
      <c r="P208" s="454"/>
      <c r="Q208" s="454"/>
      <c r="R208" s="454"/>
      <c r="S208" s="454"/>
      <c r="T208" s="454"/>
      <c r="U208" s="454"/>
      <c r="V208" s="454"/>
      <c r="W208" s="454"/>
      <c r="X208" s="454"/>
      <c r="Y208" s="454"/>
      <c r="Z208" s="454"/>
      <c r="AA208" s="454"/>
      <c r="AB208" s="454"/>
      <c r="AC208" s="454"/>
      <c r="AD208" s="454"/>
      <c r="AE208" s="454"/>
      <c r="AF208" s="454"/>
      <c r="AG208" s="454"/>
      <c r="AH208" s="454"/>
      <c r="AI208" s="454"/>
      <c r="AJ208" s="454"/>
      <c r="AK208" s="454"/>
      <c r="AL208" s="454"/>
      <c r="AM208" s="454">
        <v>0.57243253148989004</v>
      </c>
      <c r="AN208" s="454">
        <v>0.60432276771973303</v>
      </c>
      <c r="AO208" s="454">
        <v>0.60897934528194997</v>
      </c>
      <c r="AP208" s="454">
        <v>0.57570406894910497</v>
      </c>
      <c r="AQ208" s="454">
        <v>0.53871262314559998</v>
      </c>
      <c r="AR208" s="454">
        <v>0.51513374703753301</v>
      </c>
      <c r="AS208" s="454">
        <v>0.556322049087976</v>
      </c>
      <c r="AT208" s="454">
        <v>0.55682116259108305</v>
      </c>
      <c r="AU208" s="454">
        <v>0.55643369830951805</v>
      </c>
      <c r="AV208" s="454">
        <v>0.53406573934340695</v>
      </c>
      <c r="AW208" s="454">
        <v>0.49485201854463601</v>
      </c>
      <c r="AX208" s="454">
        <v>0.48007588777125298</v>
      </c>
      <c r="AY208" s="454">
        <v>0.490822243842095</v>
      </c>
      <c r="AZ208" s="454">
        <v>0.500703956574853</v>
      </c>
      <c r="BA208" s="454">
        <v>0.57484041122641505</v>
      </c>
      <c r="BB208" s="454">
        <v>0.58176184184588997</v>
      </c>
      <c r="BC208" s="454">
        <v>0.650712762818204</v>
      </c>
      <c r="BD208" s="454">
        <v>0.67201765050687001</v>
      </c>
      <c r="BE208" s="454">
        <v>0.61193669032312403</v>
      </c>
      <c r="BF208" s="454">
        <v>0.64711780264122598</v>
      </c>
      <c r="BG208" s="454">
        <v>0.608354215297364</v>
      </c>
      <c r="BH208" s="454">
        <v>0.54953545159436201</v>
      </c>
      <c r="BI208" s="454">
        <v>0.55945989311000699</v>
      </c>
      <c r="BJ208" s="454">
        <v>0.56552749456804596</v>
      </c>
      <c r="BK208" s="454">
        <v>0.55066421460479797</v>
      </c>
      <c r="BL208" s="454">
        <v>0.56181263477962196</v>
      </c>
      <c r="BM208" s="454">
        <v>0.56745082768595301</v>
      </c>
      <c r="BN208" s="454">
        <v>0.59101508251555301</v>
      </c>
      <c r="BO208" s="458">
        <f>ROW()</f>
        <v>208</v>
      </c>
    </row>
    <row r="209" spans="1:67" s="455" customFormat="1" ht="14" x14ac:dyDescent="0.15">
      <c r="A209" s="454" t="s">
        <v>975</v>
      </c>
      <c r="B209" s="454" t="s">
        <v>976</v>
      </c>
      <c r="C209" s="454" t="s">
        <v>1072</v>
      </c>
      <c r="D209" s="454" t="s">
        <v>1073</v>
      </c>
      <c r="E209" s="454"/>
      <c r="F209" s="454"/>
      <c r="G209" s="454"/>
      <c r="H209" s="454"/>
      <c r="I209" s="454"/>
      <c r="J209" s="454"/>
      <c r="K209" s="454"/>
      <c r="L209" s="454"/>
      <c r="M209" s="454"/>
      <c r="N209" s="454"/>
      <c r="O209" s="454"/>
      <c r="P209" s="454"/>
      <c r="Q209" s="454"/>
      <c r="R209" s="454"/>
      <c r="S209" s="454"/>
      <c r="T209" s="454"/>
      <c r="U209" s="454"/>
      <c r="V209" s="454"/>
      <c r="W209" s="454"/>
      <c r="X209" s="454"/>
      <c r="Y209" s="454"/>
      <c r="Z209" s="454"/>
      <c r="AA209" s="454"/>
      <c r="AB209" s="454"/>
      <c r="AC209" s="454"/>
      <c r="AD209" s="454"/>
      <c r="AE209" s="454"/>
      <c r="AF209" s="454"/>
      <c r="AG209" s="454"/>
      <c r="AH209" s="454"/>
      <c r="AI209" s="454"/>
      <c r="AJ209" s="454"/>
      <c r="AK209" s="454"/>
      <c r="AL209" s="454"/>
      <c r="AM209" s="454"/>
      <c r="AN209" s="454"/>
      <c r="AO209" s="454"/>
      <c r="AP209" s="454"/>
      <c r="AQ209" s="454"/>
      <c r="AR209" s="454"/>
      <c r="AS209" s="454"/>
      <c r="AT209" s="454"/>
      <c r="AU209" s="454"/>
      <c r="AV209" s="454"/>
      <c r="AW209" s="454"/>
      <c r="AX209" s="454"/>
      <c r="AY209" s="454"/>
      <c r="AZ209" s="454"/>
      <c r="BA209" s="454"/>
      <c r="BB209" s="454"/>
      <c r="BC209" s="454"/>
      <c r="BD209" s="454"/>
      <c r="BE209" s="454"/>
      <c r="BF209" s="454"/>
      <c r="BG209" s="454"/>
      <c r="BH209" s="454"/>
      <c r="BI209" s="454"/>
      <c r="BJ209" s="454"/>
      <c r="BK209" s="454"/>
      <c r="BL209" s="454"/>
      <c r="BM209" s="454"/>
      <c r="BN209" s="454"/>
      <c r="BO209" s="458">
        <f>ROW()</f>
        <v>209</v>
      </c>
    </row>
    <row r="210" spans="1:67" s="455" customFormat="1" ht="14" x14ac:dyDescent="0.15">
      <c r="A210" s="454" t="s">
        <v>977</v>
      </c>
      <c r="B210" s="454" t="s">
        <v>978</v>
      </c>
      <c r="C210" s="454" t="s">
        <v>1072</v>
      </c>
      <c r="D210" s="454" t="s">
        <v>1073</v>
      </c>
      <c r="E210" s="454"/>
      <c r="F210" s="454"/>
      <c r="G210" s="454"/>
      <c r="H210" s="454"/>
      <c r="I210" s="454"/>
      <c r="J210" s="454"/>
      <c r="K210" s="454"/>
      <c r="L210" s="454"/>
      <c r="M210" s="454"/>
      <c r="N210" s="454"/>
      <c r="O210" s="454"/>
      <c r="P210" s="454"/>
      <c r="Q210" s="454"/>
      <c r="R210" s="454"/>
      <c r="S210" s="454"/>
      <c r="T210" s="454"/>
      <c r="U210" s="454"/>
      <c r="V210" s="454"/>
      <c r="W210" s="454"/>
      <c r="X210" s="454"/>
      <c r="Y210" s="454"/>
      <c r="Z210" s="454"/>
      <c r="AA210" s="454"/>
      <c r="AB210" s="454"/>
      <c r="AC210" s="454"/>
      <c r="AD210" s="454"/>
      <c r="AE210" s="454"/>
      <c r="AF210" s="454"/>
      <c r="AG210" s="454"/>
      <c r="AH210" s="454"/>
      <c r="AI210" s="454"/>
      <c r="AJ210" s="454"/>
      <c r="AK210" s="454"/>
      <c r="AL210" s="454"/>
      <c r="AM210" s="454"/>
      <c r="AN210" s="454"/>
      <c r="AO210" s="454"/>
      <c r="AP210" s="454"/>
      <c r="AQ210" s="454"/>
      <c r="AR210" s="454"/>
      <c r="AS210" s="454"/>
      <c r="AT210" s="454"/>
      <c r="AU210" s="454"/>
      <c r="AV210" s="454"/>
      <c r="AW210" s="454"/>
      <c r="AX210" s="454"/>
      <c r="AY210" s="454"/>
      <c r="AZ210" s="454"/>
      <c r="BA210" s="454"/>
      <c r="BB210" s="454"/>
      <c r="BC210" s="454"/>
      <c r="BD210" s="454"/>
      <c r="BE210" s="454"/>
      <c r="BF210" s="454"/>
      <c r="BG210" s="454"/>
      <c r="BH210" s="454"/>
      <c r="BI210" s="454"/>
      <c r="BJ210" s="454"/>
      <c r="BK210" s="454"/>
      <c r="BL210" s="454"/>
      <c r="BM210" s="454"/>
      <c r="BN210" s="454"/>
      <c r="BO210" s="458">
        <f>ROW()</f>
        <v>210</v>
      </c>
    </row>
    <row r="211" spans="1:67" s="455" customFormat="1" ht="14" x14ac:dyDescent="0.15">
      <c r="A211" s="454" t="s">
        <v>979</v>
      </c>
      <c r="B211" s="454" t="s">
        <v>980</v>
      </c>
      <c r="C211" s="454" t="s">
        <v>1072</v>
      </c>
      <c r="D211" s="454" t="s">
        <v>1073</v>
      </c>
      <c r="E211" s="454"/>
      <c r="F211" s="454"/>
      <c r="G211" s="454"/>
      <c r="H211" s="454"/>
      <c r="I211" s="454"/>
      <c r="J211" s="454"/>
      <c r="K211" s="454"/>
      <c r="L211" s="454"/>
      <c r="M211" s="454"/>
      <c r="N211" s="454"/>
      <c r="O211" s="454"/>
      <c r="P211" s="454"/>
      <c r="Q211" s="454"/>
      <c r="R211" s="454"/>
      <c r="S211" s="454"/>
      <c r="T211" s="454"/>
      <c r="U211" s="454"/>
      <c r="V211" s="454"/>
      <c r="W211" s="454"/>
      <c r="X211" s="454"/>
      <c r="Y211" s="454"/>
      <c r="Z211" s="454"/>
      <c r="AA211" s="454"/>
      <c r="AB211" s="454"/>
      <c r="AC211" s="454"/>
      <c r="AD211" s="454"/>
      <c r="AE211" s="454"/>
      <c r="AF211" s="454"/>
      <c r="AG211" s="454"/>
      <c r="AH211" s="454"/>
      <c r="AI211" s="454"/>
      <c r="AJ211" s="454"/>
      <c r="AK211" s="454"/>
      <c r="AL211" s="454"/>
      <c r="AM211" s="454"/>
      <c r="AN211" s="454"/>
      <c r="AO211" s="454"/>
      <c r="AP211" s="454"/>
      <c r="AQ211" s="454"/>
      <c r="AR211" s="454"/>
      <c r="AS211" s="454"/>
      <c r="AT211" s="454"/>
      <c r="AU211" s="454"/>
      <c r="AV211" s="454"/>
      <c r="AW211" s="454"/>
      <c r="AX211" s="454"/>
      <c r="AY211" s="454"/>
      <c r="AZ211" s="454"/>
      <c r="BA211" s="454"/>
      <c r="BB211" s="454"/>
      <c r="BC211" s="454"/>
      <c r="BD211" s="454"/>
      <c r="BE211" s="454"/>
      <c r="BF211" s="454"/>
      <c r="BG211" s="454"/>
      <c r="BH211" s="454"/>
      <c r="BI211" s="454"/>
      <c r="BJ211" s="454"/>
      <c r="BK211" s="454"/>
      <c r="BL211" s="454"/>
      <c r="BM211" s="454"/>
      <c r="BN211" s="454"/>
      <c r="BO211" s="458">
        <f>ROW()</f>
        <v>211</v>
      </c>
    </row>
    <row r="212" spans="1:67" s="455" customFormat="1" ht="14" x14ac:dyDescent="0.15">
      <c r="A212" s="454" t="s">
        <v>305</v>
      </c>
      <c r="B212" s="454" t="s">
        <v>981</v>
      </c>
      <c r="C212" s="454" t="s">
        <v>1072</v>
      </c>
      <c r="D212" s="454" t="s">
        <v>1073</v>
      </c>
      <c r="E212" s="454"/>
      <c r="F212" s="454"/>
      <c r="G212" s="454"/>
      <c r="H212" s="454"/>
      <c r="I212" s="454"/>
      <c r="J212" s="454"/>
      <c r="K212" s="454"/>
      <c r="L212" s="454"/>
      <c r="M212" s="454"/>
      <c r="N212" s="454"/>
      <c r="O212" s="454"/>
      <c r="P212" s="454"/>
      <c r="Q212" s="454"/>
      <c r="R212" s="454"/>
      <c r="S212" s="454"/>
      <c r="T212" s="454"/>
      <c r="U212" s="454"/>
      <c r="V212" s="454"/>
      <c r="W212" s="454"/>
      <c r="X212" s="454"/>
      <c r="Y212" s="454"/>
      <c r="Z212" s="454"/>
      <c r="AA212" s="454"/>
      <c r="AB212" s="454"/>
      <c r="AC212" s="454"/>
      <c r="AD212" s="454"/>
      <c r="AE212" s="454"/>
      <c r="AF212" s="454"/>
      <c r="AG212" s="454"/>
      <c r="AH212" s="454"/>
      <c r="AI212" s="454"/>
      <c r="AJ212" s="454"/>
      <c r="AK212" s="454"/>
      <c r="AL212" s="454"/>
      <c r="AM212" s="454"/>
      <c r="AN212" s="454"/>
      <c r="AO212" s="454"/>
      <c r="AP212" s="454"/>
      <c r="AQ212" s="454"/>
      <c r="AR212" s="454"/>
      <c r="AS212" s="454">
        <v>1.12821576365008</v>
      </c>
      <c r="AT212" s="454">
        <v>1.04872002252218</v>
      </c>
      <c r="AU212" s="454">
        <v>1.0636979951269601</v>
      </c>
      <c r="AV212" s="454">
        <v>1.2222808123315501</v>
      </c>
      <c r="AW212" s="454">
        <v>1.34634123619673</v>
      </c>
      <c r="AX212" s="454">
        <v>1.7041122367824699</v>
      </c>
      <c r="AY212" s="454">
        <v>1.7913305272356601</v>
      </c>
      <c r="AZ212" s="454">
        <v>1.93552880857501</v>
      </c>
      <c r="BA212" s="454">
        <v>2.3339920764190398</v>
      </c>
      <c r="BB212" s="454">
        <v>1.75747887686288</v>
      </c>
      <c r="BC212" s="454">
        <v>1.85781209531796</v>
      </c>
      <c r="BD212" s="454">
        <v>2.1525144577026398</v>
      </c>
      <c r="BE212" s="454">
        <v>2.1864457130432098</v>
      </c>
      <c r="BF212" s="454">
        <v>2.2396368980407702</v>
      </c>
      <c r="BG212" s="454">
        <v>2.3649780750274698</v>
      </c>
      <c r="BH212" s="454">
        <v>2.4681804180145299</v>
      </c>
      <c r="BI212" s="454">
        <v>2.5038185119628902</v>
      </c>
      <c r="BJ212" s="454">
        <v>2.3459498882293701</v>
      </c>
      <c r="BK212" s="454">
        <v>2.5756529448096801</v>
      </c>
      <c r="BL212" s="454">
        <v>2.4082528434341399</v>
      </c>
      <c r="BM212" s="454">
        <v>2.02812203241997</v>
      </c>
      <c r="BN212" s="454">
        <v>2.3849571757044701</v>
      </c>
      <c r="BO212" s="458">
        <f>ROW()</f>
        <v>212</v>
      </c>
    </row>
    <row r="213" spans="1:67" s="455" customFormat="1" ht="14" x14ac:dyDescent="0.15">
      <c r="A213" s="454" t="s">
        <v>306</v>
      </c>
      <c r="B213" s="454" t="s">
        <v>982</v>
      </c>
      <c r="C213" s="454" t="s">
        <v>1072</v>
      </c>
      <c r="D213" s="454" t="s">
        <v>1073</v>
      </c>
      <c r="E213" s="454"/>
      <c r="F213" s="454"/>
      <c r="G213" s="454"/>
      <c r="H213" s="454"/>
      <c r="I213" s="454"/>
      <c r="J213" s="454"/>
      <c r="K213" s="454"/>
      <c r="L213" s="454"/>
      <c r="M213" s="454"/>
      <c r="N213" s="454"/>
      <c r="O213" s="454"/>
      <c r="P213" s="454"/>
      <c r="Q213" s="454"/>
      <c r="R213" s="454"/>
      <c r="S213" s="454"/>
      <c r="T213" s="454"/>
      <c r="U213" s="454"/>
      <c r="V213" s="454"/>
      <c r="W213" s="454"/>
      <c r="X213" s="454"/>
      <c r="Y213" s="454"/>
      <c r="Z213" s="454"/>
      <c r="AA213" s="454"/>
      <c r="AB213" s="454"/>
      <c r="AC213" s="454"/>
      <c r="AD213" s="454"/>
      <c r="AE213" s="454"/>
      <c r="AF213" s="454"/>
      <c r="AG213" s="454"/>
      <c r="AH213" s="454"/>
      <c r="AI213" s="454">
        <v>7.0062811841967003E-4</v>
      </c>
      <c r="AJ213" s="454">
        <v>1.9992702710231601E-3</v>
      </c>
      <c r="AK213" s="454">
        <v>5.8614133999528801E-3</v>
      </c>
      <c r="AL213" s="454">
        <v>1.8740699869328602E-2</v>
      </c>
      <c r="AM213" s="454">
        <v>4.3858041265572301E-2</v>
      </c>
      <c r="AN213" s="454">
        <v>6.1829890643985398E-2</v>
      </c>
      <c r="AO213" s="454">
        <v>8.7649810988116805E-2</v>
      </c>
      <c r="AP213" s="454">
        <v>0.20320024765315201</v>
      </c>
      <c r="AQ213" s="454">
        <v>0.29656538090325202</v>
      </c>
      <c r="AR213" s="454">
        <v>0.43833157868351103</v>
      </c>
      <c r="AS213" s="454">
        <v>0.616183506661794</v>
      </c>
      <c r="AT213" s="454">
        <v>0.81368603168821696</v>
      </c>
      <c r="AU213" s="454">
        <v>0.97834603721006497</v>
      </c>
      <c r="AV213" s="454">
        <v>1.17667679172482</v>
      </c>
      <c r="AW213" s="454">
        <v>1.26874719169969</v>
      </c>
      <c r="AX213" s="454">
        <v>1.4012823347335801</v>
      </c>
      <c r="AY213" s="454">
        <v>1.39944045272461</v>
      </c>
      <c r="AZ213" s="454">
        <v>1.4879163738857899</v>
      </c>
      <c r="BA213" s="454">
        <v>1.5662300983830399</v>
      </c>
      <c r="BB213" s="454">
        <v>1.56721984808903</v>
      </c>
      <c r="BC213" s="454">
        <v>1.5376482430315399</v>
      </c>
      <c r="BD213" s="454">
        <v>1.5500361527509601</v>
      </c>
      <c r="BE213" s="454">
        <v>1.5635937857823501</v>
      </c>
      <c r="BF213" s="454">
        <v>1.60622871818549</v>
      </c>
      <c r="BG213" s="454">
        <v>1.6283675341052399</v>
      </c>
      <c r="BH213" s="454">
        <v>1.6628711091941599</v>
      </c>
      <c r="BI213" s="454">
        <v>1.59692123955867</v>
      </c>
      <c r="BJ213" s="454">
        <v>1.6135717522969799</v>
      </c>
      <c r="BK213" s="454">
        <v>1.6655905810862099</v>
      </c>
      <c r="BL213" s="454">
        <v>1.7154324977040001</v>
      </c>
      <c r="BM213" s="454">
        <v>1.7075744009835501</v>
      </c>
      <c r="BN213" s="454">
        <v>1.74596214426825</v>
      </c>
      <c r="BO213" s="458">
        <f>ROW()</f>
        <v>213</v>
      </c>
    </row>
    <row r="214" spans="1:67" s="455" customFormat="1" ht="14" x14ac:dyDescent="0.15">
      <c r="A214" s="454" t="s">
        <v>983</v>
      </c>
      <c r="B214" s="454" t="s">
        <v>984</v>
      </c>
      <c r="C214" s="454" t="s">
        <v>1072</v>
      </c>
      <c r="D214" s="454" t="s">
        <v>1073</v>
      </c>
      <c r="E214" s="454"/>
      <c r="F214" s="454"/>
      <c r="G214" s="454"/>
      <c r="H214" s="454"/>
      <c r="I214" s="454"/>
      <c r="J214" s="454"/>
      <c r="K214" s="454"/>
      <c r="L214" s="454"/>
      <c r="M214" s="454"/>
      <c r="N214" s="454"/>
      <c r="O214" s="454"/>
      <c r="P214" s="454"/>
      <c r="Q214" s="454"/>
      <c r="R214" s="454"/>
      <c r="S214" s="454"/>
      <c r="T214" s="454"/>
      <c r="U214" s="454"/>
      <c r="V214" s="454"/>
      <c r="W214" s="454"/>
      <c r="X214" s="454"/>
      <c r="Y214" s="454"/>
      <c r="Z214" s="454"/>
      <c r="AA214" s="454"/>
      <c r="AB214" s="454"/>
      <c r="AC214" s="454"/>
      <c r="AD214" s="454"/>
      <c r="AE214" s="454"/>
      <c r="AF214" s="454"/>
      <c r="AG214" s="454"/>
      <c r="AH214" s="454"/>
      <c r="AI214" s="454">
        <v>5.4231896271624697E-4</v>
      </c>
      <c r="AJ214" s="454">
        <v>1.1993436633041801E-3</v>
      </c>
      <c r="AK214" s="454">
        <v>1.86495754975625E-2</v>
      </c>
      <c r="AL214" s="454">
        <v>0.17996238425224501</v>
      </c>
      <c r="AM214" s="454">
        <v>0.71765824977674098</v>
      </c>
      <c r="AN214" s="454">
        <v>1.7151700000000001</v>
      </c>
      <c r="AO214" s="454">
        <v>2.455975</v>
      </c>
      <c r="AP214" s="454">
        <v>2.7784209999999998</v>
      </c>
      <c r="AQ214" s="454">
        <v>3.2583989999999998</v>
      </c>
      <c r="AR214" s="454">
        <v>5.5396409999999996</v>
      </c>
      <c r="AS214" s="454">
        <v>7.3014039999999998</v>
      </c>
      <c r="AT214" s="454">
        <v>8.3228170000000006</v>
      </c>
      <c r="AU214" s="454">
        <v>9.2735040000000009</v>
      </c>
      <c r="AV214" s="454">
        <v>9.8667870000000004</v>
      </c>
      <c r="AW214" s="454">
        <v>11.556843000000001</v>
      </c>
      <c r="AX214" s="454">
        <v>12.736131</v>
      </c>
      <c r="AY214" s="454">
        <v>12.618288</v>
      </c>
      <c r="AZ214" s="454">
        <v>13.984503</v>
      </c>
      <c r="BA214" s="454">
        <v>14.341196</v>
      </c>
      <c r="BB214" s="454">
        <v>14.016913000000001</v>
      </c>
      <c r="BC214" s="454">
        <v>15.821142</v>
      </c>
      <c r="BD214" s="454">
        <v>18.443729000000001</v>
      </c>
      <c r="BE214" s="454">
        <v>19.568259999999999</v>
      </c>
      <c r="BF214" s="454">
        <v>19.505592</v>
      </c>
      <c r="BG214" s="454">
        <v>20.998875000000002</v>
      </c>
      <c r="BH214" s="454">
        <v>23.562632000000001</v>
      </c>
      <c r="BI214" s="454">
        <v>24.192336999999998</v>
      </c>
      <c r="BJ214" s="454">
        <v>24.124181</v>
      </c>
      <c r="BK214" s="454">
        <v>24.542904</v>
      </c>
      <c r="BL214" s="454">
        <v>24.838260999999999</v>
      </c>
      <c r="BM214" s="454">
        <v>24.492858999999999</v>
      </c>
      <c r="BN214" s="454">
        <v>27.331899</v>
      </c>
      <c r="BO214" s="458">
        <f>ROW()</f>
        <v>214</v>
      </c>
    </row>
    <row r="215" spans="1:67" s="455" customFormat="1" ht="14" x14ac:dyDescent="0.15">
      <c r="A215" s="454" t="s">
        <v>308</v>
      </c>
      <c r="B215" s="454" t="s">
        <v>985</v>
      </c>
      <c r="C215" s="454" t="s">
        <v>1072</v>
      </c>
      <c r="D215" s="454" t="s">
        <v>1073</v>
      </c>
      <c r="E215" s="454"/>
      <c r="F215" s="454"/>
      <c r="G215" s="454"/>
      <c r="H215" s="454"/>
      <c r="I215" s="454"/>
      <c r="J215" s="454"/>
      <c r="K215" s="454"/>
      <c r="L215" s="454"/>
      <c r="M215" s="454"/>
      <c r="N215" s="454"/>
      <c r="O215" s="454"/>
      <c r="P215" s="454"/>
      <c r="Q215" s="454"/>
      <c r="R215" s="454"/>
      <c r="S215" s="454"/>
      <c r="T215" s="454"/>
      <c r="U215" s="454"/>
      <c r="V215" s="454"/>
      <c r="W215" s="454"/>
      <c r="X215" s="454"/>
      <c r="Y215" s="454"/>
      <c r="Z215" s="454"/>
      <c r="AA215" s="454"/>
      <c r="AB215" s="454"/>
      <c r="AC215" s="454"/>
      <c r="AD215" s="454"/>
      <c r="AE215" s="454"/>
      <c r="AF215" s="454"/>
      <c r="AG215" s="454"/>
      <c r="AH215" s="454"/>
      <c r="AI215" s="454">
        <v>59.8053889996999</v>
      </c>
      <c r="AJ215" s="454">
        <v>66.514246962508807</v>
      </c>
      <c r="AK215" s="454">
        <v>69.768701767414896</v>
      </c>
      <c r="AL215" s="454">
        <v>77.606435289802207</v>
      </c>
      <c r="AM215" s="454">
        <v>89.046473152714199</v>
      </c>
      <c r="AN215" s="454">
        <v>131.93109321511599</v>
      </c>
      <c r="AO215" s="454">
        <v>143.70857851551</v>
      </c>
      <c r="AP215" s="454">
        <v>163.341308939154</v>
      </c>
      <c r="AQ215" s="454">
        <v>165.122374065537</v>
      </c>
      <c r="AR215" s="454">
        <v>157.102565457319</v>
      </c>
      <c r="AS215" s="454">
        <v>158.66053712865201</v>
      </c>
      <c r="AT215" s="454">
        <v>156.943713100574</v>
      </c>
      <c r="AU215" s="454">
        <v>146.45201646341201</v>
      </c>
      <c r="AV215" s="454">
        <v>172.87557639777199</v>
      </c>
      <c r="AW215" s="454">
        <v>187.041592896727</v>
      </c>
      <c r="AX215" s="454">
        <v>197.725858683517</v>
      </c>
      <c r="AY215" s="454">
        <v>196.52884945129699</v>
      </c>
      <c r="AZ215" s="454">
        <v>216.09937929554101</v>
      </c>
      <c r="BA215" s="454">
        <v>242.69323880043001</v>
      </c>
      <c r="BB215" s="454">
        <v>258.38349777695601</v>
      </c>
      <c r="BC215" s="454">
        <v>263.44757999606003</v>
      </c>
      <c r="BD215" s="454">
        <v>276.64923095703102</v>
      </c>
      <c r="BE215" s="454">
        <v>299.23913574218801</v>
      </c>
      <c r="BF215" s="454">
        <v>302.89480590820301</v>
      </c>
      <c r="BG215" s="454">
        <v>297.07180786132801</v>
      </c>
      <c r="BH215" s="454">
        <v>299.61502075195301</v>
      </c>
      <c r="BI215" s="454">
        <v>311.47610473632801</v>
      </c>
      <c r="BJ215" s="454">
        <v>325.126220703125</v>
      </c>
      <c r="BK215" s="454">
        <v>315.589761531178</v>
      </c>
      <c r="BL215" s="454">
        <v>317.733468228211</v>
      </c>
      <c r="BM215" s="454">
        <v>335.070349320839</v>
      </c>
      <c r="BN215" s="454">
        <v>330.52453042693702</v>
      </c>
      <c r="BO215" s="458">
        <f>ROW()</f>
        <v>215</v>
      </c>
    </row>
    <row r="216" spans="1:67" s="455" customFormat="1" ht="14" x14ac:dyDescent="0.15">
      <c r="A216" s="454" t="s">
        <v>986</v>
      </c>
      <c r="B216" s="454" t="s">
        <v>987</v>
      </c>
      <c r="C216" s="454" t="s">
        <v>1072</v>
      </c>
      <c r="D216" s="454" t="s">
        <v>1073</v>
      </c>
      <c r="E216" s="454"/>
      <c r="F216" s="454"/>
      <c r="G216" s="454"/>
      <c r="H216" s="454"/>
      <c r="I216" s="454"/>
      <c r="J216" s="454"/>
      <c r="K216" s="454"/>
      <c r="L216" s="454"/>
      <c r="M216" s="454"/>
      <c r="N216" s="454"/>
      <c r="O216" s="454"/>
      <c r="P216" s="454"/>
      <c r="Q216" s="454"/>
      <c r="R216" s="454"/>
      <c r="S216" s="454"/>
      <c r="T216" s="454"/>
      <c r="U216" s="454"/>
      <c r="V216" s="454"/>
      <c r="W216" s="454"/>
      <c r="X216" s="454"/>
      <c r="Y216" s="454"/>
      <c r="Z216" s="454"/>
      <c r="AA216" s="454"/>
      <c r="AB216" s="454"/>
      <c r="AC216" s="454"/>
      <c r="AD216" s="454"/>
      <c r="AE216" s="454"/>
      <c r="AF216" s="454"/>
      <c r="AG216" s="454"/>
      <c r="AH216" s="454"/>
      <c r="AI216" s="454"/>
      <c r="AJ216" s="454"/>
      <c r="AK216" s="454"/>
      <c r="AL216" s="454"/>
      <c r="AM216" s="454"/>
      <c r="AN216" s="454"/>
      <c r="AO216" s="454"/>
      <c r="AP216" s="454"/>
      <c r="AQ216" s="454"/>
      <c r="AR216" s="454"/>
      <c r="AS216" s="454"/>
      <c r="AT216" s="454"/>
      <c r="AU216" s="454"/>
      <c r="AV216" s="454"/>
      <c r="AW216" s="454"/>
      <c r="AX216" s="454"/>
      <c r="AY216" s="454"/>
      <c r="AZ216" s="454"/>
      <c r="BA216" s="454"/>
      <c r="BB216" s="454"/>
      <c r="BC216" s="454"/>
      <c r="BD216" s="454"/>
      <c r="BE216" s="454"/>
      <c r="BF216" s="454"/>
      <c r="BG216" s="454"/>
      <c r="BH216" s="454"/>
      <c r="BI216" s="454"/>
      <c r="BJ216" s="454"/>
      <c r="BK216" s="454"/>
      <c r="BL216" s="454"/>
      <c r="BM216" s="454"/>
      <c r="BN216" s="454"/>
      <c r="BO216" s="458">
        <f>ROW()</f>
        <v>216</v>
      </c>
    </row>
    <row r="217" spans="1:67" s="455" customFormat="1" ht="14" x14ac:dyDescent="0.15">
      <c r="A217" s="454" t="s">
        <v>315</v>
      </c>
      <c r="B217" s="454" t="s">
        <v>988</v>
      </c>
      <c r="C217" s="454" t="s">
        <v>1072</v>
      </c>
      <c r="D217" s="454" t="s">
        <v>1073</v>
      </c>
      <c r="E217" s="454"/>
      <c r="F217" s="454"/>
      <c r="G217" s="454"/>
      <c r="H217" s="454"/>
      <c r="I217" s="454"/>
      <c r="J217" s="454"/>
      <c r="K217" s="454"/>
      <c r="L217" s="454"/>
      <c r="M217" s="454"/>
      <c r="N217" s="454"/>
      <c r="O217" s="454"/>
      <c r="P217" s="454"/>
      <c r="Q217" s="454"/>
      <c r="R217" s="454"/>
      <c r="S217" s="454"/>
      <c r="T217" s="454"/>
      <c r="U217" s="454"/>
      <c r="V217" s="454"/>
      <c r="W217" s="454"/>
      <c r="X217" s="454"/>
      <c r="Y217" s="454"/>
      <c r="Z217" s="454"/>
      <c r="AA217" s="454"/>
      <c r="AB217" s="454"/>
      <c r="AC217" s="454"/>
      <c r="AD217" s="454"/>
      <c r="AE217" s="454"/>
      <c r="AF217" s="454"/>
      <c r="AG217" s="454"/>
      <c r="AH217" s="454"/>
      <c r="AI217" s="454">
        <v>0.846624665666175</v>
      </c>
      <c r="AJ217" s="454">
        <v>0.80040202403453797</v>
      </c>
      <c r="AK217" s="454">
        <v>0.78024670260239404</v>
      </c>
      <c r="AL217" s="454">
        <v>0.74949540103571899</v>
      </c>
      <c r="AM217" s="454">
        <v>0.74186014322753102</v>
      </c>
      <c r="AN217" s="454">
        <v>0.76890014130171103</v>
      </c>
      <c r="AO217" s="454">
        <v>0.81429494902777899</v>
      </c>
      <c r="AP217" s="454">
        <v>0.82818581534444602</v>
      </c>
      <c r="AQ217" s="454">
        <v>0.70485514953355899</v>
      </c>
      <c r="AR217" s="454">
        <v>0.79576273356059302</v>
      </c>
      <c r="AS217" s="454">
        <v>0.86332370781486301</v>
      </c>
      <c r="AT217" s="454">
        <v>0.83039905468281405</v>
      </c>
      <c r="AU217" s="454">
        <v>0.86636235321653399</v>
      </c>
      <c r="AV217" s="454">
        <v>0.86927611782750502</v>
      </c>
      <c r="AW217" s="454">
        <v>0.94015002818464399</v>
      </c>
      <c r="AX217" s="454">
        <v>1.0952417635818901</v>
      </c>
      <c r="AY217" s="454">
        <v>1.1854102819810901</v>
      </c>
      <c r="AZ217" s="454">
        <v>1.25158009045765</v>
      </c>
      <c r="BA217" s="454">
        <v>1.4452628884532599</v>
      </c>
      <c r="BB217" s="454">
        <v>1.21040723804044</v>
      </c>
      <c r="BC217" s="454">
        <v>1.40164737706781</v>
      </c>
      <c r="BD217" s="454">
        <v>1.58635425567627</v>
      </c>
      <c r="BE217" s="454">
        <v>1.6501966714859</v>
      </c>
      <c r="BF217" s="454">
        <v>1.6664663553237899</v>
      </c>
      <c r="BG217" s="454">
        <v>1.6462805271148699</v>
      </c>
      <c r="BH217" s="454">
        <v>1.59129655361176</v>
      </c>
      <c r="BI217" s="454">
        <v>1.6389201879501301</v>
      </c>
      <c r="BJ217" s="454">
        <v>1.6490272283554099</v>
      </c>
      <c r="BK217" s="454">
        <v>1.8630751911276999</v>
      </c>
      <c r="BL217" s="454">
        <v>1.79528852702091</v>
      </c>
      <c r="BM217" s="454">
        <v>1.6196347650155201</v>
      </c>
      <c r="BN217" s="454">
        <v>1.7849584048248099</v>
      </c>
      <c r="BO217" s="458">
        <f>ROW()</f>
        <v>217</v>
      </c>
    </row>
    <row r="218" spans="1:67" s="455" customFormat="1" ht="14" x14ac:dyDescent="0.15">
      <c r="A218" s="454" t="s">
        <v>329</v>
      </c>
      <c r="B218" s="454" t="s">
        <v>989</v>
      </c>
      <c r="C218" s="454" t="s">
        <v>1072</v>
      </c>
      <c r="D218" s="454" t="s">
        <v>1073</v>
      </c>
      <c r="E218" s="454"/>
      <c r="F218" s="454"/>
      <c r="G218" s="454"/>
      <c r="H218" s="454"/>
      <c r="I218" s="454"/>
      <c r="J218" s="454"/>
      <c r="K218" s="454"/>
      <c r="L218" s="454"/>
      <c r="M218" s="454"/>
      <c r="N218" s="454"/>
      <c r="O218" s="454"/>
      <c r="P218" s="454"/>
      <c r="Q218" s="454"/>
      <c r="R218" s="454"/>
      <c r="S218" s="454"/>
      <c r="T218" s="454"/>
      <c r="U218" s="454"/>
      <c r="V218" s="454"/>
      <c r="W218" s="454"/>
      <c r="X218" s="454"/>
      <c r="Y218" s="454"/>
      <c r="Z218" s="454"/>
      <c r="AA218" s="454"/>
      <c r="AB218" s="454"/>
      <c r="AC218" s="454"/>
      <c r="AD218" s="454"/>
      <c r="AE218" s="454"/>
      <c r="AF218" s="454"/>
      <c r="AG218" s="454"/>
      <c r="AH218" s="454"/>
      <c r="AI218" s="454">
        <v>3.8541472248653898E-3</v>
      </c>
      <c r="AJ218" s="454">
        <v>7.0375889436894096E-3</v>
      </c>
      <c r="AK218" s="454">
        <v>1.43969118719985E-2</v>
      </c>
      <c r="AL218" s="454">
        <v>2.7773747334843699E-2</v>
      </c>
      <c r="AM218" s="454">
        <v>7.0502624463732705E-2</v>
      </c>
      <c r="AN218" s="454">
        <v>0.141254692997727</v>
      </c>
      <c r="AO218" s="454">
        <v>0.18388355691119099</v>
      </c>
      <c r="AP218" s="454">
        <v>0.24931508568077401</v>
      </c>
      <c r="AQ218" s="454">
        <v>0.290084790822705</v>
      </c>
      <c r="AR218" s="454">
        <v>0.331317548587448</v>
      </c>
      <c r="AS218" s="454">
        <v>0.355899644192881</v>
      </c>
      <c r="AT218" s="454">
        <v>0.42161662150902202</v>
      </c>
      <c r="AU218" s="454">
        <v>0.459987376919751</v>
      </c>
      <c r="AV218" s="454">
        <v>0.49529073616031599</v>
      </c>
      <c r="AW218" s="454">
        <v>0.565662556462179</v>
      </c>
      <c r="AX218" s="454">
        <v>0.64748554571101802</v>
      </c>
      <c r="AY218" s="454">
        <v>0.676169030077588</v>
      </c>
      <c r="AZ218" s="454">
        <v>0.75915139590031</v>
      </c>
      <c r="BA218" s="454">
        <v>0.81109148162200895</v>
      </c>
      <c r="BB218" s="454">
        <v>0.82093326417408197</v>
      </c>
      <c r="BC218" s="454">
        <v>0.99507533523222602</v>
      </c>
      <c r="BD218" s="454">
        <v>1.2314757108688399</v>
      </c>
      <c r="BE218" s="454">
        <v>1.6391863822937001</v>
      </c>
      <c r="BF218" s="454">
        <v>2.2071690559387198</v>
      </c>
      <c r="BG218" s="454">
        <v>2.6209602355957</v>
      </c>
      <c r="BH218" s="454">
        <v>2.96842265129089</v>
      </c>
      <c r="BI218" s="454">
        <v>3.3734300136566202</v>
      </c>
      <c r="BJ218" s="454">
        <v>4.6189689636230504</v>
      </c>
      <c r="BK218" s="454">
        <v>7.0363526420669098</v>
      </c>
      <c r="BL218" s="454">
        <v>10.505851089751699</v>
      </c>
      <c r="BM218" s="454">
        <v>22.3474228999359</v>
      </c>
      <c r="BN218" s="454">
        <v>70.684705154638706</v>
      </c>
      <c r="BO218" s="458">
        <f>ROW()</f>
        <v>218</v>
      </c>
    </row>
    <row r="219" spans="1:67" s="455" customFormat="1" ht="14" x14ac:dyDescent="0.15">
      <c r="A219" s="454" t="s">
        <v>316</v>
      </c>
      <c r="B219" s="454" t="s">
        <v>990</v>
      </c>
      <c r="C219" s="454" t="s">
        <v>1072</v>
      </c>
      <c r="D219" s="454" t="s">
        <v>1073</v>
      </c>
      <c r="E219" s="454"/>
      <c r="F219" s="454"/>
      <c r="G219" s="454"/>
      <c r="H219" s="454"/>
      <c r="I219" s="454"/>
      <c r="J219" s="454"/>
      <c r="K219" s="454"/>
      <c r="L219" s="454"/>
      <c r="M219" s="454"/>
      <c r="N219" s="454"/>
      <c r="O219" s="454"/>
      <c r="P219" s="454"/>
      <c r="Q219" s="454"/>
      <c r="R219" s="454"/>
      <c r="S219" s="454"/>
      <c r="T219" s="454"/>
      <c r="U219" s="454"/>
      <c r="V219" s="454"/>
      <c r="W219" s="454"/>
      <c r="X219" s="454"/>
      <c r="Y219" s="454"/>
      <c r="Z219" s="454"/>
      <c r="AA219" s="454"/>
      <c r="AB219" s="454"/>
      <c r="AC219" s="454"/>
      <c r="AD219" s="454"/>
      <c r="AE219" s="454"/>
      <c r="AF219" s="454"/>
      <c r="AG219" s="454"/>
      <c r="AH219" s="454"/>
      <c r="AI219" s="454">
        <v>172.27598841753201</v>
      </c>
      <c r="AJ219" s="454">
        <v>165.10137736209799</v>
      </c>
      <c r="AK219" s="454">
        <v>160.08698003916101</v>
      </c>
      <c r="AL219" s="454">
        <v>156.512018606868</v>
      </c>
      <c r="AM219" s="454">
        <v>205.404591049077</v>
      </c>
      <c r="AN219" s="454">
        <v>215.49629127395301</v>
      </c>
      <c r="AO219" s="454">
        <v>220.42823661771999</v>
      </c>
      <c r="AP219" s="454">
        <v>220.97732834217999</v>
      </c>
      <c r="AQ219" s="454">
        <v>224.590515986843</v>
      </c>
      <c r="AR219" s="454">
        <v>220.30578889365</v>
      </c>
      <c r="AS219" s="454">
        <v>218.244411125265</v>
      </c>
      <c r="AT219" s="454">
        <v>228.365500325715</v>
      </c>
      <c r="AU219" s="454">
        <v>229.14377544775499</v>
      </c>
      <c r="AV219" s="454">
        <v>222.63512815638401</v>
      </c>
      <c r="AW219" s="454">
        <v>216.52237125356899</v>
      </c>
      <c r="AX219" s="454">
        <v>219.85002003716099</v>
      </c>
      <c r="AY219" s="454">
        <v>219.42328728127899</v>
      </c>
      <c r="AZ219" s="454">
        <v>227.72609841756099</v>
      </c>
      <c r="BA219" s="454">
        <v>241.79975339243899</v>
      </c>
      <c r="BB219" s="454">
        <v>236.201715946321</v>
      </c>
      <c r="BC219" s="454">
        <v>237.141427754604</v>
      </c>
      <c r="BD219" s="454">
        <v>241.27606201171901</v>
      </c>
      <c r="BE219" s="454">
        <v>245.59980773925801</v>
      </c>
      <c r="BF219" s="454">
        <v>247.2119140625</v>
      </c>
      <c r="BG219" s="454">
        <v>243.61833190918</v>
      </c>
      <c r="BH219" s="454">
        <v>242.59521484375</v>
      </c>
      <c r="BI219" s="454">
        <v>244.65771484375</v>
      </c>
      <c r="BJ219" s="454">
        <v>246.78666687011699</v>
      </c>
      <c r="BK219" s="454">
        <v>239.00673577862901</v>
      </c>
      <c r="BL219" s="454">
        <v>239.64915560168799</v>
      </c>
      <c r="BM219" s="454">
        <v>240.316560180409</v>
      </c>
      <c r="BN219" s="454">
        <v>236.38014215516301</v>
      </c>
      <c r="BO219" s="458">
        <f>ROW()</f>
        <v>219</v>
      </c>
    </row>
    <row r="220" spans="1:67" s="455" customFormat="1" ht="14" x14ac:dyDescent="0.15">
      <c r="A220" s="454" t="s">
        <v>320</v>
      </c>
      <c r="B220" s="454" t="s">
        <v>991</v>
      </c>
      <c r="C220" s="454" t="s">
        <v>1072</v>
      </c>
      <c r="D220" s="454" t="s">
        <v>1073</v>
      </c>
      <c r="E220" s="454"/>
      <c r="F220" s="454"/>
      <c r="G220" s="454"/>
      <c r="H220" s="454"/>
      <c r="I220" s="454"/>
      <c r="J220" s="454"/>
      <c r="K220" s="454"/>
      <c r="L220" s="454"/>
      <c r="M220" s="454"/>
      <c r="N220" s="454"/>
      <c r="O220" s="454"/>
      <c r="P220" s="454"/>
      <c r="Q220" s="454"/>
      <c r="R220" s="454"/>
      <c r="S220" s="454"/>
      <c r="T220" s="454"/>
      <c r="U220" s="454"/>
      <c r="V220" s="454"/>
      <c r="W220" s="454"/>
      <c r="X220" s="454"/>
      <c r="Y220" s="454"/>
      <c r="Z220" s="454"/>
      <c r="AA220" s="454"/>
      <c r="AB220" s="454"/>
      <c r="AC220" s="454"/>
      <c r="AD220" s="454"/>
      <c r="AE220" s="454"/>
      <c r="AF220" s="454"/>
      <c r="AG220" s="454"/>
      <c r="AH220" s="454"/>
      <c r="AI220" s="454">
        <v>0.97148642580960798</v>
      </c>
      <c r="AJ220" s="454">
        <v>0.98138703305500696</v>
      </c>
      <c r="AK220" s="454">
        <v>0.97283571735959395</v>
      </c>
      <c r="AL220" s="454">
        <v>0.98315463323876995</v>
      </c>
      <c r="AM220" s="454">
        <v>0.99593136384349701</v>
      </c>
      <c r="AN220" s="454">
        <v>1.0064604394416701</v>
      </c>
      <c r="AO220" s="454">
        <v>1.0032507768065699</v>
      </c>
      <c r="AP220" s="454">
        <v>0.99694434912454</v>
      </c>
      <c r="AQ220" s="454">
        <v>0.97274786926270995</v>
      </c>
      <c r="AR220" s="454">
        <v>0.92491046515144804</v>
      </c>
      <c r="AS220" s="454">
        <v>0.93936246850996297</v>
      </c>
      <c r="AT220" s="454">
        <v>0.90199681920059904</v>
      </c>
      <c r="AU220" s="454">
        <v>0.88018865229642596</v>
      </c>
      <c r="AV220" s="454">
        <v>0.847624908887325</v>
      </c>
      <c r="AW220" s="454">
        <v>0.85815059283032002</v>
      </c>
      <c r="AX220" s="454">
        <v>0.847872126692919</v>
      </c>
      <c r="AY220" s="454">
        <v>0.83766169417064296</v>
      </c>
      <c r="AZ220" s="454">
        <v>0.863878130328534</v>
      </c>
      <c r="BA220" s="454">
        <v>0.83591096306966195</v>
      </c>
      <c r="BB220" s="454">
        <v>0.85512219681685098</v>
      </c>
      <c r="BC220" s="454">
        <v>0.85432807180351999</v>
      </c>
      <c r="BD220" s="454">
        <v>0.84673774242401101</v>
      </c>
      <c r="BE220" s="454">
        <v>0.84587192535400402</v>
      </c>
      <c r="BF220" s="454">
        <v>0.85881692171096802</v>
      </c>
      <c r="BG220" s="454">
        <v>0.86395078897476196</v>
      </c>
      <c r="BH220" s="454">
        <v>0.879599809646606</v>
      </c>
      <c r="BI220" s="454">
        <v>0.87830555438995395</v>
      </c>
      <c r="BJ220" s="454">
        <v>0.88597989082336404</v>
      </c>
      <c r="BK220" s="454">
        <v>0.89565245618424005</v>
      </c>
      <c r="BL220" s="454">
        <v>0.87675246609499302</v>
      </c>
      <c r="BM220" s="454">
        <v>0.84056315038963503</v>
      </c>
      <c r="BN220" s="454">
        <v>0.83957167184097903</v>
      </c>
      <c r="BO220" s="458">
        <f>ROW()</f>
        <v>220</v>
      </c>
    </row>
    <row r="221" spans="1:67" s="455" customFormat="1" ht="14" x14ac:dyDescent="0.15">
      <c r="A221" s="454" t="s">
        <v>323</v>
      </c>
      <c r="B221" s="454" t="s">
        <v>992</v>
      </c>
      <c r="C221" s="454" t="s">
        <v>1072</v>
      </c>
      <c r="D221" s="454" t="s">
        <v>1073</v>
      </c>
      <c r="E221" s="454"/>
      <c r="F221" s="454"/>
      <c r="G221" s="454"/>
      <c r="H221" s="454"/>
      <c r="I221" s="454"/>
      <c r="J221" s="454"/>
      <c r="K221" s="454"/>
      <c r="L221" s="454"/>
      <c r="M221" s="454"/>
      <c r="N221" s="454"/>
      <c r="O221" s="454"/>
      <c r="P221" s="454"/>
      <c r="Q221" s="454"/>
      <c r="R221" s="454"/>
      <c r="S221" s="454"/>
      <c r="T221" s="454"/>
      <c r="U221" s="454"/>
      <c r="V221" s="454"/>
      <c r="W221" s="454"/>
      <c r="X221" s="454"/>
      <c r="Y221" s="454"/>
      <c r="Z221" s="454"/>
      <c r="AA221" s="454"/>
      <c r="AB221" s="454"/>
      <c r="AC221" s="454"/>
      <c r="AD221" s="454"/>
      <c r="AE221" s="454"/>
      <c r="AF221" s="454"/>
      <c r="AG221" s="454"/>
      <c r="AH221" s="454"/>
      <c r="AI221" s="454">
        <v>1.5687570948935601</v>
      </c>
      <c r="AJ221" s="454">
        <v>1.6273897013183001</v>
      </c>
      <c r="AK221" s="454">
        <v>1.8004749985156701</v>
      </c>
      <c r="AL221" s="454">
        <v>1.99776961711678</v>
      </c>
      <c r="AM221" s="454">
        <v>2.0918919077050302</v>
      </c>
      <c r="AN221" s="454">
        <v>2.24437146570533</v>
      </c>
      <c r="AO221" s="454">
        <v>2.47034760597868</v>
      </c>
      <c r="AP221" s="454">
        <v>2.6342399724530901</v>
      </c>
      <c r="AQ221" s="454">
        <v>2.8954392528095099</v>
      </c>
      <c r="AR221" s="454">
        <v>3.0743276215984299</v>
      </c>
      <c r="AS221" s="454">
        <v>3.17333794970755</v>
      </c>
      <c r="AT221" s="454">
        <v>3.4108752131110198</v>
      </c>
      <c r="AU221" s="454">
        <v>3.7373437405672001</v>
      </c>
      <c r="AV221" s="454">
        <v>3.8942147393496702</v>
      </c>
      <c r="AW221" s="454">
        <v>3.99814358198805</v>
      </c>
      <c r="AX221" s="454">
        <v>4.4327445500263796</v>
      </c>
      <c r="AY221" s="454">
        <v>4.6803828979603601</v>
      </c>
      <c r="AZ221" s="454">
        <v>5.0524764075939004</v>
      </c>
      <c r="BA221" s="454">
        <v>5.3483280956120298</v>
      </c>
      <c r="BB221" s="454">
        <v>5.6699504481951202</v>
      </c>
      <c r="BC221" s="454">
        <v>5.9415177532038701</v>
      </c>
      <c r="BD221" s="454">
        <v>6.3748621240379801</v>
      </c>
      <c r="BE221" s="454">
        <v>6.7082688553029701</v>
      </c>
      <c r="BF221" s="454">
        <v>6.7028706439005497</v>
      </c>
      <c r="BG221" s="454">
        <v>6.8368967269741399</v>
      </c>
      <c r="BH221" s="454">
        <v>7.0098847254361498</v>
      </c>
      <c r="BI221" s="454">
        <v>6.9429792319425996</v>
      </c>
      <c r="BJ221" s="454">
        <v>6.9084134791097398</v>
      </c>
      <c r="BK221" s="454">
        <v>6.94547396446234</v>
      </c>
      <c r="BL221" s="454">
        <v>6.9095658347764104</v>
      </c>
      <c r="BM221" s="454">
        <v>7.0598939253456203</v>
      </c>
      <c r="BN221" s="454">
        <v>7.0656882207031799</v>
      </c>
      <c r="BO221" s="458">
        <f>ROW()</f>
        <v>221</v>
      </c>
    </row>
    <row r="222" spans="1:67" s="455" customFormat="1" ht="14" x14ac:dyDescent="0.15">
      <c r="A222" s="454" t="s">
        <v>319</v>
      </c>
      <c r="B222" s="454" t="s">
        <v>993</v>
      </c>
      <c r="C222" s="454" t="s">
        <v>1072</v>
      </c>
      <c r="D222" s="454" t="s">
        <v>1073</v>
      </c>
      <c r="E222" s="454"/>
      <c r="F222" s="454"/>
      <c r="G222" s="454"/>
      <c r="H222" s="454"/>
      <c r="I222" s="454"/>
      <c r="J222" s="454"/>
      <c r="K222" s="454"/>
      <c r="L222" s="454"/>
      <c r="M222" s="454"/>
      <c r="N222" s="454"/>
      <c r="O222" s="454"/>
      <c r="P222" s="454"/>
      <c r="Q222" s="454"/>
      <c r="R222" s="454"/>
      <c r="S222" s="454"/>
      <c r="T222" s="454"/>
      <c r="U222" s="454"/>
      <c r="V222" s="454"/>
      <c r="W222" s="454"/>
      <c r="X222" s="454"/>
      <c r="Y222" s="454"/>
      <c r="Z222" s="454"/>
      <c r="AA222" s="454"/>
      <c r="AB222" s="454"/>
      <c r="AC222" s="454"/>
      <c r="AD222" s="454"/>
      <c r="AE222" s="454"/>
      <c r="AF222" s="454"/>
      <c r="AG222" s="454"/>
      <c r="AH222" s="454"/>
      <c r="AI222" s="454">
        <v>29.367193942187001</v>
      </c>
      <c r="AJ222" s="454">
        <v>64.983302460099694</v>
      </c>
      <c r="AK222" s="454">
        <v>115.649387214416</v>
      </c>
      <c r="AL222" s="454">
        <v>143.17602198463999</v>
      </c>
      <c r="AM222" s="454">
        <v>175.31513680763999</v>
      </c>
      <c r="AN222" s="454">
        <v>229.40705912223001</v>
      </c>
      <c r="AO222" s="454">
        <v>291.92178609332802</v>
      </c>
      <c r="AP222" s="454">
        <v>293.437975299698</v>
      </c>
      <c r="AQ222" s="454">
        <v>359.16073621903899</v>
      </c>
      <c r="AR222" s="454">
        <v>415.06506304294197</v>
      </c>
      <c r="AS222" s="454">
        <v>419.18705899939999</v>
      </c>
      <c r="AT222" s="454">
        <v>712.647063584958</v>
      </c>
      <c r="AU222" s="454">
        <v>674.23017232793995</v>
      </c>
      <c r="AV222" s="454">
        <v>748.08325128320803</v>
      </c>
      <c r="AW222" s="454">
        <v>821.89357850905901</v>
      </c>
      <c r="AX222" s="454">
        <v>929.42890056868896</v>
      </c>
      <c r="AY222" s="454">
        <v>1012.7678602114</v>
      </c>
      <c r="AZ222" s="454">
        <v>1053.1376038767401</v>
      </c>
      <c r="BA222" s="454">
        <v>1136.5862063735799</v>
      </c>
      <c r="BB222" s="454">
        <v>1217.23074090518</v>
      </c>
      <c r="BC222" s="454">
        <v>1409.3781055049401</v>
      </c>
      <c r="BD222" s="454">
        <v>1620.57507324219</v>
      </c>
      <c r="BE222" s="454">
        <v>1750.4375</v>
      </c>
      <c r="BF222" s="454">
        <v>1778.18005371094</v>
      </c>
      <c r="BG222" s="454">
        <v>1808.75476074219</v>
      </c>
      <c r="BH222" s="454">
        <v>1881.81066894531</v>
      </c>
      <c r="BI222" s="454">
        <v>1975.34399414063</v>
      </c>
      <c r="BJ222" s="454">
        <v>2244.99462890625</v>
      </c>
      <c r="BK222" s="454">
        <v>2500.0608801143298</v>
      </c>
      <c r="BL222" s="454">
        <v>2645.3053083480299</v>
      </c>
      <c r="BM222" s="454">
        <v>2899.11201853794</v>
      </c>
      <c r="BN222" s="454">
        <v>3117.46354626525</v>
      </c>
      <c r="BO222" s="458">
        <f>ROW()</f>
        <v>222</v>
      </c>
    </row>
    <row r="223" spans="1:67" s="455" customFormat="1" ht="14" x14ac:dyDescent="0.15">
      <c r="A223" s="454" t="s">
        <v>217</v>
      </c>
      <c r="B223" s="454" t="s">
        <v>994</v>
      </c>
      <c r="C223" s="454" t="s">
        <v>1072</v>
      </c>
      <c r="D223" s="454" t="s">
        <v>1073</v>
      </c>
      <c r="E223" s="454"/>
      <c r="F223" s="454"/>
      <c r="G223" s="454"/>
      <c r="H223" s="454"/>
      <c r="I223" s="454"/>
      <c r="J223" s="454"/>
      <c r="K223" s="454"/>
      <c r="L223" s="454"/>
      <c r="M223" s="454"/>
      <c r="N223" s="454"/>
      <c r="O223" s="454"/>
      <c r="P223" s="454"/>
      <c r="Q223" s="454"/>
      <c r="R223" s="454"/>
      <c r="S223" s="454"/>
      <c r="T223" s="454"/>
      <c r="U223" s="454"/>
      <c r="V223" s="454"/>
      <c r="W223" s="454"/>
      <c r="X223" s="454"/>
      <c r="Y223" s="454"/>
      <c r="Z223" s="454"/>
      <c r="AA223" s="454"/>
      <c r="AB223" s="454"/>
      <c r="AC223" s="454"/>
      <c r="AD223" s="454"/>
      <c r="AE223" s="454"/>
      <c r="AF223" s="454"/>
      <c r="AG223" s="454"/>
      <c r="AH223" s="454"/>
      <c r="AI223" s="454">
        <v>0.31250040292403303</v>
      </c>
      <c r="AJ223" s="454">
        <v>0.32470831652344601</v>
      </c>
      <c r="AK223" s="454">
        <v>0.32833072814048098</v>
      </c>
      <c r="AL223" s="454">
        <v>0.34828947586133302</v>
      </c>
      <c r="AM223" s="454">
        <v>0.374440334835971</v>
      </c>
      <c r="AN223" s="454">
        <v>0.40683217966599</v>
      </c>
      <c r="AO223" s="454">
        <v>0.42581224358631797</v>
      </c>
      <c r="AP223" s="454">
        <v>0.43275829440052299</v>
      </c>
      <c r="AQ223" s="454">
        <v>0.44604400918354897</v>
      </c>
      <c r="AR223" s="454">
        <v>0.44421808891182801</v>
      </c>
      <c r="AS223" s="454">
        <v>0.44859263087685602</v>
      </c>
      <c r="AT223" s="454">
        <v>0.45324592357006599</v>
      </c>
      <c r="AU223" s="454">
        <v>0.45303215773550598</v>
      </c>
      <c r="AV223" s="454">
        <v>0.45743957853377099</v>
      </c>
      <c r="AW223" s="454">
        <v>0.45758776932223599</v>
      </c>
      <c r="AX223" s="454">
        <v>0.46259648237175199</v>
      </c>
      <c r="AY223" s="454">
        <v>0.46815782216766</v>
      </c>
      <c r="AZ223" s="454">
        <v>0.47581785909761598</v>
      </c>
      <c r="BA223" s="454">
        <v>0.48334577130189199</v>
      </c>
      <c r="BB223" s="454">
        <v>0.47999953466817902</v>
      </c>
      <c r="BC223" s="454">
        <v>0.48684752200710801</v>
      </c>
      <c r="BD223" s="454">
        <v>0.50512027740478505</v>
      </c>
      <c r="BE223" s="454">
        <v>0.52412414550781306</v>
      </c>
      <c r="BF223" s="454">
        <v>0.51031726598739602</v>
      </c>
      <c r="BG223" s="454">
        <v>0.49619051814079301</v>
      </c>
      <c r="BH223" s="454">
        <v>0.48772457242012002</v>
      </c>
      <c r="BI223" s="454">
        <v>0.47346323728561401</v>
      </c>
      <c r="BJ223" s="454">
        <v>0.46253019571304299</v>
      </c>
      <c r="BK223" s="454">
        <v>0.45940212397052499</v>
      </c>
      <c r="BL223" s="454">
        <v>0.45566341785735398</v>
      </c>
      <c r="BM223" s="454">
        <v>0.45115522629885102</v>
      </c>
      <c r="BN223" s="454">
        <v>0.45595663714116702</v>
      </c>
      <c r="BO223" s="458">
        <f>ROW()</f>
        <v>223</v>
      </c>
    </row>
    <row r="224" spans="1:67" s="455" customFormat="1" ht="14" x14ac:dyDescent="0.15">
      <c r="A224" s="454" t="s">
        <v>313</v>
      </c>
      <c r="B224" s="454" t="s">
        <v>995</v>
      </c>
      <c r="C224" s="454" t="s">
        <v>1072</v>
      </c>
      <c r="D224" s="454" t="s">
        <v>1073</v>
      </c>
      <c r="E224" s="454"/>
      <c r="F224" s="454"/>
      <c r="G224" s="454"/>
      <c r="H224" s="454"/>
      <c r="I224" s="454"/>
      <c r="J224" s="454"/>
      <c r="K224" s="454"/>
      <c r="L224" s="454"/>
      <c r="M224" s="454"/>
      <c r="N224" s="454"/>
      <c r="O224" s="454"/>
      <c r="P224" s="454"/>
      <c r="Q224" s="454"/>
      <c r="R224" s="454"/>
      <c r="S224" s="454"/>
      <c r="T224" s="454"/>
      <c r="U224" s="454"/>
      <c r="V224" s="454"/>
      <c r="W224" s="454"/>
      <c r="X224" s="454"/>
      <c r="Y224" s="454"/>
      <c r="Z224" s="454"/>
      <c r="AA224" s="454"/>
      <c r="AB224" s="454"/>
      <c r="AC224" s="454"/>
      <c r="AD224" s="454"/>
      <c r="AE224" s="454"/>
      <c r="AF224" s="454"/>
      <c r="AG224" s="454"/>
      <c r="AH224" s="454"/>
      <c r="AI224" s="454"/>
      <c r="AJ224" s="454"/>
      <c r="AK224" s="454"/>
      <c r="AL224" s="454"/>
      <c r="AM224" s="454"/>
      <c r="AN224" s="454"/>
      <c r="AO224" s="454"/>
      <c r="AP224" s="454">
        <v>0.74949488354133997</v>
      </c>
      <c r="AQ224" s="454">
        <v>0.75469764385261096</v>
      </c>
      <c r="AR224" s="454">
        <v>0.75577974996372799</v>
      </c>
      <c r="AS224" s="454">
        <v>0.75801301426369505</v>
      </c>
      <c r="AT224" s="454">
        <v>0.76135281624612094</v>
      </c>
      <c r="AU224" s="454">
        <v>0.76756185620922801</v>
      </c>
      <c r="AV224" s="454">
        <v>0.77116151370139896</v>
      </c>
      <c r="AW224" s="454">
        <v>0.766103327805154</v>
      </c>
      <c r="AX224" s="454">
        <v>0.75519925575348801</v>
      </c>
      <c r="AY224" s="454">
        <v>0.74733477746911203</v>
      </c>
      <c r="AZ224" s="454">
        <v>0.713316868656935</v>
      </c>
      <c r="BA224" s="454">
        <v>0.71971415183657705</v>
      </c>
      <c r="BB224" s="454">
        <v>0.72227734066758498</v>
      </c>
      <c r="BC224" s="454">
        <v>0.72390860314026695</v>
      </c>
      <c r="BD224" s="454">
        <v>0.71025689999999997</v>
      </c>
      <c r="BE224" s="454">
        <v>0.71452112755585595</v>
      </c>
      <c r="BF224" s="454">
        <v>0.72622698102306305</v>
      </c>
      <c r="BG224" s="454">
        <v>0.69003746306645097</v>
      </c>
      <c r="BH224" s="454">
        <v>0.69140223664803402</v>
      </c>
      <c r="BI224" s="454">
        <v>0.68913126741554598</v>
      </c>
      <c r="BJ224" s="454">
        <v>0.68267809471537999</v>
      </c>
      <c r="BK224" s="454">
        <v>0.68051308112363995</v>
      </c>
      <c r="BL224" s="454">
        <v>0.67466576780493603</v>
      </c>
      <c r="BM224" s="454">
        <v>0.66892834498376197</v>
      </c>
      <c r="BN224" s="454"/>
      <c r="BO224" s="458">
        <f>ROW()</f>
        <v>224</v>
      </c>
    </row>
    <row r="225" spans="1:67" s="455" customFormat="1" ht="14" x14ac:dyDescent="0.15">
      <c r="A225" s="454" t="s">
        <v>324</v>
      </c>
      <c r="B225" s="454" t="s">
        <v>996</v>
      </c>
      <c r="C225" s="454" t="s">
        <v>1072</v>
      </c>
      <c r="D225" s="454" t="s">
        <v>1073</v>
      </c>
      <c r="E225" s="454"/>
      <c r="F225" s="454"/>
      <c r="G225" s="454"/>
      <c r="H225" s="454"/>
      <c r="I225" s="454"/>
      <c r="J225" s="454"/>
      <c r="K225" s="454"/>
      <c r="L225" s="454"/>
      <c r="M225" s="454"/>
      <c r="N225" s="454"/>
      <c r="O225" s="454"/>
      <c r="P225" s="454"/>
      <c r="Q225" s="454"/>
      <c r="R225" s="454"/>
      <c r="S225" s="454"/>
      <c r="T225" s="454"/>
      <c r="U225" s="454"/>
      <c r="V225" s="454"/>
      <c r="W225" s="454"/>
      <c r="X225" s="454"/>
      <c r="Y225" s="454"/>
      <c r="Z225" s="454"/>
      <c r="AA225" s="454"/>
      <c r="AB225" s="454"/>
      <c r="AC225" s="454"/>
      <c r="AD225" s="454"/>
      <c r="AE225" s="454"/>
      <c r="AF225" s="454"/>
      <c r="AG225" s="454"/>
      <c r="AH225" s="454"/>
      <c r="AI225" s="454"/>
      <c r="AJ225" s="454"/>
      <c r="AK225" s="454"/>
      <c r="AL225" s="454"/>
      <c r="AM225" s="454"/>
      <c r="AN225" s="454"/>
      <c r="AO225" s="454"/>
      <c r="AP225" s="454"/>
      <c r="AQ225" s="454"/>
      <c r="AR225" s="454"/>
      <c r="AS225" s="454"/>
      <c r="AT225" s="454"/>
      <c r="AU225" s="454"/>
      <c r="AV225" s="454"/>
      <c r="AW225" s="454"/>
      <c r="AX225" s="454"/>
      <c r="AY225" s="454"/>
      <c r="AZ225" s="454"/>
      <c r="BA225" s="454"/>
      <c r="BB225" s="454"/>
      <c r="BC225" s="454"/>
      <c r="BD225" s="454">
        <v>8001.0313137900903</v>
      </c>
      <c r="BE225" s="454">
        <v>8005.5929977191699</v>
      </c>
      <c r="BF225" s="454">
        <v>8325.8633473100508</v>
      </c>
      <c r="BG225" s="454">
        <v>8129.2714312595999</v>
      </c>
      <c r="BH225" s="454">
        <v>7941.6353301305398</v>
      </c>
      <c r="BI225" s="454">
        <v>7916.9107517724897</v>
      </c>
      <c r="BJ225" s="454">
        <v>8229.5310858614394</v>
      </c>
      <c r="BK225" s="454">
        <v>8074.3304650945202</v>
      </c>
      <c r="BL225" s="454">
        <v>8500.9283984666308</v>
      </c>
      <c r="BM225" s="454">
        <v>9063.5100259247702</v>
      </c>
      <c r="BN225" s="454">
        <v>8912.1437723537001</v>
      </c>
      <c r="BO225" s="458">
        <f>ROW()</f>
        <v>225</v>
      </c>
    </row>
    <row r="226" spans="1:67" s="455" customFormat="1" ht="14" x14ac:dyDescent="0.15">
      <c r="A226" s="454" t="s">
        <v>317</v>
      </c>
      <c r="B226" s="454" t="s">
        <v>997</v>
      </c>
      <c r="C226" s="454" t="s">
        <v>1072</v>
      </c>
      <c r="D226" s="454" t="s">
        <v>1073</v>
      </c>
      <c r="E226" s="454"/>
      <c r="F226" s="454"/>
      <c r="G226" s="454"/>
      <c r="H226" s="454"/>
      <c r="I226" s="454"/>
      <c r="J226" s="454"/>
      <c r="K226" s="454"/>
      <c r="L226" s="454"/>
      <c r="M226" s="454"/>
      <c r="N226" s="454"/>
      <c r="O226" s="454"/>
      <c r="P226" s="454"/>
      <c r="Q226" s="454"/>
      <c r="R226" s="454"/>
      <c r="S226" s="454"/>
      <c r="T226" s="454"/>
      <c r="U226" s="454"/>
      <c r="V226" s="454"/>
      <c r="W226" s="454"/>
      <c r="X226" s="454"/>
      <c r="Y226" s="454"/>
      <c r="Z226" s="454"/>
      <c r="AA226" s="454"/>
      <c r="AB226" s="454"/>
      <c r="AC226" s="454"/>
      <c r="AD226" s="454"/>
      <c r="AE226" s="454"/>
      <c r="AF226" s="454"/>
      <c r="AG226" s="454"/>
      <c r="AH226" s="454"/>
      <c r="AI226" s="454"/>
      <c r="AJ226" s="454"/>
      <c r="AK226" s="454"/>
      <c r="AL226" s="454"/>
      <c r="AM226" s="454"/>
      <c r="AN226" s="454">
        <v>1.6193067206604099</v>
      </c>
      <c r="AO226" s="454">
        <v>2.9423727149196499</v>
      </c>
      <c r="AP226" s="454">
        <v>3.4958311237617501</v>
      </c>
      <c r="AQ226" s="454">
        <v>4.3008936459456599</v>
      </c>
      <c r="AR226" s="454">
        <v>5.4242265944966999</v>
      </c>
      <c r="AS226" s="454">
        <v>9.5999601289165</v>
      </c>
      <c r="AT226" s="454">
        <v>17.830747835300699</v>
      </c>
      <c r="AU226" s="454">
        <v>20.357593639865598</v>
      </c>
      <c r="AV226" s="454">
        <v>22.635826286840199</v>
      </c>
      <c r="AW226" s="454">
        <v>24.093787018504099</v>
      </c>
      <c r="AX226" s="454">
        <v>27.0328608511231</v>
      </c>
      <c r="AY226" s="454">
        <v>28.824473834806401</v>
      </c>
      <c r="AZ226" s="454">
        <v>30.4251573121531</v>
      </c>
      <c r="BA226" s="454">
        <v>31.324601967660801</v>
      </c>
      <c r="BB226" s="454">
        <v>33.262612687434903</v>
      </c>
      <c r="BC226" s="454">
        <v>34.833460732152197</v>
      </c>
      <c r="BD226" s="454">
        <v>36.323675206666998</v>
      </c>
      <c r="BE226" s="454">
        <v>37.982521589456802</v>
      </c>
      <c r="BF226" s="454">
        <v>39.322877589888598</v>
      </c>
      <c r="BG226" s="454">
        <v>39.8019603347472</v>
      </c>
      <c r="BH226" s="454">
        <v>40.737258284810601</v>
      </c>
      <c r="BI226" s="454">
        <v>40.455009408480798</v>
      </c>
      <c r="BJ226" s="454">
        <v>40.8209385686622</v>
      </c>
      <c r="BK226" s="454">
        <v>41.004286256849902</v>
      </c>
      <c r="BL226" s="454">
        <v>41.475016157012099</v>
      </c>
      <c r="BM226" s="454">
        <v>41.768384760326597</v>
      </c>
      <c r="BN226" s="454">
        <v>42.735864167868002</v>
      </c>
      <c r="BO226" s="458">
        <f>ROW()</f>
        <v>226</v>
      </c>
    </row>
    <row r="227" spans="1:67" s="455" customFormat="1" ht="14" x14ac:dyDescent="0.15">
      <c r="A227" s="454" t="s">
        <v>998</v>
      </c>
      <c r="B227" s="454" t="s">
        <v>999</v>
      </c>
      <c r="C227" s="454" t="s">
        <v>1072</v>
      </c>
      <c r="D227" s="454" t="s">
        <v>1073</v>
      </c>
      <c r="E227" s="454"/>
      <c r="F227" s="454"/>
      <c r="G227" s="454"/>
      <c r="H227" s="454"/>
      <c r="I227" s="454"/>
      <c r="J227" s="454"/>
      <c r="K227" s="454"/>
      <c r="L227" s="454"/>
      <c r="M227" s="454"/>
      <c r="N227" s="454"/>
      <c r="O227" s="454"/>
      <c r="P227" s="454"/>
      <c r="Q227" s="454"/>
      <c r="R227" s="454"/>
      <c r="S227" s="454"/>
      <c r="T227" s="454"/>
      <c r="U227" s="454"/>
      <c r="V227" s="454"/>
      <c r="W227" s="454"/>
      <c r="X227" s="454"/>
      <c r="Y227" s="454"/>
      <c r="Z227" s="454"/>
      <c r="AA227" s="454"/>
      <c r="AB227" s="454"/>
      <c r="AC227" s="454"/>
      <c r="AD227" s="454"/>
      <c r="AE227" s="454"/>
      <c r="AF227" s="454"/>
      <c r="AG227" s="454"/>
      <c r="AH227" s="454"/>
      <c r="AI227" s="454"/>
      <c r="AJ227" s="454"/>
      <c r="AK227" s="454"/>
      <c r="AL227" s="454"/>
      <c r="AM227" s="454"/>
      <c r="AN227" s="454"/>
      <c r="AO227" s="454"/>
      <c r="AP227" s="454"/>
      <c r="AQ227" s="454"/>
      <c r="AR227" s="454"/>
      <c r="AS227" s="454"/>
      <c r="AT227" s="454"/>
      <c r="AU227" s="454"/>
      <c r="AV227" s="454"/>
      <c r="AW227" s="454"/>
      <c r="AX227" s="454"/>
      <c r="AY227" s="454"/>
      <c r="AZ227" s="454"/>
      <c r="BA227" s="454"/>
      <c r="BB227" s="454"/>
      <c r="BC227" s="454"/>
      <c r="BD227" s="454"/>
      <c r="BE227" s="454"/>
      <c r="BF227" s="454"/>
      <c r="BG227" s="454"/>
      <c r="BH227" s="454"/>
      <c r="BI227" s="454"/>
      <c r="BJ227" s="454"/>
      <c r="BK227" s="454"/>
      <c r="BL227" s="454"/>
      <c r="BM227" s="454"/>
      <c r="BN227" s="454"/>
      <c r="BO227" s="458">
        <f>ROW()</f>
        <v>227</v>
      </c>
    </row>
    <row r="228" spans="1:67" s="455" customFormat="1" ht="14" x14ac:dyDescent="0.15">
      <c r="A228" s="454" t="s">
        <v>326</v>
      </c>
      <c r="B228" s="454" t="s">
        <v>1000</v>
      </c>
      <c r="C228" s="454" t="s">
        <v>1072</v>
      </c>
      <c r="D228" s="454" t="s">
        <v>1073</v>
      </c>
      <c r="E228" s="454"/>
      <c r="F228" s="454"/>
      <c r="G228" s="454"/>
      <c r="H228" s="454"/>
      <c r="I228" s="454"/>
      <c r="J228" s="454"/>
      <c r="K228" s="454"/>
      <c r="L228" s="454"/>
      <c r="M228" s="454"/>
      <c r="N228" s="454"/>
      <c r="O228" s="454"/>
      <c r="P228" s="454"/>
      <c r="Q228" s="454"/>
      <c r="R228" s="454"/>
      <c r="S228" s="454"/>
      <c r="T228" s="454"/>
      <c r="U228" s="454"/>
      <c r="V228" s="454"/>
      <c r="W228" s="454"/>
      <c r="X228" s="454"/>
      <c r="Y228" s="454"/>
      <c r="Z228" s="454"/>
      <c r="AA228" s="454"/>
      <c r="AB228" s="454"/>
      <c r="AC228" s="454"/>
      <c r="AD228" s="454"/>
      <c r="AE228" s="454"/>
      <c r="AF228" s="454"/>
      <c r="AG228" s="454"/>
      <c r="AH228" s="454"/>
      <c r="AI228" s="454"/>
      <c r="AJ228" s="454"/>
      <c r="AK228" s="454"/>
      <c r="AL228" s="454"/>
      <c r="AM228" s="454"/>
      <c r="AN228" s="454"/>
      <c r="AO228" s="454"/>
      <c r="AP228" s="454"/>
      <c r="AQ228" s="454"/>
      <c r="AR228" s="454"/>
      <c r="AS228" s="454"/>
      <c r="AT228" s="454"/>
      <c r="AU228" s="454"/>
      <c r="AV228" s="454"/>
      <c r="AW228" s="454"/>
      <c r="AX228" s="454"/>
      <c r="AY228" s="454"/>
      <c r="AZ228" s="454"/>
      <c r="BA228" s="454">
        <v>1.1984305689565</v>
      </c>
      <c r="BB228" s="454">
        <v>1.0499346617527801</v>
      </c>
      <c r="BC228" s="454">
        <v>1.17157356836519</v>
      </c>
      <c r="BD228" s="454">
        <v>1.5934278790787799</v>
      </c>
      <c r="BE228" s="454">
        <v>2.29091910386011</v>
      </c>
      <c r="BF228" s="454">
        <v>2.5006409141290402</v>
      </c>
      <c r="BG228" s="454">
        <v>2.6093578209665198</v>
      </c>
      <c r="BH228" s="454">
        <v>3.2682952304697199</v>
      </c>
      <c r="BI228" s="454"/>
      <c r="BJ228" s="454"/>
      <c r="BK228" s="454"/>
      <c r="BL228" s="454"/>
      <c r="BM228" s="454"/>
      <c r="BN228" s="454"/>
      <c r="BO228" s="458">
        <f>ROW()</f>
        <v>228</v>
      </c>
    </row>
    <row r="229" spans="1:67" s="455" customFormat="1" ht="14" x14ac:dyDescent="0.15">
      <c r="A229" s="454" t="s">
        <v>1001</v>
      </c>
      <c r="B229" s="454" t="s">
        <v>1002</v>
      </c>
      <c r="C229" s="454" t="s">
        <v>1072</v>
      </c>
      <c r="D229" s="454" t="s">
        <v>1073</v>
      </c>
      <c r="E229" s="454"/>
      <c r="F229" s="454"/>
      <c r="G229" s="454"/>
      <c r="H229" s="454"/>
      <c r="I229" s="454"/>
      <c r="J229" s="454"/>
      <c r="K229" s="454"/>
      <c r="L229" s="454"/>
      <c r="M229" s="454"/>
      <c r="N229" s="454"/>
      <c r="O229" s="454"/>
      <c r="P229" s="454"/>
      <c r="Q229" s="454"/>
      <c r="R229" s="454"/>
      <c r="S229" s="454"/>
      <c r="T229" s="454"/>
      <c r="U229" s="454"/>
      <c r="V229" s="454"/>
      <c r="W229" s="454"/>
      <c r="X229" s="454"/>
      <c r="Y229" s="454"/>
      <c r="Z229" s="454"/>
      <c r="AA229" s="454"/>
      <c r="AB229" s="454"/>
      <c r="AC229" s="454"/>
      <c r="AD229" s="454"/>
      <c r="AE229" s="454"/>
      <c r="AF229" s="454"/>
      <c r="AG229" s="454"/>
      <c r="AH229" s="454"/>
      <c r="AI229" s="454"/>
      <c r="AJ229" s="454"/>
      <c r="AK229" s="454"/>
      <c r="AL229" s="454"/>
      <c r="AM229" s="454"/>
      <c r="AN229" s="454"/>
      <c r="AO229" s="454"/>
      <c r="AP229" s="454"/>
      <c r="AQ229" s="454"/>
      <c r="AR229" s="454"/>
      <c r="AS229" s="454"/>
      <c r="AT229" s="454"/>
      <c r="AU229" s="454"/>
      <c r="AV229" s="454"/>
      <c r="AW229" s="454"/>
      <c r="AX229" s="454"/>
      <c r="AY229" s="454"/>
      <c r="AZ229" s="454"/>
      <c r="BA229" s="454"/>
      <c r="BB229" s="454"/>
      <c r="BC229" s="454"/>
      <c r="BD229" s="454"/>
      <c r="BE229" s="454"/>
      <c r="BF229" s="454"/>
      <c r="BG229" s="454"/>
      <c r="BH229" s="454"/>
      <c r="BI229" s="454"/>
      <c r="BJ229" s="454"/>
      <c r="BK229" s="454"/>
      <c r="BL229" s="454"/>
      <c r="BM229" s="454"/>
      <c r="BN229" s="454"/>
      <c r="BO229" s="458">
        <f>ROW()</f>
        <v>229</v>
      </c>
    </row>
    <row r="230" spans="1:67" s="455" customFormat="1" ht="14" x14ac:dyDescent="0.15">
      <c r="A230" s="454" t="s">
        <v>1003</v>
      </c>
      <c r="B230" s="454" t="s">
        <v>1004</v>
      </c>
      <c r="C230" s="454" t="s">
        <v>1072</v>
      </c>
      <c r="D230" s="454" t="s">
        <v>1073</v>
      </c>
      <c r="E230" s="454"/>
      <c r="F230" s="454"/>
      <c r="G230" s="454"/>
      <c r="H230" s="454"/>
      <c r="I230" s="454"/>
      <c r="J230" s="454"/>
      <c r="K230" s="454"/>
      <c r="L230" s="454"/>
      <c r="M230" s="454"/>
      <c r="N230" s="454"/>
      <c r="O230" s="454"/>
      <c r="P230" s="454"/>
      <c r="Q230" s="454"/>
      <c r="R230" s="454"/>
      <c r="S230" s="454"/>
      <c r="T230" s="454"/>
      <c r="U230" s="454"/>
      <c r="V230" s="454"/>
      <c r="W230" s="454"/>
      <c r="X230" s="454"/>
      <c r="Y230" s="454"/>
      <c r="Z230" s="454"/>
      <c r="AA230" s="454"/>
      <c r="AB230" s="454"/>
      <c r="AC230" s="454"/>
      <c r="AD230" s="454"/>
      <c r="AE230" s="454"/>
      <c r="AF230" s="454"/>
      <c r="AG230" s="454"/>
      <c r="AH230" s="454"/>
      <c r="AI230" s="454"/>
      <c r="AJ230" s="454"/>
      <c r="AK230" s="454"/>
      <c r="AL230" s="454"/>
      <c r="AM230" s="454"/>
      <c r="AN230" s="454"/>
      <c r="AO230" s="454"/>
      <c r="AP230" s="454"/>
      <c r="AQ230" s="454"/>
      <c r="AR230" s="454"/>
      <c r="AS230" s="454"/>
      <c r="AT230" s="454"/>
      <c r="AU230" s="454"/>
      <c r="AV230" s="454"/>
      <c r="AW230" s="454"/>
      <c r="AX230" s="454"/>
      <c r="AY230" s="454"/>
      <c r="AZ230" s="454"/>
      <c r="BA230" s="454"/>
      <c r="BB230" s="454"/>
      <c r="BC230" s="454"/>
      <c r="BD230" s="454"/>
      <c r="BE230" s="454"/>
      <c r="BF230" s="454"/>
      <c r="BG230" s="454"/>
      <c r="BH230" s="454"/>
      <c r="BI230" s="454"/>
      <c r="BJ230" s="454"/>
      <c r="BK230" s="454"/>
      <c r="BL230" s="454"/>
      <c r="BM230" s="454"/>
      <c r="BN230" s="454"/>
      <c r="BO230" s="458">
        <f>ROW()</f>
        <v>230</v>
      </c>
    </row>
    <row r="231" spans="1:67" s="455" customFormat="1" ht="14" x14ac:dyDescent="0.15">
      <c r="A231" s="454" t="s">
        <v>314</v>
      </c>
      <c r="B231" s="454" t="s">
        <v>1005</v>
      </c>
      <c r="C231" s="454" t="s">
        <v>1072</v>
      </c>
      <c r="D231" s="454" t="s">
        <v>1073</v>
      </c>
      <c r="E231" s="454"/>
      <c r="F231" s="454"/>
      <c r="G231" s="454"/>
      <c r="H231" s="454"/>
      <c r="I231" s="454"/>
      <c r="J231" s="454"/>
      <c r="K231" s="454"/>
      <c r="L231" s="454"/>
      <c r="M231" s="454"/>
      <c r="N231" s="454"/>
      <c r="O231" s="454"/>
      <c r="P231" s="454"/>
      <c r="Q231" s="454"/>
      <c r="R231" s="454"/>
      <c r="S231" s="454"/>
      <c r="T231" s="454"/>
      <c r="U231" s="454"/>
      <c r="V231" s="454"/>
      <c r="W231" s="454"/>
      <c r="X231" s="454"/>
      <c r="Y231" s="454"/>
      <c r="Z231" s="454"/>
      <c r="AA231" s="454"/>
      <c r="AB231" s="454"/>
      <c r="AC231" s="454"/>
      <c r="AD231" s="454"/>
      <c r="AE231" s="454"/>
      <c r="AF231" s="454"/>
      <c r="AG231" s="454"/>
      <c r="AH231" s="454"/>
      <c r="AI231" s="454"/>
      <c r="AJ231" s="454"/>
      <c r="AK231" s="454"/>
      <c r="AL231" s="454"/>
      <c r="AM231" s="454"/>
      <c r="AN231" s="454"/>
      <c r="AO231" s="454"/>
      <c r="AP231" s="454"/>
      <c r="AQ231" s="454"/>
      <c r="AR231" s="454"/>
      <c r="AS231" s="454"/>
      <c r="AT231" s="454">
        <v>2.5202078963343602</v>
      </c>
      <c r="AU231" s="454">
        <v>2.7938553833751998</v>
      </c>
      <c r="AV231" s="454">
        <v>3.1692434535396998</v>
      </c>
      <c r="AW231" s="454">
        <v>3.5343455976340499</v>
      </c>
      <c r="AX231" s="454">
        <v>4.0629054284103603</v>
      </c>
      <c r="AY231" s="454">
        <v>4.4562566539202697</v>
      </c>
      <c r="AZ231" s="454">
        <v>4.7735139995916098</v>
      </c>
      <c r="BA231" s="454">
        <v>5.9247397164560303</v>
      </c>
      <c r="BB231" s="454">
        <v>6.3326655790788502</v>
      </c>
      <c r="BC231" s="454">
        <v>7.0382905399219897</v>
      </c>
      <c r="BD231" s="454">
        <v>7.4313936233520499</v>
      </c>
      <c r="BE231" s="454">
        <v>8.6515598297119105</v>
      </c>
      <c r="BF231" s="454">
        <v>8.7667951583862305</v>
      </c>
      <c r="BG231" s="454">
        <v>8.6241178512573207</v>
      </c>
      <c r="BH231" s="454">
        <v>9.1860589981079102</v>
      </c>
      <c r="BI231" s="454">
        <v>9.7386798858642596</v>
      </c>
      <c r="BJ231" s="454">
        <v>10.0551843643188</v>
      </c>
      <c r="BK231" s="454">
        <v>9.9890710558297808</v>
      </c>
      <c r="BL231" s="454">
        <v>10.498346554680801</v>
      </c>
      <c r="BM231" s="454">
        <v>10.9411540671464</v>
      </c>
      <c r="BN231" s="454">
        <v>11.495262193682001</v>
      </c>
      <c r="BO231" s="458">
        <f>ROW()</f>
        <v>231</v>
      </c>
    </row>
    <row r="232" spans="1:67" s="455" customFormat="1" ht="14" x14ac:dyDescent="0.15">
      <c r="A232" s="454" t="s">
        <v>330</v>
      </c>
      <c r="B232" s="454" t="s">
        <v>1006</v>
      </c>
      <c r="C232" s="454" t="s">
        <v>1072</v>
      </c>
      <c r="D232" s="454" t="s">
        <v>1073</v>
      </c>
      <c r="E232" s="454"/>
      <c r="F232" s="454"/>
      <c r="G232" s="454"/>
      <c r="H232" s="454"/>
      <c r="I232" s="454"/>
      <c r="J232" s="454"/>
      <c r="K232" s="454"/>
      <c r="L232" s="454"/>
      <c r="M232" s="454"/>
      <c r="N232" s="454"/>
      <c r="O232" s="454"/>
      <c r="P232" s="454"/>
      <c r="Q232" s="454"/>
      <c r="R232" s="454"/>
      <c r="S232" s="454"/>
      <c r="T232" s="454"/>
      <c r="U232" s="454"/>
      <c r="V232" s="454"/>
      <c r="W232" s="454"/>
      <c r="X232" s="454"/>
      <c r="Y232" s="454"/>
      <c r="Z232" s="454"/>
      <c r="AA232" s="454"/>
      <c r="AB232" s="454"/>
      <c r="AC232" s="454"/>
      <c r="AD232" s="454"/>
      <c r="AE232" s="454"/>
      <c r="AF232" s="454"/>
      <c r="AG232" s="454"/>
      <c r="AH232" s="454"/>
      <c r="AI232" s="454">
        <v>2.0542051052421999E-3</v>
      </c>
      <c r="AJ232" s="454">
        <v>2.64934558964634E-3</v>
      </c>
      <c r="AK232" s="454">
        <v>3.4943065409310799E-3</v>
      </c>
      <c r="AL232" s="454">
        <v>8.3609060649865296E-3</v>
      </c>
      <c r="AM232" s="454">
        <v>4.4062797077534702E-2</v>
      </c>
      <c r="AN232" s="454">
        <v>0.14662084050673799</v>
      </c>
      <c r="AO232" s="454">
        <v>0.14580321361215601</v>
      </c>
      <c r="AP232" s="454">
        <v>0.14547250249023899</v>
      </c>
      <c r="AQ232" s="454">
        <v>0.16906727389763801</v>
      </c>
      <c r="AR232" s="454">
        <v>0.28780530309749902</v>
      </c>
      <c r="AS232" s="454">
        <v>0.45237753556118299</v>
      </c>
      <c r="AT232" s="454">
        <v>0.61729602254451699</v>
      </c>
      <c r="AU232" s="454">
        <v>0.79188023973654398</v>
      </c>
      <c r="AV232" s="454">
        <v>0.94209982110768997</v>
      </c>
      <c r="AW232" s="454">
        <v>1.03525543621378</v>
      </c>
      <c r="AX232" s="454">
        <v>1.1597640246973</v>
      </c>
      <c r="AY232" s="454">
        <v>1.2707318669821399</v>
      </c>
      <c r="AZ232" s="454">
        <v>1.3167922854372001</v>
      </c>
      <c r="BA232" s="454">
        <v>1.4925474423643601</v>
      </c>
      <c r="BB232" s="454">
        <v>1.57919667442486</v>
      </c>
      <c r="BC232" s="454">
        <v>1.67274155100208</v>
      </c>
      <c r="BD232" s="454">
        <v>1.86556231975555</v>
      </c>
      <c r="BE232" s="454">
        <v>1.92353367805481</v>
      </c>
      <c r="BF232" s="454">
        <v>1.8451941013336199</v>
      </c>
      <c r="BG232" s="454">
        <v>1.8108571767807</v>
      </c>
      <c r="BH232" s="454">
        <v>1.82014083862305</v>
      </c>
      <c r="BI232" s="454">
        <v>2.4285078048706099</v>
      </c>
      <c r="BJ232" s="454">
        <v>2.57821440696716</v>
      </c>
      <c r="BK232" s="454">
        <v>2.6606509920922798</v>
      </c>
      <c r="BL232" s="454">
        <v>2.7294996701537602</v>
      </c>
      <c r="BM232" s="454">
        <v>3.9070445853620899</v>
      </c>
      <c r="BN232" s="454">
        <v>5.7134695946605696</v>
      </c>
      <c r="BO232" s="458">
        <f>ROW()</f>
        <v>232</v>
      </c>
    </row>
    <row r="233" spans="1:67" s="455" customFormat="1" ht="14" x14ac:dyDescent="0.15">
      <c r="A233" s="454" t="s">
        <v>1007</v>
      </c>
      <c r="B233" s="454" t="s">
        <v>1008</v>
      </c>
      <c r="C233" s="454" t="s">
        <v>1072</v>
      </c>
      <c r="D233" s="454" t="s">
        <v>1073</v>
      </c>
      <c r="E233" s="454"/>
      <c r="F233" s="454"/>
      <c r="G233" s="454"/>
      <c r="H233" s="454"/>
      <c r="I233" s="454"/>
      <c r="J233" s="454"/>
      <c r="K233" s="454"/>
      <c r="L233" s="454"/>
      <c r="M233" s="454"/>
      <c r="N233" s="454"/>
      <c r="O233" s="454"/>
      <c r="P233" s="454"/>
      <c r="Q233" s="454"/>
      <c r="R233" s="454"/>
      <c r="S233" s="454"/>
      <c r="T233" s="454"/>
      <c r="U233" s="454"/>
      <c r="V233" s="454"/>
      <c r="W233" s="454"/>
      <c r="X233" s="454"/>
      <c r="Y233" s="454"/>
      <c r="Z233" s="454"/>
      <c r="AA233" s="454"/>
      <c r="AB233" s="454"/>
      <c r="AC233" s="454"/>
      <c r="AD233" s="454"/>
      <c r="AE233" s="454"/>
      <c r="AF233" s="454"/>
      <c r="AG233" s="454"/>
      <c r="AH233" s="454"/>
      <c r="AI233" s="454"/>
      <c r="AJ233" s="454"/>
      <c r="AK233" s="454">
        <v>0.31476399999999999</v>
      </c>
      <c r="AL233" s="454">
        <v>0.35472399999999998</v>
      </c>
      <c r="AM233" s="454">
        <v>0.394015</v>
      </c>
      <c r="AN233" s="454">
        <v>0.42409400000000003</v>
      </c>
      <c r="AO233" s="454">
        <v>0.43598500000000001</v>
      </c>
      <c r="AP233" s="454">
        <v>0.45041700000000001</v>
      </c>
      <c r="AQ233" s="454">
        <v>0.466061</v>
      </c>
      <c r="AR233" s="454">
        <v>0.49440600000000001</v>
      </c>
      <c r="AS233" s="454">
        <v>0.51645099999999999</v>
      </c>
      <c r="AT233" s="454">
        <v>0.51582399999999995</v>
      </c>
      <c r="AU233" s="454">
        <v>0.52151800000000004</v>
      </c>
      <c r="AV233" s="454">
        <v>0.54434700000000003</v>
      </c>
      <c r="AW233" s="454">
        <v>0.56448799999999999</v>
      </c>
      <c r="AX233" s="454">
        <v>0.56471499999999997</v>
      </c>
      <c r="AY233" s="454">
        <v>0.55459599999999998</v>
      </c>
      <c r="AZ233" s="454">
        <v>0.55376199999999998</v>
      </c>
      <c r="BA233" s="454">
        <v>0.53742999999999996</v>
      </c>
      <c r="BB233" s="454">
        <v>0.51556299999999999</v>
      </c>
      <c r="BC233" s="454">
        <v>0.50208600000000003</v>
      </c>
      <c r="BD233" s="454">
        <v>0.50640700000000005</v>
      </c>
      <c r="BE233" s="454">
        <v>0.50454200000000005</v>
      </c>
      <c r="BF233" s="454">
        <v>0.491124</v>
      </c>
      <c r="BG233" s="454">
        <v>0.48541200000000001</v>
      </c>
      <c r="BH233" s="454">
        <v>0.49154799999999998</v>
      </c>
      <c r="BI233" s="454">
        <v>0.50319400000000003</v>
      </c>
      <c r="BJ233" s="454">
        <v>0.51643300000000003</v>
      </c>
      <c r="BK233" s="454">
        <v>0.52600100000000005</v>
      </c>
      <c r="BL233" s="454">
        <v>0.53942000000000001</v>
      </c>
      <c r="BM233" s="454">
        <v>0.53794200000000003</v>
      </c>
      <c r="BN233" s="454">
        <v>0.54012400000000005</v>
      </c>
      <c r="BO233" s="458">
        <f>ROW()</f>
        <v>233</v>
      </c>
    </row>
    <row r="234" spans="1:67" s="455" customFormat="1" ht="14" x14ac:dyDescent="0.15">
      <c r="A234" s="454" t="s">
        <v>322</v>
      </c>
      <c r="B234" s="454" t="s">
        <v>1009</v>
      </c>
      <c r="C234" s="454" t="s">
        <v>1072</v>
      </c>
      <c r="D234" s="454" t="s">
        <v>1073</v>
      </c>
      <c r="E234" s="454"/>
      <c r="F234" s="454"/>
      <c r="G234" s="454"/>
      <c r="H234" s="454"/>
      <c r="I234" s="454"/>
      <c r="J234" s="454"/>
      <c r="K234" s="454"/>
      <c r="L234" s="454"/>
      <c r="M234" s="454"/>
      <c r="N234" s="454"/>
      <c r="O234" s="454"/>
      <c r="P234" s="454"/>
      <c r="Q234" s="454"/>
      <c r="R234" s="454"/>
      <c r="S234" s="454"/>
      <c r="T234" s="454"/>
      <c r="U234" s="454"/>
      <c r="V234" s="454"/>
      <c r="W234" s="454"/>
      <c r="X234" s="454"/>
      <c r="Y234" s="454"/>
      <c r="Z234" s="454"/>
      <c r="AA234" s="454"/>
      <c r="AB234" s="454"/>
      <c r="AC234" s="454"/>
      <c r="AD234" s="454"/>
      <c r="AE234" s="454"/>
      <c r="AF234" s="454"/>
      <c r="AG234" s="454"/>
      <c r="AH234" s="454"/>
      <c r="AI234" s="454">
        <v>3.4743000000000003E-2</v>
      </c>
      <c r="AJ234" s="454">
        <v>6.5507999999999997E-2</v>
      </c>
      <c r="AK234" s="454">
        <v>0.197382</v>
      </c>
      <c r="AL234" s="454">
        <v>0.26430399999999998</v>
      </c>
      <c r="AM234" s="454">
        <v>0.31723400000000002</v>
      </c>
      <c r="AN234" s="454">
        <v>0.389654</v>
      </c>
      <c r="AO234" s="454">
        <v>0.42702899999999999</v>
      </c>
      <c r="AP234" s="454">
        <v>0.45588499999999998</v>
      </c>
      <c r="AQ234" s="454">
        <v>0.48249999999999998</v>
      </c>
      <c r="AR234" s="454">
        <v>0.50850600000000001</v>
      </c>
      <c r="AS234" s="454">
        <v>0.52657799999999999</v>
      </c>
      <c r="AT234" s="454">
        <v>0.56026399999999998</v>
      </c>
      <c r="AU234" s="454">
        <v>0.58328599999999997</v>
      </c>
      <c r="AV234" s="454">
        <v>0.60789099999999996</v>
      </c>
      <c r="AW234" s="454">
        <v>0.60782899999999995</v>
      </c>
      <c r="AX234" s="454">
        <v>0.61013499999999998</v>
      </c>
      <c r="AY234" s="454">
        <v>0.60968299999999997</v>
      </c>
      <c r="AZ234" s="454">
        <v>0.63036499999999995</v>
      </c>
      <c r="BA234" s="454">
        <v>0.63378900000000005</v>
      </c>
      <c r="BB234" s="454">
        <v>0.64547399999999999</v>
      </c>
      <c r="BC234" s="454">
        <v>0.63790000000000002</v>
      </c>
      <c r="BD234" s="454">
        <v>0.62397000000000002</v>
      </c>
      <c r="BE234" s="454">
        <v>0.60679300000000003</v>
      </c>
      <c r="BF234" s="454">
        <v>0.59040700000000002</v>
      </c>
      <c r="BG234" s="454">
        <v>0.59123800000000004</v>
      </c>
      <c r="BH234" s="454">
        <v>0.59529799999999999</v>
      </c>
      <c r="BI234" s="454">
        <v>0.57710600000000001</v>
      </c>
      <c r="BJ234" s="454">
        <v>0.57014900000000002</v>
      </c>
      <c r="BK234" s="454">
        <v>0.56761200000000001</v>
      </c>
      <c r="BL234" s="454">
        <v>0.56979900000000006</v>
      </c>
      <c r="BM234" s="454">
        <v>0.56176400000000004</v>
      </c>
      <c r="BN234" s="454">
        <v>0.565944</v>
      </c>
      <c r="BO234" s="458">
        <f>ROW()</f>
        <v>234</v>
      </c>
    </row>
    <row r="235" spans="1:67" s="455" customFormat="1" ht="14" x14ac:dyDescent="0.15">
      <c r="A235" s="454" t="s">
        <v>332</v>
      </c>
      <c r="B235" s="454" t="s">
        <v>1010</v>
      </c>
      <c r="C235" s="454" t="s">
        <v>1072</v>
      </c>
      <c r="D235" s="454" t="s">
        <v>1073</v>
      </c>
      <c r="E235" s="454"/>
      <c r="F235" s="454"/>
      <c r="G235" s="454"/>
      <c r="H235" s="454"/>
      <c r="I235" s="454"/>
      <c r="J235" s="454"/>
      <c r="K235" s="454"/>
      <c r="L235" s="454"/>
      <c r="M235" s="454"/>
      <c r="N235" s="454"/>
      <c r="O235" s="454"/>
      <c r="P235" s="454"/>
      <c r="Q235" s="454"/>
      <c r="R235" s="454"/>
      <c r="S235" s="454"/>
      <c r="T235" s="454"/>
      <c r="U235" s="454"/>
      <c r="V235" s="454"/>
      <c r="W235" s="454"/>
      <c r="X235" s="454"/>
      <c r="Y235" s="454"/>
      <c r="Z235" s="454"/>
      <c r="AA235" s="454"/>
      <c r="AB235" s="454"/>
      <c r="AC235" s="454"/>
      <c r="AD235" s="454"/>
      <c r="AE235" s="454"/>
      <c r="AF235" s="454"/>
      <c r="AG235" s="454"/>
      <c r="AH235" s="454"/>
      <c r="AI235" s="454">
        <v>8.8702260000000006</v>
      </c>
      <c r="AJ235" s="454">
        <v>9.287649</v>
      </c>
      <c r="AK235" s="454">
        <v>9.1729079999999996</v>
      </c>
      <c r="AL235" s="454">
        <v>9.1587440000000004</v>
      </c>
      <c r="AM235" s="454">
        <v>9.1993320000000001</v>
      </c>
      <c r="AN235" s="454">
        <v>9.3538139999999999</v>
      </c>
      <c r="AO235" s="454">
        <v>9.2483939999999993</v>
      </c>
      <c r="AP235" s="454">
        <v>9.329777</v>
      </c>
      <c r="AQ235" s="454">
        <v>9.3958919999999999</v>
      </c>
      <c r="AR235" s="454">
        <v>9.3058999999999994</v>
      </c>
      <c r="AS235" s="454">
        <v>9.1642519999999994</v>
      </c>
      <c r="AT235" s="454">
        <v>9.4042239999999993</v>
      </c>
      <c r="AU235" s="454">
        <v>9.4136550000000003</v>
      </c>
      <c r="AV235" s="454">
        <v>9.4859829999999992</v>
      </c>
      <c r="AW235" s="454">
        <v>9.2943029999999993</v>
      </c>
      <c r="AX235" s="454">
        <v>9.4791819999999998</v>
      </c>
      <c r="AY235" s="454">
        <v>9.1114610000000003</v>
      </c>
      <c r="AZ235" s="454">
        <v>8.8729080000000007</v>
      </c>
      <c r="BA235" s="454">
        <v>8.7789859999999997</v>
      </c>
      <c r="BB235" s="454">
        <v>8.9207409999999996</v>
      </c>
      <c r="BC235" s="454">
        <v>9.0246220000000008</v>
      </c>
      <c r="BD235" s="454">
        <v>8.844042</v>
      </c>
      <c r="BE235" s="454">
        <v>8.6547680000000007</v>
      </c>
      <c r="BF235" s="454">
        <v>8.5976809999999997</v>
      </c>
      <c r="BG235" s="454">
        <v>8.727131</v>
      </c>
      <c r="BH235" s="454">
        <v>8.8543830000000003</v>
      </c>
      <c r="BI235" s="454">
        <v>8.8225859999999994</v>
      </c>
      <c r="BJ235" s="454">
        <v>8.8522470000000002</v>
      </c>
      <c r="BK235" s="454">
        <v>8.8658809999999999</v>
      </c>
      <c r="BL235" s="454">
        <v>8.9976599999999998</v>
      </c>
      <c r="BM235" s="454">
        <v>8.7478809999999996</v>
      </c>
      <c r="BN235" s="454">
        <v>8.7088529999999995</v>
      </c>
      <c r="BO235" s="458">
        <f>ROW()</f>
        <v>235</v>
      </c>
    </row>
    <row r="236" spans="1:67" s="455" customFormat="1" ht="14" x14ac:dyDescent="0.15">
      <c r="A236" s="454" t="s">
        <v>1011</v>
      </c>
      <c r="B236" s="454" t="s">
        <v>1012</v>
      </c>
      <c r="C236" s="454" t="s">
        <v>1072</v>
      </c>
      <c r="D236" s="454" t="s">
        <v>1073</v>
      </c>
      <c r="E236" s="454"/>
      <c r="F236" s="454"/>
      <c r="G236" s="454"/>
      <c r="H236" s="454"/>
      <c r="I236" s="454"/>
      <c r="J236" s="454"/>
      <c r="K236" s="454"/>
      <c r="L236" s="454"/>
      <c r="M236" s="454"/>
      <c r="N236" s="454"/>
      <c r="O236" s="454"/>
      <c r="P236" s="454"/>
      <c r="Q236" s="454"/>
      <c r="R236" s="454"/>
      <c r="S236" s="454"/>
      <c r="T236" s="454"/>
      <c r="U236" s="454"/>
      <c r="V236" s="454"/>
      <c r="W236" s="454"/>
      <c r="X236" s="454"/>
      <c r="Y236" s="454"/>
      <c r="Z236" s="454"/>
      <c r="AA236" s="454"/>
      <c r="AB236" s="454"/>
      <c r="AC236" s="454"/>
      <c r="AD236" s="454"/>
      <c r="AE236" s="454"/>
      <c r="AF236" s="454"/>
      <c r="AG236" s="454"/>
      <c r="AH236" s="454"/>
      <c r="AI236" s="454">
        <v>0.99776759114567803</v>
      </c>
      <c r="AJ236" s="454">
        <v>1.04984585704476</v>
      </c>
      <c r="AK236" s="454">
        <v>1.14129612246059</v>
      </c>
      <c r="AL236" s="454">
        <v>1.3087431169436099</v>
      </c>
      <c r="AM236" s="454">
        <v>1.4219530982423301</v>
      </c>
      <c r="AN236" s="454">
        <v>1.6246325504632999</v>
      </c>
      <c r="AO236" s="454">
        <v>1.71798696572329</v>
      </c>
      <c r="AP236" s="454">
        <v>1.8804625730372</v>
      </c>
      <c r="AQ236" s="454">
        <v>1.9972364961865501</v>
      </c>
      <c r="AR236" s="454">
        <v>2.0752442535363902</v>
      </c>
      <c r="AS236" s="454">
        <v>2.5435469270553601</v>
      </c>
      <c r="AT236" s="454">
        <v>2.7099527035451199</v>
      </c>
      <c r="AU236" s="454">
        <v>2.90624825161209</v>
      </c>
      <c r="AV236" s="454">
        <v>3.0211573244199399</v>
      </c>
      <c r="AW236" s="454">
        <v>3.05607743236353</v>
      </c>
      <c r="AX236" s="454">
        <v>3.15744703971931</v>
      </c>
      <c r="AY236" s="454">
        <v>3.1867158283208901</v>
      </c>
      <c r="AZ236" s="454">
        <v>3.2584468607455301</v>
      </c>
      <c r="BA236" s="454">
        <v>3.5304471081662498</v>
      </c>
      <c r="BB236" s="454">
        <v>3.8506879514252002</v>
      </c>
      <c r="BC236" s="454">
        <v>3.9266115132802502</v>
      </c>
      <c r="BD236" s="454">
        <v>4.0521378517150897</v>
      </c>
      <c r="BE236" s="454">
        <v>4.4966244697570801</v>
      </c>
      <c r="BF236" s="454">
        <v>4.6900162696838397</v>
      </c>
      <c r="BG236" s="454">
        <v>4.9823050498962402</v>
      </c>
      <c r="BH236" s="454">
        <v>5.3229084014892596</v>
      </c>
      <c r="BI236" s="454">
        <v>5.7878603935241699</v>
      </c>
      <c r="BJ236" s="454">
        <v>6.2055931091308603</v>
      </c>
      <c r="BK236" s="454">
        <v>6.2323957194016799</v>
      </c>
      <c r="BL236" s="454">
        <v>6.2336028234873897</v>
      </c>
      <c r="BM236" s="454">
        <v>6.3813636857025804</v>
      </c>
      <c r="BN236" s="454">
        <v>6.3479195242866799</v>
      </c>
      <c r="BO236" s="458">
        <f>ROW()</f>
        <v>236</v>
      </c>
    </row>
    <row r="237" spans="1:67" s="455" customFormat="1" ht="14" x14ac:dyDescent="0.15">
      <c r="A237" s="454" t="s">
        <v>1013</v>
      </c>
      <c r="B237" s="454" t="s">
        <v>1014</v>
      </c>
      <c r="C237" s="454" t="s">
        <v>1072</v>
      </c>
      <c r="D237" s="454" t="s">
        <v>1073</v>
      </c>
      <c r="E237" s="454"/>
      <c r="F237" s="454"/>
      <c r="G237" s="454"/>
      <c r="H237" s="454"/>
      <c r="I237" s="454"/>
      <c r="J237" s="454"/>
      <c r="K237" s="454"/>
      <c r="L237" s="454"/>
      <c r="M237" s="454"/>
      <c r="N237" s="454"/>
      <c r="O237" s="454"/>
      <c r="P237" s="454"/>
      <c r="Q237" s="454"/>
      <c r="R237" s="454"/>
      <c r="S237" s="454"/>
      <c r="T237" s="454"/>
      <c r="U237" s="454"/>
      <c r="V237" s="454"/>
      <c r="W237" s="454"/>
      <c r="X237" s="454"/>
      <c r="Y237" s="454"/>
      <c r="Z237" s="454"/>
      <c r="AA237" s="454"/>
      <c r="AB237" s="454"/>
      <c r="AC237" s="454"/>
      <c r="AD237" s="454"/>
      <c r="AE237" s="454"/>
      <c r="AF237" s="454"/>
      <c r="AG237" s="454"/>
      <c r="AH237" s="454"/>
      <c r="AI237" s="454"/>
      <c r="AJ237" s="454"/>
      <c r="AK237" s="454"/>
      <c r="AL237" s="454"/>
      <c r="AM237" s="454"/>
      <c r="AN237" s="454"/>
      <c r="AO237" s="454"/>
      <c r="AP237" s="454"/>
      <c r="AQ237" s="454"/>
      <c r="AR237" s="454"/>
      <c r="AS237" s="454"/>
      <c r="AT237" s="454"/>
      <c r="AU237" s="454"/>
      <c r="AV237" s="454"/>
      <c r="AW237" s="454"/>
      <c r="AX237" s="454"/>
      <c r="AY237" s="454"/>
      <c r="AZ237" s="454"/>
      <c r="BA237" s="454"/>
      <c r="BB237" s="454">
        <v>1.37086538008234</v>
      </c>
      <c r="BC237" s="454">
        <v>1.36987607307015</v>
      </c>
      <c r="BD237" s="454">
        <v>1.34595239162445</v>
      </c>
      <c r="BE237" s="454">
        <v>1.54946506023407</v>
      </c>
      <c r="BF237" s="454">
        <v>1.5400362014770499</v>
      </c>
      <c r="BG237" s="454">
        <v>1.52214002609253</v>
      </c>
      <c r="BH237" s="454">
        <v>1.5118891000747701</v>
      </c>
      <c r="BI237" s="454">
        <v>1.4803508520126301</v>
      </c>
      <c r="BJ237" s="454">
        <v>1.3865706920623799</v>
      </c>
      <c r="BK237" s="454">
        <v>1.4424351801572901</v>
      </c>
      <c r="BL237" s="454"/>
      <c r="BM237" s="454"/>
      <c r="BN237" s="454"/>
      <c r="BO237" s="458">
        <f>ROW()</f>
        <v>237</v>
      </c>
    </row>
    <row r="238" spans="1:67" s="455" customFormat="1" ht="14" x14ac:dyDescent="0.15">
      <c r="A238" s="454" t="s">
        <v>318</v>
      </c>
      <c r="B238" s="454" t="s">
        <v>1015</v>
      </c>
      <c r="C238" s="454" t="s">
        <v>1072</v>
      </c>
      <c r="D238" s="454" t="s">
        <v>1073</v>
      </c>
      <c r="E238" s="454"/>
      <c r="F238" s="454"/>
      <c r="G238" s="454"/>
      <c r="H238" s="454"/>
      <c r="I238" s="454"/>
      <c r="J238" s="454"/>
      <c r="K238" s="454"/>
      <c r="L238" s="454"/>
      <c r="M238" s="454"/>
      <c r="N238" s="454"/>
      <c r="O238" s="454"/>
      <c r="P238" s="454"/>
      <c r="Q238" s="454"/>
      <c r="R238" s="454"/>
      <c r="S238" s="454"/>
      <c r="T238" s="454"/>
      <c r="U238" s="454"/>
      <c r="V238" s="454"/>
      <c r="W238" s="454"/>
      <c r="X238" s="454"/>
      <c r="Y238" s="454"/>
      <c r="Z238" s="454"/>
      <c r="AA238" s="454"/>
      <c r="AB238" s="454"/>
      <c r="AC238" s="454"/>
      <c r="AD238" s="454"/>
      <c r="AE238" s="454"/>
      <c r="AF238" s="454"/>
      <c r="AG238" s="454"/>
      <c r="AH238" s="454"/>
      <c r="AI238" s="454">
        <v>3.1598488849190201</v>
      </c>
      <c r="AJ238" s="454">
        <v>2.9940370799972702</v>
      </c>
      <c r="AK238" s="454">
        <v>3.0643119441296101</v>
      </c>
      <c r="AL238" s="454">
        <v>3.11614726624012</v>
      </c>
      <c r="AM238" s="454">
        <v>3.0803193662219202</v>
      </c>
      <c r="AN238" s="454">
        <v>2.99355977371409</v>
      </c>
      <c r="AO238" s="454">
        <v>2.89468601804532</v>
      </c>
      <c r="AP238" s="454">
        <v>2.8764548615211001</v>
      </c>
      <c r="AQ238" s="454">
        <v>2.96862382871752</v>
      </c>
      <c r="AR238" s="454">
        <v>2.98757558727258</v>
      </c>
      <c r="AS238" s="454">
        <v>3.0377703148928501</v>
      </c>
      <c r="AT238" s="454">
        <v>3.1537461106642</v>
      </c>
      <c r="AU238" s="454">
        <v>3.2175496475848</v>
      </c>
      <c r="AV238" s="454">
        <v>3.3429161373252398</v>
      </c>
      <c r="AW238" s="454">
        <v>4.0587966190795601</v>
      </c>
      <c r="AX238" s="454">
        <v>3.95343919545261</v>
      </c>
      <c r="AY238" s="454">
        <v>3.8904192992114002</v>
      </c>
      <c r="AZ238" s="454">
        <v>4.2350296939070304</v>
      </c>
      <c r="BA238" s="454">
        <v>5.6082507518168203</v>
      </c>
      <c r="BB238" s="454">
        <v>7.1046556404484402</v>
      </c>
      <c r="BC238" s="454">
        <v>6.7245411513528097</v>
      </c>
      <c r="BD238" s="454">
        <v>6.8838653564453098</v>
      </c>
      <c r="BE238" s="454">
        <v>7.6246895790100098</v>
      </c>
      <c r="BF238" s="454">
        <v>7.9590930938720703</v>
      </c>
      <c r="BG238" s="454">
        <v>7.8436746597290004</v>
      </c>
      <c r="BH238" s="454">
        <v>8.1570787429809606</v>
      </c>
      <c r="BI238" s="454">
        <v>7.8153324127197301</v>
      </c>
      <c r="BJ238" s="454">
        <v>7.9686732292175302</v>
      </c>
      <c r="BK238" s="454">
        <v>7.9941875689788802</v>
      </c>
      <c r="BL238" s="454">
        <v>7.9104367744298596</v>
      </c>
      <c r="BM238" s="454">
        <v>7.5801549121845202</v>
      </c>
      <c r="BN238" s="454">
        <v>7.5461093775471904</v>
      </c>
      <c r="BO238" s="458">
        <f>ROW()</f>
        <v>238</v>
      </c>
    </row>
    <row r="239" spans="1:67" s="455" customFormat="1" ht="14" x14ac:dyDescent="0.15">
      <c r="A239" s="454" t="s">
        <v>1016</v>
      </c>
      <c r="B239" s="454" t="s">
        <v>1017</v>
      </c>
      <c r="C239" s="454" t="s">
        <v>1072</v>
      </c>
      <c r="D239" s="454" t="s">
        <v>1073</v>
      </c>
      <c r="E239" s="454"/>
      <c r="F239" s="454"/>
      <c r="G239" s="454"/>
      <c r="H239" s="454"/>
      <c r="I239" s="454"/>
      <c r="J239" s="454"/>
      <c r="K239" s="454"/>
      <c r="L239" s="454"/>
      <c r="M239" s="454"/>
      <c r="N239" s="454"/>
      <c r="O239" s="454"/>
      <c r="P239" s="454"/>
      <c r="Q239" s="454"/>
      <c r="R239" s="454"/>
      <c r="S239" s="454"/>
      <c r="T239" s="454"/>
      <c r="U239" s="454"/>
      <c r="V239" s="454"/>
      <c r="W239" s="454"/>
      <c r="X239" s="454"/>
      <c r="Y239" s="454"/>
      <c r="Z239" s="454"/>
      <c r="AA239" s="454"/>
      <c r="AB239" s="454"/>
      <c r="AC239" s="454"/>
      <c r="AD239" s="454"/>
      <c r="AE239" s="454"/>
      <c r="AF239" s="454"/>
      <c r="AG239" s="454"/>
      <c r="AH239" s="454"/>
      <c r="AI239" s="454"/>
      <c r="AJ239" s="454"/>
      <c r="AK239" s="454"/>
      <c r="AL239" s="454"/>
      <c r="AM239" s="454"/>
      <c r="AN239" s="454"/>
      <c r="AO239" s="454"/>
      <c r="AP239" s="454"/>
      <c r="AQ239" s="454"/>
      <c r="AR239" s="454"/>
      <c r="AS239" s="454"/>
      <c r="AT239" s="454"/>
      <c r="AU239" s="454"/>
      <c r="AV239" s="454"/>
      <c r="AW239" s="454"/>
      <c r="AX239" s="454"/>
      <c r="AY239" s="454"/>
      <c r="AZ239" s="454"/>
      <c r="BA239" s="454"/>
      <c r="BB239" s="454"/>
      <c r="BC239" s="454"/>
      <c r="BD239" s="454"/>
      <c r="BE239" s="454"/>
      <c r="BF239" s="454"/>
      <c r="BG239" s="454"/>
      <c r="BH239" s="454"/>
      <c r="BI239" s="454"/>
      <c r="BJ239" s="454"/>
      <c r="BK239" s="454"/>
      <c r="BL239" s="454"/>
      <c r="BM239" s="454"/>
      <c r="BN239" s="454"/>
      <c r="BO239" s="458">
        <f>ROW()</f>
        <v>239</v>
      </c>
    </row>
    <row r="240" spans="1:67" s="455" customFormat="1" ht="14" x14ac:dyDescent="0.15">
      <c r="A240" s="454" t="s">
        <v>1018</v>
      </c>
      <c r="B240" s="454" t="s">
        <v>1019</v>
      </c>
      <c r="C240" s="454" t="s">
        <v>1072</v>
      </c>
      <c r="D240" s="454" t="s">
        <v>1073</v>
      </c>
      <c r="E240" s="454"/>
      <c r="F240" s="454"/>
      <c r="G240" s="454"/>
      <c r="H240" s="454"/>
      <c r="I240" s="454"/>
      <c r="J240" s="454"/>
      <c r="K240" s="454"/>
      <c r="L240" s="454"/>
      <c r="M240" s="454"/>
      <c r="N240" s="454"/>
      <c r="O240" s="454"/>
      <c r="P240" s="454"/>
      <c r="Q240" s="454"/>
      <c r="R240" s="454"/>
      <c r="S240" s="454"/>
      <c r="T240" s="454"/>
      <c r="U240" s="454"/>
      <c r="V240" s="454"/>
      <c r="W240" s="454"/>
      <c r="X240" s="454"/>
      <c r="Y240" s="454"/>
      <c r="Z240" s="454"/>
      <c r="AA240" s="454"/>
      <c r="AB240" s="454"/>
      <c r="AC240" s="454"/>
      <c r="AD240" s="454"/>
      <c r="AE240" s="454"/>
      <c r="AF240" s="454"/>
      <c r="AG240" s="454"/>
      <c r="AH240" s="454"/>
      <c r="AI240" s="454"/>
      <c r="AJ240" s="454"/>
      <c r="AK240" s="454"/>
      <c r="AL240" s="454"/>
      <c r="AM240" s="454"/>
      <c r="AN240" s="454"/>
      <c r="AO240" s="454"/>
      <c r="AP240" s="454"/>
      <c r="AQ240" s="454"/>
      <c r="AR240" s="454"/>
      <c r="AS240" s="454"/>
      <c r="AT240" s="454"/>
      <c r="AU240" s="454"/>
      <c r="AV240" s="454"/>
      <c r="AW240" s="454"/>
      <c r="AX240" s="454"/>
      <c r="AY240" s="454"/>
      <c r="AZ240" s="454"/>
      <c r="BA240" s="454"/>
      <c r="BB240" s="454"/>
      <c r="BC240" s="454"/>
      <c r="BD240" s="454">
        <v>1.02840805053711</v>
      </c>
      <c r="BE240" s="454">
        <v>1.1017311811447099</v>
      </c>
      <c r="BF240" s="454">
        <v>1.0793150663375899</v>
      </c>
      <c r="BG240" s="454">
        <v>1.0793718099594101</v>
      </c>
      <c r="BH240" s="454">
        <v>1.08652007579803</v>
      </c>
      <c r="BI240" s="454">
        <v>1.0716539621353101</v>
      </c>
      <c r="BJ240" s="454">
        <v>1.01790571212769</v>
      </c>
      <c r="BK240" s="454">
        <v>1.0249528085388899</v>
      </c>
      <c r="BL240" s="454">
        <v>1.02838254594227</v>
      </c>
      <c r="BM240" s="454">
        <v>1.0716186674082</v>
      </c>
      <c r="BN240" s="454">
        <v>1.02807044638403</v>
      </c>
      <c r="BO240" s="458">
        <f>ROW()</f>
        <v>240</v>
      </c>
    </row>
    <row r="241" spans="1:67" s="455" customFormat="1" ht="14" x14ac:dyDescent="0.15">
      <c r="A241" s="454" t="s">
        <v>197</v>
      </c>
      <c r="B241" s="454" t="s">
        <v>1020</v>
      </c>
      <c r="C241" s="454" t="s">
        <v>1072</v>
      </c>
      <c r="D241" s="454" t="s">
        <v>1073</v>
      </c>
      <c r="E241" s="454"/>
      <c r="F241" s="454"/>
      <c r="G241" s="454"/>
      <c r="H241" s="454"/>
      <c r="I241" s="454"/>
      <c r="J241" s="454"/>
      <c r="K241" s="454"/>
      <c r="L241" s="454"/>
      <c r="M241" s="454"/>
      <c r="N241" s="454"/>
      <c r="O241" s="454"/>
      <c r="P241" s="454"/>
      <c r="Q241" s="454"/>
      <c r="R241" s="454"/>
      <c r="S241" s="454"/>
      <c r="T241" s="454"/>
      <c r="U241" s="454"/>
      <c r="V241" s="454"/>
      <c r="W241" s="454"/>
      <c r="X241" s="454"/>
      <c r="Y241" s="454"/>
      <c r="Z241" s="454"/>
      <c r="AA241" s="454"/>
      <c r="AB241" s="454"/>
      <c r="AC241" s="454"/>
      <c r="AD241" s="454"/>
      <c r="AE241" s="454"/>
      <c r="AF241" s="454"/>
      <c r="AG241" s="454"/>
      <c r="AH241" s="454"/>
      <c r="AI241" s="454">
        <v>118.515832276249</v>
      </c>
      <c r="AJ241" s="454">
        <v>118.162443080419</v>
      </c>
      <c r="AK241" s="454">
        <v>100.618733064389</v>
      </c>
      <c r="AL241" s="454">
        <v>96.996840933687395</v>
      </c>
      <c r="AM241" s="454">
        <v>136.32300637873601</v>
      </c>
      <c r="AN241" s="454">
        <v>145.31742880239199</v>
      </c>
      <c r="AO241" s="454">
        <v>159.05629132940501</v>
      </c>
      <c r="AP241" s="454">
        <v>162.274733283605</v>
      </c>
      <c r="AQ241" s="454">
        <v>171.299288262483</v>
      </c>
      <c r="AR241" s="454">
        <v>156.12683176094799</v>
      </c>
      <c r="AS241" s="454">
        <v>160.74390666222601</v>
      </c>
      <c r="AT241" s="454">
        <v>178.89243146865101</v>
      </c>
      <c r="AU241" s="454">
        <v>179.50769232246401</v>
      </c>
      <c r="AV241" s="454">
        <v>176.172571161105</v>
      </c>
      <c r="AW241" s="454">
        <v>188.26778551125</v>
      </c>
      <c r="AX241" s="454">
        <v>224.530801000775</v>
      </c>
      <c r="AY241" s="454">
        <v>239.55718148249599</v>
      </c>
      <c r="AZ241" s="454">
        <v>240.95532057858799</v>
      </c>
      <c r="BA241" s="454">
        <v>256.86854548692997</v>
      </c>
      <c r="BB241" s="454">
        <v>230.835560444386</v>
      </c>
      <c r="BC241" s="454">
        <v>242.67229602934501</v>
      </c>
      <c r="BD241" s="454">
        <v>258.13131713867199</v>
      </c>
      <c r="BE241" s="454">
        <v>285.353515625</v>
      </c>
      <c r="BF241" s="454">
        <v>308.41970825195301</v>
      </c>
      <c r="BG241" s="454">
        <v>300.38610839843801</v>
      </c>
      <c r="BH241" s="454">
        <v>252.0751953125</v>
      </c>
      <c r="BI241" s="454">
        <v>246.88441467285199</v>
      </c>
      <c r="BJ241" s="454">
        <v>243.65457153320301</v>
      </c>
      <c r="BK241" s="454">
        <v>249.90280912428599</v>
      </c>
      <c r="BL241" s="454">
        <v>252.52319703438701</v>
      </c>
      <c r="BM241" s="454">
        <v>235.90510804336799</v>
      </c>
      <c r="BN241" s="454">
        <v>242.800970212301</v>
      </c>
      <c r="BO241" s="458">
        <f>ROW()</f>
        <v>241</v>
      </c>
    </row>
    <row r="242" spans="1:67" s="455" customFormat="1" ht="14" x14ac:dyDescent="0.15">
      <c r="A242" s="454" t="s">
        <v>1021</v>
      </c>
      <c r="B242" s="454" t="s">
        <v>1022</v>
      </c>
      <c r="C242" s="454" t="s">
        <v>1072</v>
      </c>
      <c r="D242" s="454" t="s">
        <v>1073</v>
      </c>
      <c r="E242" s="454"/>
      <c r="F242" s="454"/>
      <c r="G242" s="454"/>
      <c r="H242" s="454"/>
      <c r="I242" s="454"/>
      <c r="J242" s="454"/>
      <c r="K242" s="454"/>
      <c r="L242" s="454"/>
      <c r="M242" s="454"/>
      <c r="N242" s="454"/>
      <c r="O242" s="454"/>
      <c r="P242" s="454"/>
      <c r="Q242" s="454"/>
      <c r="R242" s="454"/>
      <c r="S242" s="454"/>
      <c r="T242" s="454"/>
      <c r="U242" s="454"/>
      <c r="V242" s="454"/>
      <c r="W242" s="454"/>
      <c r="X242" s="454"/>
      <c r="Y242" s="454"/>
      <c r="Z242" s="454"/>
      <c r="AA242" s="454"/>
      <c r="AB242" s="454"/>
      <c r="AC242" s="454"/>
      <c r="AD242" s="454"/>
      <c r="AE242" s="454"/>
      <c r="AF242" s="454"/>
      <c r="AG242" s="454"/>
      <c r="AH242" s="454"/>
      <c r="AI242" s="454"/>
      <c r="AJ242" s="454"/>
      <c r="AK242" s="454"/>
      <c r="AL242" s="454"/>
      <c r="AM242" s="454"/>
      <c r="AN242" s="454"/>
      <c r="AO242" s="454"/>
      <c r="AP242" s="454"/>
      <c r="AQ242" s="454"/>
      <c r="AR242" s="454"/>
      <c r="AS242" s="454"/>
      <c r="AT242" s="454"/>
      <c r="AU242" s="454"/>
      <c r="AV242" s="454"/>
      <c r="AW242" s="454"/>
      <c r="AX242" s="454"/>
      <c r="AY242" s="454"/>
      <c r="AZ242" s="454"/>
      <c r="BA242" s="454"/>
      <c r="BB242" s="454"/>
      <c r="BC242" s="454"/>
      <c r="BD242" s="454"/>
      <c r="BE242" s="454"/>
      <c r="BF242" s="454"/>
      <c r="BG242" s="454"/>
      <c r="BH242" s="454"/>
      <c r="BI242" s="454"/>
      <c r="BJ242" s="454"/>
      <c r="BK242" s="454"/>
      <c r="BL242" s="454"/>
      <c r="BM242" s="454"/>
      <c r="BN242" s="454"/>
      <c r="BO242" s="458">
        <f>ROW()</f>
        <v>242</v>
      </c>
    </row>
    <row r="243" spans="1:67" s="455" customFormat="1" ht="14" x14ac:dyDescent="0.15">
      <c r="A243" s="454" t="s">
        <v>1023</v>
      </c>
      <c r="B243" s="454" t="s">
        <v>1024</v>
      </c>
      <c r="C243" s="454" t="s">
        <v>1072</v>
      </c>
      <c r="D243" s="454" t="s">
        <v>1073</v>
      </c>
      <c r="E243" s="454"/>
      <c r="F243" s="454"/>
      <c r="G243" s="454"/>
      <c r="H243" s="454"/>
      <c r="I243" s="454"/>
      <c r="J243" s="454"/>
      <c r="K243" s="454"/>
      <c r="L243" s="454"/>
      <c r="M243" s="454"/>
      <c r="N243" s="454"/>
      <c r="O243" s="454"/>
      <c r="P243" s="454"/>
      <c r="Q243" s="454"/>
      <c r="R243" s="454"/>
      <c r="S243" s="454"/>
      <c r="T243" s="454"/>
      <c r="U243" s="454"/>
      <c r="V243" s="454"/>
      <c r="W243" s="454"/>
      <c r="X243" s="454"/>
      <c r="Y243" s="454"/>
      <c r="Z243" s="454"/>
      <c r="AA243" s="454"/>
      <c r="AB243" s="454"/>
      <c r="AC243" s="454"/>
      <c r="AD243" s="454"/>
      <c r="AE243" s="454"/>
      <c r="AF243" s="454"/>
      <c r="AG243" s="454"/>
      <c r="AH243" s="454"/>
      <c r="AI243" s="454"/>
      <c r="AJ243" s="454"/>
      <c r="AK243" s="454"/>
      <c r="AL243" s="454"/>
      <c r="AM243" s="454"/>
      <c r="AN243" s="454"/>
      <c r="AO243" s="454"/>
      <c r="AP243" s="454"/>
      <c r="AQ243" s="454"/>
      <c r="AR243" s="454"/>
      <c r="AS243" s="454"/>
      <c r="AT243" s="454"/>
      <c r="AU243" s="454"/>
      <c r="AV243" s="454"/>
      <c r="AW243" s="454"/>
      <c r="AX243" s="454"/>
      <c r="AY243" s="454"/>
      <c r="AZ243" s="454"/>
      <c r="BA243" s="454"/>
      <c r="BB243" s="454"/>
      <c r="BC243" s="454"/>
      <c r="BD243" s="454"/>
      <c r="BE243" s="454"/>
      <c r="BF243" s="454"/>
      <c r="BG243" s="454"/>
      <c r="BH243" s="454"/>
      <c r="BI243" s="454"/>
      <c r="BJ243" s="454"/>
      <c r="BK243" s="454"/>
      <c r="BL243" s="454"/>
      <c r="BM243" s="454"/>
      <c r="BN243" s="454"/>
      <c r="BO243" s="458">
        <f>ROW()</f>
        <v>243</v>
      </c>
    </row>
    <row r="244" spans="1:67" s="455" customFormat="1" ht="14" x14ac:dyDescent="0.15">
      <c r="A244" s="454" t="s">
        <v>339</v>
      </c>
      <c r="B244" s="454" t="s">
        <v>1025</v>
      </c>
      <c r="C244" s="454" t="s">
        <v>1072</v>
      </c>
      <c r="D244" s="454" t="s">
        <v>1073</v>
      </c>
      <c r="E244" s="454"/>
      <c r="F244" s="454"/>
      <c r="G244" s="454"/>
      <c r="H244" s="454"/>
      <c r="I244" s="454"/>
      <c r="J244" s="454"/>
      <c r="K244" s="454"/>
      <c r="L244" s="454"/>
      <c r="M244" s="454"/>
      <c r="N244" s="454"/>
      <c r="O244" s="454"/>
      <c r="P244" s="454"/>
      <c r="Q244" s="454"/>
      <c r="R244" s="454"/>
      <c r="S244" s="454"/>
      <c r="T244" s="454"/>
      <c r="U244" s="454"/>
      <c r="V244" s="454"/>
      <c r="W244" s="454"/>
      <c r="X244" s="454"/>
      <c r="Y244" s="454"/>
      <c r="Z244" s="454"/>
      <c r="AA244" s="454"/>
      <c r="AB244" s="454"/>
      <c r="AC244" s="454"/>
      <c r="AD244" s="454"/>
      <c r="AE244" s="454"/>
      <c r="AF244" s="454"/>
      <c r="AG244" s="454"/>
      <c r="AH244" s="454"/>
      <c r="AI244" s="454">
        <v>141.09360623475999</v>
      </c>
      <c r="AJ244" s="454">
        <v>140.12369807520801</v>
      </c>
      <c r="AK244" s="454">
        <v>141.44785137899001</v>
      </c>
      <c r="AL244" s="454">
        <v>126.84698702234</v>
      </c>
      <c r="AM244" s="454">
        <v>168.70930925941201</v>
      </c>
      <c r="AN244" s="454">
        <v>183.56032617831201</v>
      </c>
      <c r="AO244" s="454">
        <v>189.97209599809699</v>
      </c>
      <c r="AP244" s="454">
        <v>190.554020295729</v>
      </c>
      <c r="AQ244" s="454">
        <v>206.44100581116001</v>
      </c>
      <c r="AR244" s="454">
        <v>205.842288665046</v>
      </c>
      <c r="AS244" s="454">
        <v>221.50990785646599</v>
      </c>
      <c r="AT244" s="454">
        <v>220.169191218745</v>
      </c>
      <c r="AU244" s="454">
        <v>227.69035450806899</v>
      </c>
      <c r="AV244" s="454">
        <v>216.823795990984</v>
      </c>
      <c r="AW244" s="454">
        <v>207.12690735120299</v>
      </c>
      <c r="AX244" s="454">
        <v>212.63029910179401</v>
      </c>
      <c r="AY244" s="454">
        <v>205.21639234886001</v>
      </c>
      <c r="AZ244" s="454">
        <v>209.74459736195001</v>
      </c>
      <c r="BA244" s="454">
        <v>230.03261923900399</v>
      </c>
      <c r="BB244" s="454">
        <v>232.18962103884999</v>
      </c>
      <c r="BC244" s="454">
        <v>230.88863808745299</v>
      </c>
      <c r="BD244" s="454">
        <v>228.62496948242199</v>
      </c>
      <c r="BE244" s="454">
        <v>237.89924621582</v>
      </c>
      <c r="BF244" s="454">
        <v>240.65126037597699</v>
      </c>
      <c r="BG244" s="454">
        <v>238.234451293945</v>
      </c>
      <c r="BH244" s="454">
        <v>241.55215454101599</v>
      </c>
      <c r="BI244" s="454">
        <v>243.55308532714801</v>
      </c>
      <c r="BJ244" s="454">
        <v>239.72172546386699</v>
      </c>
      <c r="BK244" s="454">
        <v>237.256053698941</v>
      </c>
      <c r="BL244" s="454">
        <v>236.688201004072</v>
      </c>
      <c r="BM244" s="454">
        <v>236.868101652028</v>
      </c>
      <c r="BN244" s="454">
        <v>231.19257683533999</v>
      </c>
      <c r="BO244" s="458">
        <f>ROW()</f>
        <v>244</v>
      </c>
    </row>
    <row r="245" spans="1:67" s="455" customFormat="1" ht="14" x14ac:dyDescent="0.15">
      <c r="A245" s="454" t="s">
        <v>338</v>
      </c>
      <c r="B245" s="454" t="s">
        <v>1026</v>
      </c>
      <c r="C245" s="454" t="s">
        <v>1072</v>
      </c>
      <c r="D245" s="454" t="s">
        <v>1073</v>
      </c>
      <c r="E245" s="454"/>
      <c r="F245" s="454"/>
      <c r="G245" s="454"/>
      <c r="H245" s="454"/>
      <c r="I245" s="454"/>
      <c r="J245" s="454"/>
      <c r="K245" s="454"/>
      <c r="L245" s="454"/>
      <c r="M245" s="454"/>
      <c r="N245" s="454"/>
      <c r="O245" s="454"/>
      <c r="P245" s="454"/>
      <c r="Q245" s="454"/>
      <c r="R245" s="454"/>
      <c r="S245" s="454"/>
      <c r="T245" s="454"/>
      <c r="U245" s="454"/>
      <c r="V245" s="454"/>
      <c r="W245" s="454"/>
      <c r="X245" s="454"/>
      <c r="Y245" s="454"/>
      <c r="Z245" s="454"/>
      <c r="AA245" s="454"/>
      <c r="AB245" s="454"/>
      <c r="AC245" s="454"/>
      <c r="AD245" s="454"/>
      <c r="AE245" s="454"/>
      <c r="AF245" s="454"/>
      <c r="AG245" s="454"/>
      <c r="AH245" s="454"/>
      <c r="AI245" s="454">
        <v>8.9639525925601493</v>
      </c>
      <c r="AJ245" s="454">
        <v>9.16899472134536</v>
      </c>
      <c r="AK245" s="454">
        <v>9.3672529297008307</v>
      </c>
      <c r="AL245" s="454">
        <v>9.7442765338666195</v>
      </c>
      <c r="AM245" s="454">
        <v>9.9863525945103593</v>
      </c>
      <c r="AN245" s="454">
        <v>10.342716321867099</v>
      </c>
      <c r="AO245" s="454">
        <v>10.572987409813299</v>
      </c>
      <c r="AP245" s="454">
        <v>10.853279631987499</v>
      </c>
      <c r="AQ245" s="454">
        <v>11.5979182671049</v>
      </c>
      <c r="AR245" s="454">
        <v>11.1420282550721</v>
      </c>
      <c r="AS245" s="454">
        <v>11.0402129307598</v>
      </c>
      <c r="AT245" s="454">
        <v>11.003997746819</v>
      </c>
      <c r="AU245" s="454">
        <v>11.018292171188399</v>
      </c>
      <c r="AV245" s="454">
        <v>11.037303613428101</v>
      </c>
      <c r="AW245" s="454">
        <v>11.1324141912645</v>
      </c>
      <c r="AX245" s="454">
        <v>11.343514651876999</v>
      </c>
      <c r="AY245" s="454">
        <v>11.5656442863334</v>
      </c>
      <c r="AZ245" s="454">
        <v>11.5398346345584</v>
      </c>
      <c r="BA245" s="454">
        <v>11.903954528073401</v>
      </c>
      <c r="BB245" s="454">
        <v>11.851179418614899</v>
      </c>
      <c r="BC245" s="454">
        <v>12.188346249430801</v>
      </c>
      <c r="BD245" s="454">
        <v>12.3871974945068</v>
      </c>
      <c r="BE245" s="454">
        <v>12.249703407287599</v>
      </c>
      <c r="BF245" s="454">
        <v>12.300760269165</v>
      </c>
      <c r="BG245" s="454">
        <v>12.487942695617701</v>
      </c>
      <c r="BH245" s="454">
        <v>12.6408605575562</v>
      </c>
      <c r="BI245" s="454">
        <v>12.7310800552368</v>
      </c>
      <c r="BJ245" s="454">
        <v>12.8447160720825</v>
      </c>
      <c r="BK245" s="454">
        <v>12.7242306523816</v>
      </c>
      <c r="BL245" s="454">
        <v>12.6252726780333</v>
      </c>
      <c r="BM245" s="454">
        <v>12.3104190498779</v>
      </c>
      <c r="BN245" s="454">
        <v>12.041067695780599</v>
      </c>
      <c r="BO245" s="458">
        <f>ROW()</f>
        <v>245</v>
      </c>
    </row>
    <row r="246" spans="1:67" s="455" customFormat="1" ht="14" x14ac:dyDescent="0.15">
      <c r="A246" s="454" t="s">
        <v>336</v>
      </c>
      <c r="B246" s="454" t="s">
        <v>1027</v>
      </c>
      <c r="C246" s="454" t="s">
        <v>1072</v>
      </c>
      <c r="D246" s="454" t="s">
        <v>1073</v>
      </c>
      <c r="E246" s="454"/>
      <c r="F246" s="454"/>
      <c r="G246" s="454"/>
      <c r="H246" s="454"/>
      <c r="I246" s="454"/>
      <c r="J246" s="454"/>
      <c r="K246" s="454"/>
      <c r="L246" s="454"/>
      <c r="M246" s="454"/>
      <c r="N246" s="454"/>
      <c r="O246" s="454"/>
      <c r="P246" s="454"/>
      <c r="Q246" s="454"/>
      <c r="R246" s="454"/>
      <c r="S246" s="454"/>
      <c r="T246" s="454"/>
      <c r="U246" s="454"/>
      <c r="V246" s="454"/>
      <c r="W246" s="454"/>
      <c r="X246" s="454"/>
      <c r="Y246" s="454"/>
      <c r="Z246" s="454"/>
      <c r="AA246" s="454"/>
      <c r="AB246" s="454"/>
      <c r="AC246" s="454"/>
      <c r="AD246" s="454"/>
      <c r="AE246" s="454"/>
      <c r="AF246" s="454"/>
      <c r="AG246" s="454"/>
      <c r="AH246" s="454"/>
      <c r="AI246" s="454">
        <v>5.2286769528510503E-6</v>
      </c>
      <c r="AJ246" s="454">
        <v>1.0096743591246701E-5</v>
      </c>
      <c r="AK246" s="454">
        <v>6.6537193984787397E-5</v>
      </c>
      <c r="AL246" s="454">
        <v>8.4964214722135398E-4</v>
      </c>
      <c r="AM246" s="454">
        <v>3.0198127200530998E-3</v>
      </c>
      <c r="AN246" s="454">
        <v>1.1669394623792901E-2</v>
      </c>
      <c r="AO246" s="454">
        <v>6.0783036519735698E-2</v>
      </c>
      <c r="AP246" s="454">
        <v>9.8741960081215593E-2</v>
      </c>
      <c r="AQ246" s="454">
        <v>0.183448020497606</v>
      </c>
      <c r="AR246" s="454">
        <v>0.22883897038847301</v>
      </c>
      <c r="AS246" s="454">
        <v>0.27441256935540898</v>
      </c>
      <c r="AT246" s="454">
        <v>0.35141964816105797</v>
      </c>
      <c r="AU246" s="454">
        <v>0.41114791161653302</v>
      </c>
      <c r="AV246" s="454">
        <v>0.51240062759195104</v>
      </c>
      <c r="AW246" s="454">
        <v>0.58598978833267601</v>
      </c>
      <c r="AX246" s="454">
        <v>0.62223069926338204</v>
      </c>
      <c r="AY246" s="454">
        <v>0.73074006906986999</v>
      </c>
      <c r="AZ246" s="454">
        <v>0.90531275398523403</v>
      </c>
      <c r="BA246" s="454">
        <v>1.13844577193982</v>
      </c>
      <c r="BB246" s="454">
        <v>1.26836634602489</v>
      </c>
      <c r="BC246" s="454">
        <v>1.4094868507949001</v>
      </c>
      <c r="BD246" s="454">
        <v>1.56478023529053</v>
      </c>
      <c r="BE246" s="454">
        <v>1.66968774795532</v>
      </c>
      <c r="BF246" s="454">
        <v>1.6493602991104099</v>
      </c>
      <c r="BG246" s="454">
        <v>1.6505599021911601</v>
      </c>
      <c r="BH246" s="454">
        <v>1.91402864456177</v>
      </c>
      <c r="BI246" s="454">
        <v>2.03031325340271</v>
      </c>
      <c r="BJ246" s="454">
        <v>2.2305700778961199</v>
      </c>
      <c r="BK246" s="454">
        <v>2.2328336204656898</v>
      </c>
      <c r="BL246" s="454">
        <v>2.2738393716727998</v>
      </c>
      <c r="BM246" s="454">
        <v>2.2839650300107199</v>
      </c>
      <c r="BN246" s="454">
        <v>2.3657237426818698</v>
      </c>
      <c r="BO246" s="458">
        <f>ROW()</f>
        <v>246</v>
      </c>
    </row>
    <row r="247" spans="1:67" s="455" customFormat="1" ht="14" x14ac:dyDescent="0.15">
      <c r="A247" s="454" t="s">
        <v>344</v>
      </c>
      <c r="B247" s="454" t="s">
        <v>1028</v>
      </c>
      <c r="C247" s="454" t="s">
        <v>1072</v>
      </c>
      <c r="D247" s="454" t="s">
        <v>1073</v>
      </c>
      <c r="E247" s="454"/>
      <c r="F247" s="454"/>
      <c r="G247" s="454"/>
      <c r="H247" s="454"/>
      <c r="I247" s="454"/>
      <c r="J247" s="454"/>
      <c r="K247" s="454"/>
      <c r="L247" s="454"/>
      <c r="M247" s="454"/>
      <c r="N247" s="454"/>
      <c r="O247" s="454"/>
      <c r="P247" s="454"/>
      <c r="Q247" s="454"/>
      <c r="R247" s="454"/>
      <c r="S247" s="454"/>
      <c r="T247" s="454"/>
      <c r="U247" s="454"/>
      <c r="V247" s="454"/>
      <c r="W247" s="454"/>
      <c r="X247" s="454"/>
      <c r="Y247" s="454"/>
      <c r="Z247" s="454"/>
      <c r="AA247" s="454"/>
      <c r="AB247" s="454"/>
      <c r="AC247" s="454"/>
      <c r="AD247" s="454"/>
      <c r="AE247" s="454"/>
      <c r="AF247" s="454"/>
      <c r="AG247" s="454"/>
      <c r="AH247" s="454"/>
      <c r="AI247" s="454">
        <v>2.52031784583643E-7</v>
      </c>
      <c r="AJ247" s="454">
        <v>4.9430011872228699E-7</v>
      </c>
      <c r="AK247" s="454">
        <v>1.54651665227955E-5</v>
      </c>
      <c r="AL247" s="454">
        <v>1.8641984745057001E-4</v>
      </c>
      <c r="AM247" s="454">
        <v>1.92069441909618E-3</v>
      </c>
      <c r="AN247" s="454">
        <v>1.5157551128511099E-2</v>
      </c>
      <c r="AO247" s="454">
        <v>0.18967796754899699</v>
      </c>
      <c r="AP247" s="454">
        <v>0.301696486468158</v>
      </c>
      <c r="AQ247" s="454">
        <v>0.35089630899219898</v>
      </c>
      <c r="AR247" s="454">
        <v>0.42562305347019702</v>
      </c>
      <c r="AS247" s="454">
        <v>0.45696471722652898</v>
      </c>
      <c r="AT247" s="454">
        <v>0.51234211805496599</v>
      </c>
      <c r="AU247" s="454">
        <v>0.54662839072338998</v>
      </c>
      <c r="AV247" s="454">
        <v>0.60110168378198103</v>
      </c>
      <c r="AW247" s="454">
        <v>0.62067873973729704</v>
      </c>
      <c r="AX247" s="454">
        <v>0.64409485510419795</v>
      </c>
      <c r="AY247" s="454">
        <v>0.70135531284002595</v>
      </c>
      <c r="AZ247" s="454">
        <v>0.74620009812767396</v>
      </c>
      <c r="BA247" s="454">
        <v>1.16955169602899</v>
      </c>
      <c r="BB247" s="454">
        <v>1.27553621604295</v>
      </c>
      <c r="BC247" s="454">
        <v>1.28945464764382</v>
      </c>
      <c r="BD247" s="454">
        <v>1.4256252771395499</v>
      </c>
      <c r="BE247" s="454">
        <v>1.5778361046542</v>
      </c>
      <c r="BF247" s="454">
        <v>1.63410950636299</v>
      </c>
      <c r="BG247" s="454">
        <v>1.6820401023637801</v>
      </c>
      <c r="BH247" s="454">
        <v>1.6445134199831299</v>
      </c>
      <c r="BI247" s="454">
        <v>1.61278636436468</v>
      </c>
      <c r="BJ247" s="454">
        <v>1.62300465233047</v>
      </c>
      <c r="BK247" s="454">
        <v>1.6043296158893301</v>
      </c>
      <c r="BL247" s="454">
        <v>1.64516322977735</v>
      </c>
      <c r="BM247" s="454"/>
      <c r="BN247" s="454"/>
      <c r="BO247" s="458">
        <f>ROW()</f>
        <v>247</v>
      </c>
    </row>
    <row r="248" spans="1:67" s="455" customFormat="1" ht="14" x14ac:dyDescent="0.15">
      <c r="A248" s="454" t="s">
        <v>1029</v>
      </c>
      <c r="B248" s="454" t="s">
        <v>1030</v>
      </c>
      <c r="C248" s="454" t="s">
        <v>1072</v>
      </c>
      <c r="D248" s="454" t="s">
        <v>1073</v>
      </c>
      <c r="E248" s="454"/>
      <c r="F248" s="454"/>
      <c r="G248" s="454"/>
      <c r="H248" s="454"/>
      <c r="I248" s="454"/>
      <c r="J248" s="454"/>
      <c r="K248" s="454"/>
      <c r="L248" s="454"/>
      <c r="M248" s="454"/>
      <c r="N248" s="454"/>
      <c r="O248" s="454"/>
      <c r="P248" s="454"/>
      <c r="Q248" s="454"/>
      <c r="R248" s="454"/>
      <c r="S248" s="454"/>
      <c r="T248" s="454"/>
      <c r="U248" s="454"/>
      <c r="V248" s="454"/>
      <c r="W248" s="454"/>
      <c r="X248" s="454"/>
      <c r="Y248" s="454"/>
      <c r="Z248" s="454"/>
      <c r="AA248" s="454"/>
      <c r="AB248" s="454"/>
      <c r="AC248" s="454"/>
      <c r="AD248" s="454"/>
      <c r="AE248" s="454"/>
      <c r="AF248" s="454"/>
      <c r="AG248" s="454"/>
      <c r="AH248" s="454"/>
      <c r="AI248" s="454"/>
      <c r="AJ248" s="454"/>
      <c r="AK248" s="454"/>
      <c r="AL248" s="454"/>
      <c r="AM248" s="454"/>
      <c r="AN248" s="454"/>
      <c r="AO248" s="454"/>
      <c r="AP248" s="454"/>
      <c r="AQ248" s="454"/>
      <c r="AR248" s="454"/>
      <c r="AS248" s="454"/>
      <c r="AT248" s="454"/>
      <c r="AU248" s="454"/>
      <c r="AV248" s="454"/>
      <c r="AW248" s="454"/>
      <c r="AX248" s="454"/>
      <c r="AY248" s="454"/>
      <c r="AZ248" s="454"/>
      <c r="BA248" s="454"/>
      <c r="BB248" s="454"/>
      <c r="BC248" s="454"/>
      <c r="BD248" s="454"/>
      <c r="BE248" s="454"/>
      <c r="BF248" s="454"/>
      <c r="BG248" s="454"/>
      <c r="BH248" s="454"/>
      <c r="BI248" s="454"/>
      <c r="BJ248" s="454"/>
      <c r="BK248" s="454"/>
      <c r="BL248" s="454"/>
      <c r="BM248" s="454"/>
      <c r="BN248" s="454"/>
      <c r="BO248" s="458">
        <f>ROW()</f>
        <v>248</v>
      </c>
    </row>
    <row r="249" spans="1:67" s="455" customFormat="1" ht="14" x14ac:dyDescent="0.15">
      <c r="A249" s="454" t="s">
        <v>1031</v>
      </c>
      <c r="B249" s="454" t="s">
        <v>1032</v>
      </c>
      <c r="C249" s="454" t="s">
        <v>1072</v>
      </c>
      <c r="D249" s="454" t="s">
        <v>1073</v>
      </c>
      <c r="E249" s="454"/>
      <c r="F249" s="454"/>
      <c r="G249" s="454"/>
      <c r="H249" s="454"/>
      <c r="I249" s="454"/>
      <c r="J249" s="454"/>
      <c r="K249" s="454"/>
      <c r="L249" s="454"/>
      <c r="M249" s="454"/>
      <c r="N249" s="454"/>
      <c r="O249" s="454"/>
      <c r="P249" s="454"/>
      <c r="Q249" s="454"/>
      <c r="R249" s="454"/>
      <c r="S249" s="454"/>
      <c r="T249" s="454"/>
      <c r="U249" s="454"/>
      <c r="V249" s="454"/>
      <c r="W249" s="454"/>
      <c r="X249" s="454"/>
      <c r="Y249" s="454"/>
      <c r="Z249" s="454"/>
      <c r="AA249" s="454"/>
      <c r="AB249" s="454"/>
      <c r="AC249" s="454"/>
      <c r="AD249" s="454"/>
      <c r="AE249" s="454"/>
      <c r="AF249" s="454"/>
      <c r="AG249" s="454"/>
      <c r="AH249" s="454"/>
      <c r="AI249" s="454"/>
      <c r="AJ249" s="454"/>
      <c r="AK249" s="454"/>
      <c r="AL249" s="454"/>
      <c r="AM249" s="454"/>
      <c r="AN249" s="454"/>
      <c r="AO249" s="454"/>
      <c r="AP249" s="454"/>
      <c r="AQ249" s="454"/>
      <c r="AR249" s="454"/>
      <c r="AS249" s="454">
        <v>0.33221333637130201</v>
      </c>
      <c r="AT249" s="454">
        <v>0.363191226667194</v>
      </c>
      <c r="AU249" s="454">
        <v>0.37692965923879901</v>
      </c>
      <c r="AV249" s="454">
        <v>0.39472831961788502</v>
      </c>
      <c r="AW249" s="454">
        <v>0.34409762724506199</v>
      </c>
      <c r="AX249" s="454">
        <v>0.33977292116372498</v>
      </c>
      <c r="AY249" s="454">
        <v>0.33745898816206199</v>
      </c>
      <c r="AZ249" s="454">
        <v>0.35643401206401198</v>
      </c>
      <c r="BA249" s="454">
        <v>0.37510179904558899</v>
      </c>
      <c r="BB249" s="454">
        <v>0.37929001680524799</v>
      </c>
      <c r="BC249" s="454">
        <v>0.415877826216629</v>
      </c>
      <c r="BD249" s="454">
        <v>0.45453202700875001</v>
      </c>
      <c r="BE249" s="454">
        <v>0.43664579446148899</v>
      </c>
      <c r="BF249" s="454">
        <v>0.48729369600391798</v>
      </c>
      <c r="BG249" s="454">
        <v>0.452933233030273</v>
      </c>
      <c r="BH249" s="454">
        <v>0.45757380041426898</v>
      </c>
      <c r="BI249" s="454">
        <v>0.43242795316652799</v>
      </c>
      <c r="BJ249" s="454">
        <v>0.408969540137466</v>
      </c>
      <c r="BK249" s="454">
        <v>0.39429263752591298</v>
      </c>
      <c r="BL249" s="454">
        <v>0.41900117387443903</v>
      </c>
      <c r="BM249" s="454">
        <v>0.34840531078376502</v>
      </c>
      <c r="BN249" s="454">
        <v>0.33000506199396301</v>
      </c>
      <c r="BO249" s="458">
        <f>ROW()</f>
        <v>249</v>
      </c>
    </row>
    <row r="250" spans="1:67" s="455" customFormat="1" ht="14" x14ac:dyDescent="0.15">
      <c r="A250" s="454" t="s">
        <v>1033</v>
      </c>
      <c r="B250" s="454" t="s">
        <v>1034</v>
      </c>
      <c r="C250" s="454" t="s">
        <v>1072</v>
      </c>
      <c r="D250" s="454" t="s">
        <v>1073</v>
      </c>
      <c r="E250" s="454"/>
      <c r="F250" s="454"/>
      <c r="G250" s="454"/>
      <c r="H250" s="454"/>
      <c r="I250" s="454"/>
      <c r="J250" s="454"/>
      <c r="K250" s="454"/>
      <c r="L250" s="454"/>
      <c r="M250" s="454"/>
      <c r="N250" s="454"/>
      <c r="O250" s="454"/>
      <c r="P250" s="454"/>
      <c r="Q250" s="454"/>
      <c r="R250" s="454"/>
      <c r="S250" s="454"/>
      <c r="T250" s="454"/>
      <c r="U250" s="454"/>
      <c r="V250" s="454"/>
      <c r="W250" s="454"/>
      <c r="X250" s="454"/>
      <c r="Y250" s="454"/>
      <c r="Z250" s="454"/>
      <c r="AA250" s="454"/>
      <c r="AB250" s="454"/>
      <c r="AC250" s="454"/>
      <c r="AD250" s="454"/>
      <c r="AE250" s="454"/>
      <c r="AF250" s="454"/>
      <c r="AG250" s="454"/>
      <c r="AH250" s="454"/>
      <c r="AI250" s="454"/>
      <c r="AJ250" s="454"/>
      <c r="AK250" s="454"/>
      <c r="AL250" s="454"/>
      <c r="AM250" s="454"/>
      <c r="AN250" s="454"/>
      <c r="AO250" s="454"/>
      <c r="AP250" s="454"/>
      <c r="AQ250" s="454"/>
      <c r="AR250" s="454"/>
      <c r="AS250" s="454"/>
      <c r="AT250" s="454"/>
      <c r="AU250" s="454"/>
      <c r="AV250" s="454"/>
      <c r="AW250" s="454"/>
      <c r="AX250" s="454"/>
      <c r="AY250" s="454"/>
      <c r="AZ250" s="454"/>
      <c r="BA250" s="454"/>
      <c r="BB250" s="454"/>
      <c r="BC250" s="454"/>
      <c r="BD250" s="454"/>
      <c r="BE250" s="454"/>
      <c r="BF250" s="454"/>
      <c r="BG250" s="454"/>
      <c r="BH250" s="454"/>
      <c r="BI250" s="454"/>
      <c r="BJ250" s="454"/>
      <c r="BK250" s="454"/>
      <c r="BL250" s="454"/>
      <c r="BM250" s="454"/>
      <c r="BN250" s="454"/>
      <c r="BO250" s="458">
        <f>ROW()</f>
        <v>250</v>
      </c>
    </row>
    <row r="251" spans="1:67" s="455" customFormat="1" ht="14" x14ac:dyDescent="0.15">
      <c r="A251" s="454" t="s">
        <v>340</v>
      </c>
      <c r="B251" s="454" t="s">
        <v>1035</v>
      </c>
      <c r="C251" s="454" t="s">
        <v>1072</v>
      </c>
      <c r="D251" s="454" t="s">
        <v>1073</v>
      </c>
      <c r="E251" s="454"/>
      <c r="F251" s="454"/>
      <c r="G251" s="454"/>
      <c r="H251" s="454"/>
      <c r="I251" s="454"/>
      <c r="J251" s="454"/>
      <c r="K251" s="454"/>
      <c r="L251" s="454"/>
      <c r="M251" s="454"/>
      <c r="N251" s="454"/>
      <c r="O251" s="454"/>
      <c r="P251" s="454"/>
      <c r="Q251" s="454"/>
      <c r="R251" s="454"/>
      <c r="S251" s="454"/>
      <c r="T251" s="454"/>
      <c r="U251" s="454"/>
      <c r="V251" s="454"/>
      <c r="W251" s="454"/>
      <c r="X251" s="454"/>
      <c r="Y251" s="454"/>
      <c r="Z251" s="454"/>
      <c r="AA251" s="454"/>
      <c r="AB251" s="454"/>
      <c r="AC251" s="454"/>
      <c r="AD251" s="454"/>
      <c r="AE251" s="454"/>
      <c r="AF251" s="454"/>
      <c r="AG251" s="454"/>
      <c r="AH251" s="454"/>
      <c r="AI251" s="454">
        <v>0.70413245729287299</v>
      </c>
      <c r="AJ251" s="454">
        <v>0.74554016980583704</v>
      </c>
      <c r="AK251" s="454">
        <v>0.78321552823815899</v>
      </c>
      <c r="AL251" s="454">
        <v>0.76558372028204302</v>
      </c>
      <c r="AM251" s="454">
        <v>0.95325440492581903</v>
      </c>
      <c r="AN251" s="454">
        <v>0.89205959224103804</v>
      </c>
      <c r="AO251" s="454">
        <v>0.88690448752430995</v>
      </c>
      <c r="AP251" s="454">
        <v>0.85514891104061097</v>
      </c>
      <c r="AQ251" s="454">
        <v>0.86812864954879099</v>
      </c>
      <c r="AR251" s="454">
        <v>0.91086373119478503</v>
      </c>
      <c r="AS251" s="454">
        <v>0.94027959087403001</v>
      </c>
      <c r="AT251" s="454">
        <v>0.93573151736676696</v>
      </c>
      <c r="AU251" s="454">
        <v>0.98761324919549498</v>
      </c>
      <c r="AV251" s="454">
        <v>1.0551112135167799</v>
      </c>
      <c r="AW251" s="454">
        <v>1.1188876847235301</v>
      </c>
      <c r="AX251" s="454">
        <v>1.16573928466981</v>
      </c>
      <c r="AY251" s="454">
        <v>1.31023468633624</v>
      </c>
      <c r="AZ251" s="454">
        <v>1.29564636429619</v>
      </c>
      <c r="BA251" s="454">
        <v>1.32903445997244</v>
      </c>
      <c r="BB251" s="454">
        <v>1.3862605101550101</v>
      </c>
      <c r="BC251" s="454">
        <v>1.4758291221714499</v>
      </c>
      <c r="BD251" s="454">
        <v>1.45268475139735</v>
      </c>
      <c r="BE251" s="454">
        <v>1.48581771580711</v>
      </c>
      <c r="BF251" s="454">
        <v>1.42562002463077</v>
      </c>
      <c r="BG251" s="454">
        <v>1.39961660294099</v>
      </c>
      <c r="BH251" s="454">
        <v>1.4589659451370001</v>
      </c>
      <c r="BI251" s="454">
        <v>1.48861728023824</v>
      </c>
      <c r="BJ251" s="454">
        <v>1.5429039576321599</v>
      </c>
      <c r="BK251" s="454">
        <v>1.58450432789301</v>
      </c>
      <c r="BL251" s="454">
        <v>1.6759403995669599</v>
      </c>
      <c r="BM251" s="454">
        <v>1.5960780973214601</v>
      </c>
      <c r="BN251" s="454"/>
      <c r="BO251" s="458">
        <f>ROW()</f>
        <v>251</v>
      </c>
    </row>
    <row r="252" spans="1:67" s="455" customFormat="1" ht="14" x14ac:dyDescent="0.15">
      <c r="A252" s="454" t="s">
        <v>1036</v>
      </c>
      <c r="B252" s="454" t="s">
        <v>1037</v>
      </c>
      <c r="C252" s="454" t="s">
        <v>1072</v>
      </c>
      <c r="D252" s="454" t="s">
        <v>1073</v>
      </c>
      <c r="E252" s="454"/>
      <c r="F252" s="454"/>
      <c r="G252" s="454"/>
      <c r="H252" s="454"/>
      <c r="I252" s="454"/>
      <c r="J252" s="454"/>
      <c r="K252" s="454"/>
      <c r="L252" s="454"/>
      <c r="M252" s="454"/>
      <c r="N252" s="454"/>
      <c r="O252" s="454"/>
      <c r="P252" s="454"/>
      <c r="Q252" s="454"/>
      <c r="R252" s="454"/>
      <c r="S252" s="454"/>
      <c r="T252" s="454"/>
      <c r="U252" s="454"/>
      <c r="V252" s="454"/>
      <c r="W252" s="454"/>
      <c r="X252" s="454"/>
      <c r="Y252" s="454"/>
      <c r="Z252" s="454"/>
      <c r="AA252" s="454"/>
      <c r="AB252" s="454"/>
      <c r="AC252" s="454"/>
      <c r="AD252" s="454"/>
      <c r="AE252" s="454"/>
      <c r="AF252" s="454"/>
      <c r="AG252" s="454"/>
      <c r="AH252" s="454"/>
      <c r="AI252" s="454"/>
      <c r="AJ252" s="454"/>
      <c r="AK252" s="454"/>
      <c r="AL252" s="454"/>
      <c r="AM252" s="454"/>
      <c r="AN252" s="454"/>
      <c r="AO252" s="454"/>
      <c r="AP252" s="454"/>
      <c r="AQ252" s="454"/>
      <c r="AR252" s="454"/>
      <c r="AS252" s="454"/>
      <c r="AT252" s="454"/>
      <c r="AU252" s="454"/>
      <c r="AV252" s="454"/>
      <c r="AW252" s="454"/>
      <c r="AX252" s="454"/>
      <c r="AY252" s="454"/>
      <c r="AZ252" s="454"/>
      <c r="BA252" s="454"/>
      <c r="BB252" s="454"/>
      <c r="BC252" s="454"/>
      <c r="BD252" s="454"/>
      <c r="BE252" s="454"/>
      <c r="BF252" s="454"/>
      <c r="BG252" s="454"/>
      <c r="BH252" s="454"/>
      <c r="BI252" s="454"/>
      <c r="BJ252" s="454"/>
      <c r="BK252" s="454"/>
      <c r="BL252" s="454"/>
      <c r="BM252" s="454"/>
      <c r="BN252" s="454"/>
      <c r="BO252" s="458">
        <f>ROW()</f>
        <v>252</v>
      </c>
    </row>
    <row r="253" spans="1:67" s="455" customFormat="1" ht="14" x14ac:dyDescent="0.15">
      <c r="A253" s="454" t="s">
        <v>1038</v>
      </c>
      <c r="B253" s="454" t="s">
        <v>1039</v>
      </c>
      <c r="C253" s="454" t="s">
        <v>1072</v>
      </c>
      <c r="D253" s="454" t="s">
        <v>1073</v>
      </c>
      <c r="E253" s="454"/>
      <c r="F253" s="454"/>
      <c r="G253" s="454"/>
      <c r="H253" s="454"/>
      <c r="I253" s="454"/>
      <c r="J253" s="454"/>
      <c r="K253" s="454"/>
      <c r="L253" s="454"/>
      <c r="M253" s="454"/>
      <c r="N253" s="454"/>
      <c r="O253" s="454"/>
      <c r="P253" s="454"/>
      <c r="Q253" s="454"/>
      <c r="R253" s="454"/>
      <c r="S253" s="454"/>
      <c r="T253" s="454"/>
      <c r="U253" s="454"/>
      <c r="V253" s="454"/>
      <c r="W253" s="454"/>
      <c r="X253" s="454"/>
      <c r="Y253" s="454"/>
      <c r="Z253" s="454"/>
      <c r="AA253" s="454"/>
      <c r="AB253" s="454"/>
      <c r="AC253" s="454"/>
      <c r="AD253" s="454"/>
      <c r="AE253" s="454"/>
      <c r="AF253" s="454"/>
      <c r="AG253" s="454"/>
      <c r="AH253" s="454"/>
      <c r="AI253" s="454"/>
      <c r="AJ253" s="454"/>
      <c r="AK253" s="454"/>
      <c r="AL253" s="454"/>
      <c r="AM253" s="454"/>
      <c r="AN253" s="454"/>
      <c r="AO253" s="454"/>
      <c r="AP253" s="454"/>
      <c r="AQ253" s="454"/>
      <c r="AR253" s="454"/>
      <c r="AS253" s="454"/>
      <c r="AT253" s="454"/>
      <c r="AU253" s="454"/>
      <c r="AV253" s="454"/>
      <c r="AW253" s="454"/>
      <c r="AX253" s="454"/>
      <c r="AY253" s="454"/>
      <c r="AZ253" s="454"/>
      <c r="BA253" s="454"/>
      <c r="BB253" s="454"/>
      <c r="BC253" s="454"/>
      <c r="BD253" s="454"/>
      <c r="BE253" s="454"/>
      <c r="BF253" s="454"/>
      <c r="BG253" s="454"/>
      <c r="BH253" s="454"/>
      <c r="BI253" s="454"/>
      <c r="BJ253" s="454"/>
      <c r="BK253" s="454"/>
      <c r="BL253" s="454"/>
      <c r="BM253" s="454"/>
      <c r="BN253" s="454"/>
      <c r="BO253" s="458">
        <f>ROW()</f>
        <v>253</v>
      </c>
    </row>
    <row r="254" spans="1:67" s="455" customFormat="1" ht="14" x14ac:dyDescent="0.15">
      <c r="A254" s="454" t="s">
        <v>341</v>
      </c>
      <c r="B254" s="454" t="s">
        <v>1040</v>
      </c>
      <c r="C254" s="454" t="s">
        <v>1072</v>
      </c>
      <c r="D254" s="454" t="s">
        <v>1073</v>
      </c>
      <c r="E254" s="454"/>
      <c r="F254" s="454"/>
      <c r="G254" s="454"/>
      <c r="H254" s="454"/>
      <c r="I254" s="454"/>
      <c r="J254" s="454"/>
      <c r="K254" s="454"/>
      <c r="L254" s="454"/>
      <c r="M254" s="454"/>
      <c r="N254" s="454"/>
      <c r="O254" s="454"/>
      <c r="P254" s="454"/>
      <c r="Q254" s="454"/>
      <c r="R254" s="454"/>
      <c r="S254" s="454"/>
      <c r="T254" s="454"/>
      <c r="U254" s="454"/>
      <c r="V254" s="454"/>
      <c r="W254" s="454"/>
      <c r="X254" s="454"/>
      <c r="Y254" s="454"/>
      <c r="Z254" s="454"/>
      <c r="AA254" s="454"/>
      <c r="AB254" s="454"/>
      <c r="AC254" s="454"/>
      <c r="AD254" s="454"/>
      <c r="AE254" s="454"/>
      <c r="AF254" s="454"/>
      <c r="AG254" s="454"/>
      <c r="AH254" s="454"/>
      <c r="AI254" s="454">
        <v>2.5012126876711198</v>
      </c>
      <c r="AJ254" s="454">
        <v>2.4574368920302501</v>
      </c>
      <c r="AK254" s="454">
        <v>2.2365398995884198</v>
      </c>
      <c r="AL254" s="454">
        <v>2.3772696243632101</v>
      </c>
      <c r="AM254" s="454">
        <v>2.6363831118001699</v>
      </c>
      <c r="AN254" s="454">
        <v>2.68989704251265</v>
      </c>
      <c r="AO254" s="454">
        <v>2.6903877157662199</v>
      </c>
      <c r="AP254" s="454">
        <v>2.5510607174881001</v>
      </c>
      <c r="AQ254" s="454">
        <v>2.4758343512965699</v>
      </c>
      <c r="AR254" s="454">
        <v>2.5464880609142901</v>
      </c>
      <c r="AS254" s="454">
        <v>2.7899576943031299</v>
      </c>
      <c r="AT254" s="454">
        <v>2.8047186757521199</v>
      </c>
      <c r="AU254" s="454">
        <v>2.6182760254888899</v>
      </c>
      <c r="AV254" s="454">
        <v>2.8366495902472799</v>
      </c>
      <c r="AW254" s="454">
        <v>3.0079190919386201</v>
      </c>
      <c r="AX254" s="454">
        <v>3.3049784885304301</v>
      </c>
      <c r="AY254" s="454">
        <v>3.26149253786136</v>
      </c>
      <c r="AZ254" s="454">
        <v>3.5806258193318898</v>
      </c>
      <c r="BA254" s="454">
        <v>4.3491335037237899</v>
      </c>
      <c r="BB254" s="454">
        <v>3.1273451115019202</v>
      </c>
      <c r="BC254" s="454">
        <v>3.4836937367787599</v>
      </c>
      <c r="BD254" s="454">
        <v>3.94960689544678</v>
      </c>
      <c r="BE254" s="454">
        <v>4.0971779823303196</v>
      </c>
      <c r="BF254" s="454">
        <v>4.31729984283447</v>
      </c>
      <c r="BG254" s="454">
        <v>4.3745689392089799</v>
      </c>
      <c r="BH254" s="454">
        <v>4.2398777008056596</v>
      </c>
      <c r="BI254" s="454">
        <v>4.1067261695861799</v>
      </c>
      <c r="BJ254" s="454">
        <v>4.1624517440795898</v>
      </c>
      <c r="BK254" s="454">
        <v>4.20196260885138</v>
      </c>
      <c r="BL254" s="454">
        <v>4.1365189275581198</v>
      </c>
      <c r="BM254" s="454">
        <v>3.9500702042445699</v>
      </c>
      <c r="BN254" s="454">
        <v>3.8343288830119802</v>
      </c>
      <c r="BO254" s="458">
        <f>ROW()</f>
        <v>254</v>
      </c>
    </row>
    <row r="255" spans="1:67" s="455" customFormat="1" ht="14" x14ac:dyDescent="0.15">
      <c r="A255" s="454" t="s">
        <v>342</v>
      </c>
      <c r="B255" s="454" t="s">
        <v>1041</v>
      </c>
      <c r="C255" s="454" t="s">
        <v>1072</v>
      </c>
      <c r="D255" s="454" t="s">
        <v>1073</v>
      </c>
      <c r="E255" s="454"/>
      <c r="F255" s="454"/>
      <c r="G255" s="454"/>
      <c r="H255" s="454"/>
      <c r="I255" s="454"/>
      <c r="J255" s="454"/>
      <c r="K255" s="454"/>
      <c r="L255" s="454"/>
      <c r="M255" s="454"/>
      <c r="N255" s="454"/>
      <c r="O255" s="454"/>
      <c r="P255" s="454"/>
      <c r="Q255" s="454"/>
      <c r="R255" s="454"/>
      <c r="S255" s="454"/>
      <c r="T255" s="454"/>
      <c r="U255" s="454"/>
      <c r="V255" s="454"/>
      <c r="W255" s="454"/>
      <c r="X255" s="454"/>
      <c r="Y255" s="454"/>
      <c r="Z255" s="454"/>
      <c r="AA255" s="454"/>
      <c r="AB255" s="454"/>
      <c r="AC255" s="454"/>
      <c r="AD255" s="454"/>
      <c r="AE255" s="454"/>
      <c r="AF255" s="454"/>
      <c r="AG255" s="454"/>
      <c r="AH255" s="454"/>
      <c r="AI255" s="454">
        <v>0.39796513000328498</v>
      </c>
      <c r="AJ255" s="454">
        <v>0.41203510383987202</v>
      </c>
      <c r="AK255" s="454">
        <v>0.42578305269703698</v>
      </c>
      <c r="AL255" s="454">
        <v>0.435436669930925</v>
      </c>
      <c r="AM255" s="454">
        <v>0.44562872329536002</v>
      </c>
      <c r="AN255" s="454">
        <v>0.45983251035459199</v>
      </c>
      <c r="AO255" s="454">
        <v>0.471237347239298</v>
      </c>
      <c r="AP255" s="454">
        <v>0.48155689752340403</v>
      </c>
      <c r="AQ255" s="454">
        <v>0.49177676852437402</v>
      </c>
      <c r="AR255" s="454">
        <v>0.50124375486811401</v>
      </c>
      <c r="AS255" s="454">
        <v>0.50623352966599999</v>
      </c>
      <c r="AT255" s="454">
        <v>0.51445494705291295</v>
      </c>
      <c r="AU255" s="454">
        <v>0.51813394803808799</v>
      </c>
      <c r="AV255" s="454">
        <v>0.52174737897430701</v>
      </c>
      <c r="AW255" s="454">
        <v>0.52513748072437005</v>
      </c>
      <c r="AX255" s="454">
        <v>0.53043291799644698</v>
      </c>
      <c r="AY255" s="454">
        <v>0.53428304861507203</v>
      </c>
      <c r="AZ255" s="454">
        <v>0.53128629903478197</v>
      </c>
      <c r="BA255" s="454">
        <v>0.55433970901318597</v>
      </c>
      <c r="BB255" s="454">
        <v>0.56746048288536299</v>
      </c>
      <c r="BC255" s="454">
        <v>0.58211251194809099</v>
      </c>
      <c r="BD255" s="454">
        <v>0.59633147716522195</v>
      </c>
      <c r="BE255" s="454">
        <v>0.63482326269149802</v>
      </c>
      <c r="BF255" s="454">
        <v>0.67052507400512695</v>
      </c>
      <c r="BG255" s="454">
        <v>0.69972884654998802</v>
      </c>
      <c r="BH255" s="454">
        <v>0.74201995134353604</v>
      </c>
      <c r="BI255" s="454">
        <v>0.76676547527313199</v>
      </c>
      <c r="BJ255" s="454">
        <v>0.79418015480041504</v>
      </c>
      <c r="BK255" s="454">
        <v>0.837117443387002</v>
      </c>
      <c r="BL255" s="454">
        <v>0.88058783999206303</v>
      </c>
      <c r="BM255" s="454">
        <v>0.92995512477866404</v>
      </c>
      <c r="BN255" s="454">
        <v>0.94582520833206596</v>
      </c>
      <c r="BO255" s="458">
        <f>ROW()</f>
        <v>255</v>
      </c>
    </row>
    <row r="256" spans="1:67" s="455" customFormat="1" ht="14" x14ac:dyDescent="0.15">
      <c r="A256" s="454" t="s">
        <v>1151</v>
      </c>
      <c r="B256" s="454" t="s">
        <v>1042</v>
      </c>
      <c r="C256" s="454" t="s">
        <v>1072</v>
      </c>
      <c r="D256" s="454" t="s">
        <v>1073</v>
      </c>
      <c r="E256" s="454"/>
      <c r="F256" s="454"/>
      <c r="G256" s="454"/>
      <c r="H256" s="454"/>
      <c r="I256" s="454"/>
      <c r="J256" s="454"/>
      <c r="K256" s="454"/>
      <c r="L256" s="454"/>
      <c r="M256" s="454"/>
      <c r="N256" s="454"/>
      <c r="O256" s="454"/>
      <c r="P256" s="454"/>
      <c r="Q256" s="454"/>
      <c r="R256" s="454"/>
      <c r="S256" s="454"/>
      <c r="T256" s="454"/>
      <c r="U256" s="454"/>
      <c r="V256" s="454"/>
      <c r="W256" s="454"/>
      <c r="X256" s="454"/>
      <c r="Y256" s="454"/>
      <c r="Z256" s="454"/>
      <c r="AA256" s="454"/>
      <c r="AB256" s="454"/>
      <c r="AC256" s="454"/>
      <c r="AD256" s="454"/>
      <c r="AE256" s="454"/>
      <c r="AF256" s="454"/>
      <c r="AG256" s="454"/>
      <c r="AH256" s="454"/>
      <c r="AI256" s="454">
        <v>1.1850000000000001E-3</v>
      </c>
      <c r="AJ256" s="454">
        <v>1.8209999999999999E-3</v>
      </c>
      <c r="AK256" s="454">
        <v>2.9150000000000001E-3</v>
      </c>
      <c r="AL256" s="454">
        <v>4.7780000000000001E-3</v>
      </c>
      <c r="AM256" s="454">
        <v>9.6579999999999999E-3</v>
      </c>
      <c r="AN256" s="454">
        <v>1.7708000000000002E-2</v>
      </c>
      <c r="AO256" s="454">
        <v>3.0974000000000002E-2</v>
      </c>
      <c r="AP256" s="454">
        <v>5.5365999999999999E-2</v>
      </c>
      <c r="AQ256" s="454">
        <v>0.12887199999999999</v>
      </c>
      <c r="AR256" s="454">
        <v>0.196465</v>
      </c>
      <c r="AS256" s="454">
        <v>0.28162999999999999</v>
      </c>
      <c r="AT256" s="454">
        <v>0.41507100000000002</v>
      </c>
      <c r="AU256" s="454">
        <v>0.59125099999999997</v>
      </c>
      <c r="AV256" s="454">
        <v>0.73654600000000003</v>
      </c>
      <c r="AW256" s="454">
        <v>0.79217300000000002</v>
      </c>
      <c r="AX256" s="454">
        <v>0.83458900000000003</v>
      </c>
      <c r="AY256" s="454">
        <v>0.84180500000000003</v>
      </c>
      <c r="AZ256" s="454">
        <v>0.85130899999999998</v>
      </c>
      <c r="BA256" s="454">
        <v>0.87995999999999996</v>
      </c>
      <c r="BB256" s="454">
        <v>0.90462799999999999</v>
      </c>
      <c r="BC256" s="454">
        <v>0.92030900000000004</v>
      </c>
      <c r="BD256" s="454">
        <v>0.96617600000000003</v>
      </c>
      <c r="BE256" s="454">
        <v>1.0198560000000001</v>
      </c>
      <c r="BF256" s="454">
        <v>1.0702940000000001</v>
      </c>
      <c r="BG256" s="454">
        <v>1.1045039999999999</v>
      </c>
      <c r="BH256" s="454">
        <v>1.162452</v>
      </c>
      <c r="BI256" s="454">
        <v>1.241052</v>
      </c>
      <c r="BJ256" s="454">
        <v>1.38398</v>
      </c>
      <c r="BK256" s="454">
        <v>1.6326099999999999</v>
      </c>
      <c r="BL256" s="454">
        <v>1.9262570000000001</v>
      </c>
      <c r="BM256" s="454">
        <v>2.1971530000000001</v>
      </c>
      <c r="BN256" s="454">
        <v>2.7818510000000001</v>
      </c>
      <c r="BO256" s="458">
        <f>ROW()</f>
        <v>256</v>
      </c>
    </row>
    <row r="257" spans="1:67" s="455" customFormat="1" ht="14" x14ac:dyDescent="0.15">
      <c r="A257" s="454" t="s">
        <v>345</v>
      </c>
      <c r="B257" s="454" t="s">
        <v>1043</v>
      </c>
      <c r="C257" s="454" t="s">
        <v>1072</v>
      </c>
      <c r="D257" s="454" t="s">
        <v>1073</v>
      </c>
      <c r="E257" s="454"/>
      <c r="F257" s="454"/>
      <c r="G257" s="454"/>
      <c r="H257" s="454"/>
      <c r="I257" s="454"/>
      <c r="J257" s="454"/>
      <c r="K257" s="454"/>
      <c r="L257" s="454"/>
      <c r="M257" s="454"/>
      <c r="N257" s="454"/>
      <c r="O257" s="454"/>
      <c r="P257" s="454"/>
      <c r="Q257" s="454"/>
      <c r="R257" s="454"/>
      <c r="S257" s="454"/>
      <c r="T257" s="454"/>
      <c r="U257" s="454"/>
      <c r="V257" s="454"/>
      <c r="W257" s="454"/>
      <c r="X257" s="454"/>
      <c r="Y257" s="454"/>
      <c r="Z257" s="454"/>
      <c r="AA257" s="454"/>
      <c r="AB257" s="454"/>
      <c r="AC257" s="454"/>
      <c r="AD257" s="454"/>
      <c r="AE257" s="454"/>
      <c r="AF257" s="454"/>
      <c r="AG257" s="454"/>
      <c r="AH257" s="454"/>
      <c r="AI257" s="454">
        <v>0.77123006008374495</v>
      </c>
      <c r="AJ257" s="454">
        <v>0.76574492547622597</v>
      </c>
      <c r="AK257" s="454">
        <v>0.80367249203490398</v>
      </c>
      <c r="AL257" s="454">
        <v>0.80505377870942496</v>
      </c>
      <c r="AM257" s="454">
        <v>0.75146129559471697</v>
      </c>
      <c r="AN257" s="454">
        <v>0.77391747331683702</v>
      </c>
      <c r="AO257" s="454">
        <v>0.85646827211519405</v>
      </c>
      <c r="AP257" s="454">
        <v>0.83096208712788</v>
      </c>
      <c r="AQ257" s="454">
        <v>0.84423079221179198</v>
      </c>
      <c r="AR257" s="454">
        <v>0.88345948096592697</v>
      </c>
      <c r="AS257" s="454">
        <v>1.0691781229663599</v>
      </c>
      <c r="AT257" s="454">
        <v>1.08583696886256</v>
      </c>
      <c r="AU257" s="454">
        <v>1.1208244600517601</v>
      </c>
      <c r="AV257" s="454">
        <v>1.1120250424089599</v>
      </c>
      <c r="AW257" s="454">
        <v>1.1450770848887399</v>
      </c>
      <c r="AX257" s="454">
        <v>1.1268583845445701</v>
      </c>
      <c r="AY257" s="454">
        <v>1.1382422428425101</v>
      </c>
      <c r="AZ257" s="454">
        <v>1.0990546469779301</v>
      </c>
      <c r="BA257" s="454">
        <v>1.1299120384697401</v>
      </c>
      <c r="BB257" s="454">
        <v>1.1345340000340001</v>
      </c>
      <c r="BC257" s="454">
        <v>1.11469151485033</v>
      </c>
      <c r="BD257" s="454">
        <v>1.1099262718756799</v>
      </c>
      <c r="BE257" s="454">
        <v>1.11323105355364</v>
      </c>
      <c r="BF257" s="454">
        <v>1.10367150446758</v>
      </c>
      <c r="BG257" s="454">
        <v>1.16466882542128</v>
      </c>
      <c r="BH257" s="454">
        <v>1.1900678982070501</v>
      </c>
      <c r="BI257" s="454">
        <v>1.2744433743872901</v>
      </c>
      <c r="BJ257" s="454">
        <v>1.2945913637514399</v>
      </c>
      <c r="BK257" s="454">
        <v>1.34788916528359</v>
      </c>
      <c r="BL257" s="454">
        <v>1.41825144630996</v>
      </c>
      <c r="BM257" s="454">
        <v>1.4158419502086901</v>
      </c>
      <c r="BN257" s="454">
        <v>1.38595178476843</v>
      </c>
      <c r="BO257" s="458">
        <f>ROW()</f>
        <v>257</v>
      </c>
    </row>
    <row r="258" spans="1:67" s="455" customFormat="1" ht="14" x14ac:dyDescent="0.15">
      <c r="A258" s="454" t="s">
        <v>337</v>
      </c>
      <c r="B258" s="454" t="s">
        <v>1044</v>
      </c>
      <c r="C258" s="454" t="s">
        <v>1072</v>
      </c>
      <c r="D258" s="454" t="s">
        <v>1073</v>
      </c>
      <c r="E258" s="454"/>
      <c r="F258" s="454"/>
      <c r="G258" s="454"/>
      <c r="H258" s="454"/>
      <c r="I258" s="454"/>
      <c r="J258" s="454"/>
      <c r="K258" s="454"/>
      <c r="L258" s="454"/>
      <c r="M258" s="454"/>
      <c r="N258" s="454"/>
      <c r="O258" s="454"/>
      <c r="P258" s="454"/>
      <c r="Q258" s="454"/>
      <c r="R258" s="454"/>
      <c r="S258" s="454"/>
      <c r="T258" s="454"/>
      <c r="U258" s="454"/>
      <c r="V258" s="454"/>
      <c r="W258" s="454"/>
      <c r="X258" s="454"/>
      <c r="Y258" s="454"/>
      <c r="Z258" s="454"/>
      <c r="AA258" s="454"/>
      <c r="AB258" s="454"/>
      <c r="AC258" s="454"/>
      <c r="AD258" s="454"/>
      <c r="AE258" s="454"/>
      <c r="AF258" s="454"/>
      <c r="AG258" s="454"/>
      <c r="AH258" s="454"/>
      <c r="AI258" s="454">
        <v>51.355544355851599</v>
      </c>
      <c r="AJ258" s="454">
        <v>63.6407470410076</v>
      </c>
      <c r="AK258" s="454">
        <v>78.012067725166304</v>
      </c>
      <c r="AL258" s="454">
        <v>94.8471690674358</v>
      </c>
      <c r="AM258" s="454">
        <v>121.80983225534401</v>
      </c>
      <c r="AN258" s="454">
        <v>151.35653387942401</v>
      </c>
      <c r="AO258" s="454">
        <v>177.34193998874099</v>
      </c>
      <c r="AP258" s="454">
        <v>210.22652484185701</v>
      </c>
      <c r="AQ258" s="454">
        <v>237.452572763273</v>
      </c>
      <c r="AR258" s="454">
        <v>261.17404940451303</v>
      </c>
      <c r="AS258" s="454">
        <v>276.33275517601697</v>
      </c>
      <c r="AT258" s="454">
        <v>283.25916162834397</v>
      </c>
      <c r="AU258" s="454">
        <v>299.086033957263</v>
      </c>
      <c r="AV258" s="454">
        <v>317.98930328409602</v>
      </c>
      <c r="AW258" s="454">
        <v>330.99947186089503</v>
      </c>
      <c r="AX258" s="454">
        <v>341.55946438660499</v>
      </c>
      <c r="AY258" s="454">
        <v>349.59274233557198</v>
      </c>
      <c r="AZ258" s="454">
        <v>371.36724915588502</v>
      </c>
      <c r="BA258" s="454">
        <v>424.066692076283</v>
      </c>
      <c r="BB258" s="454">
        <v>459.46441206272601</v>
      </c>
      <c r="BC258" s="454">
        <v>496.81532280170399</v>
      </c>
      <c r="BD258" s="454">
        <v>546.07312011718795</v>
      </c>
      <c r="BE258" s="454">
        <v>649.70495605468795</v>
      </c>
      <c r="BF258" s="454">
        <v>706.30926513671898</v>
      </c>
      <c r="BG258" s="454">
        <v>759.031494140625</v>
      </c>
      <c r="BH258" s="454">
        <v>803.8115234375</v>
      </c>
      <c r="BI258" s="454">
        <v>848.67956542968795</v>
      </c>
      <c r="BJ258" s="454">
        <v>885.08288574218795</v>
      </c>
      <c r="BK258" s="454">
        <v>890.15299899686397</v>
      </c>
      <c r="BL258" s="454">
        <v>896.06673298813598</v>
      </c>
      <c r="BM258" s="454">
        <v>888.43885666824804</v>
      </c>
      <c r="BN258" s="454">
        <v>890.58101958004704</v>
      </c>
      <c r="BO258" s="458">
        <f>ROW()</f>
        <v>258</v>
      </c>
    </row>
    <row r="259" spans="1:67" s="455" customFormat="1" ht="14" x14ac:dyDescent="0.15">
      <c r="A259" s="454" t="s">
        <v>346</v>
      </c>
      <c r="B259" s="454" t="s">
        <v>1045</v>
      </c>
      <c r="C259" s="454" t="s">
        <v>1072</v>
      </c>
      <c r="D259" s="454" t="s">
        <v>1073</v>
      </c>
      <c r="E259" s="454"/>
      <c r="F259" s="454"/>
      <c r="G259" s="454"/>
      <c r="H259" s="454"/>
      <c r="I259" s="454"/>
      <c r="J259" s="454"/>
      <c r="K259" s="454"/>
      <c r="L259" s="454"/>
      <c r="M259" s="454"/>
      <c r="N259" s="454"/>
      <c r="O259" s="454"/>
      <c r="P259" s="454"/>
      <c r="Q259" s="454"/>
      <c r="R259" s="454"/>
      <c r="S259" s="454"/>
      <c r="T259" s="454"/>
      <c r="U259" s="454"/>
      <c r="V259" s="454"/>
      <c r="W259" s="454"/>
      <c r="X259" s="454"/>
      <c r="Y259" s="454"/>
      <c r="Z259" s="454"/>
      <c r="AA259" s="454"/>
      <c r="AB259" s="454"/>
      <c r="AC259" s="454"/>
      <c r="AD259" s="454"/>
      <c r="AE259" s="454"/>
      <c r="AF259" s="454"/>
      <c r="AG259" s="454"/>
      <c r="AH259" s="454"/>
      <c r="AI259" s="454">
        <v>190.26423392920699</v>
      </c>
      <c r="AJ259" s="454">
        <v>231.92652355592301</v>
      </c>
      <c r="AK259" s="454">
        <v>328.95465507996198</v>
      </c>
      <c r="AL259" s="454">
        <v>418.17903341332698</v>
      </c>
      <c r="AM259" s="454">
        <v>437.47604703121698</v>
      </c>
      <c r="AN259" s="454">
        <v>468.66820868695299</v>
      </c>
      <c r="AO259" s="454">
        <v>481.28578668151698</v>
      </c>
      <c r="AP259" s="454">
        <v>487.77158812420402</v>
      </c>
      <c r="AQ259" s="454">
        <v>524.71987407639699</v>
      </c>
      <c r="AR259" s="454">
        <v>516.84273842845198</v>
      </c>
      <c r="AS259" s="454">
        <v>561.57888914820296</v>
      </c>
      <c r="AT259" s="454">
        <v>574.10914256854596</v>
      </c>
      <c r="AU259" s="454">
        <v>547.38132014095095</v>
      </c>
      <c r="AV259" s="454">
        <v>578.692882617279</v>
      </c>
      <c r="AW259" s="454">
        <v>651.41041148946795</v>
      </c>
      <c r="AX259" s="454">
        <v>620.60700536948298</v>
      </c>
      <c r="AY259" s="454">
        <v>616.51342009979498</v>
      </c>
      <c r="AZ259" s="454">
        <v>644.23915792553896</v>
      </c>
      <c r="BA259" s="454">
        <v>672.34518944707804</v>
      </c>
      <c r="BB259" s="454">
        <v>765.377105370609</v>
      </c>
      <c r="BC259" s="454">
        <v>798.924684188794</v>
      </c>
      <c r="BD259" s="454">
        <v>856.168212890625</v>
      </c>
      <c r="BE259" s="454">
        <v>1003.27728271484</v>
      </c>
      <c r="BF259" s="454">
        <v>1042.08117675781</v>
      </c>
      <c r="BG259" s="454">
        <v>1073.74743652344</v>
      </c>
      <c r="BH259" s="454">
        <v>1125.47131347656</v>
      </c>
      <c r="BI259" s="454">
        <v>1211.94018554688</v>
      </c>
      <c r="BJ259" s="454">
        <v>1270.6083984375</v>
      </c>
      <c r="BK259" s="454">
        <v>1296.1023973691399</v>
      </c>
      <c r="BL259" s="454">
        <v>1311.5261508306701</v>
      </c>
      <c r="BM259" s="454">
        <v>1331.1753440136899</v>
      </c>
      <c r="BN259" s="454">
        <v>1309.50548602194</v>
      </c>
      <c r="BO259" s="458">
        <f>ROW()</f>
        <v>259</v>
      </c>
    </row>
    <row r="260" spans="1:67" s="455" customFormat="1" ht="14" x14ac:dyDescent="0.15">
      <c r="A260" s="454" t="s">
        <v>347</v>
      </c>
      <c r="B260" s="454" t="s">
        <v>1046</v>
      </c>
      <c r="C260" s="454" t="s">
        <v>1072</v>
      </c>
      <c r="D260" s="454" t="s">
        <v>1073</v>
      </c>
      <c r="E260" s="454"/>
      <c r="F260" s="454"/>
      <c r="G260" s="454"/>
      <c r="H260" s="454"/>
      <c r="I260" s="454"/>
      <c r="J260" s="454"/>
      <c r="K260" s="454"/>
      <c r="L260" s="454"/>
      <c r="M260" s="454"/>
      <c r="N260" s="454"/>
      <c r="O260" s="454"/>
      <c r="P260" s="454"/>
      <c r="Q260" s="454"/>
      <c r="R260" s="454"/>
      <c r="S260" s="454"/>
      <c r="T260" s="454"/>
      <c r="U260" s="454"/>
      <c r="V260" s="454"/>
      <c r="W260" s="454"/>
      <c r="X260" s="454"/>
      <c r="Y260" s="454"/>
      <c r="Z260" s="454"/>
      <c r="AA260" s="454"/>
      <c r="AB260" s="454"/>
      <c r="AC260" s="454"/>
      <c r="AD260" s="454"/>
      <c r="AE260" s="454"/>
      <c r="AF260" s="454"/>
      <c r="AG260" s="454"/>
      <c r="AH260" s="454"/>
      <c r="AI260" s="454">
        <v>4.2269632915553896E-6</v>
      </c>
      <c r="AJ260" s="454">
        <v>8.0180449741797404E-6</v>
      </c>
      <c r="AK260" s="454">
        <v>1.4645808343685701E-4</v>
      </c>
      <c r="AL260" s="454">
        <v>4.9123246273202401E-3</v>
      </c>
      <c r="AM260" s="454">
        <v>5.0645092236245498E-2</v>
      </c>
      <c r="AN260" s="454">
        <v>0.25586711097402398</v>
      </c>
      <c r="AO260" s="454">
        <v>0.41746839211357401</v>
      </c>
      <c r="AP260" s="454">
        <v>0.484564788450494</v>
      </c>
      <c r="AQ260" s="454">
        <v>0.53672972619126502</v>
      </c>
      <c r="AR260" s="454">
        <v>0.67429094889448304</v>
      </c>
      <c r="AS260" s="454">
        <v>0.840684375733037</v>
      </c>
      <c r="AT260" s="454">
        <v>0.90602946936860695</v>
      </c>
      <c r="AU260" s="454">
        <v>0.93899537591773097</v>
      </c>
      <c r="AV260" s="454">
        <v>0.99600107820006401</v>
      </c>
      <c r="AW260" s="454">
        <v>1.11847182894806</v>
      </c>
      <c r="AX260" s="454">
        <v>1.3457782191508101</v>
      </c>
      <c r="AY260" s="454">
        <v>1.49939479822585</v>
      </c>
      <c r="AZ260" s="454">
        <v>1.7934239576567801</v>
      </c>
      <c r="BA260" s="454">
        <v>2.2703341545545799</v>
      </c>
      <c r="BB260" s="454">
        <v>2.5407904292393</v>
      </c>
      <c r="BC260" s="454">
        <v>2.8539005649132099</v>
      </c>
      <c r="BD260" s="454">
        <v>3.19231104850769</v>
      </c>
      <c r="BE260" s="454">
        <v>3.2973940372467001</v>
      </c>
      <c r="BF260" s="454">
        <v>3.0125505924224898</v>
      </c>
      <c r="BG260" s="454">
        <v>3.43497610092163</v>
      </c>
      <c r="BH260" s="454">
        <v>4.5662255287170401</v>
      </c>
      <c r="BI260" s="454">
        <v>5.0142064094543501</v>
      </c>
      <c r="BJ260" s="454">
        <v>5.9162887122680496</v>
      </c>
      <c r="BK260" s="454">
        <v>6.6680107227888303</v>
      </c>
      <c r="BL260" s="454">
        <v>7.0910315927289398</v>
      </c>
      <c r="BM260" s="454">
        <v>7.7279098934181096</v>
      </c>
      <c r="BN260" s="454">
        <v>9.2789257465560997</v>
      </c>
      <c r="BO260" s="458">
        <f>ROW()</f>
        <v>260</v>
      </c>
    </row>
    <row r="261" spans="1:67" s="455" customFormat="1" ht="14" x14ac:dyDescent="0.15">
      <c r="A261" s="454" t="s">
        <v>1047</v>
      </c>
      <c r="B261" s="454" t="s">
        <v>1048</v>
      </c>
      <c r="C261" s="454" t="s">
        <v>1072</v>
      </c>
      <c r="D261" s="454" t="s">
        <v>1073</v>
      </c>
      <c r="E261" s="454"/>
      <c r="F261" s="454"/>
      <c r="G261" s="454"/>
      <c r="H261" s="454"/>
      <c r="I261" s="454"/>
      <c r="J261" s="454"/>
      <c r="K261" s="454"/>
      <c r="L261" s="454"/>
      <c r="M261" s="454"/>
      <c r="N261" s="454"/>
      <c r="O261" s="454"/>
      <c r="P261" s="454"/>
      <c r="Q261" s="454"/>
      <c r="R261" s="454"/>
      <c r="S261" s="454"/>
      <c r="T261" s="454"/>
      <c r="U261" s="454"/>
      <c r="V261" s="454"/>
      <c r="W261" s="454"/>
      <c r="X261" s="454"/>
      <c r="Y261" s="454"/>
      <c r="Z261" s="454"/>
      <c r="AA261" s="454"/>
      <c r="AB261" s="454"/>
      <c r="AC261" s="454"/>
      <c r="AD261" s="454"/>
      <c r="AE261" s="454"/>
      <c r="AF261" s="454"/>
      <c r="AG261" s="454"/>
      <c r="AH261" s="454"/>
      <c r="AI261" s="454"/>
      <c r="AJ261" s="454"/>
      <c r="AK261" s="454"/>
      <c r="AL261" s="454"/>
      <c r="AM261" s="454"/>
      <c r="AN261" s="454"/>
      <c r="AO261" s="454"/>
      <c r="AP261" s="454"/>
      <c r="AQ261" s="454"/>
      <c r="AR261" s="454"/>
      <c r="AS261" s="454"/>
      <c r="AT261" s="454"/>
      <c r="AU261" s="454"/>
      <c r="AV261" s="454"/>
      <c r="AW261" s="454"/>
      <c r="AX261" s="454"/>
      <c r="AY261" s="454"/>
      <c r="AZ261" s="454"/>
      <c r="BA261" s="454"/>
      <c r="BB261" s="454"/>
      <c r="BC261" s="454"/>
      <c r="BD261" s="454"/>
      <c r="BE261" s="454"/>
      <c r="BF261" s="454"/>
      <c r="BG261" s="454"/>
      <c r="BH261" s="454"/>
      <c r="BI261" s="454"/>
      <c r="BJ261" s="454"/>
      <c r="BK261" s="454"/>
      <c r="BL261" s="454"/>
      <c r="BM261" s="454"/>
      <c r="BN261" s="454"/>
      <c r="BO261" s="458">
        <f>ROW()</f>
        <v>261</v>
      </c>
    </row>
    <row r="262" spans="1:67" s="455" customFormat="1" ht="14" x14ac:dyDescent="0.15">
      <c r="A262" s="454" t="s">
        <v>351</v>
      </c>
      <c r="B262" s="454" t="s">
        <v>1049</v>
      </c>
      <c r="C262" s="454" t="s">
        <v>1072</v>
      </c>
      <c r="D262" s="454" t="s">
        <v>1073</v>
      </c>
      <c r="E262" s="454"/>
      <c r="F262" s="454"/>
      <c r="G262" s="454"/>
      <c r="H262" s="454"/>
      <c r="I262" s="454"/>
      <c r="J262" s="454"/>
      <c r="K262" s="454"/>
      <c r="L262" s="454"/>
      <c r="M262" s="454"/>
      <c r="N262" s="454"/>
      <c r="O262" s="454"/>
      <c r="P262" s="454"/>
      <c r="Q262" s="454"/>
      <c r="R262" s="454"/>
      <c r="S262" s="454"/>
      <c r="T262" s="454"/>
      <c r="U262" s="454"/>
      <c r="V262" s="454"/>
      <c r="W262" s="454"/>
      <c r="X262" s="454"/>
      <c r="Y262" s="454"/>
      <c r="Z262" s="454"/>
      <c r="AA262" s="454"/>
      <c r="AB262" s="454"/>
      <c r="AC262" s="454"/>
      <c r="AD262" s="454"/>
      <c r="AE262" s="454"/>
      <c r="AF262" s="454"/>
      <c r="AG262" s="454"/>
      <c r="AH262" s="454"/>
      <c r="AI262" s="454">
        <v>0.58557427830311903</v>
      </c>
      <c r="AJ262" s="454">
        <v>1.13741627208871</v>
      </c>
      <c r="AK262" s="454">
        <v>1.77513140581235</v>
      </c>
      <c r="AL262" s="454">
        <v>2.5637953672232401</v>
      </c>
      <c r="AM262" s="454">
        <v>3.4880922548321198</v>
      </c>
      <c r="AN262" s="454">
        <v>4.81884927957279</v>
      </c>
      <c r="AO262" s="454">
        <v>5.9830079322918497</v>
      </c>
      <c r="AP262" s="454">
        <v>7.0155937747470798</v>
      </c>
      <c r="AQ262" s="454">
        <v>7.7966444607504801</v>
      </c>
      <c r="AR262" s="454">
        <v>8.0209016283334496</v>
      </c>
      <c r="AS262" s="454">
        <v>8.1208053642995299</v>
      </c>
      <c r="AT262" s="454">
        <v>8.3252027912214199</v>
      </c>
      <c r="AU262" s="454">
        <v>9.2316551617279003</v>
      </c>
      <c r="AV262" s="454">
        <v>10.5504973339941</v>
      </c>
      <c r="AW262" s="454">
        <v>11.312945384243299</v>
      </c>
      <c r="AX262" s="454">
        <v>11.0433327754063</v>
      </c>
      <c r="AY262" s="454">
        <v>11.412682865373901</v>
      </c>
      <c r="AZ262" s="454">
        <v>12.158872488350999</v>
      </c>
      <c r="BA262" s="454">
        <v>12.887274756368299</v>
      </c>
      <c r="BB262" s="454">
        <v>13.797287425640301</v>
      </c>
      <c r="BC262" s="454">
        <v>14.302438299610699</v>
      </c>
      <c r="BD262" s="454">
        <v>15.2736978530884</v>
      </c>
      <c r="BE262" s="454">
        <v>16.9381217956543</v>
      </c>
      <c r="BF262" s="454">
        <v>18.172880172729499</v>
      </c>
      <c r="BG262" s="454">
        <v>19.472618103027301</v>
      </c>
      <c r="BH262" s="454">
        <v>21.104578018188501</v>
      </c>
      <c r="BI262" s="454">
        <v>22.453821182251001</v>
      </c>
      <c r="BJ262" s="454">
        <v>23.293806076049801</v>
      </c>
      <c r="BK262" s="454">
        <v>24.366000317123301</v>
      </c>
      <c r="BL262" s="454">
        <v>25.9780333542822</v>
      </c>
      <c r="BM262" s="454">
        <v>28.501811688652399</v>
      </c>
      <c r="BN262" s="454">
        <v>30.103120444626299</v>
      </c>
      <c r="BO262" s="458">
        <f>ROW()</f>
        <v>262</v>
      </c>
    </row>
    <row r="263" spans="1:67" s="455" customFormat="1" ht="14" x14ac:dyDescent="0.15">
      <c r="A263" s="454" t="s">
        <v>1050</v>
      </c>
      <c r="B263" s="454" t="s">
        <v>700</v>
      </c>
      <c r="C263" s="454" t="s">
        <v>1072</v>
      </c>
      <c r="D263" s="454" t="s">
        <v>1073</v>
      </c>
      <c r="E263" s="454"/>
      <c r="F263" s="454"/>
      <c r="G263" s="454"/>
      <c r="H263" s="454"/>
      <c r="I263" s="454"/>
      <c r="J263" s="454"/>
      <c r="K263" s="454"/>
      <c r="L263" s="454"/>
      <c r="M263" s="454"/>
      <c r="N263" s="454"/>
      <c r="O263" s="454"/>
      <c r="P263" s="454"/>
      <c r="Q263" s="454"/>
      <c r="R263" s="454"/>
      <c r="S263" s="454"/>
      <c r="T263" s="454"/>
      <c r="U263" s="454"/>
      <c r="V263" s="454"/>
      <c r="W263" s="454"/>
      <c r="X263" s="454"/>
      <c r="Y263" s="454"/>
      <c r="Z263" s="454"/>
      <c r="AA263" s="454"/>
      <c r="AB263" s="454"/>
      <c r="AC263" s="454"/>
      <c r="AD263" s="454"/>
      <c r="AE263" s="454"/>
      <c r="AF263" s="454"/>
      <c r="AG263" s="454"/>
      <c r="AH263" s="454"/>
      <c r="AI263" s="454">
        <v>1</v>
      </c>
      <c r="AJ263" s="454">
        <v>1</v>
      </c>
      <c r="AK263" s="454">
        <v>1</v>
      </c>
      <c r="AL263" s="454">
        <v>1</v>
      </c>
      <c r="AM263" s="454">
        <v>1</v>
      </c>
      <c r="AN263" s="454">
        <v>1</v>
      </c>
      <c r="AO263" s="454">
        <v>1</v>
      </c>
      <c r="AP263" s="454">
        <v>1</v>
      </c>
      <c r="AQ263" s="454">
        <v>1</v>
      </c>
      <c r="AR263" s="454">
        <v>1</v>
      </c>
      <c r="AS263" s="454">
        <v>1</v>
      </c>
      <c r="AT263" s="454">
        <v>1</v>
      </c>
      <c r="AU263" s="454">
        <v>1</v>
      </c>
      <c r="AV263" s="454">
        <v>1</v>
      </c>
      <c r="AW263" s="454">
        <v>1</v>
      </c>
      <c r="AX263" s="454">
        <v>1</v>
      </c>
      <c r="AY263" s="454">
        <v>1</v>
      </c>
      <c r="AZ263" s="454">
        <v>1</v>
      </c>
      <c r="BA263" s="454">
        <v>1</v>
      </c>
      <c r="BB263" s="454">
        <v>1</v>
      </c>
      <c r="BC263" s="454">
        <v>1</v>
      </c>
      <c r="BD263" s="454">
        <v>1</v>
      </c>
      <c r="BE263" s="454">
        <v>1</v>
      </c>
      <c r="BF263" s="454">
        <v>1</v>
      </c>
      <c r="BG263" s="454">
        <v>1</v>
      </c>
      <c r="BH263" s="454">
        <v>1</v>
      </c>
      <c r="BI263" s="454">
        <v>1</v>
      </c>
      <c r="BJ263" s="454">
        <v>1</v>
      </c>
      <c r="BK263" s="454">
        <v>1</v>
      </c>
      <c r="BL263" s="454">
        <v>1</v>
      </c>
      <c r="BM263" s="454">
        <v>1</v>
      </c>
      <c r="BN263" s="454">
        <v>1</v>
      </c>
      <c r="BO263" s="458">
        <f>ROW()</f>
        <v>263</v>
      </c>
    </row>
    <row r="264" spans="1:67" s="455" customFormat="1" ht="14" x14ac:dyDescent="0.15">
      <c r="A264" s="454" t="s">
        <v>352</v>
      </c>
      <c r="B264" s="454" t="s">
        <v>1051</v>
      </c>
      <c r="C264" s="454" t="s">
        <v>1072</v>
      </c>
      <c r="D264" s="454" t="s">
        <v>1073</v>
      </c>
      <c r="E264" s="454"/>
      <c r="F264" s="454"/>
      <c r="G264" s="454"/>
      <c r="H264" s="454"/>
      <c r="I264" s="454"/>
      <c r="J264" s="454"/>
      <c r="K264" s="454"/>
      <c r="L264" s="454"/>
      <c r="M264" s="454"/>
      <c r="N264" s="454"/>
      <c r="O264" s="454"/>
      <c r="P264" s="454"/>
      <c r="Q264" s="454"/>
      <c r="R264" s="454"/>
      <c r="S264" s="454"/>
      <c r="T264" s="454"/>
      <c r="U264" s="454"/>
      <c r="V264" s="454"/>
      <c r="W264" s="454"/>
      <c r="X264" s="454"/>
      <c r="Y264" s="454"/>
      <c r="Z264" s="454"/>
      <c r="AA264" s="454"/>
      <c r="AB264" s="454"/>
      <c r="AC264" s="454"/>
      <c r="AD264" s="454"/>
      <c r="AE264" s="454"/>
      <c r="AF264" s="454"/>
      <c r="AG264" s="454"/>
      <c r="AH264" s="454"/>
      <c r="AI264" s="454">
        <v>6.3407252452893999E-4</v>
      </c>
      <c r="AJ264" s="454">
        <v>1.16978977822018E-3</v>
      </c>
      <c r="AK264" s="454">
        <v>9.2887565979944495E-3</v>
      </c>
      <c r="AL264" s="454">
        <v>0.1069680528377</v>
      </c>
      <c r="AM264" s="454">
        <v>1.4019321057159</v>
      </c>
      <c r="AN264" s="454">
        <v>6.4667139097306299</v>
      </c>
      <c r="AO264" s="454">
        <v>11.5295564347643</v>
      </c>
      <c r="AP264" s="454">
        <v>18.824486867828401</v>
      </c>
      <c r="AQ264" s="454">
        <v>25.8744266596694</v>
      </c>
      <c r="AR264" s="454">
        <v>36.770837293770001</v>
      </c>
      <c r="AS264" s="454">
        <v>52.960874038171099</v>
      </c>
      <c r="AT264" s="454">
        <v>75.225305784844807</v>
      </c>
      <c r="AU264" s="454">
        <v>107.76064407155999</v>
      </c>
      <c r="AV264" s="454">
        <v>133.95916079370099</v>
      </c>
      <c r="AW264" s="454">
        <v>151.223686617944</v>
      </c>
      <c r="AX264" s="454">
        <v>178.04893185356701</v>
      </c>
      <c r="AY264" s="454">
        <v>213.249560809608</v>
      </c>
      <c r="AZ264" s="454">
        <v>253.10480561937101</v>
      </c>
      <c r="BA264" s="454">
        <v>314.87647496157302</v>
      </c>
      <c r="BB264" s="454">
        <v>366.87756366879597</v>
      </c>
      <c r="BC264" s="454">
        <v>505.24034899026702</v>
      </c>
      <c r="BD264" s="454">
        <v>601.99839932491204</v>
      </c>
      <c r="BE264" s="454">
        <v>706.90461325190802</v>
      </c>
      <c r="BF264" s="454">
        <v>804.31010352320004</v>
      </c>
      <c r="BG264" s="454">
        <v>935.23724584663205</v>
      </c>
      <c r="BH264" s="454">
        <v>1058.67768324759</v>
      </c>
      <c r="BI264" s="454">
        <v>1179.95670461133</v>
      </c>
      <c r="BJ264" s="454">
        <v>1432.90717805091</v>
      </c>
      <c r="BK264" s="454">
        <v>1777.0916241965399</v>
      </c>
      <c r="BL264" s="454">
        <v>2058.5472544152899</v>
      </c>
      <c r="BM264" s="454">
        <v>2270.9163514533898</v>
      </c>
      <c r="BN264" s="454">
        <v>2475.9496991347501</v>
      </c>
      <c r="BO264" s="458">
        <f>ROW()</f>
        <v>264</v>
      </c>
    </row>
    <row r="265" spans="1:67" s="455" customFormat="1" ht="14" x14ac:dyDescent="0.15">
      <c r="A265" s="454" t="s">
        <v>1052</v>
      </c>
      <c r="B265" s="454" t="s">
        <v>1053</v>
      </c>
      <c r="C265" s="454" t="s">
        <v>1072</v>
      </c>
      <c r="D265" s="454" t="s">
        <v>1073</v>
      </c>
      <c r="E265" s="454"/>
      <c r="F265" s="454"/>
      <c r="G265" s="454"/>
      <c r="H265" s="454"/>
      <c r="I265" s="454"/>
      <c r="J265" s="454"/>
      <c r="K265" s="454"/>
      <c r="L265" s="454"/>
      <c r="M265" s="454"/>
      <c r="N265" s="454"/>
      <c r="O265" s="454"/>
      <c r="P265" s="454"/>
      <c r="Q265" s="454"/>
      <c r="R265" s="454"/>
      <c r="S265" s="454"/>
      <c r="T265" s="454"/>
      <c r="U265" s="454"/>
      <c r="V265" s="454"/>
      <c r="W265" s="454"/>
      <c r="X265" s="454"/>
      <c r="Y265" s="454"/>
      <c r="Z265" s="454"/>
      <c r="AA265" s="454"/>
      <c r="AB265" s="454"/>
      <c r="AC265" s="454"/>
      <c r="AD265" s="454"/>
      <c r="AE265" s="454"/>
      <c r="AF265" s="454"/>
      <c r="AG265" s="454"/>
      <c r="AH265" s="454"/>
      <c r="AI265" s="454">
        <v>1.39730081588139</v>
      </c>
      <c r="AJ265" s="454">
        <v>1.4168299377590701</v>
      </c>
      <c r="AK265" s="454">
        <v>1.4203830772058801</v>
      </c>
      <c r="AL265" s="454">
        <v>1.37091156856468</v>
      </c>
      <c r="AM265" s="454">
        <v>1.3740641918404399</v>
      </c>
      <c r="AN265" s="454">
        <v>1.3634940050583699</v>
      </c>
      <c r="AO265" s="454">
        <v>1.38671584544378</v>
      </c>
      <c r="AP265" s="454">
        <v>1.3817320733095999</v>
      </c>
      <c r="AQ265" s="454">
        <v>1.41022688385013</v>
      </c>
      <c r="AR265" s="454">
        <v>1.4159016102156601</v>
      </c>
      <c r="AS265" s="454">
        <v>1.491997916651</v>
      </c>
      <c r="AT265" s="454">
        <v>1.5484115880326701</v>
      </c>
      <c r="AU265" s="454">
        <v>1.5278038030438399</v>
      </c>
      <c r="AV265" s="454">
        <v>1.4656706969844</v>
      </c>
      <c r="AW265" s="454">
        <v>1.48084083663676</v>
      </c>
      <c r="AX265" s="454">
        <v>1.4775063268122699</v>
      </c>
      <c r="AY265" s="454">
        <v>1.4863452438553899</v>
      </c>
      <c r="AZ265" s="454">
        <v>1.55326361582881</v>
      </c>
      <c r="BA265" s="454">
        <v>1.6347651690701701</v>
      </c>
      <c r="BB265" s="454">
        <v>1.60577265953874</v>
      </c>
      <c r="BC265" s="454">
        <v>1.6752513717097399</v>
      </c>
      <c r="BD265" s="454">
        <v>1.63591921329498</v>
      </c>
      <c r="BE265" s="454">
        <v>1.6499547958373999</v>
      </c>
      <c r="BF265" s="454">
        <v>1.6432464122772199</v>
      </c>
      <c r="BG265" s="454">
        <v>1.59582412242889</v>
      </c>
      <c r="BH265" s="454">
        <v>1.6051045656204199</v>
      </c>
      <c r="BI265" s="454">
        <v>1.5334950685501101</v>
      </c>
      <c r="BJ265" s="454">
        <v>1.59044253826141</v>
      </c>
      <c r="BK265" s="454">
        <v>1.5726023648371801</v>
      </c>
      <c r="BL265" s="454">
        <v>1.58368056444976</v>
      </c>
      <c r="BM265" s="454">
        <v>1.58359199443572</v>
      </c>
      <c r="BN265" s="454">
        <v>1.5398471267793901</v>
      </c>
      <c r="BO265" s="458">
        <f>ROW()</f>
        <v>265</v>
      </c>
    </row>
    <row r="266" spans="1:67" s="455" customFormat="1" ht="14" x14ac:dyDescent="0.15">
      <c r="A266" s="454" t="s">
        <v>1054</v>
      </c>
      <c r="B266" s="454" t="s">
        <v>1055</v>
      </c>
      <c r="C266" s="454" t="s">
        <v>1072</v>
      </c>
      <c r="D266" s="454" t="s">
        <v>1073</v>
      </c>
      <c r="E266" s="454"/>
      <c r="F266" s="454"/>
      <c r="G266" s="454"/>
      <c r="H266" s="454"/>
      <c r="I266" s="454"/>
      <c r="J266" s="454"/>
      <c r="K266" s="454"/>
      <c r="L266" s="454"/>
      <c r="M266" s="454"/>
      <c r="N266" s="454"/>
      <c r="O266" s="454"/>
      <c r="P266" s="454"/>
      <c r="Q266" s="454"/>
      <c r="R266" s="454"/>
      <c r="S266" s="454"/>
      <c r="T266" s="454"/>
      <c r="U266" s="454"/>
      <c r="V266" s="454"/>
      <c r="W266" s="454"/>
      <c r="X266" s="454"/>
      <c r="Y266" s="454"/>
      <c r="Z266" s="454"/>
      <c r="AA266" s="454"/>
      <c r="AB266" s="454"/>
      <c r="AC266" s="454"/>
      <c r="AD266" s="454"/>
      <c r="AE266" s="454"/>
      <c r="AF266" s="454"/>
      <c r="AG266" s="454"/>
      <c r="AH266" s="454"/>
      <c r="AI266" s="454">
        <v>1.21053842772475E-2</v>
      </c>
      <c r="AJ266" s="454">
        <v>1.42210217259672E-2</v>
      </c>
      <c r="AK266" s="454">
        <v>1.7831257600036E-2</v>
      </c>
      <c r="AL266" s="454">
        <v>2.2930573560511699E-2</v>
      </c>
      <c r="AM266" s="454">
        <v>3.6570826158987102E-2</v>
      </c>
      <c r="AN266" s="454">
        <v>5.4359975163071998E-2</v>
      </c>
      <c r="AO266" s="454">
        <v>0.115052606874412</v>
      </c>
      <c r="AP266" s="454">
        <v>0.151497572899605</v>
      </c>
      <c r="AQ266" s="454">
        <v>0.178111198269019</v>
      </c>
      <c r="AR266" s="454">
        <v>0.221639925585982</v>
      </c>
      <c r="AS266" s="454">
        <v>0.28056285990698598</v>
      </c>
      <c r="AT266" s="454">
        <v>0.29632318250131301</v>
      </c>
      <c r="AU266" s="454">
        <v>0.38812851511299401</v>
      </c>
      <c r="AV266" s="454">
        <v>0.51358036397983797</v>
      </c>
      <c r="AW266" s="454">
        <v>0.66997515800473995</v>
      </c>
      <c r="AX266" s="454">
        <v>0.84191405777461903</v>
      </c>
      <c r="AY266" s="454">
        <v>0.96294067424426399</v>
      </c>
      <c r="AZ266" s="454">
        <v>1.08244693413839</v>
      </c>
      <c r="BA266" s="454">
        <v>1.3821068629181901</v>
      </c>
      <c r="BB266" s="454">
        <v>1.48085723661873</v>
      </c>
      <c r="BC266" s="454">
        <v>2.1355466352621302</v>
      </c>
      <c r="BD266" s="454">
        <v>2.6809825897216801</v>
      </c>
      <c r="BE266" s="454"/>
      <c r="BF266" s="454"/>
      <c r="BG266" s="454"/>
      <c r="BH266" s="454"/>
      <c r="BI266" s="454"/>
      <c r="BJ266" s="454"/>
      <c r="BK266" s="454"/>
      <c r="BL266" s="454"/>
      <c r="BM266" s="454"/>
      <c r="BN266" s="454"/>
      <c r="BO266" s="458">
        <f>ROW()</f>
        <v>266</v>
      </c>
    </row>
    <row r="267" spans="1:67" s="455" customFormat="1" ht="14" x14ac:dyDescent="0.15">
      <c r="A267" s="454" t="s">
        <v>1056</v>
      </c>
      <c r="B267" s="454" t="s">
        <v>1057</v>
      </c>
      <c r="C267" s="454" t="s">
        <v>1072</v>
      </c>
      <c r="D267" s="454" t="s">
        <v>1073</v>
      </c>
      <c r="E267" s="454"/>
      <c r="F267" s="454"/>
      <c r="G267" s="454"/>
      <c r="H267" s="454"/>
      <c r="I267" s="454"/>
      <c r="J267" s="454"/>
      <c r="K267" s="454"/>
      <c r="L267" s="454"/>
      <c r="M267" s="454"/>
      <c r="N267" s="454"/>
      <c r="O267" s="454"/>
      <c r="P267" s="454"/>
      <c r="Q267" s="454"/>
      <c r="R267" s="454"/>
      <c r="S267" s="454"/>
      <c r="T267" s="454"/>
      <c r="U267" s="454"/>
      <c r="V267" s="454"/>
      <c r="W267" s="454"/>
      <c r="X267" s="454"/>
      <c r="Y267" s="454"/>
      <c r="Z267" s="454"/>
      <c r="AA267" s="454"/>
      <c r="AB267" s="454"/>
      <c r="AC267" s="454"/>
      <c r="AD267" s="454"/>
      <c r="AE267" s="454"/>
      <c r="AF267" s="454"/>
      <c r="AG267" s="454"/>
      <c r="AH267" s="454"/>
      <c r="AI267" s="454"/>
      <c r="AJ267" s="454"/>
      <c r="AK267" s="454"/>
      <c r="AL267" s="454"/>
      <c r="AM267" s="454"/>
      <c r="AN267" s="454"/>
      <c r="AO267" s="454"/>
      <c r="AP267" s="454"/>
      <c r="AQ267" s="454"/>
      <c r="AR267" s="454"/>
      <c r="AS267" s="454"/>
      <c r="AT267" s="454"/>
      <c r="AU267" s="454"/>
      <c r="AV267" s="454"/>
      <c r="AW267" s="454"/>
      <c r="AX267" s="454"/>
      <c r="AY267" s="454"/>
      <c r="AZ267" s="454"/>
      <c r="BA267" s="454"/>
      <c r="BB267" s="454"/>
      <c r="BC267" s="454"/>
      <c r="BD267" s="454">
        <v>1.0275467634201001</v>
      </c>
      <c r="BE267" s="454">
        <v>1.09735071659088</v>
      </c>
      <c r="BF267" s="454">
        <v>1.09354901313782</v>
      </c>
      <c r="BG267" s="454">
        <v>1.0894138813018801</v>
      </c>
      <c r="BH267" s="454">
        <v>1.10523045063019</v>
      </c>
      <c r="BI267" s="454">
        <v>1.0975375175476101</v>
      </c>
      <c r="BJ267" s="454">
        <v>1.0687785148620601</v>
      </c>
      <c r="BK267" s="454"/>
      <c r="BL267" s="454"/>
      <c r="BM267" s="454"/>
      <c r="BN267" s="454"/>
      <c r="BO267" s="458">
        <f>ROW()</f>
        <v>267</v>
      </c>
    </row>
    <row r="268" spans="1:67" s="455" customFormat="1" ht="14" x14ac:dyDescent="0.15">
      <c r="A268" s="454" t="s">
        <v>1058</v>
      </c>
      <c r="B268" s="454" t="s">
        <v>1059</v>
      </c>
      <c r="C268" s="454" t="s">
        <v>1072</v>
      </c>
      <c r="D268" s="454" t="s">
        <v>1073</v>
      </c>
      <c r="E268" s="454"/>
      <c r="F268" s="454"/>
      <c r="G268" s="454"/>
      <c r="H268" s="454"/>
      <c r="I268" s="454"/>
      <c r="J268" s="454"/>
      <c r="K268" s="454"/>
      <c r="L268" s="454"/>
      <c r="M268" s="454"/>
      <c r="N268" s="454"/>
      <c r="O268" s="454"/>
      <c r="P268" s="454"/>
      <c r="Q268" s="454"/>
      <c r="R268" s="454"/>
      <c r="S268" s="454"/>
      <c r="T268" s="454"/>
      <c r="U268" s="454"/>
      <c r="V268" s="454"/>
      <c r="W268" s="454"/>
      <c r="X268" s="454"/>
      <c r="Y268" s="454"/>
      <c r="Z268" s="454"/>
      <c r="AA268" s="454"/>
      <c r="AB268" s="454"/>
      <c r="AC268" s="454"/>
      <c r="AD268" s="454"/>
      <c r="AE268" s="454"/>
      <c r="AF268" s="454"/>
      <c r="AG268" s="454"/>
      <c r="AH268" s="454"/>
      <c r="AI268" s="454"/>
      <c r="AJ268" s="454"/>
      <c r="AK268" s="454"/>
      <c r="AL268" s="454"/>
      <c r="AM268" s="454"/>
      <c r="AN268" s="454"/>
      <c r="AO268" s="454"/>
      <c r="AP268" s="454"/>
      <c r="AQ268" s="454"/>
      <c r="AR268" s="454"/>
      <c r="AS268" s="454"/>
      <c r="AT268" s="454"/>
      <c r="AU268" s="454"/>
      <c r="AV268" s="454"/>
      <c r="AW268" s="454"/>
      <c r="AX268" s="454"/>
      <c r="AY268" s="454"/>
      <c r="AZ268" s="454"/>
      <c r="BA268" s="454"/>
      <c r="BB268" s="454"/>
      <c r="BC268" s="454"/>
      <c r="BD268" s="454"/>
      <c r="BE268" s="454"/>
      <c r="BF268" s="454"/>
      <c r="BG268" s="454"/>
      <c r="BH268" s="454"/>
      <c r="BI268" s="454"/>
      <c r="BJ268" s="454"/>
      <c r="BK268" s="454"/>
      <c r="BL268" s="454"/>
      <c r="BM268" s="454"/>
      <c r="BN268" s="454"/>
      <c r="BO268" s="458">
        <f>ROW()</f>
        <v>268</v>
      </c>
    </row>
    <row r="269" spans="1:67" s="455" customFormat="1" ht="14" x14ac:dyDescent="0.15">
      <c r="A269" s="454" t="s">
        <v>356</v>
      </c>
      <c r="B269" s="454" t="s">
        <v>1060</v>
      </c>
      <c r="C269" s="454" t="s">
        <v>1072</v>
      </c>
      <c r="D269" s="454" t="s">
        <v>1073</v>
      </c>
      <c r="E269" s="454"/>
      <c r="F269" s="454"/>
      <c r="G269" s="454"/>
      <c r="H269" s="454"/>
      <c r="I269" s="454"/>
      <c r="J269" s="454"/>
      <c r="K269" s="454"/>
      <c r="L269" s="454"/>
      <c r="M269" s="454"/>
      <c r="N269" s="454"/>
      <c r="O269" s="454"/>
      <c r="P269" s="454"/>
      <c r="Q269" s="454"/>
      <c r="R269" s="454"/>
      <c r="S269" s="454"/>
      <c r="T269" s="454"/>
      <c r="U269" s="454"/>
      <c r="V269" s="454"/>
      <c r="W269" s="454"/>
      <c r="X269" s="454"/>
      <c r="Y269" s="454"/>
      <c r="Z269" s="454"/>
      <c r="AA269" s="454"/>
      <c r="AB269" s="454"/>
      <c r="AC269" s="454"/>
      <c r="AD269" s="454"/>
      <c r="AE269" s="454"/>
      <c r="AF269" s="454"/>
      <c r="AG269" s="454"/>
      <c r="AH269" s="454"/>
      <c r="AI269" s="454">
        <v>672.30452944821297</v>
      </c>
      <c r="AJ269" s="454">
        <v>1122.09072620759</v>
      </c>
      <c r="AK269" s="454">
        <v>1455.0602606043301</v>
      </c>
      <c r="AL269" s="454">
        <v>1668.9000374965799</v>
      </c>
      <c r="AM269" s="454">
        <v>1911.0091045172501</v>
      </c>
      <c r="AN269" s="454">
        <v>2190.7117399692102</v>
      </c>
      <c r="AO269" s="454">
        <v>2338.4171712321399</v>
      </c>
      <c r="AP269" s="454">
        <v>2450.4359329497502</v>
      </c>
      <c r="AQ269" s="454">
        <v>2637.3182412456699</v>
      </c>
      <c r="AR269" s="454">
        <v>2749.8093904523198</v>
      </c>
      <c r="AS269" s="454">
        <v>2780.55094640786</v>
      </c>
      <c r="AT269" s="454">
        <v>2790.5936101372399</v>
      </c>
      <c r="AU269" s="454">
        <v>2876.8844520655598</v>
      </c>
      <c r="AV269" s="454">
        <v>3021.7816381231701</v>
      </c>
      <c r="AW269" s="454">
        <v>3190.9595410069001</v>
      </c>
      <c r="AX269" s="454">
        <v>3675.92506709593</v>
      </c>
      <c r="AY269" s="454">
        <v>3871.4561825129199</v>
      </c>
      <c r="AZ269" s="454">
        <v>4132.60149408487</v>
      </c>
      <c r="BA269" s="454">
        <v>4974.1975224520902</v>
      </c>
      <c r="BB269" s="454">
        <v>5249.7265245014396</v>
      </c>
      <c r="BC269" s="454">
        <v>5813.7251665866497</v>
      </c>
      <c r="BD269" s="454">
        <v>6915.33544921875</v>
      </c>
      <c r="BE269" s="454">
        <v>7167.056640625</v>
      </c>
      <c r="BF269" s="454">
        <v>7369.89453125</v>
      </c>
      <c r="BG269" s="454">
        <v>7473.41943359375</v>
      </c>
      <c r="BH269" s="454">
        <v>7413.45556640625</v>
      </c>
      <c r="BI269" s="454">
        <v>7315.61279296875</v>
      </c>
      <c r="BJ269" s="454">
        <v>7395.33837890625</v>
      </c>
      <c r="BK269" s="454">
        <v>7469.2582497390003</v>
      </c>
      <c r="BL269" s="454">
        <v>7474.8484988093496</v>
      </c>
      <c r="BM269" s="454">
        <v>7505.1069116747703</v>
      </c>
      <c r="BN269" s="454">
        <v>7405.1900136293898</v>
      </c>
      <c r="BO269" s="458">
        <f>ROW()</f>
        <v>269</v>
      </c>
    </row>
    <row r="270" spans="1:67" s="455" customFormat="1" ht="14" x14ac:dyDescent="0.15">
      <c r="A270" s="454" t="s">
        <v>353</v>
      </c>
      <c r="B270" s="454" t="s">
        <v>1061</v>
      </c>
      <c r="C270" s="454" t="s">
        <v>1072</v>
      </c>
      <c r="D270" s="454" t="s">
        <v>1073</v>
      </c>
      <c r="E270" s="454"/>
      <c r="F270" s="454"/>
      <c r="G270" s="454"/>
      <c r="H270" s="454"/>
      <c r="I270" s="454"/>
      <c r="J270" s="454"/>
      <c r="K270" s="454"/>
      <c r="L270" s="454"/>
      <c r="M270" s="454"/>
      <c r="N270" s="454"/>
      <c r="O270" s="454"/>
      <c r="P270" s="454"/>
      <c r="Q270" s="454"/>
      <c r="R270" s="454"/>
      <c r="S270" s="454"/>
      <c r="T270" s="454"/>
      <c r="U270" s="454"/>
      <c r="V270" s="454"/>
      <c r="W270" s="454"/>
      <c r="X270" s="454"/>
      <c r="Y270" s="454"/>
      <c r="Z270" s="454"/>
      <c r="AA270" s="454"/>
      <c r="AB270" s="454"/>
      <c r="AC270" s="454"/>
      <c r="AD270" s="454"/>
      <c r="AE270" s="454"/>
      <c r="AF270" s="454"/>
      <c r="AG270" s="454"/>
      <c r="AH270" s="454"/>
      <c r="AI270" s="454">
        <v>77.343200144662404</v>
      </c>
      <c r="AJ270" s="454">
        <v>82.494901913535202</v>
      </c>
      <c r="AK270" s="454">
        <v>82.904050279630098</v>
      </c>
      <c r="AL270" s="454">
        <v>82.654877569144404</v>
      </c>
      <c r="AM270" s="454">
        <v>82.796399350466103</v>
      </c>
      <c r="AN270" s="454">
        <v>82.500430212115901</v>
      </c>
      <c r="AO270" s="454">
        <v>82.706397286351503</v>
      </c>
      <c r="AP270" s="454">
        <v>83.887417483490097</v>
      </c>
      <c r="AQ270" s="454">
        <v>89.720365599032604</v>
      </c>
      <c r="AR270" s="454">
        <v>91.197348851338006</v>
      </c>
      <c r="AS270" s="454">
        <v>91.120141999430899</v>
      </c>
      <c r="AT270" s="454">
        <v>92.342723497972301</v>
      </c>
      <c r="AU270" s="454">
        <v>93.539204487289496</v>
      </c>
      <c r="AV270" s="454">
        <v>92.461522165553404</v>
      </c>
      <c r="AW270" s="454">
        <v>91.950493524074105</v>
      </c>
      <c r="AX270" s="454">
        <v>89.528798750910795</v>
      </c>
      <c r="AY270" s="454">
        <v>90.212416962850099</v>
      </c>
      <c r="AZ270" s="454">
        <v>92.912955042653493</v>
      </c>
      <c r="BA270" s="454">
        <v>97.694175080304007</v>
      </c>
      <c r="BB270" s="454">
        <v>99.551955108883007</v>
      </c>
      <c r="BC270" s="454">
        <v>99.815683245571407</v>
      </c>
      <c r="BD270" s="454">
        <v>100.51104325685201</v>
      </c>
      <c r="BE270" s="454">
        <v>98.2075870124132</v>
      </c>
      <c r="BF270" s="454">
        <v>99.414912869774696</v>
      </c>
      <c r="BG270" s="454">
        <v>98.958544271457399</v>
      </c>
      <c r="BH270" s="454">
        <v>103.71827296455901</v>
      </c>
      <c r="BI270" s="454">
        <v>104.308555305683</v>
      </c>
      <c r="BJ270" s="454">
        <v>107.858529073749</v>
      </c>
      <c r="BK270" s="454">
        <v>108.719840663249</v>
      </c>
      <c r="BL270" s="454">
        <v>110.31199101750001</v>
      </c>
      <c r="BM270" s="454">
        <v>110.96107159435699</v>
      </c>
      <c r="BN270" s="454">
        <v>109.913609364436</v>
      </c>
      <c r="BO270" s="458">
        <f>ROW()</f>
        <v>270</v>
      </c>
    </row>
    <row r="271" spans="1:67" s="455" customFormat="1" ht="14" x14ac:dyDescent="0.15">
      <c r="A271" s="454" t="s">
        <v>1062</v>
      </c>
      <c r="B271" s="454" t="s">
        <v>1063</v>
      </c>
      <c r="C271" s="454" t="s">
        <v>1072</v>
      </c>
      <c r="D271" s="454" t="s">
        <v>1073</v>
      </c>
      <c r="E271" s="454"/>
      <c r="F271" s="454"/>
      <c r="G271" s="454"/>
      <c r="H271" s="454"/>
      <c r="I271" s="454"/>
      <c r="J271" s="454"/>
      <c r="K271" s="454"/>
      <c r="L271" s="454"/>
      <c r="M271" s="454"/>
      <c r="N271" s="454"/>
      <c r="O271" s="454"/>
      <c r="P271" s="454"/>
      <c r="Q271" s="454"/>
      <c r="R271" s="454"/>
      <c r="S271" s="454"/>
      <c r="T271" s="454"/>
      <c r="U271" s="454"/>
      <c r="V271" s="454"/>
      <c r="W271" s="454"/>
      <c r="X271" s="454"/>
      <c r="Y271" s="454"/>
      <c r="Z271" s="454"/>
      <c r="AA271" s="454"/>
      <c r="AB271" s="454"/>
      <c r="AC271" s="454"/>
      <c r="AD271" s="454"/>
      <c r="AE271" s="454"/>
      <c r="AF271" s="454"/>
      <c r="AG271" s="454"/>
      <c r="AH271" s="454"/>
      <c r="AI271" s="454"/>
      <c r="AJ271" s="454"/>
      <c r="AK271" s="454"/>
      <c r="AL271" s="454"/>
      <c r="AM271" s="454"/>
      <c r="AN271" s="454"/>
      <c r="AO271" s="454"/>
      <c r="AP271" s="454"/>
      <c r="AQ271" s="454"/>
      <c r="AR271" s="454"/>
      <c r="AS271" s="454"/>
      <c r="AT271" s="454"/>
      <c r="AU271" s="454"/>
      <c r="AV271" s="454"/>
      <c r="AW271" s="454"/>
      <c r="AX271" s="454"/>
      <c r="AY271" s="454"/>
      <c r="AZ271" s="454"/>
      <c r="BA271" s="454"/>
      <c r="BB271" s="454"/>
      <c r="BC271" s="454"/>
      <c r="BD271" s="454"/>
      <c r="BE271" s="454"/>
      <c r="BF271" s="454"/>
      <c r="BG271" s="454"/>
      <c r="BH271" s="454"/>
      <c r="BI271" s="454"/>
      <c r="BJ271" s="454"/>
      <c r="BK271" s="454"/>
      <c r="BL271" s="454"/>
      <c r="BM271" s="454"/>
      <c r="BN271" s="454"/>
      <c r="BO271" s="458">
        <f>ROW()</f>
        <v>271</v>
      </c>
    </row>
    <row r="272" spans="1:67" s="455" customFormat="1" ht="14" x14ac:dyDescent="0.15">
      <c r="A272" s="454" t="s">
        <v>312</v>
      </c>
      <c r="B272" s="454" t="s">
        <v>1064</v>
      </c>
      <c r="C272" s="454" t="s">
        <v>1072</v>
      </c>
      <c r="D272" s="454" t="s">
        <v>1073</v>
      </c>
      <c r="E272" s="454"/>
      <c r="F272" s="454"/>
      <c r="G272" s="454"/>
      <c r="H272" s="454"/>
      <c r="I272" s="454"/>
      <c r="J272" s="454"/>
      <c r="K272" s="454"/>
      <c r="L272" s="454"/>
      <c r="M272" s="454"/>
      <c r="N272" s="454"/>
      <c r="O272" s="454"/>
      <c r="P272" s="454"/>
      <c r="Q272" s="454"/>
      <c r="R272" s="454"/>
      <c r="S272" s="454"/>
      <c r="T272" s="454"/>
      <c r="U272" s="454"/>
      <c r="V272" s="454"/>
      <c r="W272" s="454"/>
      <c r="X272" s="454"/>
      <c r="Y272" s="454"/>
      <c r="Z272" s="454"/>
      <c r="AA272" s="454"/>
      <c r="AB272" s="454"/>
      <c r="AC272" s="454"/>
      <c r="AD272" s="454"/>
      <c r="AE272" s="454"/>
      <c r="AF272" s="454"/>
      <c r="AG272" s="454"/>
      <c r="AH272" s="454"/>
      <c r="AI272" s="454">
        <v>0.78242114278291797</v>
      </c>
      <c r="AJ272" s="454">
        <v>0.80307956182847895</v>
      </c>
      <c r="AK272" s="454">
        <v>0.85244469775368104</v>
      </c>
      <c r="AL272" s="454">
        <v>0.83815870893905697</v>
      </c>
      <c r="AM272" s="454">
        <v>1.38053689680532</v>
      </c>
      <c r="AN272" s="454">
        <v>1.2578619429761499</v>
      </c>
      <c r="AO272" s="454">
        <v>1.2919433381869201</v>
      </c>
      <c r="AP272" s="454">
        <v>1.42036975606525</v>
      </c>
      <c r="AQ272" s="454">
        <v>1.4525076297820301</v>
      </c>
      <c r="AR272" s="454">
        <v>1.4484542313287401</v>
      </c>
      <c r="AS272" s="454">
        <v>1.4457538272702899</v>
      </c>
      <c r="AT272" s="454">
        <v>1.4615033171388001</v>
      </c>
      <c r="AU272" s="454">
        <v>1.46039251515955</v>
      </c>
      <c r="AV272" s="454">
        <v>1.4686115179302199</v>
      </c>
      <c r="AW272" s="454">
        <v>1.53137457209419</v>
      </c>
      <c r="AX272" s="454">
        <v>1.54413367183473</v>
      </c>
      <c r="AY272" s="454">
        <v>1.57691585888588</v>
      </c>
      <c r="AZ272" s="454">
        <v>1.6504037181737801</v>
      </c>
      <c r="BA272" s="454">
        <v>1.7670272213215199</v>
      </c>
      <c r="BB272" s="454">
        <v>1.78523054222817</v>
      </c>
      <c r="BC272" s="454">
        <v>1.6880754230194399</v>
      </c>
      <c r="BD272" s="454">
        <v>1.66056811905465</v>
      </c>
      <c r="BE272" s="454">
        <v>1.68947982475831</v>
      </c>
      <c r="BF272" s="454">
        <v>1.6763874621125201</v>
      </c>
      <c r="BG272" s="454">
        <v>1.6431208245787901</v>
      </c>
      <c r="BH272" s="454">
        <v>1.6957491434462</v>
      </c>
      <c r="BI272" s="454">
        <v>1.6979475666184001</v>
      </c>
      <c r="BJ272" s="454">
        <v>1.6649531220851701</v>
      </c>
      <c r="BK272" s="454">
        <v>1.6448994515406501</v>
      </c>
      <c r="BL272" s="454">
        <v>1.63838800354172</v>
      </c>
      <c r="BM272" s="454">
        <v>1.6224060658581601</v>
      </c>
      <c r="BN272" s="454">
        <v>1.5772150349721401</v>
      </c>
      <c r="BO272" s="458">
        <f>ROW()</f>
        <v>272</v>
      </c>
    </row>
    <row r="273" spans="1:67" s="455" customFormat="1" ht="14" x14ac:dyDescent="0.15">
      <c r="A273" s="454" t="s">
        <v>255</v>
      </c>
      <c r="B273" s="454" t="s">
        <v>1065</v>
      </c>
      <c r="C273" s="454" t="s">
        <v>1072</v>
      </c>
      <c r="D273" s="454" t="s">
        <v>1073</v>
      </c>
      <c r="E273" s="454"/>
      <c r="F273" s="454"/>
      <c r="G273" s="454"/>
      <c r="H273" s="454"/>
      <c r="I273" s="454"/>
      <c r="J273" s="454"/>
      <c r="K273" s="454"/>
      <c r="L273" s="454"/>
      <c r="M273" s="454"/>
      <c r="N273" s="454"/>
      <c r="O273" s="454"/>
      <c r="P273" s="454"/>
      <c r="Q273" s="454"/>
      <c r="R273" s="454"/>
      <c r="S273" s="454"/>
      <c r="T273" s="454"/>
      <c r="U273" s="454"/>
      <c r="V273" s="454"/>
      <c r="W273" s="454"/>
      <c r="X273" s="454"/>
      <c r="Y273" s="454"/>
      <c r="Z273" s="454"/>
      <c r="AA273" s="454"/>
      <c r="AB273" s="454"/>
      <c r="AC273" s="454"/>
      <c r="AD273" s="454"/>
      <c r="AE273" s="454"/>
      <c r="AF273" s="454"/>
      <c r="AG273" s="454"/>
      <c r="AH273" s="454"/>
      <c r="AI273" s="454"/>
      <c r="AJ273" s="454"/>
      <c r="AK273" s="454"/>
      <c r="AL273" s="454"/>
      <c r="AM273" s="454"/>
      <c r="AN273" s="454"/>
      <c r="AO273" s="454"/>
      <c r="AP273" s="454"/>
      <c r="AQ273" s="454"/>
      <c r="AR273" s="454"/>
      <c r="AS273" s="454"/>
      <c r="AT273" s="454"/>
      <c r="AU273" s="454"/>
      <c r="AV273" s="454"/>
      <c r="AW273" s="454"/>
      <c r="AX273" s="454"/>
      <c r="AY273" s="454"/>
      <c r="AZ273" s="454"/>
      <c r="BA273" s="454">
        <v>0.30930214294400799</v>
      </c>
      <c r="BB273" s="454">
        <v>0.298625074662556</v>
      </c>
      <c r="BC273" s="454">
        <v>0.31394154635264498</v>
      </c>
      <c r="BD273" s="454">
        <v>0.32693860000000002</v>
      </c>
      <c r="BE273" s="454">
        <v>0.33021563497346201</v>
      </c>
      <c r="BF273" s="454">
        <v>0.33272096456969102</v>
      </c>
      <c r="BG273" s="454">
        <v>0.33962210370302398</v>
      </c>
      <c r="BH273" s="454">
        <v>0.33912802953966598</v>
      </c>
      <c r="BI273" s="454">
        <v>0.33937771715279402</v>
      </c>
      <c r="BJ273" s="454">
        <v>0.34007729291405198</v>
      </c>
      <c r="BK273" s="454">
        <v>0.33712092550703998</v>
      </c>
      <c r="BL273" s="454">
        <v>0.33438595458213999</v>
      </c>
      <c r="BM273" s="454">
        <v>0.334967043361102</v>
      </c>
      <c r="BN273" s="454">
        <v>0.33143313588377799</v>
      </c>
      <c r="BO273" s="458">
        <f>ROW()</f>
        <v>273</v>
      </c>
    </row>
    <row r="274" spans="1:67" s="455" customFormat="1" ht="14" x14ac:dyDescent="0.15">
      <c r="A274" s="454" t="s">
        <v>1066</v>
      </c>
      <c r="B274" s="454" t="s">
        <v>1067</v>
      </c>
      <c r="C274" s="454" t="s">
        <v>1072</v>
      </c>
      <c r="D274" s="454" t="s">
        <v>1073</v>
      </c>
      <c r="E274" s="454"/>
      <c r="F274" s="454"/>
      <c r="G274" s="454"/>
      <c r="H274" s="454"/>
      <c r="I274" s="454"/>
      <c r="J274" s="454"/>
      <c r="K274" s="454"/>
      <c r="L274" s="454"/>
      <c r="M274" s="454"/>
      <c r="N274" s="454"/>
      <c r="O274" s="454"/>
      <c r="P274" s="454"/>
      <c r="Q274" s="454"/>
      <c r="R274" s="454"/>
      <c r="S274" s="454"/>
      <c r="T274" s="454"/>
      <c r="U274" s="454"/>
      <c r="V274" s="454"/>
      <c r="W274" s="454"/>
      <c r="X274" s="454"/>
      <c r="Y274" s="454"/>
      <c r="Z274" s="454"/>
      <c r="AA274" s="454"/>
      <c r="AB274" s="454"/>
      <c r="AC274" s="454"/>
      <c r="AD274" s="454"/>
      <c r="AE274" s="454"/>
      <c r="AF274" s="454"/>
      <c r="AG274" s="454"/>
      <c r="AH274" s="454"/>
      <c r="AI274" s="454">
        <v>6.1145704356221398</v>
      </c>
      <c r="AJ274" s="454">
        <v>6.6240768098387903</v>
      </c>
      <c r="AK274" s="454">
        <v>7.3295494789880804</v>
      </c>
      <c r="AL274" s="454">
        <v>8.3323253419579792</v>
      </c>
      <c r="AM274" s="454">
        <v>9.8537273762521398</v>
      </c>
      <c r="AN274" s="454">
        <v>14.0661974677027</v>
      </c>
      <c r="AO274" s="454">
        <v>18.892436203827799</v>
      </c>
      <c r="AP274" s="454">
        <v>21.039023203910102</v>
      </c>
      <c r="AQ274" s="454">
        <v>19.070226001277302</v>
      </c>
      <c r="AR274" s="454">
        <v>25.0979266572336</v>
      </c>
      <c r="AS274" s="454">
        <v>30.322038713433098</v>
      </c>
      <c r="AT274" s="454">
        <v>30.441304115341399</v>
      </c>
      <c r="AU274" s="454">
        <v>32.564728195661601</v>
      </c>
      <c r="AV274" s="454">
        <v>35.409009109097198</v>
      </c>
      <c r="AW274" s="454">
        <v>39.3474041173004</v>
      </c>
      <c r="AX274" s="454">
        <v>45.203993907970499</v>
      </c>
      <c r="AY274" s="454">
        <v>49.8287378053423</v>
      </c>
      <c r="AZ274" s="454">
        <v>53.803538884596598</v>
      </c>
      <c r="BA274" s="454">
        <v>63.548666669331404</v>
      </c>
      <c r="BB274" s="454">
        <v>57.6470918778287</v>
      </c>
      <c r="BC274" s="454">
        <v>70.414956386844906</v>
      </c>
      <c r="BD274" s="454">
        <v>81.476760864257798</v>
      </c>
      <c r="BE274" s="454">
        <v>88.792991638183594</v>
      </c>
      <c r="BF274" s="454">
        <v>93.631317138671903</v>
      </c>
      <c r="BG274" s="454"/>
      <c r="BH274" s="454"/>
      <c r="BI274" s="454"/>
      <c r="BJ274" s="454"/>
      <c r="BK274" s="454"/>
      <c r="BL274" s="454"/>
      <c r="BM274" s="454"/>
      <c r="BN274" s="454"/>
      <c r="BO274" s="458">
        <f>ROW()</f>
        <v>274</v>
      </c>
    </row>
    <row r="275" spans="1:67" s="455" customFormat="1" ht="14" x14ac:dyDescent="0.15">
      <c r="A275" s="454" t="s">
        <v>325</v>
      </c>
      <c r="B275" s="454" t="s">
        <v>1068</v>
      </c>
      <c r="C275" s="454" t="s">
        <v>1072</v>
      </c>
      <c r="D275" s="454" t="s">
        <v>1073</v>
      </c>
      <c r="E275" s="454"/>
      <c r="F275" s="454"/>
      <c r="G275" s="454"/>
      <c r="H275" s="454"/>
      <c r="I275" s="454"/>
      <c r="J275" s="454"/>
      <c r="K275" s="454"/>
      <c r="L275" s="454"/>
      <c r="M275" s="454"/>
      <c r="N275" s="454"/>
      <c r="O275" s="454"/>
      <c r="P275" s="454"/>
      <c r="Q275" s="454"/>
      <c r="R275" s="454"/>
      <c r="S275" s="454"/>
      <c r="T275" s="454"/>
      <c r="U275" s="454"/>
      <c r="V275" s="454"/>
      <c r="W275" s="454"/>
      <c r="X275" s="454"/>
      <c r="Y275" s="454"/>
      <c r="Z275" s="454"/>
      <c r="AA275" s="454"/>
      <c r="AB275" s="454"/>
      <c r="AC275" s="454"/>
      <c r="AD275" s="454"/>
      <c r="AE275" s="454"/>
      <c r="AF275" s="454"/>
      <c r="AG275" s="454"/>
      <c r="AH275" s="454"/>
      <c r="AI275" s="454">
        <v>1.25855656709624</v>
      </c>
      <c r="AJ275" s="454">
        <v>1.4079636087318901</v>
      </c>
      <c r="AK275" s="454">
        <v>1.5791444443287199</v>
      </c>
      <c r="AL275" s="454">
        <v>1.7428310650252199</v>
      </c>
      <c r="AM275" s="454">
        <v>1.8738267685923</v>
      </c>
      <c r="AN275" s="454">
        <v>2.0342616524105899</v>
      </c>
      <c r="AO275" s="454">
        <v>2.1579407111085498</v>
      </c>
      <c r="AP275" s="454">
        <v>2.2939835187633899</v>
      </c>
      <c r="AQ275" s="454">
        <v>2.4516455438690499</v>
      </c>
      <c r="AR275" s="454">
        <v>2.58411908551669</v>
      </c>
      <c r="AS275" s="454">
        <v>2.7588937923149799</v>
      </c>
      <c r="AT275" s="454">
        <v>2.9085718732174199</v>
      </c>
      <c r="AU275" s="454">
        <v>3.2230156793022502</v>
      </c>
      <c r="AV275" s="454">
        <v>3.36278425543339</v>
      </c>
      <c r="AW275" s="454">
        <v>3.47274675715291</v>
      </c>
      <c r="AX275" s="454">
        <v>3.5556187832806998</v>
      </c>
      <c r="AY275" s="454">
        <v>3.6583720524791699</v>
      </c>
      <c r="AZ275" s="454">
        <v>3.8558280292557199</v>
      </c>
      <c r="BA275" s="454">
        <v>4.0802665428246598</v>
      </c>
      <c r="BB275" s="454">
        <v>4.4055044509934396</v>
      </c>
      <c r="BC275" s="454">
        <v>4.6199703972147397</v>
      </c>
      <c r="BD275" s="454">
        <v>4.7766284942626998</v>
      </c>
      <c r="BE275" s="454">
        <v>5.1078166961669904</v>
      </c>
      <c r="BF275" s="454">
        <v>5.2957382202148402</v>
      </c>
      <c r="BG275" s="454">
        <v>5.5718913078308097</v>
      </c>
      <c r="BH275" s="454">
        <v>5.82525587081909</v>
      </c>
      <c r="BI275" s="454">
        <v>6.1590933799743697</v>
      </c>
      <c r="BJ275" s="454">
        <v>6.4267010688781703</v>
      </c>
      <c r="BK275" s="454">
        <v>6.5250867724990398</v>
      </c>
      <c r="BL275" s="454">
        <v>6.6988562269083101</v>
      </c>
      <c r="BM275" s="454">
        <v>6.9681201002562503</v>
      </c>
      <c r="BN275" s="454">
        <v>7.1680966619725304</v>
      </c>
      <c r="BO275" s="458">
        <f>ROW()</f>
        <v>275</v>
      </c>
    </row>
    <row r="276" spans="1:67" s="455" customFormat="1" ht="14" x14ac:dyDescent="0.15">
      <c r="A276" s="454" t="s">
        <v>358</v>
      </c>
      <c r="B276" s="454" t="s">
        <v>1069</v>
      </c>
      <c r="C276" s="454" t="s">
        <v>1072</v>
      </c>
      <c r="D276" s="454" t="s">
        <v>1073</v>
      </c>
      <c r="E276" s="454"/>
      <c r="F276" s="454"/>
      <c r="G276" s="454"/>
      <c r="H276" s="454"/>
      <c r="I276" s="454"/>
      <c r="J276" s="454"/>
      <c r="K276" s="454"/>
      <c r="L276" s="454"/>
      <c r="M276" s="454"/>
      <c r="N276" s="454"/>
      <c r="O276" s="454"/>
      <c r="P276" s="454"/>
      <c r="Q276" s="454"/>
      <c r="R276" s="454"/>
      <c r="S276" s="454"/>
      <c r="T276" s="454"/>
      <c r="U276" s="454"/>
      <c r="V276" s="454"/>
      <c r="W276" s="454"/>
      <c r="X276" s="454"/>
      <c r="Y276" s="454"/>
      <c r="Z276" s="454"/>
      <c r="AA276" s="454"/>
      <c r="AB276" s="454"/>
      <c r="AC276" s="454"/>
      <c r="AD276" s="454"/>
      <c r="AE276" s="454"/>
      <c r="AF276" s="454"/>
      <c r="AG276" s="454"/>
      <c r="AH276" s="454"/>
      <c r="AI276" s="454">
        <v>9.566931796941E-3</v>
      </c>
      <c r="AJ276" s="454">
        <v>1.7828224072814699E-2</v>
      </c>
      <c r="AK276" s="454">
        <v>4.62851902950841E-2</v>
      </c>
      <c r="AL276" s="454">
        <v>0.110166409093892</v>
      </c>
      <c r="AM276" s="454">
        <v>0.19495409401777</v>
      </c>
      <c r="AN276" s="454">
        <v>0.24940202214217699</v>
      </c>
      <c r="AO276" s="454">
        <v>0.30455329488663901</v>
      </c>
      <c r="AP276" s="454">
        <v>0.37544330928492797</v>
      </c>
      <c r="AQ276" s="454">
        <v>0.43403383754880498</v>
      </c>
      <c r="AR276" s="454">
        <v>0.50471687611042104</v>
      </c>
      <c r="AS276" s="454">
        <v>0.65449665090790299</v>
      </c>
      <c r="AT276" s="454">
        <v>0.80221535931588905</v>
      </c>
      <c r="AU276" s="454">
        <v>0.94307421639167399</v>
      </c>
      <c r="AV276" s="454">
        <v>1.0876620281906</v>
      </c>
      <c r="AW276" s="454">
        <v>1.2680741430936999</v>
      </c>
      <c r="AX276" s="454">
        <v>1.4342358978522201</v>
      </c>
      <c r="AY276" s="454">
        <v>1.5936332311149899</v>
      </c>
      <c r="AZ276" s="454">
        <v>1.75295669898041</v>
      </c>
      <c r="BA276" s="454">
        <v>1.9029777455463399</v>
      </c>
      <c r="BB276" s="454">
        <v>1.9959839726472699</v>
      </c>
      <c r="BC276" s="454">
        <v>2.2474325083548301</v>
      </c>
      <c r="BD276" s="454">
        <v>2.4463460445404102</v>
      </c>
      <c r="BE276" s="454">
        <v>2.6514914035797101</v>
      </c>
      <c r="BF276" s="454">
        <v>2.8328611850738499</v>
      </c>
      <c r="BG276" s="454">
        <v>3.0648221969604501</v>
      </c>
      <c r="BH276" s="454">
        <v>3.3664817810058598</v>
      </c>
      <c r="BI276" s="454">
        <v>3.8788266181945801</v>
      </c>
      <c r="BJ276" s="454">
        <v>4.1925802230834996</v>
      </c>
      <c r="BK276" s="454">
        <v>4.3982418050629803</v>
      </c>
      <c r="BL276" s="454">
        <v>4.6507908772885402</v>
      </c>
      <c r="BM276" s="454">
        <v>5.2269751050890898</v>
      </c>
      <c r="BN276" s="454">
        <v>6.1904617059860403</v>
      </c>
      <c r="BO276" s="458">
        <f>ROW()</f>
        <v>276</v>
      </c>
    </row>
    <row r="277" spans="1:67" s="455" customFormat="1" ht="14" x14ac:dyDescent="0.15">
      <c r="A277" s="454" t="s">
        <v>359</v>
      </c>
      <c r="B277" s="454" t="s">
        <v>1070</v>
      </c>
      <c r="C277" s="454" t="s">
        <v>1072</v>
      </c>
      <c r="D277" s="454" t="s">
        <v>1073</v>
      </c>
      <c r="E277" s="454"/>
      <c r="F277" s="454"/>
      <c r="G277" s="454"/>
      <c r="H277" s="454"/>
      <c r="I277" s="454"/>
      <c r="J277" s="454"/>
      <c r="K277" s="454"/>
      <c r="L277" s="454"/>
      <c r="M277" s="454"/>
      <c r="N277" s="454"/>
      <c r="O277" s="454"/>
      <c r="P277" s="454"/>
      <c r="Q277" s="454"/>
      <c r="R277" s="454"/>
      <c r="S277" s="454"/>
      <c r="T277" s="454"/>
      <c r="U277" s="454"/>
      <c r="V277" s="454"/>
      <c r="W277" s="454"/>
      <c r="X277" s="454"/>
      <c r="Y277" s="454"/>
      <c r="Z277" s="454"/>
      <c r="AA277" s="454"/>
      <c r="AB277" s="454"/>
      <c r="AC277" s="454"/>
      <c r="AD277" s="454"/>
      <c r="AE277" s="454"/>
      <c r="AF277" s="454"/>
      <c r="AG277" s="454"/>
      <c r="AH277" s="454"/>
      <c r="AI277" s="454">
        <v>0.74481808931669002</v>
      </c>
      <c r="AJ277" s="454">
        <v>0.671626718301228</v>
      </c>
      <c r="AK277" s="454">
        <v>0.56387788638903003</v>
      </c>
      <c r="AL277" s="454">
        <v>0.52993922749250799</v>
      </c>
      <c r="AM277" s="454">
        <v>0.49864631852851499</v>
      </c>
      <c r="AN277" s="454">
        <v>0.50324532301550495</v>
      </c>
      <c r="AO277" s="454">
        <v>0.53859726896137605</v>
      </c>
      <c r="AP277" s="454">
        <v>0.514223365603514</v>
      </c>
      <c r="AQ277" s="454">
        <v>0.37095763989889202</v>
      </c>
      <c r="AR277" s="454">
        <v>0.39509176292589598</v>
      </c>
      <c r="AS277" s="454">
        <v>0.38876489032379002</v>
      </c>
      <c r="AT277" s="454">
        <v>0.379701540369076</v>
      </c>
      <c r="AU277" s="454">
        <v>0.38401761929829897</v>
      </c>
      <c r="AV277" s="454">
        <v>0.40972964667528899</v>
      </c>
      <c r="AW277" s="454">
        <v>0.42938974565306198</v>
      </c>
      <c r="AX277" s="454">
        <v>0.43771966534130302</v>
      </c>
      <c r="AY277" s="454">
        <v>0.41605031147811899</v>
      </c>
      <c r="AZ277" s="454">
        <v>0.40872752114298799</v>
      </c>
      <c r="BA277" s="454">
        <v>0.40644678773718002</v>
      </c>
      <c r="BB277" s="454">
        <v>0.50351139172341397</v>
      </c>
      <c r="BC277" s="454">
        <v>0.51792297254806796</v>
      </c>
      <c r="BD277" s="454">
        <v>0.52033537626266502</v>
      </c>
      <c r="BE277" s="454">
        <v>0.54924583435058605</v>
      </c>
      <c r="BF277" s="454">
        <v>0.558424472808838</v>
      </c>
      <c r="BG277" s="454">
        <v>0.54925185441970803</v>
      </c>
      <c r="BH277" s="454">
        <v>0.53930419683456399</v>
      </c>
      <c r="BI277" s="454">
        <v>0.521861791610718</v>
      </c>
      <c r="BJ277" s="454">
        <v>0.40788508420243902</v>
      </c>
      <c r="BK277" s="454">
        <v>0.63660547714507598</v>
      </c>
      <c r="BL277" s="454">
        <v>3.3824496698587101</v>
      </c>
      <c r="BM277" s="454">
        <v>22.010186938935</v>
      </c>
      <c r="BN277" s="454">
        <v>50.860614245276501</v>
      </c>
      <c r="BO277" s="458">
        <f>ROW()</f>
        <v>277</v>
      </c>
    </row>
    <row r="278" spans="1:67" x14ac:dyDescent="0.2">
      <c r="A278" s="442">
        <f>COLUMN()</f>
        <v>1</v>
      </c>
      <c r="B278" s="442">
        <f>COLUMN()</f>
        <v>2</v>
      </c>
      <c r="C278" s="442">
        <f>COLUMN()</f>
        <v>3</v>
      </c>
      <c r="D278" s="442">
        <f>COLUMN()</f>
        <v>4</v>
      </c>
      <c r="E278" s="442">
        <f>COLUMN()</f>
        <v>5</v>
      </c>
      <c r="F278" s="442">
        <f>COLUMN()</f>
        <v>6</v>
      </c>
      <c r="G278" s="442">
        <f>COLUMN()</f>
        <v>7</v>
      </c>
      <c r="H278" s="442">
        <f>COLUMN()</f>
        <v>8</v>
      </c>
      <c r="I278" s="442">
        <f>COLUMN()</f>
        <v>9</v>
      </c>
      <c r="J278" s="442">
        <f>COLUMN()</f>
        <v>10</v>
      </c>
      <c r="K278" s="442">
        <f>COLUMN()</f>
        <v>11</v>
      </c>
      <c r="L278" s="442">
        <f>COLUMN()</f>
        <v>12</v>
      </c>
      <c r="M278" s="442">
        <f>COLUMN()</f>
        <v>13</v>
      </c>
      <c r="N278" s="442">
        <f>COLUMN()</f>
        <v>14</v>
      </c>
      <c r="O278" s="442">
        <f>COLUMN()</f>
        <v>15</v>
      </c>
      <c r="P278" s="442">
        <f>COLUMN()</f>
        <v>16</v>
      </c>
      <c r="Q278" s="442">
        <f>COLUMN()</f>
        <v>17</v>
      </c>
      <c r="R278" s="442">
        <f>COLUMN()</f>
        <v>18</v>
      </c>
      <c r="S278" s="442">
        <f>COLUMN()</f>
        <v>19</v>
      </c>
      <c r="T278" s="442">
        <f>COLUMN()</f>
        <v>20</v>
      </c>
      <c r="U278" s="442">
        <f>COLUMN()</f>
        <v>21</v>
      </c>
      <c r="V278" s="442">
        <f>COLUMN()</f>
        <v>22</v>
      </c>
      <c r="W278" s="442">
        <f>COLUMN()</f>
        <v>23</v>
      </c>
      <c r="X278" s="442">
        <f>COLUMN()</f>
        <v>24</v>
      </c>
      <c r="Y278" s="442">
        <f>COLUMN()</f>
        <v>25</v>
      </c>
      <c r="Z278" s="442">
        <f>COLUMN()</f>
        <v>26</v>
      </c>
      <c r="AA278" s="442">
        <f>COLUMN()</f>
        <v>27</v>
      </c>
      <c r="AB278" s="442">
        <f>COLUMN()</f>
        <v>28</v>
      </c>
      <c r="AC278" s="442">
        <f>COLUMN()</f>
        <v>29</v>
      </c>
      <c r="AD278" s="442">
        <f>COLUMN()</f>
        <v>30</v>
      </c>
      <c r="AE278" s="442">
        <f>COLUMN()</f>
        <v>31</v>
      </c>
      <c r="AF278" s="442">
        <f>COLUMN()</f>
        <v>32</v>
      </c>
      <c r="AG278" s="442">
        <f>COLUMN()</f>
        <v>33</v>
      </c>
      <c r="AH278" s="442">
        <f>COLUMN()</f>
        <v>34</v>
      </c>
      <c r="AI278" s="442">
        <f>COLUMN()</f>
        <v>35</v>
      </c>
      <c r="AJ278" s="442">
        <f>COLUMN()</f>
        <v>36</v>
      </c>
      <c r="AK278" s="442">
        <f>COLUMN()</f>
        <v>37</v>
      </c>
      <c r="AL278" s="442">
        <f>COLUMN()</f>
        <v>38</v>
      </c>
      <c r="AM278" s="442">
        <f>COLUMN()</f>
        <v>39</v>
      </c>
      <c r="AN278" s="442">
        <f>COLUMN()</f>
        <v>40</v>
      </c>
      <c r="AO278" s="442">
        <f>COLUMN()</f>
        <v>41</v>
      </c>
      <c r="AP278" s="442">
        <f>COLUMN()</f>
        <v>42</v>
      </c>
      <c r="AQ278" s="442">
        <f>COLUMN()</f>
        <v>43</v>
      </c>
      <c r="AR278" s="442">
        <f>COLUMN()</f>
        <v>44</v>
      </c>
      <c r="AS278" s="442">
        <f>COLUMN()</f>
        <v>45</v>
      </c>
      <c r="AT278" s="442">
        <f>COLUMN()</f>
        <v>46</v>
      </c>
      <c r="AU278" s="442">
        <f>COLUMN()</f>
        <v>47</v>
      </c>
      <c r="AV278" s="442">
        <f>COLUMN()</f>
        <v>48</v>
      </c>
      <c r="AW278" s="442">
        <f>COLUMN()</f>
        <v>49</v>
      </c>
      <c r="AX278" s="442">
        <f>COLUMN()</f>
        <v>50</v>
      </c>
      <c r="AY278" s="442">
        <f>COLUMN()</f>
        <v>51</v>
      </c>
      <c r="AZ278" s="442">
        <f>COLUMN()</f>
        <v>52</v>
      </c>
      <c r="BA278" s="442">
        <f>COLUMN()</f>
        <v>53</v>
      </c>
      <c r="BB278" s="442">
        <f>COLUMN()</f>
        <v>54</v>
      </c>
      <c r="BC278" s="442">
        <f>COLUMN()</f>
        <v>55</v>
      </c>
      <c r="BD278" s="442">
        <f>COLUMN()</f>
        <v>56</v>
      </c>
      <c r="BE278" s="442">
        <f>COLUMN()</f>
        <v>57</v>
      </c>
      <c r="BF278" s="442">
        <f>COLUMN()</f>
        <v>58</v>
      </c>
      <c r="BG278" s="442">
        <f>COLUMN()</f>
        <v>59</v>
      </c>
      <c r="BH278" s="442">
        <f>COLUMN()</f>
        <v>60</v>
      </c>
      <c r="BI278" s="442">
        <f>COLUMN()</f>
        <v>61</v>
      </c>
      <c r="BJ278" s="442">
        <f>COLUMN()</f>
        <v>62</v>
      </c>
      <c r="BK278" s="442">
        <f>COLUMN()</f>
        <v>63</v>
      </c>
      <c r="BL278" s="442">
        <f>COLUMN()</f>
        <v>64</v>
      </c>
      <c r="BM278" s="442">
        <f>COLUMN()</f>
        <v>65</v>
      </c>
      <c r="BN278" s="442">
        <f>COLUMN()</f>
        <v>66</v>
      </c>
      <c r="BO278" s="439"/>
    </row>
    <row r="279" spans="1:67" x14ac:dyDescent="0.2">
      <c r="J279" s="455"/>
    </row>
    <row r="280" spans="1:67" x14ac:dyDescent="0.2">
      <c r="J280" s="455"/>
    </row>
    <row r="281" spans="1:67" x14ac:dyDescent="0.2">
      <c r="J281" s="455"/>
    </row>
    <row r="282" spans="1:67" x14ac:dyDescent="0.2">
      <c r="J282" s="455"/>
    </row>
    <row r="283" spans="1:67" x14ac:dyDescent="0.2">
      <c r="J283" s="455"/>
    </row>
    <row r="284" spans="1:67" x14ac:dyDescent="0.2">
      <c r="J284" s="455"/>
    </row>
    <row r="285" spans="1:67" x14ac:dyDescent="0.2">
      <c r="J285" s="455"/>
    </row>
    <row r="286" spans="1:67" x14ac:dyDescent="0.2">
      <c r="J286" s="455"/>
    </row>
    <row r="287" spans="1:67" x14ac:dyDescent="0.2">
      <c r="J287" s="455"/>
    </row>
    <row r="288" spans="1:67" x14ac:dyDescent="0.2">
      <c r="J288" s="455"/>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28" customWidth="1"/>
    <col min="4" max="4" width="278.83203125" style="428" bestFit="1" customWidth="1"/>
    <col min="5" max="5" width="17.5" style="428" customWidth="1"/>
    <col min="6" max="256" width="8.6640625" style="428"/>
    <col min="257" max="261" width="17.5" style="428" customWidth="1"/>
    <col min="262" max="512" width="8.6640625" style="428"/>
    <col min="513" max="517" width="17.5" style="428" customWidth="1"/>
    <col min="518" max="768" width="8.6640625" style="428"/>
    <col min="769" max="773" width="17.5" style="428" customWidth="1"/>
    <col min="774" max="1024" width="8.6640625" style="428"/>
    <col min="1025" max="1029" width="17.5" style="428" customWidth="1"/>
    <col min="1030" max="1280" width="8.6640625" style="428"/>
    <col min="1281" max="1285" width="17.5" style="428" customWidth="1"/>
    <col min="1286" max="1536" width="8.6640625" style="428"/>
    <col min="1537" max="1541" width="17.5" style="428" customWidth="1"/>
    <col min="1542" max="1792" width="8.6640625" style="428"/>
    <col min="1793" max="1797" width="17.5" style="428" customWidth="1"/>
    <col min="1798" max="2048" width="8.6640625" style="428"/>
    <col min="2049" max="2053" width="17.5" style="428" customWidth="1"/>
    <col min="2054" max="2304" width="8.6640625" style="428"/>
    <col min="2305" max="2309" width="17.5" style="428" customWidth="1"/>
    <col min="2310" max="2560" width="8.6640625" style="428"/>
    <col min="2561" max="2565" width="17.5" style="428" customWidth="1"/>
    <col min="2566" max="2816" width="8.6640625" style="428"/>
    <col min="2817" max="2821" width="17.5" style="428" customWidth="1"/>
    <col min="2822" max="3072" width="8.6640625" style="428"/>
    <col min="3073" max="3077" width="17.5" style="428" customWidth="1"/>
    <col min="3078" max="3328" width="8.6640625" style="428"/>
    <col min="3329" max="3333" width="17.5" style="428" customWidth="1"/>
    <col min="3334" max="3584" width="8.6640625" style="428"/>
    <col min="3585" max="3589" width="17.5" style="428" customWidth="1"/>
    <col min="3590" max="3840" width="8.6640625" style="428"/>
    <col min="3841" max="3845" width="17.5" style="428" customWidth="1"/>
    <col min="3846" max="4096" width="8.6640625" style="428"/>
    <col min="4097" max="4101" width="17.5" style="428" customWidth="1"/>
    <col min="4102" max="4352" width="8.6640625" style="428"/>
    <col min="4353" max="4357" width="17.5" style="428" customWidth="1"/>
    <col min="4358" max="4608" width="8.6640625" style="428"/>
    <col min="4609" max="4613" width="17.5" style="428" customWidth="1"/>
    <col min="4614" max="4864" width="8.6640625" style="428"/>
    <col min="4865" max="4869" width="17.5" style="428" customWidth="1"/>
    <col min="4870" max="5120" width="8.6640625" style="428"/>
    <col min="5121" max="5125" width="17.5" style="428" customWidth="1"/>
    <col min="5126" max="5376" width="8.6640625" style="428"/>
    <col min="5377" max="5381" width="17.5" style="428" customWidth="1"/>
    <col min="5382" max="5632" width="8.6640625" style="428"/>
    <col min="5633" max="5637" width="17.5" style="428" customWidth="1"/>
    <col min="5638" max="5888" width="8.6640625" style="428"/>
    <col min="5889" max="5893" width="17.5" style="428" customWidth="1"/>
    <col min="5894" max="6144" width="8.6640625" style="428"/>
    <col min="6145" max="6149" width="17.5" style="428" customWidth="1"/>
    <col min="6150" max="6400" width="8.6640625" style="428"/>
    <col min="6401" max="6405" width="17.5" style="428" customWidth="1"/>
    <col min="6406" max="6656" width="8.6640625" style="428"/>
    <col min="6657" max="6661" width="17.5" style="428" customWidth="1"/>
    <col min="6662" max="6912" width="8.6640625" style="428"/>
    <col min="6913" max="6917" width="17.5" style="428" customWidth="1"/>
    <col min="6918" max="7168" width="8.6640625" style="428"/>
    <col min="7169" max="7173" width="17.5" style="428" customWidth="1"/>
    <col min="7174" max="7424" width="8.6640625" style="428"/>
    <col min="7425" max="7429" width="17.5" style="428" customWidth="1"/>
    <col min="7430" max="7680" width="8.6640625" style="428"/>
    <col min="7681" max="7685" width="17.5" style="428" customWidth="1"/>
    <col min="7686" max="7936" width="8.6640625" style="428"/>
    <col min="7937" max="7941" width="17.5" style="428" customWidth="1"/>
    <col min="7942" max="8192" width="8.6640625" style="428"/>
    <col min="8193" max="8197" width="17.5" style="428" customWidth="1"/>
    <col min="8198" max="8448" width="8.6640625" style="428"/>
    <col min="8449" max="8453" width="17.5" style="428" customWidth="1"/>
    <col min="8454" max="8704" width="8.6640625" style="428"/>
    <col min="8705" max="8709" width="17.5" style="428" customWidth="1"/>
    <col min="8710" max="8960" width="8.6640625" style="428"/>
    <col min="8961" max="8965" width="17.5" style="428" customWidth="1"/>
    <col min="8966" max="9216" width="8.6640625" style="428"/>
    <col min="9217" max="9221" width="17.5" style="428" customWidth="1"/>
    <col min="9222" max="9472" width="8.6640625" style="428"/>
    <col min="9473" max="9477" width="17.5" style="428" customWidth="1"/>
    <col min="9478" max="9728" width="8.6640625" style="428"/>
    <col min="9729" max="9733" width="17.5" style="428" customWidth="1"/>
    <col min="9734" max="9984" width="8.6640625" style="428"/>
    <col min="9985" max="9989" width="17.5" style="428" customWidth="1"/>
    <col min="9990" max="10240" width="8.6640625" style="428"/>
    <col min="10241" max="10245" width="17.5" style="428" customWidth="1"/>
    <col min="10246" max="10496" width="8.6640625" style="428"/>
    <col min="10497" max="10501" width="17.5" style="428" customWidth="1"/>
    <col min="10502" max="10752" width="8.6640625" style="428"/>
    <col min="10753" max="10757" width="17.5" style="428" customWidth="1"/>
    <col min="10758" max="11008" width="8.6640625" style="428"/>
    <col min="11009" max="11013" width="17.5" style="428" customWidth="1"/>
    <col min="11014" max="11264" width="8.6640625" style="428"/>
    <col min="11265" max="11269" width="17.5" style="428" customWidth="1"/>
    <col min="11270" max="11520" width="8.6640625" style="428"/>
    <col min="11521" max="11525" width="17.5" style="428" customWidth="1"/>
    <col min="11526" max="11776" width="8.6640625" style="428"/>
    <col min="11777" max="11781" width="17.5" style="428" customWidth="1"/>
    <col min="11782" max="12032" width="8.6640625" style="428"/>
    <col min="12033" max="12037" width="17.5" style="428" customWidth="1"/>
    <col min="12038" max="12288" width="8.6640625" style="428"/>
    <col min="12289" max="12293" width="17.5" style="428" customWidth="1"/>
    <col min="12294" max="12544" width="8.6640625" style="428"/>
    <col min="12545" max="12549" width="17.5" style="428" customWidth="1"/>
    <col min="12550" max="12800" width="8.6640625" style="428"/>
    <col min="12801" max="12805" width="17.5" style="428" customWidth="1"/>
    <col min="12806" max="13056" width="8.6640625" style="428"/>
    <col min="13057" max="13061" width="17.5" style="428" customWidth="1"/>
    <col min="13062" max="13312" width="8.6640625" style="428"/>
    <col min="13313" max="13317" width="17.5" style="428" customWidth="1"/>
    <col min="13318" max="13568" width="8.6640625" style="428"/>
    <col min="13569" max="13573" width="17.5" style="428" customWidth="1"/>
    <col min="13574" max="13824" width="8.6640625" style="428"/>
    <col min="13825" max="13829" width="17.5" style="428" customWidth="1"/>
    <col min="13830" max="14080" width="8.6640625" style="428"/>
    <col min="14081" max="14085" width="17.5" style="428" customWidth="1"/>
    <col min="14086" max="14336" width="8.6640625" style="428"/>
    <col min="14337" max="14341" width="17.5" style="428" customWidth="1"/>
    <col min="14342" max="14592" width="8.6640625" style="428"/>
    <col min="14593" max="14597" width="17.5" style="428" customWidth="1"/>
    <col min="14598" max="14848" width="8.6640625" style="428"/>
    <col min="14849" max="14853" width="17.5" style="428" customWidth="1"/>
    <col min="14854" max="15104" width="8.6640625" style="428"/>
    <col min="15105" max="15109" width="17.5" style="428" customWidth="1"/>
    <col min="15110" max="15360" width="8.6640625" style="428"/>
    <col min="15361" max="15365" width="17.5" style="428" customWidth="1"/>
    <col min="15366" max="15616" width="8.6640625" style="428"/>
    <col min="15617" max="15621" width="17.5" style="428" customWidth="1"/>
    <col min="15622" max="15872" width="8.6640625" style="428"/>
    <col min="15873" max="15877" width="17.5" style="428" customWidth="1"/>
    <col min="15878" max="16128" width="8.6640625" style="428"/>
    <col min="16129" max="16133" width="17.5" style="428" customWidth="1"/>
    <col min="16134" max="16384" width="8.6640625" style="428"/>
  </cols>
  <sheetData>
    <row r="1" spans="1:5" x14ac:dyDescent="0.2">
      <c r="A1" s="428" t="s">
        <v>1074</v>
      </c>
      <c r="B1" s="428" t="s">
        <v>1075</v>
      </c>
      <c r="C1" s="428" t="s">
        <v>1076</v>
      </c>
      <c r="D1" s="428" t="s">
        <v>1077</v>
      </c>
      <c r="E1" s="455" t="s">
        <v>711</v>
      </c>
    </row>
    <row r="2" spans="1:5" x14ac:dyDescent="0.2">
      <c r="A2" s="455" t="s">
        <v>714</v>
      </c>
      <c r="B2" s="455" t="s">
        <v>891</v>
      </c>
      <c r="C2" s="455" t="s">
        <v>835</v>
      </c>
      <c r="D2" s="455"/>
      <c r="E2" s="455" t="s">
        <v>715</v>
      </c>
    </row>
    <row r="3" spans="1:5" x14ac:dyDescent="0.2">
      <c r="A3" s="455" t="s">
        <v>1147</v>
      </c>
      <c r="B3" s="455"/>
      <c r="C3" s="455"/>
      <c r="D3" s="455" t="s">
        <v>1152</v>
      </c>
      <c r="E3" s="455" t="s">
        <v>1148</v>
      </c>
    </row>
    <row r="4" spans="1:5" ht="91" x14ac:dyDescent="0.2">
      <c r="A4" s="455" t="s">
        <v>88</v>
      </c>
      <c r="B4" s="455" t="s">
        <v>986</v>
      </c>
      <c r="C4" s="455" t="s">
        <v>895</v>
      </c>
      <c r="D4" s="459" t="s">
        <v>1153</v>
      </c>
      <c r="E4" s="455" t="s">
        <v>716</v>
      </c>
    </row>
    <row r="5" spans="1:5" x14ac:dyDescent="0.2">
      <c r="A5" s="455" t="s">
        <v>1149</v>
      </c>
      <c r="B5" s="455"/>
      <c r="C5" s="455"/>
      <c r="D5" s="455" t="s">
        <v>1154</v>
      </c>
      <c r="E5" s="455" t="s">
        <v>1150</v>
      </c>
    </row>
    <row r="6" spans="1:5" x14ac:dyDescent="0.2">
      <c r="A6" s="455" t="s">
        <v>131</v>
      </c>
      <c r="B6" s="455" t="s">
        <v>1001</v>
      </c>
      <c r="C6" s="455" t="s">
        <v>899</v>
      </c>
      <c r="D6" s="455" t="s">
        <v>1155</v>
      </c>
      <c r="E6" s="455" t="s">
        <v>717</v>
      </c>
    </row>
    <row r="7" spans="1:5" x14ac:dyDescent="0.2">
      <c r="A7" s="455" t="s">
        <v>101</v>
      </c>
      <c r="B7" s="455" t="s">
        <v>795</v>
      </c>
      <c r="C7" s="455" t="s">
        <v>1047</v>
      </c>
      <c r="D7" s="455"/>
      <c r="E7" s="455" t="s">
        <v>718</v>
      </c>
    </row>
    <row r="8" spans="1:5" x14ac:dyDescent="0.2">
      <c r="A8" s="455" t="s">
        <v>122</v>
      </c>
      <c r="B8" s="455" t="s">
        <v>795</v>
      </c>
      <c r="C8" s="455" t="s">
        <v>835</v>
      </c>
      <c r="D8" s="455"/>
      <c r="E8" s="455" t="s">
        <v>719</v>
      </c>
    </row>
    <row r="9" spans="1:5" x14ac:dyDescent="0.2">
      <c r="A9" s="455" t="s">
        <v>720</v>
      </c>
      <c r="B9" s="455"/>
      <c r="C9" s="455"/>
      <c r="D9" s="455" t="s">
        <v>1078</v>
      </c>
      <c r="E9" s="455" t="s">
        <v>721</v>
      </c>
    </row>
    <row r="10" spans="1:5" x14ac:dyDescent="0.2">
      <c r="A10" s="455" t="s">
        <v>348</v>
      </c>
      <c r="B10" s="455" t="s">
        <v>918</v>
      </c>
      <c r="C10" s="455" t="s">
        <v>835</v>
      </c>
      <c r="D10" s="455"/>
      <c r="E10" s="455" t="s">
        <v>722</v>
      </c>
    </row>
    <row r="11" spans="1:5" x14ac:dyDescent="0.2">
      <c r="A11" s="455" t="s">
        <v>139</v>
      </c>
      <c r="B11" s="455" t="s">
        <v>891</v>
      </c>
      <c r="C11" s="455" t="s">
        <v>1047</v>
      </c>
      <c r="D11" s="455" t="s">
        <v>1156</v>
      </c>
      <c r="E11" s="455" t="s">
        <v>723</v>
      </c>
    </row>
    <row r="12" spans="1:5" x14ac:dyDescent="0.2">
      <c r="A12" s="455" t="s">
        <v>144</v>
      </c>
      <c r="B12" s="455" t="s">
        <v>795</v>
      </c>
      <c r="C12" s="455" t="s">
        <v>1047</v>
      </c>
      <c r="D12" s="455"/>
      <c r="E12" s="455" t="s">
        <v>724</v>
      </c>
    </row>
    <row r="13" spans="1:5" x14ac:dyDescent="0.2">
      <c r="A13" s="455" t="s">
        <v>725</v>
      </c>
      <c r="B13" s="455" t="s">
        <v>791</v>
      </c>
      <c r="C13" s="455" t="s">
        <v>1047</v>
      </c>
      <c r="D13" s="455"/>
      <c r="E13" s="455" t="s">
        <v>726</v>
      </c>
    </row>
    <row r="14" spans="1:5" x14ac:dyDescent="0.2">
      <c r="A14" s="455" t="s">
        <v>135</v>
      </c>
      <c r="B14" s="455" t="s">
        <v>891</v>
      </c>
      <c r="C14" s="455" t="s">
        <v>835</v>
      </c>
      <c r="D14" s="455"/>
      <c r="E14" s="455" t="s">
        <v>727</v>
      </c>
    </row>
    <row r="15" spans="1:5" x14ac:dyDescent="0.2">
      <c r="A15" s="455" t="s">
        <v>148</v>
      </c>
      <c r="B15" s="455" t="s">
        <v>791</v>
      </c>
      <c r="C15" s="455" t="s">
        <v>835</v>
      </c>
      <c r="D15" s="455" t="s">
        <v>1157</v>
      </c>
      <c r="E15" s="455" t="s">
        <v>728</v>
      </c>
    </row>
    <row r="16" spans="1:5" x14ac:dyDescent="0.2">
      <c r="A16" s="455" t="s">
        <v>153</v>
      </c>
      <c r="B16" s="455" t="s">
        <v>795</v>
      </c>
      <c r="C16" s="455" t="s">
        <v>835</v>
      </c>
      <c r="D16" s="455" t="s">
        <v>1080</v>
      </c>
      <c r="E16" s="455" t="s">
        <v>729</v>
      </c>
    </row>
    <row r="17" spans="1:5" x14ac:dyDescent="0.2">
      <c r="A17" s="455" t="s">
        <v>156</v>
      </c>
      <c r="B17" s="455" t="s">
        <v>795</v>
      </c>
      <c r="C17" s="455" t="s">
        <v>1047</v>
      </c>
      <c r="D17" s="455"/>
      <c r="E17" s="455" t="s">
        <v>730</v>
      </c>
    </row>
    <row r="18" spans="1:5" x14ac:dyDescent="0.2">
      <c r="A18" s="455" t="s">
        <v>191</v>
      </c>
      <c r="B18" s="455" t="s">
        <v>1001</v>
      </c>
      <c r="C18" s="455" t="s">
        <v>895</v>
      </c>
      <c r="D18" s="455" t="s">
        <v>1158</v>
      </c>
      <c r="E18" s="455" t="s">
        <v>731</v>
      </c>
    </row>
    <row r="19" spans="1:5" x14ac:dyDescent="0.2">
      <c r="A19" s="455" t="s">
        <v>171</v>
      </c>
      <c r="B19" s="455" t="s">
        <v>795</v>
      </c>
      <c r="C19" s="455" t="s">
        <v>835</v>
      </c>
      <c r="D19" s="455" t="s">
        <v>1082</v>
      </c>
      <c r="E19" s="455" t="s">
        <v>732</v>
      </c>
    </row>
    <row r="20" spans="1:5" x14ac:dyDescent="0.2">
      <c r="A20" s="455" t="s">
        <v>175</v>
      </c>
      <c r="B20" s="455" t="s">
        <v>1001</v>
      </c>
      <c r="C20" s="455" t="s">
        <v>899</v>
      </c>
      <c r="D20" s="455"/>
      <c r="E20" s="455" t="s">
        <v>733</v>
      </c>
    </row>
    <row r="21" spans="1:5" x14ac:dyDescent="0.2">
      <c r="A21" s="455" t="s">
        <v>190</v>
      </c>
      <c r="B21" s="455" t="s">
        <v>1001</v>
      </c>
      <c r="C21" s="455" t="s">
        <v>895</v>
      </c>
      <c r="D21" s="455"/>
      <c r="E21" s="455" t="s">
        <v>734</v>
      </c>
    </row>
    <row r="22" spans="1:5" x14ac:dyDescent="0.2">
      <c r="A22" s="455" t="s">
        <v>165</v>
      </c>
      <c r="B22" s="455" t="s">
        <v>986</v>
      </c>
      <c r="C22" s="455" t="s">
        <v>899</v>
      </c>
      <c r="D22" s="455" t="s">
        <v>1157</v>
      </c>
      <c r="E22" s="455" t="s">
        <v>735</v>
      </c>
    </row>
    <row r="23" spans="1:5" x14ac:dyDescent="0.2">
      <c r="A23" s="455" t="s">
        <v>188</v>
      </c>
      <c r="B23" s="455" t="s">
        <v>795</v>
      </c>
      <c r="C23" s="455" t="s">
        <v>1047</v>
      </c>
      <c r="D23" s="455"/>
      <c r="E23" s="455" t="s">
        <v>736</v>
      </c>
    </row>
    <row r="24" spans="1:5" x14ac:dyDescent="0.2">
      <c r="A24" s="455" t="s">
        <v>162</v>
      </c>
      <c r="B24" s="455" t="s">
        <v>918</v>
      </c>
      <c r="C24" s="455" t="s">
        <v>835</v>
      </c>
      <c r="D24" s="455"/>
      <c r="E24" s="455" t="s">
        <v>737</v>
      </c>
    </row>
    <row r="25" spans="1:5" x14ac:dyDescent="0.2">
      <c r="A25" s="455" t="s">
        <v>738</v>
      </c>
      <c r="B25" s="455" t="s">
        <v>891</v>
      </c>
      <c r="C25" s="455" t="s">
        <v>835</v>
      </c>
      <c r="D25" s="455"/>
      <c r="E25" s="455" t="s">
        <v>739</v>
      </c>
    </row>
    <row r="26" spans="1:5" x14ac:dyDescent="0.2">
      <c r="A26" s="455" t="s">
        <v>181</v>
      </c>
      <c r="B26" s="455" t="s">
        <v>795</v>
      </c>
      <c r="C26" s="455" t="s">
        <v>1047</v>
      </c>
      <c r="D26" s="455"/>
      <c r="E26" s="455" t="s">
        <v>740</v>
      </c>
    </row>
    <row r="27" spans="1:5" x14ac:dyDescent="0.2">
      <c r="A27" s="455" t="s">
        <v>169</v>
      </c>
      <c r="B27" s="455" t="s">
        <v>795</v>
      </c>
      <c r="C27" s="455" t="s">
        <v>1047</v>
      </c>
      <c r="D27" s="455" t="s">
        <v>1081</v>
      </c>
      <c r="E27" s="455" t="s">
        <v>741</v>
      </c>
    </row>
    <row r="28" spans="1:5" x14ac:dyDescent="0.2">
      <c r="A28" s="455" t="s">
        <v>173</v>
      </c>
      <c r="B28" s="455" t="s">
        <v>891</v>
      </c>
      <c r="C28" s="455" t="s">
        <v>1047</v>
      </c>
      <c r="D28" s="455"/>
      <c r="E28" s="455" t="s">
        <v>742</v>
      </c>
    </row>
    <row r="29" spans="1:5" x14ac:dyDescent="0.2">
      <c r="A29" s="455" t="s">
        <v>743</v>
      </c>
      <c r="B29" s="455" t="s">
        <v>941</v>
      </c>
      <c r="C29" s="455" t="s">
        <v>835</v>
      </c>
      <c r="D29" s="455"/>
      <c r="E29" s="455" t="s">
        <v>744</v>
      </c>
    </row>
    <row r="30" spans="1:5" x14ac:dyDescent="0.2">
      <c r="A30" s="455" t="s">
        <v>179</v>
      </c>
      <c r="B30" s="455" t="s">
        <v>891</v>
      </c>
      <c r="C30" s="455" t="s">
        <v>899</v>
      </c>
      <c r="D30" s="455"/>
      <c r="E30" s="455" t="s">
        <v>745</v>
      </c>
    </row>
    <row r="31" spans="1:5" x14ac:dyDescent="0.2">
      <c r="A31" s="455" t="s">
        <v>185</v>
      </c>
      <c r="B31" s="455" t="s">
        <v>891</v>
      </c>
      <c r="C31" s="455" t="s">
        <v>1047</v>
      </c>
      <c r="D31" s="455"/>
      <c r="E31" s="455" t="s">
        <v>746</v>
      </c>
    </row>
    <row r="32" spans="1:5" x14ac:dyDescent="0.2">
      <c r="A32" s="455" t="s">
        <v>167</v>
      </c>
      <c r="B32" s="455" t="s">
        <v>891</v>
      </c>
      <c r="C32" s="455" t="s">
        <v>835</v>
      </c>
      <c r="D32" s="455"/>
      <c r="E32" s="455" t="s">
        <v>747</v>
      </c>
    </row>
    <row r="33" spans="1:5" x14ac:dyDescent="0.2">
      <c r="A33" s="455" t="s">
        <v>748</v>
      </c>
      <c r="B33" s="455" t="s">
        <v>791</v>
      </c>
      <c r="C33" s="455" t="s">
        <v>835</v>
      </c>
      <c r="D33" s="455"/>
      <c r="E33" s="455" t="s">
        <v>749</v>
      </c>
    </row>
    <row r="34" spans="1:5" x14ac:dyDescent="0.2">
      <c r="A34" s="455" t="s">
        <v>177</v>
      </c>
      <c r="B34" s="455" t="s">
        <v>986</v>
      </c>
      <c r="C34" s="455" t="s">
        <v>899</v>
      </c>
      <c r="D34" s="455"/>
      <c r="E34" s="455" t="s">
        <v>750</v>
      </c>
    </row>
    <row r="35" spans="1:5" x14ac:dyDescent="0.2">
      <c r="A35" s="455" t="s">
        <v>183</v>
      </c>
      <c r="B35" s="455" t="s">
        <v>1001</v>
      </c>
      <c r="C35" s="455" t="s">
        <v>1047</v>
      </c>
      <c r="D35" s="455"/>
      <c r="E35" s="455" t="s">
        <v>751</v>
      </c>
    </row>
    <row r="36" spans="1:5" x14ac:dyDescent="0.2">
      <c r="A36" s="455" t="s">
        <v>196</v>
      </c>
      <c r="B36" s="455" t="s">
        <v>1001</v>
      </c>
      <c r="C36" s="455" t="s">
        <v>895</v>
      </c>
      <c r="D36" s="455"/>
      <c r="E36" s="455" t="s">
        <v>752</v>
      </c>
    </row>
    <row r="37" spans="1:5" x14ac:dyDescent="0.2">
      <c r="A37" s="455" t="s">
        <v>194</v>
      </c>
      <c r="B37" s="455" t="s">
        <v>941</v>
      </c>
      <c r="C37" s="455" t="s">
        <v>835</v>
      </c>
      <c r="D37" s="455" t="s">
        <v>1083</v>
      </c>
      <c r="E37" s="455" t="s">
        <v>753</v>
      </c>
    </row>
    <row r="38" spans="1:5" x14ac:dyDescent="0.2">
      <c r="A38" s="455" t="s">
        <v>754</v>
      </c>
      <c r="B38" s="455"/>
      <c r="C38" s="455"/>
      <c r="D38" s="455" t="s">
        <v>1084</v>
      </c>
      <c r="E38" s="455" t="s">
        <v>755</v>
      </c>
    </row>
    <row r="39" spans="1:5" x14ac:dyDescent="0.2">
      <c r="A39" s="455" t="s">
        <v>333</v>
      </c>
      <c r="B39" s="455" t="s">
        <v>795</v>
      </c>
      <c r="C39" s="455" t="s">
        <v>835</v>
      </c>
      <c r="D39" s="455"/>
      <c r="E39" s="455" t="s">
        <v>756</v>
      </c>
    </row>
    <row r="40" spans="1:5" x14ac:dyDescent="0.2">
      <c r="A40" s="455" t="s">
        <v>757</v>
      </c>
      <c r="B40" s="455" t="s">
        <v>795</v>
      </c>
      <c r="C40" s="455" t="s">
        <v>835</v>
      </c>
      <c r="D40" s="455"/>
      <c r="E40" s="455" t="s">
        <v>758</v>
      </c>
    </row>
    <row r="41" spans="1:5" x14ac:dyDescent="0.2">
      <c r="A41" s="455" t="s">
        <v>198</v>
      </c>
      <c r="B41" s="455" t="s">
        <v>891</v>
      </c>
      <c r="C41" s="455" t="s">
        <v>835</v>
      </c>
      <c r="D41" s="455"/>
      <c r="E41" s="455" t="s">
        <v>759</v>
      </c>
    </row>
    <row r="42" spans="1:5" ht="76" x14ac:dyDescent="0.2">
      <c r="A42" s="455" t="s">
        <v>199</v>
      </c>
      <c r="B42" s="455" t="s">
        <v>791</v>
      </c>
      <c r="C42" s="455" t="s">
        <v>1047</v>
      </c>
      <c r="D42" s="459" t="s">
        <v>1159</v>
      </c>
      <c r="E42" s="455" t="s">
        <v>760</v>
      </c>
    </row>
    <row r="43" spans="1:5" x14ac:dyDescent="0.2">
      <c r="A43" s="455" t="s">
        <v>205</v>
      </c>
      <c r="B43" s="455" t="s">
        <v>1001</v>
      </c>
      <c r="C43" s="455" t="s">
        <v>899</v>
      </c>
      <c r="D43" s="455"/>
      <c r="E43" s="455" t="s">
        <v>761</v>
      </c>
    </row>
    <row r="44" spans="1:5" x14ac:dyDescent="0.2">
      <c r="A44" s="455" t="s">
        <v>193</v>
      </c>
      <c r="B44" s="455" t="s">
        <v>1001</v>
      </c>
      <c r="C44" s="455" t="s">
        <v>899</v>
      </c>
      <c r="D44" s="455"/>
      <c r="E44" s="455" t="s">
        <v>762</v>
      </c>
    </row>
    <row r="45" spans="1:5" x14ac:dyDescent="0.2">
      <c r="A45" s="455" t="s">
        <v>763</v>
      </c>
      <c r="B45" s="455" t="s">
        <v>1001</v>
      </c>
      <c r="C45" s="455" t="s">
        <v>895</v>
      </c>
      <c r="D45" s="455" t="s">
        <v>1160</v>
      </c>
      <c r="E45" s="455" t="s">
        <v>764</v>
      </c>
    </row>
    <row r="46" spans="1:5" x14ac:dyDescent="0.2">
      <c r="A46" s="455" t="s">
        <v>765</v>
      </c>
      <c r="B46" s="455" t="s">
        <v>1001</v>
      </c>
      <c r="C46" s="455" t="s">
        <v>899</v>
      </c>
      <c r="D46" s="455"/>
      <c r="E46" s="455" t="s">
        <v>766</v>
      </c>
    </row>
    <row r="47" spans="1:5" x14ac:dyDescent="0.2">
      <c r="A47" s="455" t="s">
        <v>200</v>
      </c>
      <c r="B47" s="455" t="s">
        <v>891</v>
      </c>
      <c r="C47" s="455" t="s">
        <v>1047</v>
      </c>
      <c r="D47" s="455"/>
      <c r="E47" s="455" t="s">
        <v>767</v>
      </c>
    </row>
    <row r="48" spans="1:5" x14ac:dyDescent="0.2">
      <c r="A48" s="455" t="s">
        <v>201</v>
      </c>
      <c r="B48" s="455" t="s">
        <v>1001</v>
      </c>
      <c r="C48" s="455" t="s">
        <v>899</v>
      </c>
      <c r="D48" s="455"/>
      <c r="E48" s="455" t="s">
        <v>768</v>
      </c>
    </row>
    <row r="49" spans="1:5" x14ac:dyDescent="0.2">
      <c r="A49" s="455" t="s">
        <v>769</v>
      </c>
      <c r="B49" s="455" t="s">
        <v>1001</v>
      </c>
      <c r="C49" s="455" t="s">
        <v>899</v>
      </c>
      <c r="D49" s="455"/>
      <c r="E49" s="455" t="s">
        <v>770</v>
      </c>
    </row>
    <row r="50" spans="1:5" x14ac:dyDescent="0.2">
      <c r="A50" s="455" t="s">
        <v>204</v>
      </c>
      <c r="B50" s="455" t="s">
        <v>891</v>
      </c>
      <c r="C50" s="455" t="s">
        <v>1047</v>
      </c>
      <c r="D50" s="455"/>
      <c r="E50" s="455" t="s">
        <v>771</v>
      </c>
    </row>
    <row r="51" spans="1:5" x14ac:dyDescent="0.2">
      <c r="A51" s="455" t="s">
        <v>772</v>
      </c>
      <c r="B51" s="455"/>
      <c r="C51" s="455"/>
      <c r="D51" s="455"/>
      <c r="E51" s="455" t="s">
        <v>773</v>
      </c>
    </row>
    <row r="52" spans="1:5" x14ac:dyDescent="0.2">
      <c r="A52" s="455" t="s">
        <v>207</v>
      </c>
      <c r="B52" s="455" t="s">
        <v>891</v>
      </c>
      <c r="C52" s="455" t="s">
        <v>1047</v>
      </c>
      <c r="D52" s="455"/>
      <c r="E52" s="455" t="s">
        <v>774</v>
      </c>
    </row>
    <row r="53" spans="1:5" x14ac:dyDescent="0.2">
      <c r="A53" s="455" t="s">
        <v>775</v>
      </c>
      <c r="B53" s="455" t="s">
        <v>891</v>
      </c>
      <c r="C53" s="455" t="s">
        <v>835</v>
      </c>
      <c r="D53" s="455"/>
      <c r="E53" s="455" t="s">
        <v>776</v>
      </c>
    </row>
    <row r="54" spans="1:5" x14ac:dyDescent="0.2">
      <c r="A54" s="455" t="s">
        <v>777</v>
      </c>
      <c r="B54" s="455" t="s">
        <v>891</v>
      </c>
      <c r="C54" s="455" t="s">
        <v>835</v>
      </c>
      <c r="D54" s="455"/>
      <c r="E54" s="455" t="s">
        <v>778</v>
      </c>
    </row>
    <row r="55" spans="1:5" x14ac:dyDescent="0.2">
      <c r="A55" s="455" t="s">
        <v>208</v>
      </c>
      <c r="B55" s="455" t="s">
        <v>795</v>
      </c>
      <c r="C55" s="455" t="s">
        <v>835</v>
      </c>
      <c r="D55" s="455" t="s">
        <v>1085</v>
      </c>
      <c r="E55" s="455" t="s">
        <v>779</v>
      </c>
    </row>
    <row r="56" spans="1:5" x14ac:dyDescent="0.2">
      <c r="A56" s="455" t="s">
        <v>209</v>
      </c>
      <c r="B56" s="455" t="s">
        <v>795</v>
      </c>
      <c r="C56" s="455" t="s">
        <v>835</v>
      </c>
      <c r="D56" s="455"/>
      <c r="E56" s="455" t="s">
        <v>780</v>
      </c>
    </row>
    <row r="57" spans="1:5" x14ac:dyDescent="0.2">
      <c r="A57" s="455" t="s">
        <v>228</v>
      </c>
      <c r="B57" s="455" t="s">
        <v>795</v>
      </c>
      <c r="C57" s="455" t="s">
        <v>835</v>
      </c>
      <c r="D57" s="455" t="s">
        <v>1161</v>
      </c>
      <c r="E57" s="455" t="s">
        <v>781</v>
      </c>
    </row>
    <row r="58" spans="1:5" x14ac:dyDescent="0.2">
      <c r="A58" s="455" t="s">
        <v>211</v>
      </c>
      <c r="B58" s="455" t="s">
        <v>918</v>
      </c>
      <c r="C58" s="455" t="s">
        <v>899</v>
      </c>
      <c r="D58" s="455"/>
      <c r="E58" s="455" t="s">
        <v>782</v>
      </c>
    </row>
    <row r="59" spans="1:5" x14ac:dyDescent="0.2">
      <c r="A59" s="455" t="s">
        <v>212</v>
      </c>
      <c r="B59" s="455" t="s">
        <v>891</v>
      </c>
      <c r="C59" s="455" t="s">
        <v>1047</v>
      </c>
      <c r="D59" s="455"/>
      <c r="E59" s="455" t="s">
        <v>783</v>
      </c>
    </row>
    <row r="60" spans="1:5" x14ac:dyDescent="0.2">
      <c r="A60" s="455" t="s">
        <v>210</v>
      </c>
      <c r="B60" s="455" t="s">
        <v>795</v>
      </c>
      <c r="C60" s="455" t="s">
        <v>835</v>
      </c>
      <c r="D60" s="455"/>
      <c r="E60" s="455" t="s">
        <v>784</v>
      </c>
    </row>
    <row r="61" spans="1:5" x14ac:dyDescent="0.2">
      <c r="A61" s="455" t="s">
        <v>213</v>
      </c>
      <c r="B61" s="455" t="s">
        <v>891</v>
      </c>
      <c r="C61" s="455" t="s">
        <v>1047</v>
      </c>
      <c r="D61" s="455"/>
      <c r="E61" s="455" t="s">
        <v>785</v>
      </c>
    </row>
    <row r="62" spans="1:5" x14ac:dyDescent="0.2">
      <c r="A62" s="455" t="s">
        <v>113</v>
      </c>
      <c r="B62" s="455" t="s">
        <v>918</v>
      </c>
      <c r="C62" s="455" t="s">
        <v>899</v>
      </c>
      <c r="D62" s="455"/>
      <c r="E62" s="455" t="s">
        <v>786</v>
      </c>
    </row>
    <row r="63" spans="1:5" x14ac:dyDescent="0.2">
      <c r="A63" s="455" t="s">
        <v>787</v>
      </c>
      <c r="B63" s="455"/>
      <c r="C63" s="455"/>
      <c r="D63" s="455"/>
      <c r="E63" s="455" t="s">
        <v>788</v>
      </c>
    </row>
    <row r="64" spans="1:5" x14ac:dyDescent="0.2">
      <c r="A64" s="455" t="s">
        <v>789</v>
      </c>
      <c r="B64" s="455"/>
      <c r="C64" s="455"/>
      <c r="D64" s="455" t="s">
        <v>1086</v>
      </c>
      <c r="E64" s="455" t="s">
        <v>790</v>
      </c>
    </row>
    <row r="65" spans="1:5" x14ac:dyDescent="0.2">
      <c r="A65" s="455" t="s">
        <v>791</v>
      </c>
      <c r="B65" s="455"/>
      <c r="C65" s="455"/>
      <c r="D65" s="455" t="s">
        <v>1087</v>
      </c>
      <c r="E65" s="455" t="s">
        <v>792</v>
      </c>
    </row>
    <row r="66" spans="1:5" x14ac:dyDescent="0.2">
      <c r="A66" s="455" t="s">
        <v>793</v>
      </c>
      <c r="B66" s="455"/>
      <c r="C66" s="455"/>
      <c r="D66" s="455"/>
      <c r="E66" s="455" t="s">
        <v>794</v>
      </c>
    </row>
    <row r="67" spans="1:5" x14ac:dyDescent="0.2">
      <c r="A67" s="455" t="s">
        <v>795</v>
      </c>
      <c r="B67" s="455"/>
      <c r="C67" s="455"/>
      <c r="D67" s="455" t="s">
        <v>1092</v>
      </c>
      <c r="E67" s="455" t="s">
        <v>796</v>
      </c>
    </row>
    <row r="68" spans="1:5" x14ac:dyDescent="0.2">
      <c r="A68" s="455" t="s">
        <v>215</v>
      </c>
      <c r="B68" s="455" t="s">
        <v>891</v>
      </c>
      <c r="C68" s="455" t="s">
        <v>1047</v>
      </c>
      <c r="D68" s="455"/>
      <c r="E68" s="455" t="s">
        <v>797</v>
      </c>
    </row>
    <row r="69" spans="1:5" ht="91" x14ac:dyDescent="0.2">
      <c r="A69" s="455" t="s">
        <v>798</v>
      </c>
      <c r="B69" s="455" t="s">
        <v>918</v>
      </c>
      <c r="C69" s="455" t="s">
        <v>899</v>
      </c>
      <c r="D69" s="459" t="s">
        <v>1162</v>
      </c>
      <c r="E69" s="455" t="s">
        <v>799</v>
      </c>
    </row>
    <row r="70" spans="1:5" x14ac:dyDescent="0.2">
      <c r="A70" s="455" t="s">
        <v>800</v>
      </c>
      <c r="B70" s="455"/>
      <c r="C70" s="455"/>
      <c r="D70" s="455" t="s">
        <v>1091</v>
      </c>
      <c r="E70" s="455" t="s">
        <v>801</v>
      </c>
    </row>
    <row r="71" spans="1:5" x14ac:dyDescent="0.2">
      <c r="A71" s="455" t="s">
        <v>219</v>
      </c>
      <c r="B71" s="455" t="s">
        <v>1001</v>
      </c>
      <c r="C71" s="455" t="s">
        <v>895</v>
      </c>
      <c r="D71" s="455" t="s">
        <v>1163</v>
      </c>
      <c r="E71" s="455" t="s">
        <v>802</v>
      </c>
    </row>
    <row r="72" spans="1:5" x14ac:dyDescent="0.2">
      <c r="A72" s="455" t="s">
        <v>327</v>
      </c>
      <c r="B72" s="455" t="s">
        <v>795</v>
      </c>
      <c r="C72" s="455" t="s">
        <v>835</v>
      </c>
      <c r="D72" s="455" t="s">
        <v>1132</v>
      </c>
      <c r="E72" s="455" t="s">
        <v>803</v>
      </c>
    </row>
    <row r="73" spans="1:5" x14ac:dyDescent="0.2">
      <c r="A73" s="455" t="s">
        <v>220</v>
      </c>
      <c r="B73" s="455" t="s">
        <v>795</v>
      </c>
      <c r="C73" s="455" t="s">
        <v>835</v>
      </c>
      <c r="D73" s="455" t="s">
        <v>1089</v>
      </c>
      <c r="E73" s="455" t="s">
        <v>804</v>
      </c>
    </row>
    <row r="74" spans="1:5" x14ac:dyDescent="0.2">
      <c r="A74" s="455" t="s">
        <v>221</v>
      </c>
      <c r="B74" s="455" t="s">
        <v>1001</v>
      </c>
      <c r="C74" s="455" t="s">
        <v>895</v>
      </c>
      <c r="D74" s="455" t="s">
        <v>1164</v>
      </c>
      <c r="E74" s="455" t="s">
        <v>805</v>
      </c>
    </row>
    <row r="75" spans="1:5" x14ac:dyDescent="0.2">
      <c r="A75" s="455" t="s">
        <v>806</v>
      </c>
      <c r="B75" s="455"/>
      <c r="C75" s="455"/>
      <c r="D75" s="455" t="s">
        <v>1094</v>
      </c>
      <c r="E75" s="455" t="s">
        <v>807</v>
      </c>
    </row>
    <row r="76" spans="1:5" ht="121" x14ac:dyDescent="0.2">
      <c r="A76" s="455" t="s">
        <v>808</v>
      </c>
      <c r="B76" s="455"/>
      <c r="C76" s="455"/>
      <c r="D76" s="459" t="s">
        <v>1165</v>
      </c>
      <c r="E76" s="455" t="s">
        <v>809</v>
      </c>
    </row>
    <row r="77" spans="1:5" x14ac:dyDescent="0.2">
      <c r="A77" s="455" t="s">
        <v>223</v>
      </c>
      <c r="B77" s="455" t="s">
        <v>795</v>
      </c>
      <c r="C77" s="455" t="s">
        <v>835</v>
      </c>
      <c r="D77" s="455" t="s">
        <v>1095</v>
      </c>
      <c r="E77" s="455" t="s">
        <v>810</v>
      </c>
    </row>
    <row r="78" spans="1:5" x14ac:dyDescent="0.2">
      <c r="A78" s="455" t="s">
        <v>222</v>
      </c>
      <c r="B78" s="455" t="s">
        <v>791</v>
      </c>
      <c r="C78" s="455" t="s">
        <v>1047</v>
      </c>
      <c r="D78" s="455"/>
      <c r="E78" s="455" t="s">
        <v>811</v>
      </c>
    </row>
    <row r="79" spans="1:5" x14ac:dyDescent="0.2">
      <c r="A79" s="455" t="s">
        <v>224</v>
      </c>
      <c r="B79" s="455" t="s">
        <v>795</v>
      </c>
      <c r="C79" s="455" t="s">
        <v>835</v>
      </c>
      <c r="D79" s="455" t="s">
        <v>1096</v>
      </c>
      <c r="E79" s="455" t="s">
        <v>812</v>
      </c>
    </row>
    <row r="80" spans="1:5" x14ac:dyDescent="0.2">
      <c r="A80" s="455" t="s">
        <v>813</v>
      </c>
      <c r="B80" s="455" t="s">
        <v>795</v>
      </c>
      <c r="C80" s="455" t="s">
        <v>835</v>
      </c>
      <c r="D80" s="455"/>
      <c r="E80" s="455" t="s">
        <v>814</v>
      </c>
    </row>
    <row r="81" spans="1:5" x14ac:dyDescent="0.2">
      <c r="A81" s="455" t="s">
        <v>815</v>
      </c>
      <c r="B81" s="455" t="s">
        <v>791</v>
      </c>
      <c r="C81" s="455" t="s">
        <v>899</v>
      </c>
      <c r="D81" s="455" t="s">
        <v>1166</v>
      </c>
      <c r="E81" s="455" t="s">
        <v>42</v>
      </c>
    </row>
    <row r="82" spans="1:5" x14ac:dyDescent="0.2">
      <c r="A82" s="455" t="s">
        <v>225</v>
      </c>
      <c r="B82" s="455" t="s">
        <v>1001</v>
      </c>
      <c r="C82" s="455" t="s">
        <v>1047</v>
      </c>
      <c r="D82" s="455"/>
      <c r="E82" s="455" t="s">
        <v>816</v>
      </c>
    </row>
    <row r="83" spans="1:5" x14ac:dyDescent="0.2">
      <c r="A83" s="455" t="s">
        <v>349</v>
      </c>
      <c r="B83" s="455" t="s">
        <v>795</v>
      </c>
      <c r="C83" s="455" t="s">
        <v>835</v>
      </c>
      <c r="D83" s="455"/>
      <c r="E83" s="455" t="s">
        <v>817</v>
      </c>
    </row>
    <row r="84" spans="1:5" x14ac:dyDescent="0.2">
      <c r="A84" s="455" t="s">
        <v>227</v>
      </c>
      <c r="B84" s="455" t="s">
        <v>795</v>
      </c>
      <c r="C84" s="455" t="s">
        <v>1047</v>
      </c>
      <c r="D84" s="455" t="s">
        <v>1097</v>
      </c>
      <c r="E84" s="455" t="s">
        <v>818</v>
      </c>
    </row>
    <row r="85" spans="1:5" x14ac:dyDescent="0.2">
      <c r="A85" s="455" t="s">
        <v>229</v>
      </c>
      <c r="B85" s="455" t="s">
        <v>1001</v>
      </c>
      <c r="C85" s="455" t="s">
        <v>899</v>
      </c>
      <c r="D85" s="455" t="s">
        <v>1167</v>
      </c>
      <c r="E85" s="455" t="s">
        <v>819</v>
      </c>
    </row>
    <row r="86" spans="1:5" x14ac:dyDescent="0.2">
      <c r="A86" s="455" t="s">
        <v>820</v>
      </c>
      <c r="B86" s="455" t="s">
        <v>795</v>
      </c>
      <c r="C86" s="455" t="s">
        <v>835</v>
      </c>
      <c r="D86" s="455" t="s">
        <v>1168</v>
      </c>
      <c r="E86" s="455" t="s">
        <v>821</v>
      </c>
    </row>
    <row r="87" spans="1:5" x14ac:dyDescent="0.2">
      <c r="A87" s="455" t="s">
        <v>233</v>
      </c>
      <c r="B87" s="455" t="s">
        <v>1001</v>
      </c>
      <c r="C87" s="455" t="s">
        <v>895</v>
      </c>
      <c r="D87" s="455"/>
      <c r="E87" s="455" t="s">
        <v>822</v>
      </c>
    </row>
    <row r="88" spans="1:5" x14ac:dyDescent="0.2">
      <c r="A88" s="455" t="s">
        <v>823</v>
      </c>
      <c r="B88" s="455" t="s">
        <v>1001</v>
      </c>
      <c r="C88" s="455" t="s">
        <v>895</v>
      </c>
      <c r="D88" s="455"/>
      <c r="E88" s="455" t="s">
        <v>824</v>
      </c>
    </row>
    <row r="89" spans="1:5" x14ac:dyDescent="0.2">
      <c r="A89" s="455" t="s">
        <v>234</v>
      </c>
      <c r="B89" s="455" t="s">
        <v>1001</v>
      </c>
      <c r="C89" s="455" t="s">
        <v>895</v>
      </c>
      <c r="D89" s="455"/>
      <c r="E89" s="455" t="s">
        <v>825</v>
      </c>
    </row>
    <row r="90" spans="1:5" x14ac:dyDescent="0.2">
      <c r="A90" s="455" t="s">
        <v>218</v>
      </c>
      <c r="B90" s="455" t="s">
        <v>1001</v>
      </c>
      <c r="C90" s="455" t="s">
        <v>1047</v>
      </c>
      <c r="D90" s="455"/>
      <c r="E90" s="455" t="s">
        <v>826</v>
      </c>
    </row>
    <row r="91" spans="1:5" x14ac:dyDescent="0.2">
      <c r="A91" s="455" t="s">
        <v>230</v>
      </c>
      <c r="B91" s="455" t="s">
        <v>795</v>
      </c>
      <c r="C91" s="455" t="s">
        <v>835</v>
      </c>
      <c r="D91" s="455" t="s">
        <v>1098</v>
      </c>
      <c r="E91" s="455" t="s">
        <v>827</v>
      </c>
    </row>
    <row r="92" spans="1:5" x14ac:dyDescent="0.2">
      <c r="A92" s="455" t="s">
        <v>231</v>
      </c>
      <c r="B92" s="455" t="s">
        <v>891</v>
      </c>
      <c r="C92" s="455" t="s">
        <v>1047</v>
      </c>
      <c r="D92" s="455"/>
      <c r="E92" s="455" t="s">
        <v>828</v>
      </c>
    </row>
    <row r="93" spans="1:5" x14ac:dyDescent="0.2">
      <c r="A93" s="455" t="s">
        <v>829</v>
      </c>
      <c r="B93" s="455" t="s">
        <v>795</v>
      </c>
      <c r="C93" s="455" t="s">
        <v>835</v>
      </c>
      <c r="D93" s="455"/>
      <c r="E93" s="455" t="s">
        <v>830</v>
      </c>
    </row>
    <row r="94" spans="1:5" x14ac:dyDescent="0.2">
      <c r="A94" s="455" t="s">
        <v>232</v>
      </c>
      <c r="B94" s="455" t="s">
        <v>891</v>
      </c>
      <c r="C94" s="455" t="s">
        <v>1047</v>
      </c>
      <c r="D94" s="455" t="s">
        <v>1169</v>
      </c>
      <c r="E94" s="455" t="s">
        <v>831</v>
      </c>
    </row>
    <row r="95" spans="1:5" x14ac:dyDescent="0.2">
      <c r="A95" s="455" t="s">
        <v>832</v>
      </c>
      <c r="B95" s="455" t="s">
        <v>791</v>
      </c>
      <c r="C95" s="455" t="s">
        <v>835</v>
      </c>
      <c r="D95" s="455"/>
      <c r="E95" s="455" t="s">
        <v>833</v>
      </c>
    </row>
    <row r="96" spans="1:5" x14ac:dyDescent="0.2">
      <c r="A96" s="455" t="s">
        <v>235</v>
      </c>
      <c r="B96" s="455" t="s">
        <v>891</v>
      </c>
      <c r="C96" s="455" t="s">
        <v>1047</v>
      </c>
      <c r="D96" s="455"/>
      <c r="E96" s="455" t="s">
        <v>834</v>
      </c>
    </row>
    <row r="97" spans="1:5" x14ac:dyDescent="0.2">
      <c r="A97" s="455" t="s">
        <v>835</v>
      </c>
      <c r="B97" s="455"/>
      <c r="C97" s="455"/>
      <c r="D97" s="455" t="s">
        <v>1170</v>
      </c>
      <c r="E97" s="455" t="s">
        <v>836</v>
      </c>
    </row>
    <row r="98" spans="1:5" x14ac:dyDescent="0.2">
      <c r="A98" s="455" t="s">
        <v>837</v>
      </c>
      <c r="B98" s="455" t="s">
        <v>791</v>
      </c>
      <c r="C98" s="455" t="s">
        <v>835</v>
      </c>
      <c r="D98" s="455" t="s">
        <v>1099</v>
      </c>
      <c r="E98" s="455" t="s">
        <v>838</v>
      </c>
    </row>
    <row r="99" spans="1:5" x14ac:dyDescent="0.2">
      <c r="A99" s="455" t="s">
        <v>237</v>
      </c>
      <c r="B99" s="455" t="s">
        <v>891</v>
      </c>
      <c r="C99" s="455" t="s">
        <v>899</v>
      </c>
      <c r="D99" s="455" t="s">
        <v>1171</v>
      </c>
      <c r="E99" s="455" t="s">
        <v>839</v>
      </c>
    </row>
    <row r="100" spans="1:5" ht="46" x14ac:dyDescent="0.2">
      <c r="A100" s="455" t="s">
        <v>840</v>
      </c>
      <c r="B100" s="455"/>
      <c r="C100" s="455"/>
      <c r="D100" s="459" t="s">
        <v>1172</v>
      </c>
      <c r="E100" s="455" t="s">
        <v>841</v>
      </c>
    </row>
    <row r="101" spans="1:5" x14ac:dyDescent="0.2">
      <c r="A101" s="455" t="s">
        <v>206</v>
      </c>
      <c r="B101" s="455" t="s">
        <v>795</v>
      </c>
      <c r="C101" s="455" t="s">
        <v>835</v>
      </c>
      <c r="D101" s="455"/>
      <c r="E101" s="455" t="s">
        <v>842</v>
      </c>
    </row>
    <row r="102" spans="1:5" x14ac:dyDescent="0.2">
      <c r="A102" s="455" t="s">
        <v>236</v>
      </c>
      <c r="B102" s="455" t="s">
        <v>891</v>
      </c>
      <c r="C102" s="455" t="s">
        <v>899</v>
      </c>
      <c r="D102" s="455" t="s">
        <v>1173</v>
      </c>
      <c r="E102" s="455" t="s">
        <v>843</v>
      </c>
    </row>
    <row r="103" spans="1:5" x14ac:dyDescent="0.2">
      <c r="A103" s="455" t="s">
        <v>238</v>
      </c>
      <c r="B103" s="455" t="s">
        <v>795</v>
      </c>
      <c r="C103" s="455" t="s">
        <v>835</v>
      </c>
      <c r="D103" s="455"/>
      <c r="E103" s="455" t="s">
        <v>844</v>
      </c>
    </row>
    <row r="104" spans="1:5" x14ac:dyDescent="0.2">
      <c r="A104" s="455" t="s">
        <v>845</v>
      </c>
      <c r="B104" s="455"/>
      <c r="C104" s="455"/>
      <c r="D104" s="455" t="s">
        <v>1100</v>
      </c>
      <c r="E104" s="455" t="s">
        <v>846</v>
      </c>
    </row>
    <row r="105" spans="1:5" x14ac:dyDescent="0.2">
      <c r="A105" s="455" t="s">
        <v>847</v>
      </c>
      <c r="B105" s="455"/>
      <c r="C105" s="455"/>
      <c r="D105" s="455" t="s">
        <v>1101</v>
      </c>
      <c r="E105" s="455" t="s">
        <v>848</v>
      </c>
    </row>
    <row r="106" spans="1:5" x14ac:dyDescent="0.2">
      <c r="A106" s="455" t="s">
        <v>849</v>
      </c>
      <c r="B106" s="455"/>
      <c r="C106" s="455"/>
      <c r="D106" s="455" t="s">
        <v>1104</v>
      </c>
      <c r="E106" s="455" t="s">
        <v>850</v>
      </c>
    </row>
    <row r="107" spans="1:5" x14ac:dyDescent="0.2">
      <c r="A107" s="455" t="s">
        <v>851</v>
      </c>
      <c r="B107" s="455"/>
      <c r="C107" s="455"/>
      <c r="D107" s="455" t="s">
        <v>1102</v>
      </c>
      <c r="E107" s="455" t="s">
        <v>852</v>
      </c>
    </row>
    <row r="108" spans="1:5" x14ac:dyDescent="0.2">
      <c r="A108" s="455" t="s">
        <v>241</v>
      </c>
      <c r="B108" s="455" t="s">
        <v>791</v>
      </c>
      <c r="C108" s="455" t="s">
        <v>899</v>
      </c>
      <c r="D108" s="455" t="s">
        <v>1105</v>
      </c>
      <c r="E108" s="455" t="s">
        <v>853</v>
      </c>
    </row>
    <row r="109" spans="1:5" x14ac:dyDescent="0.2">
      <c r="A109" s="455" t="s">
        <v>854</v>
      </c>
      <c r="B109" s="455"/>
      <c r="C109" s="455"/>
      <c r="D109" s="455" t="s">
        <v>1103</v>
      </c>
      <c r="E109" s="455" t="s">
        <v>855</v>
      </c>
    </row>
    <row r="110" spans="1:5" x14ac:dyDescent="0.2">
      <c r="A110" s="455" t="s">
        <v>856</v>
      </c>
      <c r="B110" s="455" t="s">
        <v>795</v>
      </c>
      <c r="C110" s="455" t="s">
        <v>835</v>
      </c>
      <c r="D110" s="455" t="s">
        <v>1174</v>
      </c>
      <c r="E110" s="455" t="s">
        <v>857</v>
      </c>
    </row>
    <row r="111" spans="1:5" x14ac:dyDescent="0.2">
      <c r="A111" s="455" t="s">
        <v>240</v>
      </c>
      <c r="B111" s="455" t="s">
        <v>986</v>
      </c>
      <c r="C111" s="455" t="s">
        <v>899</v>
      </c>
      <c r="D111" s="455" t="s">
        <v>1175</v>
      </c>
      <c r="E111" s="455" t="s">
        <v>858</v>
      </c>
    </row>
    <row r="112" spans="1:5" x14ac:dyDescent="0.2">
      <c r="A112" s="455" t="s">
        <v>244</v>
      </c>
      <c r="B112" s="455" t="s">
        <v>795</v>
      </c>
      <c r="C112" s="455" t="s">
        <v>835</v>
      </c>
      <c r="D112" s="455" t="s">
        <v>1106</v>
      </c>
      <c r="E112" s="455" t="s">
        <v>861</v>
      </c>
    </row>
    <row r="113" spans="1:5" ht="76" x14ac:dyDescent="0.2">
      <c r="A113" s="455" t="s">
        <v>862</v>
      </c>
      <c r="B113" s="455" t="s">
        <v>918</v>
      </c>
      <c r="C113" s="455" t="s">
        <v>899</v>
      </c>
      <c r="D113" s="459" t="s">
        <v>1176</v>
      </c>
      <c r="E113" s="455" t="s">
        <v>863</v>
      </c>
    </row>
    <row r="114" spans="1:5" x14ac:dyDescent="0.2">
      <c r="A114" s="455" t="s">
        <v>243</v>
      </c>
      <c r="B114" s="455" t="s">
        <v>918</v>
      </c>
      <c r="C114" s="455" t="s">
        <v>1047</v>
      </c>
      <c r="D114" s="455"/>
      <c r="E114" s="455" t="s">
        <v>864</v>
      </c>
    </row>
    <row r="115" spans="1:5" x14ac:dyDescent="0.2">
      <c r="A115" s="455" t="s">
        <v>239</v>
      </c>
      <c r="B115" s="455" t="s">
        <v>795</v>
      </c>
      <c r="C115" s="455" t="s">
        <v>835</v>
      </c>
      <c r="D115" s="455"/>
      <c r="E115" s="455" t="s">
        <v>865</v>
      </c>
    </row>
    <row r="116" spans="1:5" x14ac:dyDescent="0.2">
      <c r="A116" s="455" t="s">
        <v>245</v>
      </c>
      <c r="B116" s="455" t="s">
        <v>918</v>
      </c>
      <c r="C116" s="455" t="s">
        <v>835</v>
      </c>
      <c r="D116" s="455"/>
      <c r="E116" s="455" t="s">
        <v>866</v>
      </c>
    </row>
    <row r="117" spans="1:5" x14ac:dyDescent="0.2">
      <c r="A117" s="455" t="s">
        <v>246</v>
      </c>
      <c r="B117" s="455" t="s">
        <v>795</v>
      </c>
      <c r="C117" s="455" t="s">
        <v>835</v>
      </c>
      <c r="D117" s="455" t="s">
        <v>1107</v>
      </c>
      <c r="E117" s="455" t="s">
        <v>867</v>
      </c>
    </row>
    <row r="118" spans="1:5" x14ac:dyDescent="0.2">
      <c r="A118" s="455" t="s">
        <v>247</v>
      </c>
      <c r="B118" s="455" t="s">
        <v>891</v>
      </c>
      <c r="C118" s="455" t="s">
        <v>1047</v>
      </c>
      <c r="D118" s="455"/>
      <c r="E118" s="455" t="s">
        <v>868</v>
      </c>
    </row>
    <row r="119" spans="1:5" x14ac:dyDescent="0.2">
      <c r="A119" s="455" t="s">
        <v>249</v>
      </c>
      <c r="B119" s="455" t="s">
        <v>918</v>
      </c>
      <c r="C119" s="455" t="s">
        <v>1047</v>
      </c>
      <c r="D119" s="455"/>
      <c r="E119" s="455" t="s">
        <v>869</v>
      </c>
    </row>
    <row r="120" spans="1:5" x14ac:dyDescent="0.2">
      <c r="A120" s="455" t="s">
        <v>248</v>
      </c>
      <c r="B120" s="455" t="s">
        <v>791</v>
      </c>
      <c r="C120" s="455" t="s">
        <v>835</v>
      </c>
      <c r="D120" s="455" t="s">
        <v>1083</v>
      </c>
      <c r="E120" s="455" t="s">
        <v>870</v>
      </c>
    </row>
    <row r="121" spans="1:5" x14ac:dyDescent="0.2">
      <c r="A121" s="455" t="s">
        <v>250</v>
      </c>
      <c r="B121" s="455" t="s">
        <v>795</v>
      </c>
      <c r="C121" s="455" t="s">
        <v>1047</v>
      </c>
      <c r="D121" s="455"/>
      <c r="E121" s="455" t="s">
        <v>871</v>
      </c>
    </row>
    <row r="122" spans="1:5" x14ac:dyDescent="0.2">
      <c r="A122" s="455" t="s">
        <v>251</v>
      </c>
      <c r="B122" s="455" t="s">
        <v>1001</v>
      </c>
      <c r="C122" s="455" t="s">
        <v>899</v>
      </c>
      <c r="D122" s="455" t="s">
        <v>1108</v>
      </c>
      <c r="E122" s="455" t="s">
        <v>872</v>
      </c>
    </row>
    <row r="123" spans="1:5" x14ac:dyDescent="0.2">
      <c r="A123" s="455" t="s">
        <v>873</v>
      </c>
      <c r="B123" s="455" t="s">
        <v>795</v>
      </c>
      <c r="C123" s="455" t="s">
        <v>899</v>
      </c>
      <c r="D123" s="455"/>
      <c r="E123" s="455" t="s">
        <v>874</v>
      </c>
    </row>
    <row r="124" spans="1:5" x14ac:dyDescent="0.2">
      <c r="A124" s="455" t="s">
        <v>192</v>
      </c>
      <c r="B124" s="455" t="s">
        <v>791</v>
      </c>
      <c r="C124" s="455" t="s">
        <v>899</v>
      </c>
      <c r="D124" s="455" t="s">
        <v>1177</v>
      </c>
      <c r="E124" s="455" t="s">
        <v>875</v>
      </c>
    </row>
    <row r="125" spans="1:5" x14ac:dyDescent="0.2">
      <c r="A125" s="455" t="s">
        <v>252</v>
      </c>
      <c r="B125" s="455" t="s">
        <v>791</v>
      </c>
      <c r="C125" s="455" t="s">
        <v>899</v>
      </c>
      <c r="D125" s="455"/>
      <c r="E125" s="455" t="s">
        <v>876</v>
      </c>
    </row>
    <row r="126" spans="1:5" x14ac:dyDescent="0.2">
      <c r="A126" s="455" t="s">
        <v>877</v>
      </c>
      <c r="B126" s="455" t="s">
        <v>891</v>
      </c>
      <c r="C126" s="455" t="s">
        <v>835</v>
      </c>
      <c r="D126" s="455"/>
      <c r="E126" s="455" t="s">
        <v>878</v>
      </c>
    </row>
    <row r="127" spans="1:5" x14ac:dyDescent="0.2">
      <c r="A127" s="455" t="s">
        <v>879</v>
      </c>
      <c r="B127" s="455" t="s">
        <v>791</v>
      </c>
      <c r="C127" s="455" t="s">
        <v>835</v>
      </c>
      <c r="D127" s="455"/>
      <c r="E127" s="455" t="s">
        <v>880</v>
      </c>
    </row>
    <row r="128" spans="1:5" x14ac:dyDescent="0.2">
      <c r="A128" s="455" t="s">
        <v>256</v>
      </c>
      <c r="B128" s="455" t="s">
        <v>918</v>
      </c>
      <c r="C128" s="455" t="s">
        <v>835</v>
      </c>
      <c r="D128" s="455"/>
      <c r="E128" s="455" t="s">
        <v>881</v>
      </c>
    </row>
    <row r="129" spans="1:5" x14ac:dyDescent="0.2">
      <c r="A129" s="455" t="s">
        <v>882</v>
      </c>
      <c r="B129" s="455"/>
      <c r="C129" s="455"/>
      <c r="D129" s="455"/>
      <c r="E129" s="455" t="s">
        <v>883</v>
      </c>
    </row>
    <row r="130" spans="1:5" x14ac:dyDescent="0.2">
      <c r="A130" s="455" t="s">
        <v>884</v>
      </c>
      <c r="B130" s="455" t="s">
        <v>791</v>
      </c>
      <c r="C130" s="455" t="s">
        <v>899</v>
      </c>
      <c r="D130" s="455" t="s">
        <v>1178</v>
      </c>
      <c r="E130" s="455" t="s">
        <v>885</v>
      </c>
    </row>
    <row r="131" spans="1:5" x14ac:dyDescent="0.2">
      <c r="A131" s="455" t="s">
        <v>260</v>
      </c>
      <c r="B131" s="455" t="s">
        <v>918</v>
      </c>
      <c r="C131" s="455" t="s">
        <v>899</v>
      </c>
      <c r="D131" s="455" t="s">
        <v>1179</v>
      </c>
      <c r="E131" s="455" t="s">
        <v>886</v>
      </c>
    </row>
    <row r="132" spans="1:5" x14ac:dyDescent="0.2">
      <c r="A132" s="455" t="s">
        <v>262</v>
      </c>
      <c r="B132" s="455" t="s">
        <v>1001</v>
      </c>
      <c r="C132" s="455" t="s">
        <v>895</v>
      </c>
      <c r="D132" s="455" t="s">
        <v>1180</v>
      </c>
      <c r="E132" s="455" t="s">
        <v>887</v>
      </c>
    </row>
    <row r="133" spans="1:5" x14ac:dyDescent="0.2">
      <c r="A133" s="455" t="s">
        <v>263</v>
      </c>
      <c r="B133" s="455" t="s">
        <v>918</v>
      </c>
      <c r="C133" s="455" t="s">
        <v>1047</v>
      </c>
      <c r="D133" s="455"/>
      <c r="E133" s="455" t="s">
        <v>888</v>
      </c>
    </row>
    <row r="134" spans="1:5" x14ac:dyDescent="0.2">
      <c r="A134" s="455" t="s">
        <v>889</v>
      </c>
      <c r="B134" s="455" t="s">
        <v>891</v>
      </c>
      <c r="C134" s="455" t="s">
        <v>1047</v>
      </c>
      <c r="D134" s="455"/>
      <c r="E134" s="455" t="s">
        <v>890</v>
      </c>
    </row>
    <row r="135" spans="1:5" x14ac:dyDescent="0.2">
      <c r="A135" s="455" t="s">
        <v>891</v>
      </c>
      <c r="B135" s="455"/>
      <c r="C135" s="455"/>
      <c r="D135" s="455"/>
      <c r="E135" s="455" t="s">
        <v>892</v>
      </c>
    </row>
    <row r="136" spans="1:5" x14ac:dyDescent="0.2">
      <c r="A136" s="455" t="s">
        <v>893</v>
      </c>
      <c r="B136" s="455"/>
      <c r="C136" s="455"/>
      <c r="D136" s="455"/>
      <c r="E136" s="455" t="s">
        <v>894</v>
      </c>
    </row>
    <row r="137" spans="1:5" x14ac:dyDescent="0.2">
      <c r="A137" s="455" t="s">
        <v>895</v>
      </c>
      <c r="B137" s="455"/>
      <c r="C137" s="455"/>
      <c r="D137" s="455" t="s">
        <v>1181</v>
      </c>
      <c r="E137" s="455" t="s">
        <v>896</v>
      </c>
    </row>
    <row r="138" spans="1:5" x14ac:dyDescent="0.2">
      <c r="A138" s="455" t="s">
        <v>264</v>
      </c>
      <c r="B138" s="455" t="s">
        <v>795</v>
      </c>
      <c r="C138" s="455" t="s">
        <v>835</v>
      </c>
      <c r="D138" s="455"/>
      <c r="E138" s="455" t="s">
        <v>897</v>
      </c>
    </row>
    <row r="139" spans="1:5" x14ac:dyDescent="0.2">
      <c r="A139" s="455" t="s">
        <v>328</v>
      </c>
      <c r="B139" s="455" t="s">
        <v>986</v>
      </c>
      <c r="C139" s="455" t="s">
        <v>899</v>
      </c>
      <c r="D139" s="455"/>
      <c r="E139" s="455" t="s">
        <v>898</v>
      </c>
    </row>
    <row r="140" spans="1:5" x14ac:dyDescent="0.2">
      <c r="A140" s="455" t="s">
        <v>899</v>
      </c>
      <c r="B140" s="455"/>
      <c r="C140" s="455"/>
      <c r="D140" s="455" t="s">
        <v>1182</v>
      </c>
      <c r="E140" s="455" t="s">
        <v>900</v>
      </c>
    </row>
    <row r="141" spans="1:5" x14ac:dyDescent="0.2">
      <c r="A141" s="455" t="s">
        <v>901</v>
      </c>
      <c r="B141" s="455"/>
      <c r="C141" s="455"/>
      <c r="D141" s="455" t="s">
        <v>1183</v>
      </c>
      <c r="E141" s="455" t="s">
        <v>902</v>
      </c>
    </row>
    <row r="142" spans="1:5" x14ac:dyDescent="0.2">
      <c r="A142" s="455" t="s">
        <v>261</v>
      </c>
      <c r="B142" s="455" t="s">
        <v>1001</v>
      </c>
      <c r="C142" s="455" t="s">
        <v>899</v>
      </c>
      <c r="D142" s="455" t="s">
        <v>1083</v>
      </c>
      <c r="E142" s="455" t="s">
        <v>903</v>
      </c>
    </row>
    <row r="143" spans="1:5" x14ac:dyDescent="0.2">
      <c r="A143" s="455" t="s">
        <v>904</v>
      </c>
      <c r="B143" s="455"/>
      <c r="C143" s="455"/>
      <c r="D143" s="455" t="s">
        <v>1184</v>
      </c>
      <c r="E143" s="455" t="s">
        <v>905</v>
      </c>
    </row>
    <row r="144" spans="1:5" x14ac:dyDescent="0.2">
      <c r="A144" s="455" t="s">
        <v>265</v>
      </c>
      <c r="B144" s="455" t="s">
        <v>795</v>
      </c>
      <c r="C144" s="455" t="s">
        <v>835</v>
      </c>
      <c r="D144" s="455" t="s">
        <v>1185</v>
      </c>
      <c r="E144" s="455" t="s">
        <v>906</v>
      </c>
    </row>
    <row r="145" spans="1:5" x14ac:dyDescent="0.2">
      <c r="A145" s="455" t="s">
        <v>266</v>
      </c>
      <c r="B145" s="455" t="s">
        <v>795</v>
      </c>
      <c r="C145" s="455" t="s">
        <v>835</v>
      </c>
      <c r="D145" s="455" t="s">
        <v>1112</v>
      </c>
      <c r="E145" s="455" t="s">
        <v>907</v>
      </c>
    </row>
    <row r="146" spans="1:5" x14ac:dyDescent="0.2">
      <c r="A146" s="455" t="s">
        <v>259</v>
      </c>
      <c r="B146" s="455" t="s">
        <v>795</v>
      </c>
      <c r="C146" s="455" t="s">
        <v>835</v>
      </c>
      <c r="D146" s="455" t="s">
        <v>1111</v>
      </c>
      <c r="E146" s="455" t="s">
        <v>908</v>
      </c>
    </row>
    <row r="147" spans="1:5" x14ac:dyDescent="0.2">
      <c r="A147" s="455" t="s">
        <v>909</v>
      </c>
      <c r="B147" s="455" t="s">
        <v>791</v>
      </c>
      <c r="C147" s="455" t="s">
        <v>835</v>
      </c>
      <c r="D147" s="455" t="s">
        <v>1113</v>
      </c>
      <c r="E147" s="455" t="s">
        <v>910</v>
      </c>
    </row>
    <row r="148" spans="1:5" x14ac:dyDescent="0.2">
      <c r="A148" s="455" t="s">
        <v>911</v>
      </c>
      <c r="B148" s="455" t="s">
        <v>891</v>
      </c>
      <c r="C148" s="455" t="s">
        <v>835</v>
      </c>
      <c r="D148" s="455"/>
      <c r="E148" s="455" t="s">
        <v>912</v>
      </c>
    </row>
    <row r="149" spans="1:5" x14ac:dyDescent="0.2">
      <c r="A149" s="455" t="s">
        <v>283</v>
      </c>
      <c r="B149" s="455" t="s">
        <v>918</v>
      </c>
      <c r="C149" s="455" t="s">
        <v>899</v>
      </c>
      <c r="D149" s="455"/>
      <c r="E149" s="455" t="s">
        <v>913</v>
      </c>
    </row>
    <row r="150" spans="1:5" x14ac:dyDescent="0.2">
      <c r="A150" s="455" t="s">
        <v>280</v>
      </c>
      <c r="B150" s="455" t="s">
        <v>795</v>
      </c>
      <c r="C150" s="455" t="s">
        <v>835</v>
      </c>
      <c r="D150" s="455"/>
      <c r="E150" s="455" t="s">
        <v>914</v>
      </c>
    </row>
    <row r="151" spans="1:5" x14ac:dyDescent="0.2">
      <c r="A151" s="455" t="s">
        <v>279</v>
      </c>
      <c r="B151" s="455" t="s">
        <v>795</v>
      </c>
      <c r="C151" s="455" t="s">
        <v>1047</v>
      </c>
      <c r="D151" s="455" t="s">
        <v>1118</v>
      </c>
      <c r="E151" s="455" t="s">
        <v>915</v>
      </c>
    </row>
    <row r="152" spans="1:5" x14ac:dyDescent="0.2">
      <c r="A152" s="455" t="s">
        <v>268</v>
      </c>
      <c r="B152" s="455" t="s">
        <v>1001</v>
      </c>
      <c r="C152" s="455" t="s">
        <v>895</v>
      </c>
      <c r="D152" s="455"/>
      <c r="E152" s="455" t="s">
        <v>916</v>
      </c>
    </row>
    <row r="153" spans="1:5" x14ac:dyDescent="0.2">
      <c r="A153" s="455" t="s">
        <v>271</v>
      </c>
      <c r="B153" s="455" t="s">
        <v>986</v>
      </c>
      <c r="C153" s="455" t="s">
        <v>1047</v>
      </c>
      <c r="D153" s="455"/>
      <c r="E153" s="455" t="s">
        <v>917</v>
      </c>
    </row>
    <row r="154" spans="1:5" x14ac:dyDescent="0.2">
      <c r="A154" s="455" t="s">
        <v>918</v>
      </c>
      <c r="B154" s="455"/>
      <c r="C154" s="455"/>
      <c r="D154" s="455" t="s">
        <v>1116</v>
      </c>
      <c r="E154" s="455" t="s">
        <v>919</v>
      </c>
    </row>
    <row r="155" spans="1:5" x14ac:dyDescent="0.2">
      <c r="A155" s="455" t="s">
        <v>277</v>
      </c>
      <c r="B155" s="455" t="s">
        <v>891</v>
      </c>
      <c r="C155" s="455" t="s">
        <v>1047</v>
      </c>
      <c r="D155" s="455"/>
      <c r="E155" s="455" t="s">
        <v>920</v>
      </c>
    </row>
    <row r="156" spans="1:5" x14ac:dyDescent="0.2">
      <c r="A156" s="455" t="s">
        <v>274</v>
      </c>
      <c r="B156" s="455" t="s">
        <v>791</v>
      </c>
      <c r="C156" s="455" t="s">
        <v>1047</v>
      </c>
      <c r="D156" s="455" t="s">
        <v>1114</v>
      </c>
      <c r="E156" s="455" t="s">
        <v>921</v>
      </c>
    </row>
    <row r="157" spans="1:5" x14ac:dyDescent="0.2">
      <c r="A157" s="455" t="s">
        <v>922</v>
      </c>
      <c r="B157" s="455"/>
      <c r="C157" s="455"/>
      <c r="D157" s="455" t="s">
        <v>1186</v>
      </c>
      <c r="E157" s="455" t="s">
        <v>923</v>
      </c>
    </row>
    <row r="158" spans="1:5" x14ac:dyDescent="0.2">
      <c r="A158" s="455" t="s">
        <v>924</v>
      </c>
      <c r="B158" s="455" t="s">
        <v>795</v>
      </c>
      <c r="C158" s="455" t="s">
        <v>1047</v>
      </c>
      <c r="D158" s="455"/>
      <c r="E158" s="455" t="s">
        <v>925</v>
      </c>
    </row>
    <row r="159" spans="1:5" x14ac:dyDescent="0.2">
      <c r="A159" s="455" t="s">
        <v>272</v>
      </c>
      <c r="B159" s="455" t="s">
        <v>1001</v>
      </c>
      <c r="C159" s="455" t="s">
        <v>895</v>
      </c>
      <c r="D159" s="455"/>
      <c r="E159" s="455" t="s">
        <v>926</v>
      </c>
    </row>
    <row r="160" spans="1:5" x14ac:dyDescent="0.2">
      <c r="A160" s="455" t="s">
        <v>273</v>
      </c>
      <c r="B160" s="455" t="s">
        <v>918</v>
      </c>
      <c r="C160" s="455" t="s">
        <v>835</v>
      </c>
      <c r="D160" s="455" t="s">
        <v>1187</v>
      </c>
      <c r="E160" s="455" t="s">
        <v>927</v>
      </c>
    </row>
    <row r="161" spans="1:5" ht="91" x14ac:dyDescent="0.2">
      <c r="A161" s="455" t="s">
        <v>928</v>
      </c>
      <c r="B161" s="455" t="s">
        <v>791</v>
      </c>
      <c r="C161" s="455" t="s">
        <v>899</v>
      </c>
      <c r="D161" s="459" t="s">
        <v>1188</v>
      </c>
      <c r="E161" s="455" t="s">
        <v>929</v>
      </c>
    </row>
    <row r="162" spans="1:5" x14ac:dyDescent="0.2">
      <c r="A162" s="455" t="s">
        <v>930</v>
      </c>
      <c r="B162" s="455"/>
      <c r="C162" s="455"/>
      <c r="D162" s="455"/>
      <c r="E162" s="455" t="s">
        <v>931</v>
      </c>
    </row>
    <row r="163" spans="1:5" x14ac:dyDescent="0.2">
      <c r="A163" s="455" t="s">
        <v>282</v>
      </c>
      <c r="B163" s="455" t="s">
        <v>795</v>
      </c>
      <c r="C163" s="455" t="s">
        <v>1047</v>
      </c>
      <c r="D163" s="455" t="s">
        <v>1119</v>
      </c>
      <c r="E163" s="455" t="s">
        <v>932</v>
      </c>
    </row>
    <row r="164" spans="1:5" x14ac:dyDescent="0.2">
      <c r="A164" s="455" t="s">
        <v>281</v>
      </c>
      <c r="B164" s="455" t="s">
        <v>791</v>
      </c>
      <c r="C164" s="455" t="s">
        <v>899</v>
      </c>
      <c r="D164" s="455" t="s">
        <v>1189</v>
      </c>
      <c r="E164" s="455" t="s">
        <v>933</v>
      </c>
    </row>
    <row r="165" spans="1:5" x14ac:dyDescent="0.2">
      <c r="A165" s="455" t="s">
        <v>934</v>
      </c>
      <c r="B165" s="455" t="s">
        <v>791</v>
      </c>
      <c r="C165" s="455" t="s">
        <v>835</v>
      </c>
      <c r="D165" s="455"/>
      <c r="E165" s="455" t="s">
        <v>935</v>
      </c>
    </row>
    <row r="166" spans="1:5" x14ac:dyDescent="0.2">
      <c r="A166" s="455" t="s">
        <v>284</v>
      </c>
      <c r="B166" s="455" t="s">
        <v>1001</v>
      </c>
      <c r="C166" s="455" t="s">
        <v>895</v>
      </c>
      <c r="D166" s="455"/>
      <c r="E166" s="455" t="s">
        <v>936</v>
      </c>
    </row>
    <row r="167" spans="1:5" x14ac:dyDescent="0.2">
      <c r="A167" s="455" t="s">
        <v>275</v>
      </c>
      <c r="B167" s="455" t="s">
        <v>1001</v>
      </c>
      <c r="C167" s="455" t="s">
        <v>899</v>
      </c>
      <c r="D167" s="455" t="s">
        <v>1115</v>
      </c>
      <c r="E167" s="455" t="s">
        <v>937</v>
      </c>
    </row>
    <row r="168" spans="1:5" x14ac:dyDescent="0.2">
      <c r="A168" s="455" t="s">
        <v>276</v>
      </c>
      <c r="B168" s="455" t="s">
        <v>1001</v>
      </c>
      <c r="C168" s="455" t="s">
        <v>1047</v>
      </c>
      <c r="D168" s="455"/>
      <c r="E168" s="455" t="s">
        <v>938</v>
      </c>
    </row>
    <row r="169" spans="1:5" x14ac:dyDescent="0.2">
      <c r="A169" s="455" t="s">
        <v>269</v>
      </c>
      <c r="B169" s="455" t="s">
        <v>1001</v>
      </c>
      <c r="C169" s="455" t="s">
        <v>895</v>
      </c>
      <c r="D169" s="455"/>
      <c r="E169" s="455" t="s">
        <v>939</v>
      </c>
    </row>
    <row r="170" spans="1:5" x14ac:dyDescent="0.2">
      <c r="A170" s="455" t="s">
        <v>270</v>
      </c>
      <c r="B170" s="455" t="s">
        <v>791</v>
      </c>
      <c r="C170" s="455" t="s">
        <v>1047</v>
      </c>
      <c r="D170" s="455"/>
      <c r="E170" s="455" t="s">
        <v>940</v>
      </c>
    </row>
    <row r="171" spans="1:5" x14ac:dyDescent="0.2">
      <c r="A171" s="455" t="s">
        <v>941</v>
      </c>
      <c r="B171" s="455"/>
      <c r="C171" s="455"/>
      <c r="D171" s="455" t="s">
        <v>1121</v>
      </c>
      <c r="E171" s="455" t="s">
        <v>942</v>
      </c>
    </row>
    <row r="172" spans="1:5" x14ac:dyDescent="0.2">
      <c r="A172" s="455" t="s">
        <v>286</v>
      </c>
      <c r="B172" s="455" t="s">
        <v>1001</v>
      </c>
      <c r="C172" s="455" t="s">
        <v>1047</v>
      </c>
      <c r="D172" s="455" t="s">
        <v>1083</v>
      </c>
      <c r="E172" s="455" t="s">
        <v>943</v>
      </c>
    </row>
    <row r="173" spans="1:5" x14ac:dyDescent="0.2">
      <c r="A173" s="455" t="s">
        <v>944</v>
      </c>
      <c r="B173" s="455" t="s">
        <v>791</v>
      </c>
      <c r="C173" s="455" t="s">
        <v>835</v>
      </c>
      <c r="D173" s="455"/>
      <c r="E173" s="455" t="s">
        <v>945</v>
      </c>
    </row>
    <row r="174" spans="1:5" x14ac:dyDescent="0.2">
      <c r="A174" s="455" t="s">
        <v>292</v>
      </c>
      <c r="B174" s="455" t="s">
        <v>1001</v>
      </c>
      <c r="C174" s="455" t="s">
        <v>895</v>
      </c>
      <c r="D174" s="455"/>
      <c r="E174" s="455" t="s">
        <v>946</v>
      </c>
    </row>
    <row r="175" spans="1:5" x14ac:dyDescent="0.2">
      <c r="A175" s="455" t="s">
        <v>293</v>
      </c>
      <c r="B175" s="455" t="s">
        <v>1001</v>
      </c>
      <c r="C175" s="455" t="s">
        <v>899</v>
      </c>
      <c r="D175" s="455" t="s">
        <v>1190</v>
      </c>
      <c r="E175" s="455" t="s">
        <v>947</v>
      </c>
    </row>
    <row r="176" spans="1:5" x14ac:dyDescent="0.2">
      <c r="A176" s="455" t="s">
        <v>291</v>
      </c>
      <c r="B176" s="455" t="s">
        <v>891</v>
      </c>
      <c r="C176" s="455" t="s">
        <v>899</v>
      </c>
      <c r="D176" s="455" t="s">
        <v>1191</v>
      </c>
      <c r="E176" s="455" t="s">
        <v>948</v>
      </c>
    </row>
    <row r="177" spans="1:5" x14ac:dyDescent="0.2">
      <c r="A177" s="455" t="s">
        <v>289</v>
      </c>
      <c r="B177" s="455" t="s">
        <v>795</v>
      </c>
      <c r="C177" s="455" t="s">
        <v>835</v>
      </c>
      <c r="D177" s="455" t="s">
        <v>1120</v>
      </c>
      <c r="E177" s="455" t="s">
        <v>949</v>
      </c>
    </row>
    <row r="178" spans="1:5" x14ac:dyDescent="0.2">
      <c r="A178" s="455" t="s">
        <v>294</v>
      </c>
      <c r="B178" s="455" t="s">
        <v>795</v>
      </c>
      <c r="C178" s="455" t="s">
        <v>835</v>
      </c>
      <c r="D178" s="455"/>
      <c r="E178" s="455" t="s">
        <v>950</v>
      </c>
    </row>
    <row r="179" spans="1:5" x14ac:dyDescent="0.2">
      <c r="A179" s="455" t="s">
        <v>288</v>
      </c>
      <c r="B179" s="455" t="s">
        <v>986</v>
      </c>
      <c r="C179" s="455" t="s">
        <v>899</v>
      </c>
      <c r="D179" s="455" t="s">
        <v>1192</v>
      </c>
      <c r="E179" s="455" t="s">
        <v>951</v>
      </c>
    </row>
    <row r="180" spans="1:5" x14ac:dyDescent="0.2">
      <c r="A180" s="455" t="s">
        <v>287</v>
      </c>
      <c r="B180" s="455" t="s">
        <v>791</v>
      </c>
      <c r="C180" s="455" t="s">
        <v>835</v>
      </c>
      <c r="D180" s="455" t="s">
        <v>1157</v>
      </c>
      <c r="E180" s="455" t="s">
        <v>952</v>
      </c>
    </row>
    <row r="181" spans="1:5" x14ac:dyDescent="0.2">
      <c r="A181" s="455" t="s">
        <v>290</v>
      </c>
      <c r="B181" s="455" t="s">
        <v>791</v>
      </c>
      <c r="C181" s="455" t="s">
        <v>835</v>
      </c>
      <c r="D181" s="455" t="s">
        <v>1083</v>
      </c>
      <c r="E181" s="455" t="s">
        <v>953</v>
      </c>
    </row>
    <row r="182" spans="1:5" x14ac:dyDescent="0.2">
      <c r="A182" s="455" t="s">
        <v>954</v>
      </c>
      <c r="B182" s="455"/>
      <c r="C182" s="455"/>
      <c r="D182" s="455"/>
      <c r="E182" s="455" t="s">
        <v>955</v>
      </c>
    </row>
    <row r="183" spans="1:5" x14ac:dyDescent="0.2">
      <c r="A183" s="455" t="s">
        <v>295</v>
      </c>
      <c r="B183" s="455" t="s">
        <v>918</v>
      </c>
      <c r="C183" s="455" t="s">
        <v>835</v>
      </c>
      <c r="D183" s="455"/>
      <c r="E183" s="455" t="s">
        <v>956</v>
      </c>
    </row>
    <row r="184" spans="1:5" x14ac:dyDescent="0.2">
      <c r="A184" s="455" t="s">
        <v>957</v>
      </c>
      <c r="B184" s="455"/>
      <c r="C184" s="455"/>
      <c r="D184" s="455"/>
      <c r="E184" s="455" t="s">
        <v>958</v>
      </c>
    </row>
    <row r="185" spans="1:5" x14ac:dyDescent="0.2">
      <c r="A185" s="455" t="s">
        <v>296</v>
      </c>
      <c r="B185" s="455" t="s">
        <v>986</v>
      </c>
      <c r="C185" s="455" t="s">
        <v>899</v>
      </c>
      <c r="D185" s="455" t="s">
        <v>1157</v>
      </c>
      <c r="E185" s="455" t="s">
        <v>959</v>
      </c>
    </row>
    <row r="186" spans="1:5" x14ac:dyDescent="0.2">
      <c r="A186" s="455" t="s">
        <v>298</v>
      </c>
      <c r="B186" s="455" t="s">
        <v>891</v>
      </c>
      <c r="C186" s="455" t="s">
        <v>835</v>
      </c>
      <c r="D186" s="455"/>
      <c r="E186" s="455" t="s">
        <v>960</v>
      </c>
    </row>
    <row r="187" spans="1:5" x14ac:dyDescent="0.2">
      <c r="A187" s="455" t="s">
        <v>301</v>
      </c>
      <c r="B187" s="455" t="s">
        <v>891</v>
      </c>
      <c r="C187" s="455" t="s">
        <v>1047</v>
      </c>
      <c r="D187" s="455" t="s">
        <v>1193</v>
      </c>
      <c r="E187" s="455" t="s">
        <v>961</v>
      </c>
    </row>
    <row r="188" spans="1:5" x14ac:dyDescent="0.2">
      <c r="A188" s="455" t="s">
        <v>302</v>
      </c>
      <c r="B188" s="455" t="s">
        <v>791</v>
      </c>
      <c r="C188" s="455" t="s">
        <v>899</v>
      </c>
      <c r="D188" s="455"/>
      <c r="E188" s="455" t="s">
        <v>962</v>
      </c>
    </row>
    <row r="189" spans="1:5" x14ac:dyDescent="0.2">
      <c r="A189" s="455" t="s">
        <v>297</v>
      </c>
      <c r="B189" s="455" t="s">
        <v>791</v>
      </c>
      <c r="C189" s="455" t="s">
        <v>1047</v>
      </c>
      <c r="D189" s="455" t="s">
        <v>1114</v>
      </c>
      <c r="E189" s="455" t="s">
        <v>963</v>
      </c>
    </row>
    <row r="190" spans="1:5" x14ac:dyDescent="0.2">
      <c r="A190" s="455" t="s">
        <v>299</v>
      </c>
      <c r="B190" s="455" t="s">
        <v>791</v>
      </c>
      <c r="C190" s="455" t="s">
        <v>899</v>
      </c>
      <c r="D190" s="455"/>
      <c r="E190" s="455" t="s">
        <v>964</v>
      </c>
    </row>
    <row r="191" spans="1:5" x14ac:dyDescent="0.2">
      <c r="A191" s="455" t="s">
        <v>303</v>
      </c>
      <c r="B191" s="455" t="s">
        <v>795</v>
      </c>
      <c r="C191" s="455" t="s">
        <v>835</v>
      </c>
      <c r="D191" s="455"/>
      <c r="E191" s="455" t="s">
        <v>965</v>
      </c>
    </row>
    <row r="192" spans="1:5" x14ac:dyDescent="0.2">
      <c r="A192" s="455" t="s">
        <v>966</v>
      </c>
      <c r="B192" s="455"/>
      <c r="C192" s="455"/>
      <c r="D192" s="455" t="s">
        <v>1125</v>
      </c>
      <c r="E192" s="455" t="s">
        <v>967</v>
      </c>
    </row>
    <row r="193" spans="1:5" x14ac:dyDescent="0.2">
      <c r="A193" s="455" t="s">
        <v>968</v>
      </c>
      <c r="B193" s="455" t="s">
        <v>891</v>
      </c>
      <c r="C193" s="455" t="s">
        <v>835</v>
      </c>
      <c r="D193" s="455" t="s">
        <v>1079</v>
      </c>
      <c r="E193" s="455" t="s">
        <v>969</v>
      </c>
    </row>
    <row r="194" spans="1:5" x14ac:dyDescent="0.2">
      <c r="A194" s="455" t="s">
        <v>1109</v>
      </c>
      <c r="B194" s="455" t="s">
        <v>791</v>
      </c>
      <c r="C194" s="455" t="s">
        <v>895</v>
      </c>
      <c r="D194" s="455"/>
      <c r="E194" s="455" t="s">
        <v>970</v>
      </c>
    </row>
    <row r="195" spans="1:5" x14ac:dyDescent="0.2">
      <c r="A195" s="455" t="s">
        <v>304</v>
      </c>
      <c r="B195" s="455" t="s">
        <v>795</v>
      </c>
      <c r="C195" s="455" t="s">
        <v>835</v>
      </c>
      <c r="D195" s="455" t="s">
        <v>1123</v>
      </c>
      <c r="E195" s="455" t="s">
        <v>971</v>
      </c>
    </row>
    <row r="196" spans="1:5" x14ac:dyDescent="0.2">
      <c r="A196" s="455" t="s">
        <v>300</v>
      </c>
      <c r="B196" s="455" t="s">
        <v>891</v>
      </c>
      <c r="C196" s="455" t="s">
        <v>1047</v>
      </c>
      <c r="D196" s="455" t="s">
        <v>1194</v>
      </c>
      <c r="E196" s="455" t="s">
        <v>972</v>
      </c>
    </row>
    <row r="197" spans="1:5" x14ac:dyDescent="0.2">
      <c r="A197" s="455" t="s">
        <v>973</v>
      </c>
      <c r="B197" s="455" t="s">
        <v>918</v>
      </c>
      <c r="C197" s="455" t="s">
        <v>899</v>
      </c>
      <c r="D197" s="455" t="s">
        <v>1180</v>
      </c>
      <c r="E197" s="455" t="s">
        <v>974</v>
      </c>
    </row>
    <row r="198" spans="1:5" x14ac:dyDescent="0.2">
      <c r="A198" s="455" t="s">
        <v>975</v>
      </c>
      <c r="B198" s="455"/>
      <c r="C198" s="455"/>
      <c r="D198" s="455" t="s">
        <v>1122</v>
      </c>
      <c r="E198" s="455" t="s">
        <v>976</v>
      </c>
    </row>
    <row r="199" spans="1:5" x14ac:dyDescent="0.2">
      <c r="A199" s="455" t="s">
        <v>977</v>
      </c>
      <c r="B199" s="455"/>
      <c r="C199" s="455"/>
      <c r="D199" s="455" t="s">
        <v>1124</v>
      </c>
      <c r="E199" s="455" t="s">
        <v>978</v>
      </c>
    </row>
    <row r="200" spans="1:5" x14ac:dyDescent="0.2">
      <c r="A200" s="455" t="s">
        <v>979</v>
      </c>
      <c r="B200" s="455" t="s">
        <v>791</v>
      </c>
      <c r="C200" s="455" t="s">
        <v>835</v>
      </c>
      <c r="D200" s="455"/>
      <c r="E200" s="455" t="s">
        <v>980</v>
      </c>
    </row>
    <row r="201" spans="1:5" x14ac:dyDescent="0.2">
      <c r="A201" s="455" t="s">
        <v>305</v>
      </c>
      <c r="B201" s="455" t="s">
        <v>918</v>
      </c>
      <c r="C201" s="455" t="s">
        <v>835</v>
      </c>
      <c r="D201" s="455"/>
      <c r="E201" s="455" t="s">
        <v>981</v>
      </c>
    </row>
    <row r="202" spans="1:5" x14ac:dyDescent="0.2">
      <c r="A202" s="455" t="s">
        <v>306</v>
      </c>
      <c r="B202" s="455" t="s">
        <v>795</v>
      </c>
      <c r="C202" s="455" t="s">
        <v>835</v>
      </c>
      <c r="D202" s="455" t="s">
        <v>1195</v>
      </c>
      <c r="E202" s="455" t="s">
        <v>982</v>
      </c>
    </row>
    <row r="203" spans="1:5" x14ac:dyDescent="0.2">
      <c r="A203" s="455" t="s">
        <v>983</v>
      </c>
      <c r="B203" s="455" t="s">
        <v>795</v>
      </c>
      <c r="C203" s="455" t="s">
        <v>1047</v>
      </c>
      <c r="D203" s="455"/>
      <c r="E203" s="455" t="s">
        <v>984</v>
      </c>
    </row>
    <row r="204" spans="1:5" x14ac:dyDescent="0.2">
      <c r="A204" s="455" t="s">
        <v>308</v>
      </c>
      <c r="B204" s="455" t="s">
        <v>1001</v>
      </c>
      <c r="C204" s="455" t="s">
        <v>895</v>
      </c>
      <c r="D204" s="455"/>
      <c r="E204" s="455" t="s">
        <v>985</v>
      </c>
    </row>
    <row r="205" spans="1:5" x14ac:dyDescent="0.2">
      <c r="A205" s="455" t="s">
        <v>986</v>
      </c>
      <c r="B205" s="455"/>
      <c r="C205" s="455"/>
      <c r="D205" s="455"/>
      <c r="E205" s="455" t="s">
        <v>987</v>
      </c>
    </row>
    <row r="206" spans="1:5" x14ac:dyDescent="0.2">
      <c r="A206" s="455" t="s">
        <v>315</v>
      </c>
      <c r="B206" s="455" t="s">
        <v>918</v>
      </c>
      <c r="C206" s="455" t="s">
        <v>835</v>
      </c>
      <c r="D206" s="455"/>
      <c r="E206" s="455" t="s">
        <v>988</v>
      </c>
    </row>
    <row r="207" spans="1:5" x14ac:dyDescent="0.2">
      <c r="A207" s="455" t="s">
        <v>329</v>
      </c>
      <c r="B207" s="455" t="s">
        <v>1001</v>
      </c>
      <c r="C207" s="455" t="s">
        <v>895</v>
      </c>
      <c r="D207" s="455" t="s">
        <v>1196</v>
      </c>
      <c r="E207" s="455" t="s">
        <v>989</v>
      </c>
    </row>
    <row r="208" spans="1:5" x14ac:dyDescent="0.2">
      <c r="A208" s="455" t="s">
        <v>316</v>
      </c>
      <c r="B208" s="455" t="s">
        <v>1001</v>
      </c>
      <c r="C208" s="455" t="s">
        <v>899</v>
      </c>
      <c r="D208" s="455"/>
      <c r="E208" s="455" t="s">
        <v>990</v>
      </c>
    </row>
    <row r="209" spans="1:5" x14ac:dyDescent="0.2">
      <c r="A209" s="455" t="s">
        <v>320</v>
      </c>
      <c r="B209" s="455" t="s">
        <v>791</v>
      </c>
      <c r="C209" s="455" t="s">
        <v>835</v>
      </c>
      <c r="D209" s="455" t="s">
        <v>1083</v>
      </c>
      <c r="E209" s="455" t="s">
        <v>991</v>
      </c>
    </row>
    <row r="210" spans="1:5" x14ac:dyDescent="0.2">
      <c r="A210" s="455" t="s">
        <v>323</v>
      </c>
      <c r="B210" s="455" t="s">
        <v>791</v>
      </c>
      <c r="C210" s="455" t="s">
        <v>899</v>
      </c>
      <c r="D210" s="455"/>
      <c r="E210" s="455" t="s">
        <v>992</v>
      </c>
    </row>
    <row r="211" spans="1:5" x14ac:dyDescent="0.2">
      <c r="A211" s="455" t="s">
        <v>319</v>
      </c>
      <c r="B211" s="455" t="s">
        <v>1001</v>
      </c>
      <c r="C211" s="455" t="s">
        <v>895</v>
      </c>
      <c r="D211" s="455"/>
      <c r="E211" s="455" t="s">
        <v>993</v>
      </c>
    </row>
    <row r="212" spans="1:5" x14ac:dyDescent="0.2">
      <c r="A212" s="455" t="s">
        <v>217</v>
      </c>
      <c r="B212" s="455" t="s">
        <v>891</v>
      </c>
      <c r="C212" s="455" t="s">
        <v>899</v>
      </c>
      <c r="D212" s="455"/>
      <c r="E212" s="455" t="s">
        <v>994</v>
      </c>
    </row>
    <row r="213" spans="1:5" x14ac:dyDescent="0.2">
      <c r="A213" s="455" t="s">
        <v>313</v>
      </c>
      <c r="B213" s="455" t="s">
        <v>795</v>
      </c>
      <c r="C213" s="455" t="s">
        <v>835</v>
      </c>
      <c r="D213" s="455"/>
      <c r="E213" s="455" t="s">
        <v>995</v>
      </c>
    </row>
    <row r="214" spans="1:5" x14ac:dyDescent="0.2">
      <c r="A214" s="455" t="s">
        <v>324</v>
      </c>
      <c r="B214" s="455" t="s">
        <v>1001</v>
      </c>
      <c r="C214" s="455" t="s">
        <v>895</v>
      </c>
      <c r="D214" s="455" t="s">
        <v>1197</v>
      </c>
      <c r="E214" s="455" t="s">
        <v>996</v>
      </c>
    </row>
    <row r="215" spans="1:5" x14ac:dyDescent="0.2">
      <c r="A215" s="455" t="s">
        <v>317</v>
      </c>
      <c r="B215" s="455" t="s">
        <v>795</v>
      </c>
      <c r="C215" s="455" t="s">
        <v>1047</v>
      </c>
      <c r="D215" s="455" t="s">
        <v>1127</v>
      </c>
      <c r="E215" s="455" t="s">
        <v>997</v>
      </c>
    </row>
    <row r="216" spans="1:5" x14ac:dyDescent="0.2">
      <c r="A216" s="455" t="s">
        <v>998</v>
      </c>
      <c r="B216" s="455"/>
      <c r="C216" s="455"/>
      <c r="D216" s="455"/>
      <c r="E216" s="455" t="s">
        <v>999</v>
      </c>
    </row>
    <row r="217" spans="1:5" x14ac:dyDescent="0.2">
      <c r="A217" s="455" t="s">
        <v>326</v>
      </c>
      <c r="B217" s="455" t="s">
        <v>1001</v>
      </c>
      <c r="C217" s="455" t="s">
        <v>895</v>
      </c>
      <c r="D217" s="455" t="s">
        <v>1157</v>
      </c>
      <c r="E217" s="455" t="s">
        <v>1000</v>
      </c>
    </row>
    <row r="218" spans="1:5" x14ac:dyDescent="0.2">
      <c r="A218" s="455" t="s">
        <v>1001</v>
      </c>
      <c r="B218" s="455"/>
      <c r="C218" s="455"/>
      <c r="D218" s="455" t="s">
        <v>1133</v>
      </c>
      <c r="E218" s="455" t="s">
        <v>1002</v>
      </c>
    </row>
    <row r="219" spans="1:5" x14ac:dyDescent="0.2">
      <c r="A219" s="455" t="s">
        <v>1003</v>
      </c>
      <c r="B219" s="455"/>
      <c r="C219" s="455"/>
      <c r="D219" s="455" t="s">
        <v>1130</v>
      </c>
      <c r="E219" s="455" t="s">
        <v>1004</v>
      </c>
    </row>
    <row r="220" spans="1:5" x14ac:dyDescent="0.2">
      <c r="A220" s="455" t="s">
        <v>314</v>
      </c>
      <c r="B220" s="455" t="s">
        <v>1001</v>
      </c>
      <c r="C220" s="455" t="s">
        <v>899</v>
      </c>
      <c r="D220" s="455" t="s">
        <v>1126</v>
      </c>
      <c r="E220" s="455" t="s">
        <v>1005</v>
      </c>
    </row>
    <row r="221" spans="1:5" x14ac:dyDescent="0.2">
      <c r="A221" s="455" t="s">
        <v>330</v>
      </c>
      <c r="B221" s="455" t="s">
        <v>891</v>
      </c>
      <c r="C221" s="455" t="s">
        <v>1047</v>
      </c>
      <c r="D221" s="455" t="s">
        <v>1198</v>
      </c>
      <c r="E221" s="455" t="s">
        <v>1006</v>
      </c>
    </row>
    <row r="222" spans="1:5" x14ac:dyDescent="0.2">
      <c r="A222" s="455" t="s">
        <v>1007</v>
      </c>
      <c r="B222" s="455" t="s">
        <v>795</v>
      </c>
      <c r="C222" s="455" t="s">
        <v>835</v>
      </c>
      <c r="D222" s="455" t="s">
        <v>1128</v>
      </c>
      <c r="E222" s="455" t="s">
        <v>1008</v>
      </c>
    </row>
    <row r="223" spans="1:5" x14ac:dyDescent="0.2">
      <c r="A223" s="455" t="s">
        <v>322</v>
      </c>
      <c r="B223" s="455" t="s">
        <v>795</v>
      </c>
      <c r="C223" s="455" t="s">
        <v>835</v>
      </c>
      <c r="D223" s="455" t="s">
        <v>1129</v>
      </c>
      <c r="E223" s="455" t="s">
        <v>1009</v>
      </c>
    </row>
    <row r="224" spans="1:5" x14ac:dyDescent="0.2">
      <c r="A224" s="455" t="s">
        <v>332</v>
      </c>
      <c r="B224" s="455" t="s">
        <v>795</v>
      </c>
      <c r="C224" s="455" t="s">
        <v>835</v>
      </c>
      <c r="D224" s="455" t="s">
        <v>1108</v>
      </c>
      <c r="E224" s="455" t="s">
        <v>1010</v>
      </c>
    </row>
    <row r="225" spans="1:5" x14ac:dyDescent="0.2">
      <c r="A225" s="455" t="s">
        <v>1011</v>
      </c>
      <c r="B225" s="455" t="s">
        <v>1001</v>
      </c>
      <c r="C225" s="455" t="s">
        <v>899</v>
      </c>
      <c r="D225" s="455" t="s">
        <v>1090</v>
      </c>
      <c r="E225" s="455" t="s">
        <v>1012</v>
      </c>
    </row>
    <row r="226" spans="1:5" x14ac:dyDescent="0.2">
      <c r="A226" s="455" t="s">
        <v>1013</v>
      </c>
      <c r="B226" s="455" t="s">
        <v>891</v>
      </c>
      <c r="C226" s="455" t="s">
        <v>835</v>
      </c>
      <c r="D226" s="455"/>
      <c r="E226" s="455" t="s">
        <v>1014</v>
      </c>
    </row>
    <row r="227" spans="1:5" x14ac:dyDescent="0.2">
      <c r="A227" s="455" t="s">
        <v>318</v>
      </c>
      <c r="B227" s="455" t="s">
        <v>1001</v>
      </c>
      <c r="C227" s="455" t="s">
        <v>835</v>
      </c>
      <c r="D227" s="455"/>
      <c r="E227" s="455" t="s">
        <v>1015</v>
      </c>
    </row>
    <row r="228" spans="1:5" x14ac:dyDescent="0.2">
      <c r="A228" s="455" t="s">
        <v>1016</v>
      </c>
      <c r="B228" s="455" t="s">
        <v>918</v>
      </c>
      <c r="C228" s="455" t="s">
        <v>895</v>
      </c>
      <c r="D228" s="455" t="s">
        <v>1199</v>
      </c>
      <c r="E228" s="455" t="s">
        <v>1017</v>
      </c>
    </row>
    <row r="229" spans="1:5" x14ac:dyDescent="0.2">
      <c r="A229" s="455" t="s">
        <v>1018</v>
      </c>
      <c r="B229" s="455" t="s">
        <v>891</v>
      </c>
      <c r="C229" s="455" t="s">
        <v>835</v>
      </c>
      <c r="D229" s="455"/>
      <c r="E229" s="455" t="s">
        <v>1019</v>
      </c>
    </row>
    <row r="230" spans="1:5" x14ac:dyDescent="0.2">
      <c r="A230" s="455" t="s">
        <v>197</v>
      </c>
      <c r="B230" s="455" t="s">
        <v>1001</v>
      </c>
      <c r="C230" s="455" t="s">
        <v>895</v>
      </c>
      <c r="D230" s="455"/>
      <c r="E230" s="455" t="s">
        <v>1020</v>
      </c>
    </row>
    <row r="231" spans="1:5" x14ac:dyDescent="0.2">
      <c r="A231" s="455" t="s">
        <v>1021</v>
      </c>
      <c r="B231" s="455"/>
      <c r="C231" s="455"/>
      <c r="D231" s="455" t="s">
        <v>1088</v>
      </c>
      <c r="E231" s="455" t="s">
        <v>1022</v>
      </c>
    </row>
    <row r="232" spans="1:5" x14ac:dyDescent="0.2">
      <c r="A232" s="455" t="s">
        <v>1023</v>
      </c>
      <c r="B232" s="455"/>
      <c r="C232" s="455"/>
      <c r="D232" s="455" t="s">
        <v>1093</v>
      </c>
      <c r="E232" s="455" t="s">
        <v>1024</v>
      </c>
    </row>
    <row r="233" spans="1:5" x14ac:dyDescent="0.2">
      <c r="A233" s="455" t="s">
        <v>339</v>
      </c>
      <c r="B233" s="455" t="s">
        <v>1001</v>
      </c>
      <c r="C233" s="455" t="s">
        <v>895</v>
      </c>
      <c r="D233" s="455"/>
      <c r="E233" s="455" t="s">
        <v>1025</v>
      </c>
    </row>
    <row r="234" spans="1:5" x14ac:dyDescent="0.2">
      <c r="A234" s="455" t="s">
        <v>338</v>
      </c>
      <c r="B234" s="455" t="s">
        <v>791</v>
      </c>
      <c r="C234" s="455" t="s">
        <v>1047</v>
      </c>
      <c r="D234" s="455" t="s">
        <v>1135</v>
      </c>
      <c r="E234" s="455" t="s">
        <v>1026</v>
      </c>
    </row>
    <row r="235" spans="1:5" x14ac:dyDescent="0.2">
      <c r="A235" s="455" t="s">
        <v>336</v>
      </c>
      <c r="B235" s="455" t="s">
        <v>795</v>
      </c>
      <c r="C235" s="455" t="s">
        <v>899</v>
      </c>
      <c r="D235" s="455"/>
      <c r="E235" s="455" t="s">
        <v>1027</v>
      </c>
    </row>
    <row r="236" spans="1:5" x14ac:dyDescent="0.2">
      <c r="A236" s="455" t="s">
        <v>344</v>
      </c>
      <c r="B236" s="455" t="s">
        <v>795</v>
      </c>
      <c r="C236" s="455" t="s">
        <v>1047</v>
      </c>
      <c r="D236" s="455"/>
      <c r="E236" s="455" t="s">
        <v>1028</v>
      </c>
    </row>
    <row r="237" spans="1:5" x14ac:dyDescent="0.2">
      <c r="A237" s="455" t="s">
        <v>1029</v>
      </c>
      <c r="B237" s="455"/>
      <c r="C237" s="455"/>
      <c r="D237" s="455" t="s">
        <v>1110</v>
      </c>
      <c r="E237" s="455" t="s">
        <v>1030</v>
      </c>
    </row>
    <row r="238" spans="1:5" x14ac:dyDescent="0.2">
      <c r="A238" s="455" t="s">
        <v>1031</v>
      </c>
      <c r="B238" s="455" t="s">
        <v>791</v>
      </c>
      <c r="C238" s="455" t="s">
        <v>899</v>
      </c>
      <c r="D238" s="455"/>
      <c r="E238" s="455" t="s">
        <v>1032</v>
      </c>
    </row>
    <row r="239" spans="1:5" x14ac:dyDescent="0.2">
      <c r="A239" s="455" t="s">
        <v>1033</v>
      </c>
      <c r="B239" s="455"/>
      <c r="C239" s="455"/>
      <c r="D239" s="455" t="s">
        <v>1117</v>
      </c>
      <c r="E239" s="455" t="s">
        <v>1034</v>
      </c>
    </row>
    <row r="240" spans="1:5" x14ac:dyDescent="0.2">
      <c r="A240" s="455" t="s">
        <v>340</v>
      </c>
      <c r="B240" s="455" t="s">
        <v>791</v>
      </c>
      <c r="C240" s="455" t="s">
        <v>1047</v>
      </c>
      <c r="D240" s="455" t="s">
        <v>1157</v>
      </c>
      <c r="E240" s="455" t="s">
        <v>1035</v>
      </c>
    </row>
    <row r="241" spans="1:5" x14ac:dyDescent="0.2">
      <c r="A241" s="455" t="s">
        <v>1036</v>
      </c>
      <c r="B241" s="455"/>
      <c r="C241" s="455"/>
      <c r="D241" s="455" t="s">
        <v>1131</v>
      </c>
      <c r="E241" s="455" t="s">
        <v>1037</v>
      </c>
    </row>
    <row r="242" spans="1:5" x14ac:dyDescent="0.2">
      <c r="A242" s="455" t="s">
        <v>1038</v>
      </c>
      <c r="B242" s="455"/>
      <c r="C242" s="455"/>
      <c r="D242" s="455" t="s">
        <v>1134</v>
      </c>
      <c r="E242" s="455" t="s">
        <v>1039</v>
      </c>
    </row>
    <row r="243" spans="1:5" x14ac:dyDescent="0.2">
      <c r="A243" s="455" t="s">
        <v>341</v>
      </c>
      <c r="B243" s="455" t="s">
        <v>891</v>
      </c>
      <c r="C243" s="455" t="s">
        <v>835</v>
      </c>
      <c r="D243" s="455"/>
      <c r="E243" s="455" t="s">
        <v>1040</v>
      </c>
    </row>
    <row r="244" spans="1:5" x14ac:dyDescent="0.2">
      <c r="A244" s="455" t="s">
        <v>342</v>
      </c>
      <c r="B244" s="455" t="s">
        <v>918</v>
      </c>
      <c r="C244" s="455" t="s">
        <v>899</v>
      </c>
      <c r="D244" s="455"/>
      <c r="E244" s="455" t="s">
        <v>1041</v>
      </c>
    </row>
    <row r="245" spans="1:5" x14ac:dyDescent="0.2">
      <c r="A245" s="455" t="s">
        <v>1151</v>
      </c>
      <c r="B245" s="455" t="s">
        <v>795</v>
      </c>
      <c r="C245" s="455" t="s">
        <v>1047</v>
      </c>
      <c r="D245" s="455"/>
      <c r="E245" s="455" t="s">
        <v>1042</v>
      </c>
    </row>
    <row r="246" spans="1:5" x14ac:dyDescent="0.2">
      <c r="A246" s="455" t="s">
        <v>345</v>
      </c>
      <c r="B246" s="455" t="s">
        <v>791</v>
      </c>
      <c r="C246" s="455" t="s">
        <v>1047</v>
      </c>
      <c r="D246" s="455"/>
      <c r="E246" s="455" t="s">
        <v>1043</v>
      </c>
    </row>
    <row r="247" spans="1:5" x14ac:dyDescent="0.2">
      <c r="A247" s="455" t="s">
        <v>337</v>
      </c>
      <c r="B247" s="455" t="s">
        <v>1001</v>
      </c>
      <c r="C247" s="455" t="s">
        <v>899</v>
      </c>
      <c r="D247" s="455"/>
      <c r="E247" s="455" t="s">
        <v>1044</v>
      </c>
    </row>
    <row r="248" spans="1:5" ht="91" x14ac:dyDescent="0.2">
      <c r="A248" s="455" t="s">
        <v>346</v>
      </c>
      <c r="B248" s="455" t="s">
        <v>1001</v>
      </c>
      <c r="C248" s="455" t="s">
        <v>895</v>
      </c>
      <c r="D248" s="459" t="s">
        <v>1200</v>
      </c>
      <c r="E248" s="455" t="s">
        <v>1045</v>
      </c>
    </row>
    <row r="249" spans="1:5" x14ac:dyDescent="0.2">
      <c r="A249" s="455" t="s">
        <v>347</v>
      </c>
      <c r="B249" s="455" t="s">
        <v>795</v>
      </c>
      <c r="C249" s="455" t="s">
        <v>899</v>
      </c>
      <c r="D249" s="455"/>
      <c r="E249" s="455" t="s">
        <v>1046</v>
      </c>
    </row>
    <row r="250" spans="1:5" x14ac:dyDescent="0.2">
      <c r="A250" s="455" t="s">
        <v>1047</v>
      </c>
      <c r="B250" s="455"/>
      <c r="C250" s="455"/>
      <c r="D250" s="455" t="s">
        <v>1201</v>
      </c>
      <c r="E250" s="455" t="s">
        <v>1048</v>
      </c>
    </row>
    <row r="251" spans="1:5" x14ac:dyDescent="0.2">
      <c r="A251" s="455" t="s">
        <v>351</v>
      </c>
      <c r="B251" s="455" t="s">
        <v>891</v>
      </c>
      <c r="C251" s="455" t="s">
        <v>835</v>
      </c>
      <c r="D251" s="455"/>
      <c r="E251" s="455" t="s">
        <v>1049</v>
      </c>
    </row>
    <row r="252" spans="1:5" x14ac:dyDescent="0.2">
      <c r="A252" s="455" t="s">
        <v>1050</v>
      </c>
      <c r="B252" s="455" t="s">
        <v>941</v>
      </c>
      <c r="C252" s="455" t="s">
        <v>835</v>
      </c>
      <c r="D252" s="455"/>
      <c r="E252" s="455" t="s">
        <v>700</v>
      </c>
    </row>
    <row r="253" spans="1:5" x14ac:dyDescent="0.2">
      <c r="A253" s="455" t="s">
        <v>352</v>
      </c>
      <c r="B253" s="455" t="s">
        <v>795</v>
      </c>
      <c r="C253" s="455" t="s">
        <v>899</v>
      </c>
      <c r="D253" s="455"/>
      <c r="E253" s="455" t="s">
        <v>1051</v>
      </c>
    </row>
    <row r="254" spans="1:5" x14ac:dyDescent="0.2">
      <c r="A254" s="455" t="s">
        <v>1052</v>
      </c>
      <c r="B254" s="455" t="s">
        <v>891</v>
      </c>
      <c r="C254" s="455" t="s">
        <v>1047</v>
      </c>
      <c r="D254" s="455"/>
      <c r="E254" s="455" t="s">
        <v>1053</v>
      </c>
    </row>
    <row r="255" spans="1:5" x14ac:dyDescent="0.2">
      <c r="A255" s="455" t="s">
        <v>1054</v>
      </c>
      <c r="B255" s="455" t="s">
        <v>891</v>
      </c>
      <c r="C255" s="455"/>
      <c r="D255" s="455"/>
      <c r="E255" s="455" t="s">
        <v>1055</v>
      </c>
    </row>
    <row r="256" spans="1:5" x14ac:dyDescent="0.2">
      <c r="A256" s="455" t="s">
        <v>1056</v>
      </c>
      <c r="B256" s="455" t="s">
        <v>891</v>
      </c>
      <c r="C256" s="455" t="s">
        <v>835</v>
      </c>
      <c r="D256" s="455"/>
      <c r="E256" s="455" t="s">
        <v>1057</v>
      </c>
    </row>
    <row r="257" spans="1:5" x14ac:dyDescent="0.2">
      <c r="A257" s="455" t="s">
        <v>1058</v>
      </c>
      <c r="B257" s="455" t="s">
        <v>891</v>
      </c>
      <c r="C257" s="455" t="s">
        <v>835</v>
      </c>
      <c r="D257" s="455"/>
      <c r="E257" s="455" t="s">
        <v>1059</v>
      </c>
    </row>
    <row r="258" spans="1:5" x14ac:dyDescent="0.2">
      <c r="A258" s="455" t="s">
        <v>356</v>
      </c>
      <c r="B258" s="455" t="s">
        <v>791</v>
      </c>
      <c r="C258" s="455" t="s">
        <v>899</v>
      </c>
      <c r="D258" s="455"/>
      <c r="E258" s="455" t="s">
        <v>1060</v>
      </c>
    </row>
    <row r="259" spans="1:5" x14ac:dyDescent="0.2">
      <c r="A259" s="455" t="s">
        <v>353</v>
      </c>
      <c r="B259" s="455" t="s">
        <v>791</v>
      </c>
      <c r="C259" s="455" t="s">
        <v>899</v>
      </c>
      <c r="D259" s="455"/>
      <c r="E259" s="455" t="s">
        <v>1061</v>
      </c>
    </row>
    <row r="260" spans="1:5" x14ac:dyDescent="0.2">
      <c r="A260" s="455" t="s">
        <v>1062</v>
      </c>
      <c r="B260" s="455"/>
      <c r="C260" s="455"/>
      <c r="D260" s="455" t="s">
        <v>1136</v>
      </c>
      <c r="E260" s="455" t="s">
        <v>1063</v>
      </c>
    </row>
    <row r="261" spans="1:5" x14ac:dyDescent="0.2">
      <c r="A261" s="455" t="s">
        <v>312</v>
      </c>
      <c r="B261" s="455" t="s">
        <v>791</v>
      </c>
      <c r="C261" s="455" t="s">
        <v>899</v>
      </c>
      <c r="D261" s="455" t="s">
        <v>1157</v>
      </c>
      <c r="E261" s="455" t="s">
        <v>1064</v>
      </c>
    </row>
    <row r="262" spans="1:5" x14ac:dyDescent="0.2">
      <c r="A262" s="455" t="s">
        <v>255</v>
      </c>
      <c r="B262" s="455" t="s">
        <v>795</v>
      </c>
      <c r="C262" s="455" t="s">
        <v>1047</v>
      </c>
      <c r="D262" s="455"/>
      <c r="E262" s="455" t="s">
        <v>1065</v>
      </c>
    </row>
    <row r="263" spans="1:5" x14ac:dyDescent="0.2">
      <c r="A263" s="455" t="s">
        <v>1066</v>
      </c>
      <c r="B263" s="455" t="s">
        <v>918</v>
      </c>
      <c r="C263" s="455" t="s">
        <v>895</v>
      </c>
      <c r="D263" s="455" t="s">
        <v>1202</v>
      </c>
      <c r="E263" s="455" t="s">
        <v>1067</v>
      </c>
    </row>
    <row r="264" spans="1:5" x14ac:dyDescent="0.2">
      <c r="A264" s="455" t="s">
        <v>325</v>
      </c>
      <c r="B264" s="455" t="s">
        <v>1001</v>
      </c>
      <c r="C264" s="455" t="s">
        <v>1047</v>
      </c>
      <c r="D264" s="455" t="s">
        <v>1083</v>
      </c>
      <c r="E264" s="455" t="s">
        <v>1068</v>
      </c>
    </row>
    <row r="265" spans="1:5" x14ac:dyDescent="0.2">
      <c r="A265" s="455" t="s">
        <v>358</v>
      </c>
      <c r="B265" s="455" t="s">
        <v>1001</v>
      </c>
      <c r="C265" s="455" t="s">
        <v>895</v>
      </c>
      <c r="D265" s="455" t="s">
        <v>1137</v>
      </c>
      <c r="E265" s="455" t="s">
        <v>1069</v>
      </c>
    </row>
    <row r="266" spans="1:5" ht="76" x14ac:dyDescent="0.2">
      <c r="A266" s="455" t="s">
        <v>359</v>
      </c>
      <c r="B266" s="455" t="s">
        <v>1001</v>
      </c>
      <c r="C266" s="455" t="s">
        <v>899</v>
      </c>
      <c r="D266" s="459" t="s">
        <v>1203</v>
      </c>
      <c r="E266" s="455" t="s">
        <v>1070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8" zoomScale="133" zoomScaleNormal="80" workbookViewId="0">
      <selection activeCell="D34" sqref="D34"/>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5" t="s">
        <v>395</v>
      </c>
      <c r="C1" s="465"/>
      <c r="D1" s="465"/>
      <c r="E1" s="465"/>
      <c r="F1" s="125"/>
      <c r="G1" s="125"/>
      <c r="H1" s="125"/>
      <c r="I1" s="125"/>
      <c r="J1" s="125"/>
      <c r="K1" s="125"/>
      <c r="L1" s="125"/>
      <c r="M1" s="125"/>
      <c r="N1" s="125"/>
      <c r="O1" s="125"/>
    </row>
    <row r="2" spans="2:15" s="126" customFormat="1" ht="25" customHeight="1" x14ac:dyDescent="0.2">
      <c r="B2" s="466" t="s">
        <v>405</v>
      </c>
      <c r="C2" s="466"/>
      <c r="D2" s="466"/>
      <c r="E2" s="466"/>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681</v>
      </c>
    </row>
    <row r="9" spans="2:15" s="133" customFormat="1" ht="14" x14ac:dyDescent="0.15">
      <c r="B9" s="131"/>
      <c r="C9" s="131"/>
    </row>
    <row r="10" spans="2:15" s="133" customFormat="1" ht="34" customHeight="1" x14ac:dyDescent="0.15">
      <c r="B10" s="130" t="s">
        <v>434</v>
      </c>
      <c r="C10" s="131"/>
      <c r="D10" s="132" t="s">
        <v>692</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7" t="s">
        <v>633</v>
      </c>
      <c r="C20" s="468"/>
      <c r="D20" s="468"/>
    </row>
    <row r="21" spans="2:15" ht="31" x14ac:dyDescent="0.2">
      <c r="B21" s="168" t="s">
        <v>634</v>
      </c>
      <c r="C21" s="164"/>
      <c r="D21" s="167" t="s">
        <v>685</v>
      </c>
    </row>
    <row r="22" spans="2:15" x14ac:dyDescent="0.2">
      <c r="B22" s="169"/>
      <c r="C22" s="164"/>
      <c r="D22" s="1"/>
    </row>
    <row r="23" spans="2:15" x14ac:dyDescent="0.2">
      <c r="B23" s="263" t="s">
        <v>4</v>
      </c>
      <c r="C23" s="169" t="s">
        <v>5</v>
      </c>
      <c r="D23" s="263" t="s">
        <v>6</v>
      </c>
    </row>
    <row r="24" spans="2:15" x14ac:dyDescent="0.2">
      <c r="B24" s="274" t="s">
        <v>7</v>
      </c>
      <c r="C24" s="275">
        <f>C25*C26</f>
        <v>3</v>
      </c>
      <c r="D24" s="276"/>
    </row>
    <row r="25" spans="2:15" x14ac:dyDescent="0.2">
      <c r="B25" s="277" t="s">
        <v>8</v>
      </c>
      <c r="C25" s="278">
        <v>1</v>
      </c>
      <c r="D25" s="279"/>
    </row>
    <row r="26" spans="2:15" x14ac:dyDescent="0.2">
      <c r="B26" s="280" t="s">
        <v>10</v>
      </c>
      <c r="C26" s="281">
        <v>3</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24" t="s">
        <v>683</v>
      </c>
    </row>
    <row r="31" spans="2:15" ht="14" customHeight="1" x14ac:dyDescent="0.2">
      <c r="B31" s="288"/>
      <c r="C31" s="288"/>
      <c r="D31" s="290"/>
    </row>
    <row r="32" spans="2:15" ht="34" customHeight="1" x14ac:dyDescent="0.2">
      <c r="B32" s="287" t="s">
        <v>638</v>
      </c>
      <c r="C32" s="288"/>
      <c r="D32" s="424" t="s">
        <v>684</v>
      </c>
    </row>
    <row r="33" spans="2:4" ht="14" customHeight="1" x14ac:dyDescent="0.2">
      <c r="B33" s="288"/>
      <c r="C33" s="288"/>
      <c r="D33" s="290"/>
    </row>
    <row r="34" spans="2:4" ht="34" customHeight="1" x14ac:dyDescent="0.2">
      <c r="B34" s="291" t="s">
        <v>639</v>
      </c>
      <c r="C34" s="288"/>
      <c r="D34" s="424" t="s">
        <v>691</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zoomScale="108" zoomScaleNormal="80" workbookViewId="0">
      <selection activeCell="C10" sqref="C10"/>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469" t="s">
        <v>395</v>
      </c>
      <c r="B1" s="469"/>
      <c r="C1" s="469"/>
      <c r="D1" s="469"/>
      <c r="E1" s="469"/>
      <c r="F1" s="469"/>
      <c r="G1" s="469"/>
      <c r="H1" s="469"/>
      <c r="I1" s="469"/>
      <c r="J1" s="101"/>
      <c r="K1" s="101"/>
      <c r="L1" s="101"/>
    </row>
    <row r="2" spans="1:12" s="10" customFormat="1" ht="15" customHeight="1" x14ac:dyDescent="0.2">
      <c r="A2" s="470" t="s">
        <v>377</v>
      </c>
      <c r="B2" s="470"/>
      <c r="C2" s="470"/>
      <c r="D2" s="470"/>
      <c r="E2" s="470"/>
      <c r="F2" s="470"/>
      <c r="G2" s="470"/>
      <c r="H2" s="470"/>
      <c r="I2" s="470"/>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200000</v>
      </c>
      <c r="C6" s="31">
        <v>1</v>
      </c>
      <c r="D6" s="57" t="s">
        <v>512</v>
      </c>
      <c r="E6" s="75" t="s">
        <v>598</v>
      </c>
      <c r="F6" s="31">
        <v>70</v>
      </c>
      <c r="G6" s="31">
        <v>2000</v>
      </c>
      <c r="H6" s="65"/>
      <c r="I6" s="32" t="s">
        <v>1144</v>
      </c>
      <c r="K6" s="121"/>
    </row>
    <row r="7" spans="1:12" s="35" customFormat="1" ht="35.25" customHeight="1" x14ac:dyDescent="0.3">
      <c r="A7" s="34" t="s">
        <v>20</v>
      </c>
      <c r="B7" s="43">
        <v>20000</v>
      </c>
      <c r="C7" s="43">
        <v>1</v>
      </c>
      <c r="D7" s="75" t="s">
        <v>512</v>
      </c>
      <c r="E7" s="75" t="s">
        <v>598</v>
      </c>
      <c r="F7" s="43">
        <v>50</v>
      </c>
      <c r="G7" s="43">
        <v>2000</v>
      </c>
      <c r="H7" s="66"/>
      <c r="I7" s="45" t="s">
        <v>1145</v>
      </c>
    </row>
    <row r="8" spans="1:12" s="35" customFormat="1" ht="35.25" customHeight="1" x14ac:dyDescent="0.3">
      <c r="A8" s="36" t="s">
        <v>371</v>
      </c>
      <c r="B8" s="75"/>
      <c r="C8" s="27"/>
      <c r="D8" s="57"/>
      <c r="E8" s="57"/>
      <c r="F8" s="75"/>
      <c r="G8" s="27"/>
      <c r="H8" s="66"/>
      <c r="I8" s="29"/>
    </row>
    <row r="9" spans="1:12" s="35" customFormat="1" ht="35.25" customHeight="1" x14ac:dyDescent="0.3">
      <c r="A9" s="37" t="s">
        <v>410</v>
      </c>
      <c r="B9" s="44">
        <f>8000+7500+5000</f>
        <v>20500</v>
      </c>
      <c r="C9" s="44">
        <v>1</v>
      </c>
      <c r="D9" s="30" t="s">
        <v>512</v>
      </c>
      <c r="E9" s="44" t="s">
        <v>598</v>
      </c>
      <c r="F9" s="44">
        <v>15</v>
      </c>
      <c r="G9" s="44">
        <v>2004</v>
      </c>
      <c r="H9" s="67"/>
      <c r="I9" s="46" t="s">
        <v>1146</v>
      </c>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483" t="s">
        <v>362</v>
      </c>
      <c r="H12" s="484"/>
      <c r="I12" s="485"/>
    </row>
    <row r="13" spans="1:12" s="70" customFormat="1" ht="66" customHeight="1" x14ac:dyDescent="0.3">
      <c r="A13" s="139" t="s">
        <v>412</v>
      </c>
      <c r="B13" s="58">
        <f>2000*12+5000+20000+10000</f>
        <v>59000</v>
      </c>
      <c r="C13" s="58">
        <v>1</v>
      </c>
      <c r="D13" s="58" t="s">
        <v>512</v>
      </c>
      <c r="E13" s="58" t="s">
        <v>598</v>
      </c>
      <c r="F13" s="140"/>
      <c r="G13" s="480" t="s">
        <v>686</v>
      </c>
      <c r="H13" s="481"/>
      <c r="I13" s="482"/>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471" t="s">
        <v>362</v>
      </c>
      <c r="H18" s="472"/>
      <c r="I18" s="473"/>
      <c r="K18" s="63"/>
      <c r="L18" s="63"/>
    </row>
    <row r="19" spans="1:12" s="70" customFormat="1" ht="35.25" customHeight="1" x14ac:dyDescent="0.3">
      <c r="A19" s="143" t="s">
        <v>416</v>
      </c>
      <c r="B19" s="144"/>
      <c r="C19" s="144"/>
      <c r="D19" s="145"/>
      <c r="E19" s="145"/>
      <c r="F19" s="83"/>
      <c r="G19" s="474"/>
      <c r="H19" s="475"/>
      <c r="I19" s="476"/>
      <c r="K19" s="63"/>
      <c r="L19" s="63"/>
    </row>
    <row r="20" spans="1:12" s="70" customFormat="1" ht="35.25" customHeight="1" x14ac:dyDescent="0.3">
      <c r="A20" s="146" t="s">
        <v>417</v>
      </c>
      <c r="B20" s="147"/>
      <c r="C20" s="147"/>
      <c r="D20" s="75"/>
      <c r="E20" s="148"/>
      <c r="F20" s="149"/>
      <c r="G20" s="477"/>
      <c r="H20" s="478"/>
      <c r="I20" s="479"/>
      <c r="K20" s="63"/>
      <c r="L20" s="63"/>
    </row>
    <row r="21" spans="1:12" s="70" customFormat="1" ht="35.25" customHeight="1" x14ac:dyDescent="0.3">
      <c r="A21" s="107" t="s">
        <v>603</v>
      </c>
      <c r="B21" s="135"/>
      <c r="C21" s="135"/>
      <c r="D21" s="150"/>
      <c r="E21" s="150"/>
      <c r="F21" s="85"/>
      <c r="G21" s="507"/>
      <c r="H21" s="508"/>
      <c r="I21" s="511"/>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512" t="s">
        <v>362</v>
      </c>
      <c r="H24" s="513"/>
      <c r="I24" s="514"/>
      <c r="K24" s="63"/>
      <c r="L24" s="63"/>
    </row>
    <row r="25" spans="1:12" s="70" customFormat="1" ht="32.25" customHeight="1" x14ac:dyDescent="0.3">
      <c r="A25" s="105" t="s">
        <v>427</v>
      </c>
      <c r="B25" s="136"/>
      <c r="C25" s="136"/>
      <c r="D25" s="156"/>
      <c r="E25" s="156"/>
      <c r="F25" s="157"/>
      <c r="G25" s="515"/>
      <c r="H25" s="516"/>
      <c r="I25" s="517"/>
      <c r="K25" s="63"/>
      <c r="L25" s="63"/>
    </row>
    <row r="26" spans="1:12" s="70" customFormat="1" ht="32.25" customHeight="1" x14ac:dyDescent="0.3">
      <c r="A26" s="158" t="s">
        <v>398</v>
      </c>
      <c r="B26" s="159"/>
      <c r="C26" s="159"/>
      <c r="D26" s="75"/>
      <c r="E26" s="31"/>
      <c r="F26" s="160"/>
      <c r="G26" s="477"/>
      <c r="H26" s="478"/>
      <c r="I26" s="506"/>
      <c r="K26" s="63"/>
      <c r="L26" s="63"/>
    </row>
    <row r="27" spans="1:12" s="70" customFormat="1" ht="32.25" customHeight="1" x14ac:dyDescent="0.3">
      <c r="A27" s="106" t="s">
        <v>419</v>
      </c>
      <c r="B27" s="137"/>
      <c r="C27" s="137"/>
      <c r="D27" s="75"/>
      <c r="E27" s="75"/>
      <c r="F27" s="84"/>
      <c r="G27" s="477"/>
      <c r="H27" s="478"/>
      <c r="I27" s="506"/>
      <c r="K27" s="63"/>
      <c r="L27" s="63"/>
    </row>
    <row r="28" spans="1:12" s="70" customFormat="1" ht="32.25" customHeight="1" x14ac:dyDescent="0.3">
      <c r="A28" s="106" t="s">
        <v>376</v>
      </c>
      <c r="B28" s="137"/>
      <c r="C28" s="137"/>
      <c r="D28" s="75"/>
      <c r="E28" s="75"/>
      <c r="F28" s="84"/>
      <c r="G28" s="477"/>
      <c r="H28" s="478"/>
      <c r="I28" s="506"/>
      <c r="K28" s="63"/>
      <c r="L28" s="63"/>
    </row>
    <row r="29" spans="1:12" s="70" customFormat="1" ht="32.25" customHeight="1" x14ac:dyDescent="0.3">
      <c r="A29" s="107" t="s">
        <v>604</v>
      </c>
      <c r="B29" s="135"/>
      <c r="C29" s="135"/>
      <c r="D29" s="150"/>
      <c r="E29" s="150"/>
      <c r="F29" s="85"/>
      <c r="G29" s="507"/>
      <c r="H29" s="508"/>
      <c r="I29" s="509"/>
      <c r="K29" s="63"/>
      <c r="L29" s="63"/>
    </row>
    <row r="30" spans="1:12" s="70" customFormat="1" x14ac:dyDescent="0.2">
      <c r="B30" s="25"/>
    </row>
    <row r="31" spans="1:12" s="10" customFormat="1" ht="23.25" customHeight="1" x14ac:dyDescent="0.2">
      <c r="A31" s="510" t="s">
        <v>420</v>
      </c>
      <c r="B31" s="510"/>
      <c r="C31" s="510"/>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t="s">
        <v>687</v>
      </c>
      <c r="J33" s="401"/>
    </row>
    <row r="34" spans="1:10" s="10" customFormat="1" ht="31" customHeight="1" x14ac:dyDescent="0.3">
      <c r="A34" s="217" t="s">
        <v>23</v>
      </c>
      <c r="B34" s="43">
        <v>1000</v>
      </c>
      <c r="C34" s="43">
        <v>1</v>
      </c>
      <c r="D34" s="75" t="s">
        <v>512</v>
      </c>
      <c r="E34" s="75" t="s">
        <v>598</v>
      </c>
      <c r="F34" s="407">
        <v>10</v>
      </c>
      <c r="G34" s="407">
        <v>2020</v>
      </c>
      <c r="H34" s="408"/>
      <c r="I34" s="409" t="s">
        <v>688</v>
      </c>
      <c r="J34" s="400"/>
    </row>
    <row r="35" spans="1:10" s="10" customFormat="1" ht="31" customHeight="1" x14ac:dyDescent="0.3">
      <c r="A35" s="217" t="s">
        <v>372</v>
      </c>
      <c r="B35" s="407"/>
      <c r="C35" s="407"/>
      <c r="D35" s="75"/>
      <c r="E35" s="75"/>
      <c r="F35" s="407"/>
      <c r="G35" s="407"/>
      <c r="H35" s="408"/>
      <c r="I35" s="409"/>
      <c r="J35" s="400"/>
    </row>
    <row r="36" spans="1:10" s="70" customFormat="1" ht="31" customHeight="1" x14ac:dyDescent="0.3">
      <c r="A36" s="220" t="s">
        <v>605</v>
      </c>
      <c r="B36" s="410"/>
      <c r="C36" s="410"/>
      <c r="D36" s="411"/>
      <c r="E36" s="412"/>
      <c r="F36" s="410"/>
      <c r="G36" s="410"/>
      <c r="H36" s="413"/>
      <c r="I36" s="414"/>
      <c r="J36" s="400"/>
    </row>
    <row r="37" spans="1:10" s="10" customFormat="1" x14ac:dyDescent="0.2">
      <c r="F37" s="61"/>
      <c r="G37" s="70"/>
    </row>
    <row r="38" spans="1:10" s="64" customFormat="1" ht="28.5" customHeight="1" x14ac:dyDescent="0.2">
      <c r="A38" s="56" t="s">
        <v>421</v>
      </c>
      <c r="B38" s="86"/>
      <c r="C38" s="86"/>
      <c r="D38" s="86"/>
      <c r="E38" s="86"/>
      <c r="F38" s="86"/>
      <c r="G38" s="486"/>
      <c r="H38" s="486"/>
      <c r="I38" s="486"/>
    </row>
    <row r="39" spans="1:10" s="64" customFormat="1" ht="34.5" customHeight="1" x14ac:dyDescent="0.2">
      <c r="A39" s="79" t="s">
        <v>13</v>
      </c>
      <c r="B39" s="98" t="s">
        <v>403</v>
      </c>
      <c r="C39" s="98" t="s">
        <v>404</v>
      </c>
      <c r="D39" s="98" t="s">
        <v>15</v>
      </c>
      <c r="E39" s="98" t="s">
        <v>16</v>
      </c>
      <c r="F39" s="87" t="s">
        <v>361</v>
      </c>
      <c r="G39" s="497" t="s">
        <v>362</v>
      </c>
      <c r="H39" s="498"/>
      <c r="I39" s="499"/>
    </row>
    <row r="40" spans="1:10" s="70" customFormat="1" ht="18" customHeight="1" x14ac:dyDescent="0.2">
      <c r="A40" s="108" t="s">
        <v>19</v>
      </c>
      <c r="B40" s="120"/>
      <c r="C40" s="112"/>
      <c r="D40" s="112"/>
      <c r="E40" s="112"/>
      <c r="F40" s="112"/>
      <c r="G40" s="487"/>
      <c r="H40" s="487"/>
      <c r="I40" s="488"/>
    </row>
    <row r="41" spans="1:10" s="70" customFormat="1" ht="41.25" customHeight="1" x14ac:dyDescent="0.3">
      <c r="A41" s="95" t="s">
        <v>365</v>
      </c>
      <c r="B41" s="145"/>
      <c r="C41" s="415"/>
      <c r="D41" s="419"/>
      <c r="E41" s="420"/>
      <c r="F41" s="84"/>
      <c r="G41" s="500"/>
      <c r="H41" s="501"/>
      <c r="I41" s="502"/>
    </row>
    <row r="42" spans="1:10" s="69" customFormat="1" ht="31.5" customHeight="1" x14ac:dyDescent="0.3">
      <c r="A42" s="96" t="s">
        <v>366</v>
      </c>
      <c r="B42" s="150"/>
      <c r="C42" s="416"/>
      <c r="D42" s="421"/>
      <c r="E42" s="422"/>
      <c r="F42" s="85"/>
      <c r="G42" s="489"/>
      <c r="H42" s="490"/>
      <c r="I42" s="491"/>
    </row>
    <row r="43" spans="1:10" s="69" customFormat="1" ht="17.25" customHeight="1" x14ac:dyDescent="0.2">
      <c r="A43" s="97" t="s">
        <v>20</v>
      </c>
      <c r="B43" s="418"/>
      <c r="C43" s="417"/>
      <c r="D43" s="417"/>
      <c r="E43" s="417"/>
      <c r="F43" s="423"/>
      <c r="G43" s="492"/>
      <c r="H43" s="492"/>
      <c r="I43" s="493"/>
    </row>
    <row r="44" spans="1:10" s="69" customFormat="1" ht="31.5" customHeight="1" x14ac:dyDescent="0.3">
      <c r="A44" s="95" t="s">
        <v>367</v>
      </c>
      <c r="B44" s="145"/>
      <c r="C44" s="415"/>
      <c r="D44" s="419"/>
      <c r="E44" s="420"/>
      <c r="F44" s="84"/>
      <c r="G44" s="494"/>
      <c r="H44" s="495"/>
      <c r="I44" s="496"/>
    </row>
    <row r="45" spans="1:10" s="69" customFormat="1" ht="31.5" customHeight="1" x14ac:dyDescent="0.3">
      <c r="A45" s="96" t="s">
        <v>368</v>
      </c>
      <c r="B45" s="150"/>
      <c r="C45" s="416"/>
      <c r="D45" s="421"/>
      <c r="E45" s="422"/>
      <c r="F45" s="85"/>
      <c r="G45" s="489"/>
      <c r="H45" s="490"/>
      <c r="I45" s="491"/>
    </row>
    <row r="46" spans="1:10" s="69" customFormat="1" ht="15" customHeight="1" x14ac:dyDescent="0.2">
      <c r="A46" s="97" t="s">
        <v>371</v>
      </c>
      <c r="B46" s="418"/>
      <c r="C46" s="417"/>
      <c r="D46" s="417"/>
      <c r="E46" s="417"/>
      <c r="F46" s="423"/>
      <c r="G46" s="492"/>
      <c r="H46" s="492"/>
      <c r="I46" s="493"/>
    </row>
    <row r="47" spans="1:10" s="69" customFormat="1" ht="31.5" customHeight="1" x14ac:dyDescent="0.3">
      <c r="A47" s="95" t="s">
        <v>373</v>
      </c>
      <c r="B47" s="145"/>
      <c r="C47" s="415"/>
      <c r="D47" s="419"/>
      <c r="E47" s="420"/>
      <c r="F47" s="84"/>
      <c r="G47" s="494"/>
      <c r="H47" s="495"/>
      <c r="I47" s="496"/>
    </row>
    <row r="48" spans="1:10" s="69" customFormat="1" ht="31.5" customHeight="1" x14ac:dyDescent="0.3">
      <c r="A48" s="96" t="s">
        <v>374</v>
      </c>
      <c r="B48" s="150"/>
      <c r="C48" s="416"/>
      <c r="D48" s="421"/>
      <c r="E48" s="422"/>
      <c r="F48" s="85"/>
      <c r="G48" s="503"/>
      <c r="H48" s="504"/>
      <c r="I48" s="505"/>
    </row>
    <row r="49" spans="1:9" s="69" customFormat="1" ht="16" x14ac:dyDescent="0.2">
      <c r="A49" s="97" t="s">
        <v>422</v>
      </c>
      <c r="B49" s="418"/>
      <c r="C49" s="417"/>
      <c r="D49" s="417"/>
      <c r="E49" s="417"/>
      <c r="F49" s="423"/>
      <c r="G49" s="492"/>
      <c r="H49" s="492"/>
      <c r="I49" s="493"/>
    </row>
    <row r="50" spans="1:9" s="69" customFormat="1" ht="31.5" customHeight="1" x14ac:dyDescent="0.3">
      <c r="A50" s="95" t="s">
        <v>369</v>
      </c>
      <c r="B50" s="145"/>
      <c r="C50" s="415"/>
      <c r="D50" s="419"/>
      <c r="E50" s="420"/>
      <c r="F50" s="84"/>
      <c r="G50" s="494"/>
      <c r="H50" s="495"/>
      <c r="I50" s="496"/>
    </row>
    <row r="51" spans="1:9" s="69" customFormat="1" ht="31.5" customHeight="1" x14ac:dyDescent="0.3">
      <c r="A51" s="96" t="s">
        <v>370</v>
      </c>
      <c r="B51" s="150"/>
      <c r="C51" s="416"/>
      <c r="D51" s="421"/>
      <c r="E51" s="422"/>
      <c r="F51" s="85"/>
      <c r="G51" s="503"/>
      <c r="H51" s="504"/>
      <c r="I51" s="505"/>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469" t="s">
        <v>395</v>
      </c>
      <c r="B1" s="469"/>
      <c r="C1" s="469"/>
      <c r="D1" s="469"/>
      <c r="E1" s="469"/>
      <c r="F1" s="469"/>
      <c r="G1" s="469"/>
      <c r="H1" s="469"/>
      <c r="I1" s="469"/>
      <c r="J1" s="101"/>
      <c r="K1" s="101"/>
    </row>
    <row r="2" spans="1:15" s="70" customFormat="1" ht="15" customHeight="1" x14ac:dyDescent="0.2">
      <c r="A2" s="470" t="s">
        <v>439</v>
      </c>
      <c r="B2" s="470"/>
      <c r="C2" s="470"/>
      <c r="D2" s="470"/>
      <c r="E2" s="470"/>
      <c r="F2" s="470"/>
      <c r="G2" s="470"/>
      <c r="H2" s="470"/>
      <c r="I2" s="470"/>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7" t="s">
        <v>363</v>
      </c>
      <c r="B13" s="527"/>
      <c r="C13" s="527"/>
      <c r="D13" s="527"/>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7" t="s">
        <v>364</v>
      </c>
      <c r="B21" s="527"/>
      <c r="C21" s="527"/>
      <c r="D21" s="527"/>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18" t="s">
        <v>362</v>
      </c>
      <c r="H22" s="519"/>
      <c r="I22" s="520"/>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1"/>
      <c r="H24" s="522"/>
      <c r="I24" s="523"/>
      <c r="J24" s="69"/>
      <c r="K24" s="69"/>
      <c r="L24" s="69"/>
    </row>
    <row r="25" spans="1:12" s="70" customFormat="1" ht="37" customHeight="1" x14ac:dyDescent="0.2">
      <c r="A25" s="96" t="s">
        <v>384</v>
      </c>
      <c r="B25" s="110"/>
      <c r="C25" s="110"/>
      <c r="D25" s="30"/>
      <c r="E25" s="110"/>
      <c r="F25" s="110"/>
      <c r="G25" s="524"/>
      <c r="H25" s="525"/>
      <c r="I25" s="526"/>
      <c r="J25" s="69"/>
      <c r="K25" s="69"/>
      <c r="L25" s="69"/>
    </row>
    <row r="26" spans="1:12" s="70" customFormat="1" ht="19" customHeight="1" x14ac:dyDescent="0.2">
      <c r="A26" s="109" t="s">
        <v>385</v>
      </c>
      <c r="B26" s="111"/>
      <c r="C26" s="111"/>
      <c r="D26" s="111"/>
      <c r="E26" s="111"/>
      <c r="F26" s="111"/>
      <c r="G26" s="487"/>
      <c r="H26" s="487"/>
      <c r="I26" s="488"/>
      <c r="J26" s="69"/>
      <c r="K26" s="69"/>
      <c r="L26" s="69"/>
    </row>
    <row r="27" spans="1:12" s="70" customFormat="1" ht="37" customHeight="1" x14ac:dyDescent="0.3">
      <c r="A27" s="36" t="s">
        <v>386</v>
      </c>
      <c r="B27" s="82"/>
      <c r="C27" s="82"/>
      <c r="D27" s="75"/>
      <c r="E27" s="75"/>
      <c r="F27" s="84"/>
      <c r="G27" s="521"/>
      <c r="H27" s="522"/>
      <c r="I27" s="523"/>
      <c r="J27" s="69"/>
      <c r="K27" s="69"/>
      <c r="L27" s="69"/>
    </row>
    <row r="28" spans="1:12" s="70" customFormat="1" ht="37" customHeight="1" x14ac:dyDescent="0.2">
      <c r="A28" s="96" t="s">
        <v>387</v>
      </c>
      <c r="B28" s="110"/>
      <c r="C28" s="110"/>
      <c r="D28" s="30"/>
      <c r="E28" s="110"/>
      <c r="F28" s="110"/>
      <c r="G28" s="524"/>
      <c r="H28" s="525"/>
      <c r="I28" s="526"/>
      <c r="J28" s="69"/>
      <c r="K28" s="69"/>
      <c r="L28" s="69"/>
    </row>
    <row r="29" spans="1:12" s="70" customFormat="1" ht="19" customHeight="1" x14ac:dyDescent="0.2">
      <c r="A29" s="109" t="s">
        <v>388</v>
      </c>
      <c r="B29" s="111"/>
      <c r="C29" s="111"/>
      <c r="D29" s="111"/>
      <c r="E29" s="111"/>
      <c r="F29" s="111"/>
      <c r="G29" s="487"/>
      <c r="H29" s="487"/>
      <c r="I29" s="488"/>
      <c r="J29" s="69"/>
      <c r="K29" s="69"/>
      <c r="L29" s="69"/>
    </row>
    <row r="30" spans="1:12" s="70" customFormat="1" ht="37" customHeight="1" x14ac:dyDescent="0.3">
      <c r="A30" s="36" t="s">
        <v>389</v>
      </c>
      <c r="B30" s="82"/>
      <c r="C30" s="82"/>
      <c r="D30" s="75"/>
      <c r="E30" s="75"/>
      <c r="F30" s="84"/>
      <c r="G30" s="521"/>
      <c r="H30" s="522"/>
      <c r="I30" s="523"/>
      <c r="J30" s="69"/>
      <c r="K30" s="69"/>
      <c r="L30" s="69"/>
    </row>
    <row r="31" spans="1:12" s="70" customFormat="1" ht="37" customHeight="1" x14ac:dyDescent="0.2">
      <c r="A31" s="96" t="s">
        <v>390</v>
      </c>
      <c r="B31" s="110"/>
      <c r="C31" s="110"/>
      <c r="D31" s="30"/>
      <c r="E31" s="110"/>
      <c r="F31" s="110"/>
      <c r="G31" s="524"/>
      <c r="H31" s="525"/>
      <c r="I31" s="526"/>
      <c r="J31" s="69"/>
      <c r="K31" s="69"/>
      <c r="L31" s="69"/>
    </row>
    <row r="32" spans="1:12" s="70" customFormat="1" ht="19" customHeight="1" x14ac:dyDescent="0.2">
      <c r="A32" s="109" t="s">
        <v>436</v>
      </c>
      <c r="B32" s="111"/>
      <c r="C32" s="111"/>
      <c r="D32" s="111"/>
      <c r="E32" s="111"/>
      <c r="F32" s="111"/>
      <c r="G32" s="487"/>
      <c r="H32" s="487"/>
      <c r="I32" s="488"/>
      <c r="J32" s="69"/>
      <c r="K32" s="69"/>
      <c r="L32" s="69"/>
    </row>
    <row r="33" spans="1:14" s="70" customFormat="1" ht="37" customHeight="1" x14ac:dyDescent="0.3">
      <c r="A33" s="36" t="s">
        <v>391</v>
      </c>
      <c r="B33" s="82"/>
      <c r="C33" s="82"/>
      <c r="D33" s="75"/>
      <c r="E33" s="75"/>
      <c r="F33" s="84"/>
      <c r="G33" s="521"/>
      <c r="H33" s="522"/>
      <c r="I33" s="523"/>
      <c r="J33" s="69"/>
      <c r="K33" s="69"/>
    </row>
    <row r="34" spans="1:14" s="70" customFormat="1" ht="37" customHeight="1" x14ac:dyDescent="0.2">
      <c r="A34" s="96" t="s">
        <v>392</v>
      </c>
      <c r="B34" s="110"/>
      <c r="C34" s="110"/>
      <c r="D34" s="30"/>
      <c r="E34" s="110"/>
      <c r="F34" s="110"/>
      <c r="G34" s="524"/>
      <c r="H34" s="525"/>
      <c r="I34" s="526"/>
      <c r="J34" s="69"/>
      <c r="K34" s="69"/>
    </row>
    <row r="35" spans="1:14" s="70" customFormat="1" ht="19" customHeight="1" x14ac:dyDescent="0.2">
      <c r="A35" s="109" t="s">
        <v>422</v>
      </c>
      <c r="B35" s="111"/>
      <c r="C35" s="111"/>
      <c r="D35" s="111"/>
      <c r="E35" s="111"/>
      <c r="F35" s="111"/>
      <c r="G35" s="487"/>
      <c r="H35" s="487"/>
      <c r="I35" s="488"/>
      <c r="J35" s="69"/>
      <c r="K35" s="78"/>
      <c r="L35" s="69"/>
      <c r="M35" s="69"/>
      <c r="N35" s="69"/>
    </row>
    <row r="36" spans="1:14" s="70" customFormat="1" ht="37" customHeight="1" x14ac:dyDescent="0.3">
      <c r="A36" s="36" t="s">
        <v>393</v>
      </c>
      <c r="B36" s="82"/>
      <c r="C36" s="82"/>
      <c r="D36" s="75"/>
      <c r="E36" s="75"/>
      <c r="F36" s="84"/>
      <c r="G36" s="521"/>
      <c r="H36" s="522"/>
      <c r="I36" s="523"/>
      <c r="J36" s="69"/>
      <c r="K36" s="69"/>
      <c r="L36" s="69"/>
      <c r="M36" s="69"/>
      <c r="N36" s="69"/>
    </row>
    <row r="37" spans="1:14" s="70" customFormat="1" ht="37" customHeight="1" x14ac:dyDescent="0.2">
      <c r="A37" s="96" t="s">
        <v>606</v>
      </c>
      <c r="B37" s="110"/>
      <c r="C37" s="110"/>
      <c r="D37" s="30"/>
      <c r="E37" s="110"/>
      <c r="F37" s="110"/>
      <c r="G37" s="524"/>
      <c r="H37" s="525"/>
      <c r="I37" s="526"/>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7" t="s">
        <v>602</v>
      </c>
      <c r="B43" s="527"/>
      <c r="C43" s="527"/>
      <c r="D43" s="527"/>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12" zoomScaleNormal="60" zoomScaleSheetLayoutView="100" workbookViewId="0">
      <selection activeCell="B14" sqref="B14"/>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469" t="s">
        <v>395</v>
      </c>
      <c r="B1" s="469"/>
      <c r="C1" s="469"/>
      <c r="D1" s="469"/>
      <c r="E1" s="469"/>
      <c r="F1" s="469"/>
    </row>
    <row r="2" spans="1:7" ht="15" customHeight="1" x14ac:dyDescent="0.2">
      <c r="A2" s="528" t="s">
        <v>424</v>
      </c>
      <c r="B2" s="528"/>
      <c r="C2" s="528"/>
      <c r="D2" s="528"/>
      <c r="E2" s="528"/>
      <c r="F2" s="528"/>
    </row>
    <row r="3" spans="1:7" x14ac:dyDescent="0.2">
      <c r="A3" s="528"/>
      <c r="B3" s="528"/>
      <c r="C3" s="528"/>
      <c r="D3" s="528"/>
      <c r="E3" s="528"/>
      <c r="F3" s="528"/>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t="s">
        <v>689</v>
      </c>
    </row>
    <row r="8" spans="1:7" s="35" customFormat="1" ht="37" customHeight="1" x14ac:dyDescent="0.3">
      <c r="A8" s="36" t="s">
        <v>26</v>
      </c>
      <c r="B8" s="26"/>
      <c r="C8" s="26"/>
      <c r="D8" s="26"/>
      <c r="E8" s="84"/>
      <c r="F8" s="29" t="s">
        <v>689</v>
      </c>
      <c r="G8" s="124"/>
    </row>
    <row r="9" spans="1:7" s="35" customFormat="1" ht="37" customHeight="1" x14ac:dyDescent="0.3">
      <c r="A9" s="36" t="s">
        <v>632</v>
      </c>
      <c r="B9" s="26"/>
      <c r="C9" s="26"/>
      <c r="D9" s="26"/>
      <c r="E9" s="84"/>
      <c r="F9" s="29" t="s">
        <v>689</v>
      </c>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1000*12+300*12</f>
        <v>15600</v>
      </c>
      <c r="C14" s="174" t="s">
        <v>512</v>
      </c>
      <c r="D14" s="173" t="s">
        <v>598</v>
      </c>
      <c r="E14" s="85"/>
      <c r="F14" s="175" t="s">
        <v>690</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469" t="s">
        <v>395</v>
      </c>
      <c r="B1" s="469"/>
      <c r="C1" s="469"/>
      <c r="D1" s="469"/>
      <c r="E1" s="469"/>
      <c r="F1" s="469"/>
      <c r="G1" s="469"/>
    </row>
    <row r="2" spans="1:8" s="70" customFormat="1" ht="15" customHeight="1" x14ac:dyDescent="0.2">
      <c r="A2" s="530" t="s">
        <v>396</v>
      </c>
      <c r="B2" s="530"/>
      <c r="C2" s="530"/>
      <c r="D2" s="530"/>
      <c r="E2" s="530"/>
      <c r="F2" s="530"/>
      <c r="G2" s="530"/>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1" t="s">
        <v>617</v>
      </c>
      <c r="B21" s="532"/>
      <c r="C21" s="532"/>
      <c r="D21" s="532"/>
      <c r="E21" s="532"/>
      <c r="F21" s="532"/>
      <c r="G21" s="533"/>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4" t="s">
        <v>623</v>
      </c>
      <c r="B37" s="534"/>
      <c r="C37" s="534"/>
      <c r="D37" s="534"/>
      <c r="E37" s="534"/>
      <c r="F37" s="534"/>
      <c r="G37" s="534"/>
    </row>
    <row r="38" spans="1:8" ht="22" customHeight="1" x14ac:dyDescent="0.2">
      <c r="A38" s="531" t="s">
        <v>624</v>
      </c>
      <c r="B38" s="532"/>
      <c r="C38" s="532"/>
      <c r="D38" s="532"/>
      <c r="E38" s="532"/>
      <c r="F38" s="532"/>
      <c r="G38" s="533"/>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29" t="s">
        <v>626</v>
      </c>
      <c r="B47" s="529"/>
      <c r="C47" s="529"/>
      <c r="D47" s="529"/>
      <c r="E47" s="529"/>
      <c r="F47" s="529"/>
      <c r="G47" s="529"/>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