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ndrad\smart_nlp\results\SAFECOM_hazards_lda_topics_Apr-04-2022\"/>
    </mc:Choice>
  </mc:AlternateContent>
  <xr:revisionPtr revIDLastSave="0" documentId="8_{E36CDC07-F611-4D21-B48A-B2EAF18A27E7}" xr6:coauthVersionLast="47" xr6:coauthVersionMax="47" xr10:uidLastSave="{00000000-0000-0000-0000-000000000000}"/>
  <bookViews>
    <workbookView xWindow="2472" yWindow="2472" windowWidth="17280" windowHeight="10044" firstSheet="30" activeTab="31" xr2:uid="{00000000-000D-0000-FFFF-FFFF00000000}"/>
  </bookViews>
  <sheets>
    <sheet name="Runway Collision" sheetId="32" r:id="rId1"/>
    <sheet name="Runway Hazards" sheetId="1" r:id="rId2"/>
    <sheet name="Rescue Mission" sheetId="2" r:id="rId3"/>
    <sheet name="Lead Plane Signal Issue" sheetId="3" r:id="rId4"/>
    <sheet name="Air Traffic Spacing Hazards" sheetId="4" r:id="rId5"/>
    <sheet name="Intrusion" sheetId="5" r:id="rId6"/>
    <sheet name="Tanker Loading Failure" sheetId="6" r:id="rId7"/>
    <sheet name="Fuel System Malfunction" sheetId="31" r:id="rId8"/>
    <sheet name="Fuel Leak" sheetId="7" r:id="rId9"/>
    <sheet name="Radio Malfunction" sheetId="8" r:id="rId10"/>
    <sheet name="Oil Malfunction" sheetId="9" r:id="rId11"/>
    <sheet name="Medivac" sheetId="10" r:id="rId12"/>
    <sheet name="Avionics Malfunction" sheetId="11" r:id="rId13"/>
    <sheet name="Refuel Truck Problems" sheetId="12" r:id="rId14"/>
    <sheet name="Engine Malfunction" sheetId="13" r:id="rId15"/>
    <sheet name="Personnel Duty Hours Exceeded" sheetId="14" r:id="rId16"/>
    <sheet name="Control Surface Damage" sheetId="15" r:id="rId17"/>
    <sheet name="Cargo Letdown Failure" sheetId="16" r:id="rId18"/>
    <sheet name="Hydraulic Fluid Leak" sheetId="17" r:id="rId19"/>
    <sheet name="Inadequate PPE" sheetId="18" r:id="rId20"/>
    <sheet name="Load Limits Exceeded" sheetId="19" r:id="rId21"/>
    <sheet name="Severe Weather" sheetId="20" r:id="rId22"/>
    <sheet name="Landing Gear Failure" sheetId="21" r:id="rId23"/>
    <sheet name="Mechanical Malfunction" sheetId="22" r:id="rId24"/>
    <sheet name="In-flight Collision" sheetId="23" r:id="rId25"/>
    <sheet name="Airspace Control Hazards" sheetId="24" r:id="rId26"/>
    <sheet name="Bucket Drop Failure" sheetId="25" r:id="rId27"/>
    <sheet name="Helitorch Operations Failure" sheetId="26" r:id="rId28"/>
    <sheet name="Door Failure" sheetId="27" r:id="rId29"/>
    <sheet name="On-board Caution Light Illumin" sheetId="28" r:id="rId30"/>
    <sheet name="Jumper Parachute Failure" sheetId="29" r:id="rId31"/>
    <sheet name="Summary" sheetId="30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30" l="1"/>
  <c r="E8" i="30"/>
  <c r="B18" i="31"/>
  <c r="A18" i="31" s="1"/>
  <c r="B18" i="12"/>
  <c r="A18" i="12" s="1"/>
  <c r="F13" i="30" s="1"/>
  <c r="B18" i="32"/>
  <c r="A18" i="32" s="1"/>
  <c r="B18" i="1"/>
  <c r="A18" i="7"/>
  <c r="B18" i="7"/>
  <c r="B18" i="8"/>
  <c r="A18" i="8" s="1"/>
  <c r="F9" i="30" s="1"/>
  <c r="E2" i="30"/>
  <c r="B18" i="15"/>
  <c r="A18" i="15" s="1"/>
  <c r="F16" i="30" s="1"/>
  <c r="B18" i="23"/>
  <c r="A18" i="23" s="1"/>
  <c r="F24" i="30" s="1"/>
  <c r="B18" i="19"/>
  <c r="E20" i="30" s="1"/>
  <c r="B18" i="17"/>
  <c r="E18" i="30" s="1"/>
  <c r="B18" i="9"/>
  <c r="A18" i="9" s="1"/>
  <c r="F10" i="30" s="1"/>
  <c r="B18" i="10"/>
  <c r="A18" i="10" s="1"/>
  <c r="F11" i="30" s="1"/>
  <c r="B18" i="14"/>
  <c r="A18" i="14" s="1"/>
  <c r="F15" i="30" s="1"/>
  <c r="F21" i="30"/>
  <c r="F23" i="30"/>
  <c r="E23" i="30"/>
  <c r="F17" i="30"/>
  <c r="E17" i="30"/>
  <c r="F12" i="30"/>
  <c r="E12" i="30"/>
  <c r="F7" i="30"/>
  <c r="E7" i="30"/>
  <c r="F6" i="30"/>
  <c r="E6" i="30"/>
  <c r="E5" i="30"/>
  <c r="F5" i="30"/>
  <c r="F4" i="30"/>
  <c r="E4" i="30"/>
  <c r="F3" i="30"/>
  <c r="E3" i="30"/>
  <c r="B18" i="29"/>
  <c r="A18" i="29" s="1"/>
  <c r="F30" i="30" s="1"/>
  <c r="B18" i="28"/>
  <c r="A18" i="28" s="1"/>
  <c r="F29" i="30" s="1"/>
  <c r="B18" i="27"/>
  <c r="A18" i="27" s="1"/>
  <c r="F28" i="30" s="1"/>
  <c r="B18" i="26"/>
  <c r="A18" i="26" s="1"/>
  <c r="F27" i="30" s="1"/>
  <c r="B18" i="25"/>
  <c r="A18" i="25" s="1"/>
  <c r="F26" i="30" s="1"/>
  <c r="B18" i="24"/>
  <c r="E25" i="30" s="1"/>
  <c r="B17" i="22"/>
  <c r="A17" i="22" s="1"/>
  <c r="B18" i="21"/>
  <c r="A18" i="21" s="1"/>
  <c r="F22" i="30" s="1"/>
  <c r="B18" i="20"/>
  <c r="A18" i="20" s="1"/>
  <c r="B18" i="18"/>
  <c r="A18" i="18" s="1"/>
  <c r="F19" i="30" s="1"/>
  <c r="B18" i="13"/>
  <c r="A18" i="13" s="1"/>
  <c r="F14" i="30" s="1"/>
  <c r="B18" i="11"/>
  <c r="A18" i="11" s="1"/>
  <c r="B18" i="6"/>
  <c r="A18" i="6" s="1"/>
  <c r="A18" i="5"/>
  <c r="B18" i="5"/>
  <c r="A18" i="2"/>
  <c r="A18" i="4"/>
  <c r="B18" i="4"/>
  <c r="B18" i="2"/>
  <c r="B18" i="3"/>
  <c r="A18" i="3" s="1"/>
  <c r="B18" i="16"/>
  <c r="A18" i="16"/>
  <c r="E13" i="30" l="1"/>
  <c r="A18" i="1"/>
  <c r="F2" i="30" s="1"/>
  <c r="E11" i="30"/>
  <c r="E9" i="30"/>
  <c r="E10" i="30"/>
  <c r="E30" i="30"/>
  <c r="E29" i="30"/>
  <c r="E28" i="30"/>
  <c r="E27" i="30"/>
  <c r="E26" i="30"/>
  <c r="E24" i="30"/>
  <c r="A18" i="24"/>
  <c r="F25" i="30" s="1"/>
  <c r="E22" i="30"/>
  <c r="E21" i="30"/>
  <c r="A18" i="19"/>
  <c r="F20" i="30" s="1"/>
  <c r="E19" i="30"/>
  <c r="A18" i="17"/>
  <c r="F18" i="30" s="1"/>
  <c r="E16" i="30"/>
  <c r="E15" i="30"/>
  <c r="E14" i="30"/>
</calcChain>
</file>

<file path=xl/sharedStrings.xml><?xml version="1.0" encoding="utf-8"?>
<sst xmlns="http://schemas.openxmlformats.org/spreadsheetml/2006/main" count="1203" uniqueCount="828">
  <si>
    <t>ID</t>
  </si>
  <si>
    <t>Contains Hazard</t>
  </si>
  <si>
    <t>99-0994</t>
  </si>
  <si>
    <t>99-0388</t>
  </si>
  <si>
    <t>02-0668</t>
  </si>
  <si>
    <t>01-0428</t>
  </si>
  <si>
    <t>05-0053</t>
  </si>
  <si>
    <t>01-0694</t>
  </si>
  <si>
    <t>20-0623</t>
  </si>
  <si>
    <t>19-0507</t>
  </si>
  <si>
    <t>16-0509</t>
  </si>
  <si>
    <t>06-1256</t>
  </si>
  <si>
    <t>01-1025</t>
  </si>
  <si>
    <t>04-0434</t>
  </si>
  <si>
    <t>11-0253</t>
  </si>
  <si>
    <t>95-0151</t>
  </si>
  <si>
    <t>01-0459</t>
  </si>
  <si>
    <t>06-0133</t>
  </si>
  <si>
    <t>08-0166</t>
  </si>
  <si>
    <t>00-0945</t>
  </si>
  <si>
    <t>02-0098</t>
  </si>
  <si>
    <t>99-0448</t>
  </si>
  <si>
    <t>07-0702</t>
  </si>
  <si>
    <t>16-0716</t>
  </si>
  <si>
    <t>00-1086</t>
  </si>
  <si>
    <t>17-0559</t>
  </si>
  <si>
    <t>06-0785</t>
  </si>
  <si>
    <t>02-1332</t>
  </si>
  <si>
    <t>99-0453</t>
  </si>
  <si>
    <t>00-0268</t>
  </si>
  <si>
    <t>15-0296</t>
  </si>
  <si>
    <t>01-1136</t>
  </si>
  <si>
    <t>03-1214</t>
  </si>
  <si>
    <t>99-0162</t>
  </si>
  <si>
    <t>11-0483</t>
  </si>
  <si>
    <t>02-0423</t>
  </si>
  <si>
    <t>01-1103</t>
  </si>
  <si>
    <t>12-0893</t>
  </si>
  <si>
    <t>02-0861</t>
  </si>
  <si>
    <t>04-0041</t>
  </si>
  <si>
    <t>00-1092</t>
  </si>
  <si>
    <t>05-0138</t>
  </si>
  <si>
    <t>18-0373</t>
  </si>
  <si>
    <t>17-0176</t>
  </si>
  <si>
    <t>02-0656</t>
  </si>
  <si>
    <t>17-0274</t>
  </si>
  <si>
    <t>02-0151</t>
  </si>
  <si>
    <t>03-1135</t>
  </si>
  <si>
    <t>05-0791</t>
  </si>
  <si>
    <t>98-0116</t>
  </si>
  <si>
    <t>97-0077</t>
  </si>
  <si>
    <t>11-1003</t>
  </si>
  <si>
    <t>99-0504</t>
  </si>
  <si>
    <t>98-0159</t>
  </si>
  <si>
    <t>09-0469</t>
  </si>
  <si>
    <t>07-0723</t>
  </si>
  <si>
    <t>18-0389</t>
  </si>
  <si>
    <t>00-0199</t>
  </si>
  <si>
    <t>16-0777</t>
  </si>
  <si>
    <t>14-0653</t>
  </si>
  <si>
    <t>14-0624</t>
  </si>
  <si>
    <t>13-0381</t>
  </si>
  <si>
    <t>06-0944</t>
  </si>
  <si>
    <t>05-0474</t>
  </si>
  <si>
    <t>01-0119</t>
  </si>
  <si>
    <t>03-0253</t>
  </si>
  <si>
    <t>16-0119</t>
  </si>
  <si>
    <t>11-0548</t>
  </si>
  <si>
    <t>01-0198</t>
  </si>
  <si>
    <t>98-0127</t>
  </si>
  <si>
    <t>08-0382</t>
  </si>
  <si>
    <t>00-1133</t>
  </si>
  <si>
    <t>12-0619</t>
  </si>
  <si>
    <t>15-0312</t>
  </si>
  <si>
    <t>17-0054</t>
  </si>
  <si>
    <t>03-1051</t>
  </si>
  <si>
    <t>07-0382</t>
  </si>
  <si>
    <t>02-0886</t>
  </si>
  <si>
    <t>07-1079</t>
  </si>
  <si>
    <t>99-0169</t>
  </si>
  <si>
    <t>20-1049</t>
  </si>
  <si>
    <t>11-0175</t>
  </si>
  <si>
    <t>12-1047</t>
  </si>
  <si>
    <t>07-0671</t>
  </si>
  <si>
    <t>03-0514</t>
  </si>
  <si>
    <t>15-0423</t>
  </si>
  <si>
    <t>05-0356</t>
  </si>
  <si>
    <t>12-0212</t>
  </si>
  <si>
    <t>01-0469</t>
  </si>
  <si>
    <t>11-0477</t>
  </si>
  <si>
    <t>14-0424</t>
  </si>
  <si>
    <t>00-0698</t>
  </si>
  <si>
    <t>99-0047</t>
  </si>
  <si>
    <t>99-0583</t>
  </si>
  <si>
    <t>04-0839</t>
  </si>
  <si>
    <t>98-0237</t>
  </si>
  <si>
    <t>07-1027</t>
  </si>
  <si>
    <t>15-0703</t>
  </si>
  <si>
    <t>02-0875</t>
  </si>
  <si>
    <t>04-0768</t>
  </si>
  <si>
    <t>18-0535</t>
  </si>
  <si>
    <t>05-0242</t>
  </si>
  <si>
    <t>11-1034</t>
  </si>
  <si>
    <t>01-0032</t>
  </si>
  <si>
    <t>17-0484</t>
  </si>
  <si>
    <t>02-1156</t>
  </si>
  <si>
    <t>16-0596</t>
  </si>
  <si>
    <t>01-0337</t>
  </si>
  <si>
    <t>02-1236</t>
  </si>
  <si>
    <t>01-0273</t>
  </si>
  <si>
    <t>04-0646</t>
  </si>
  <si>
    <t>14-0199</t>
  </si>
  <si>
    <t>02-0019</t>
  </si>
  <si>
    <t>06-0709</t>
  </si>
  <si>
    <t>15-0667</t>
  </si>
  <si>
    <t>02-1148</t>
  </si>
  <si>
    <t>15-0726</t>
  </si>
  <si>
    <t>99-0412</t>
  </si>
  <si>
    <t>01-0297</t>
  </si>
  <si>
    <t>08-0386</t>
  </si>
  <si>
    <t>19-0223</t>
  </si>
  <si>
    <t>99-0202</t>
  </si>
  <si>
    <t>05-0078</t>
  </si>
  <si>
    <t>07-1061</t>
  </si>
  <si>
    <t>07-0939</t>
  </si>
  <si>
    <t>99-0925</t>
  </si>
  <si>
    <t>03-0403</t>
  </si>
  <si>
    <t>05-0696</t>
  </si>
  <si>
    <t>98-0626</t>
  </si>
  <si>
    <t>14-0735</t>
  </si>
  <si>
    <t>00-0834</t>
  </si>
  <si>
    <t>15-0417</t>
  </si>
  <si>
    <t>01-0714</t>
  </si>
  <si>
    <t>03-0579</t>
  </si>
  <si>
    <t>98-0189</t>
  </si>
  <si>
    <t>01-0599</t>
  </si>
  <si>
    <t>02-1281</t>
  </si>
  <si>
    <t>00-1193</t>
  </si>
  <si>
    <t>15-0713</t>
  </si>
  <si>
    <t>02-1314</t>
  </si>
  <si>
    <t>08-0348</t>
  </si>
  <si>
    <t>05-0739</t>
  </si>
  <si>
    <t>01-0271</t>
  </si>
  <si>
    <t>15-0395</t>
  </si>
  <si>
    <t>11-0134</t>
  </si>
  <si>
    <t>17-0098</t>
  </si>
  <si>
    <t>04-0279</t>
  </si>
  <si>
    <t>10-0226</t>
  </si>
  <si>
    <t>11-0466</t>
  </si>
  <si>
    <t>15-0174</t>
  </si>
  <si>
    <t>12-0761</t>
  </si>
  <si>
    <t>07-0264</t>
  </si>
  <si>
    <t>00-1212</t>
  </si>
  <si>
    <t>11-0504</t>
  </si>
  <si>
    <t>00-0224</t>
  </si>
  <si>
    <t>04-0373</t>
  </si>
  <si>
    <t>10-0337</t>
  </si>
  <si>
    <t>20-1255</t>
  </si>
  <si>
    <t>20-0507</t>
  </si>
  <si>
    <t>08-0237</t>
  </si>
  <si>
    <t>12-0608</t>
  </si>
  <si>
    <t>18-0393</t>
  </si>
  <si>
    <t>09-0367</t>
  </si>
  <si>
    <t>08-0306</t>
  </si>
  <si>
    <t>02-0332</t>
  </si>
  <si>
    <t>01-0879</t>
  </si>
  <si>
    <t>16-0323</t>
  </si>
  <si>
    <t>15-0811</t>
  </si>
  <si>
    <t>12-0814</t>
  </si>
  <si>
    <t>15-0228</t>
  </si>
  <si>
    <t>04-0883</t>
  </si>
  <si>
    <t>12-0939</t>
  </si>
  <si>
    <t>20-0698</t>
  </si>
  <si>
    <t>09-0424</t>
  </si>
  <si>
    <t>12-0625</t>
  </si>
  <si>
    <t>08-0966</t>
  </si>
  <si>
    <t>03-0665</t>
  </si>
  <si>
    <t>02-0578</t>
  </si>
  <si>
    <t>06-0874</t>
  </si>
  <si>
    <t>10-0223</t>
  </si>
  <si>
    <t>13-0767</t>
  </si>
  <si>
    <t>06-0841</t>
  </si>
  <si>
    <t>09-0742</t>
  </si>
  <si>
    <t>07-0861</t>
  </si>
  <si>
    <t>08-0123</t>
  </si>
  <si>
    <t>00-0942</t>
  </si>
  <si>
    <t>98-0696</t>
  </si>
  <si>
    <t>08-0459</t>
  </si>
  <si>
    <t>11-0915</t>
  </si>
  <si>
    <t>12-0269</t>
  </si>
  <si>
    <t>98-0697</t>
  </si>
  <si>
    <t>07-0898</t>
  </si>
  <si>
    <t>09-0601</t>
  </si>
  <si>
    <t>96-0063</t>
  </si>
  <si>
    <t>11-0905</t>
  </si>
  <si>
    <t>06-0811</t>
  </si>
  <si>
    <t>03-0792</t>
  </si>
  <si>
    <t>08-0578</t>
  </si>
  <si>
    <t>11-0926</t>
  </si>
  <si>
    <t>07-0895</t>
  </si>
  <si>
    <t>10-0068</t>
  </si>
  <si>
    <t>20-0843</t>
  </si>
  <si>
    <t>00-0255</t>
  </si>
  <si>
    <t>11-0331</t>
  </si>
  <si>
    <t>18-0716</t>
  </si>
  <si>
    <t>06-0716</t>
  </si>
  <si>
    <t>02-0468</t>
  </si>
  <si>
    <t>14-0762</t>
  </si>
  <si>
    <t>11-0482</t>
  </si>
  <si>
    <t>95-0188</t>
  </si>
  <si>
    <t>13-0622</t>
  </si>
  <si>
    <t>09-0701</t>
  </si>
  <si>
    <t>18-0421</t>
  </si>
  <si>
    <t>13-0396</t>
  </si>
  <si>
    <t>20-1148</t>
  </si>
  <si>
    <t>04-0118</t>
  </si>
  <si>
    <t>08-0659</t>
  </si>
  <si>
    <t>16-0305</t>
  </si>
  <si>
    <t>13-0547</t>
  </si>
  <si>
    <t>20-0845</t>
  </si>
  <si>
    <t>19-0493</t>
  </si>
  <si>
    <t>98-0764</t>
  </si>
  <si>
    <t>12-0807</t>
  </si>
  <si>
    <t>10-0683</t>
  </si>
  <si>
    <t>15-0551</t>
  </si>
  <si>
    <t>09-0812</t>
  </si>
  <si>
    <t>15-0483</t>
  </si>
  <si>
    <t>01-0335</t>
  </si>
  <si>
    <t>11-0938</t>
  </si>
  <si>
    <t>10-0451</t>
  </si>
  <si>
    <t>04-0019</t>
  </si>
  <si>
    <t>10-0189</t>
  </si>
  <si>
    <t>05-0914</t>
  </si>
  <si>
    <t>03-1367</t>
  </si>
  <si>
    <t>99-1013</t>
  </si>
  <si>
    <t>05-0076</t>
  </si>
  <si>
    <t>03-0807</t>
  </si>
  <si>
    <t>02-0196</t>
  </si>
  <si>
    <t>06-0319</t>
  </si>
  <si>
    <t>98-0069</t>
  </si>
  <si>
    <t>04-0156</t>
  </si>
  <si>
    <t>00-0657</t>
  </si>
  <si>
    <t>01-0281</t>
  </si>
  <si>
    <t>95-0167</t>
  </si>
  <si>
    <t>04-0268</t>
  </si>
  <si>
    <t>19-0302</t>
  </si>
  <si>
    <t>16-0712</t>
  </si>
  <si>
    <t>00-0478</t>
  </si>
  <si>
    <t>07-1097</t>
  </si>
  <si>
    <t>02-0848</t>
  </si>
  <si>
    <t>02-1455</t>
  </si>
  <si>
    <t>98-0757</t>
  </si>
  <si>
    <t>17-0803</t>
  </si>
  <si>
    <t>11-0588</t>
  </si>
  <si>
    <t>01-0208</t>
  </si>
  <si>
    <t>98-0117</t>
  </si>
  <si>
    <t>00-0333</t>
  </si>
  <si>
    <t>13-0255</t>
  </si>
  <si>
    <t>15-0793</t>
  </si>
  <si>
    <t>06-1153</t>
  </si>
  <si>
    <t>08-0797</t>
  </si>
  <si>
    <t>11-0317</t>
  </si>
  <si>
    <t>21-0008</t>
  </si>
  <si>
    <t>17-0603</t>
  </si>
  <si>
    <t>08-0664</t>
  </si>
  <si>
    <t>15-0812</t>
  </si>
  <si>
    <t>16-0547</t>
  </si>
  <si>
    <t>00-0237</t>
  </si>
  <si>
    <t>05-0795</t>
  </si>
  <si>
    <t>00-0293</t>
  </si>
  <si>
    <t>14-0687</t>
  </si>
  <si>
    <t>01-0422</t>
  </si>
  <si>
    <t>04-0109</t>
  </si>
  <si>
    <t>03-0875</t>
  </si>
  <si>
    <t>18-0821</t>
  </si>
  <si>
    <t>98-0076</t>
  </si>
  <si>
    <t>02-0319</t>
  </si>
  <si>
    <t>08-0803</t>
  </si>
  <si>
    <t>97-0063</t>
  </si>
  <si>
    <t>13-0849</t>
  </si>
  <si>
    <t>98-0782</t>
  </si>
  <si>
    <t>05-0214</t>
  </si>
  <si>
    <t>98-0146</t>
  </si>
  <si>
    <t>99-0459</t>
  </si>
  <si>
    <t>99-0901</t>
  </si>
  <si>
    <t>97-0067</t>
  </si>
  <si>
    <t>00-0718</t>
  </si>
  <si>
    <t>Hazards</t>
  </si>
  <si>
    <t># Total IDs</t>
  </si>
  <si>
    <t># Sampled IDs</t>
  </si>
  <si>
    <t>% Sampled</t>
  </si>
  <si>
    <t># Correct Sampled IDs</t>
  </si>
  <si>
    <t>Accuracy</t>
  </si>
  <si>
    <t>Rescue Mission</t>
  </si>
  <si>
    <t>Lead Plane Signal Issue</t>
  </si>
  <si>
    <t>Air Traffic Spacing Hazards</t>
  </si>
  <si>
    <t>Tanker Loading Failure</t>
  </si>
  <si>
    <t>Radio Malfunction</t>
  </si>
  <si>
    <t>Medivac</t>
  </si>
  <si>
    <t>Avionics Malfunction</t>
  </si>
  <si>
    <t>Refuel Truck Problems</t>
  </si>
  <si>
    <t>Engine Malfunction</t>
  </si>
  <si>
    <t>Personnel Duty Hours Exceeded</t>
  </si>
  <si>
    <t>Cargo Letdown Failure</t>
  </si>
  <si>
    <t>Hydraulic Fluid Leak</t>
  </si>
  <si>
    <t>Inadequate PPE</t>
  </si>
  <si>
    <t>Load Limits Exceeded</t>
  </si>
  <si>
    <t>Severe Weather</t>
  </si>
  <si>
    <t>Mechanical Malfunction</t>
  </si>
  <si>
    <t>In-flight Collision</t>
  </si>
  <si>
    <t>Airspace Control Hazards</t>
  </si>
  <si>
    <t>Bucket Drop Failure</t>
  </si>
  <si>
    <t>Helitorch Operations Failure</t>
  </si>
  <si>
    <t>On-board Caution Light Illuminates</t>
  </si>
  <si>
    <t>helicopter landed on load location</t>
  </si>
  <si>
    <t>smoke jumper line malfunction</t>
  </si>
  <si>
    <t>Truck drove over longline</t>
  </si>
  <si>
    <t>pilot assisted by civilian after crash</t>
  </si>
  <si>
    <t>unsafe helispot</t>
  </si>
  <si>
    <t>crash</t>
  </si>
  <si>
    <t>lost control of aircraft</t>
  </si>
  <si>
    <t>white smoke from engine</t>
  </si>
  <si>
    <t>smoke from engine</t>
  </si>
  <si>
    <t>smell of smoke</t>
  </si>
  <si>
    <t>smoke from paper towels in helicopter</t>
  </si>
  <si>
    <t>this is an intrusion, so not sure if correct</t>
  </si>
  <si>
    <t>window crack from maintainence</t>
  </si>
  <si>
    <t>main gear collapsed</t>
  </si>
  <si>
    <t>chip light</t>
  </si>
  <si>
    <t>generator shaft sheared off</t>
  </si>
  <si>
    <t>falling snag</t>
  </si>
  <si>
    <t>airspace congestion</t>
  </si>
  <si>
    <t>hydraulic failure</t>
  </si>
  <si>
    <t>duty hours exceeded</t>
  </si>
  <si>
    <t>Intrusion, not drone</t>
  </si>
  <si>
    <t>intrusion by air tanker</t>
  </si>
  <si>
    <t>intrusion by fixed wing</t>
  </si>
  <si>
    <t>load was dropped</t>
  </si>
  <si>
    <t>load dropped correctly</t>
  </si>
  <si>
    <t>load jettisoned due to engine trouble</t>
  </si>
  <si>
    <t>load jettisoned due to chip light</t>
  </si>
  <si>
    <t>load jettisoned due to bird strike</t>
  </si>
  <si>
    <t>load jettisoned due to inflight emergency</t>
  </si>
  <si>
    <t>pump sheared during water pickup</t>
  </si>
  <si>
    <t>return after drop</t>
  </si>
  <si>
    <t>load jettison due to baggage compartment unlocked</t>
  </si>
  <si>
    <t>accident jettison</t>
  </si>
  <si>
    <t>fuel leak</t>
  </si>
  <si>
    <t>load jettison due to inflight emergency</t>
  </si>
  <si>
    <t>load jettisoned due to fuel</t>
  </si>
  <si>
    <t>flex joint in the fuel control linkage was found disconnected</t>
  </si>
  <si>
    <t xml:space="preserve">draft hose came loose </t>
  </si>
  <si>
    <t xml:space="preserve"> stuck</t>
  </si>
  <si>
    <t>remove words:</t>
  </si>
  <si>
    <t>**change to oil pressure/temp issues? Make new topic for leak?</t>
  </si>
  <si>
    <t>smoke jumper medievac</t>
  </si>
  <si>
    <t>medevac helicopter came into fire site?</t>
  </si>
  <si>
    <t>engine chip light illuminated</t>
  </si>
  <si>
    <t>electical discharging</t>
  </si>
  <si>
    <t>alternator switches</t>
  </si>
  <si>
    <t>elecrical fluctuations</t>
  </si>
  <si>
    <t>wires broken/removed</t>
  </si>
  <si>
    <t>inverters reset</t>
  </si>
  <si>
    <t>meter innacurate</t>
  </si>
  <si>
    <t>fuel truck person unaware of controls</t>
  </si>
  <si>
    <t>fuel truck in rounte afte bucket failure</t>
  </si>
  <si>
    <t xml:space="preserve">hot refueling when not supposed to </t>
  </si>
  <si>
    <t>pilot inaapropriate action while hot refueling</t>
  </si>
  <si>
    <t>rust in fuel truck fuel</t>
  </si>
  <si>
    <t>fuel truck too close to moving blades</t>
  </si>
  <si>
    <t>fuel gauge low</t>
  </si>
  <si>
    <t>seems more of avionics? Wiring issue but chip light came on</t>
  </si>
  <si>
    <t>hydraulic light?</t>
  </si>
  <si>
    <t>transmission chip</t>
  </si>
  <si>
    <t>duty day limit</t>
  </si>
  <si>
    <t>oil leak</t>
  </si>
  <si>
    <t>passangers had ppe</t>
  </si>
  <si>
    <t>seatbelt  became unhooked but they had a harness</t>
  </si>
  <si>
    <t>pilot refuses to wear proper ppe</t>
  </si>
  <si>
    <t>inadequate ppe for civilians in transport</t>
  </si>
  <si>
    <t>fuel splashed on suit</t>
  </si>
  <si>
    <t>bumped load with tree</t>
  </si>
  <si>
    <t>stayed within limits</t>
  </si>
  <si>
    <t>"weather was clear"</t>
  </si>
  <si>
    <t>weather was clear</t>
  </si>
  <si>
    <t>gust</t>
  </si>
  <si>
    <t>thought it was wind but it was a snag</t>
  </si>
  <si>
    <t>debris?</t>
  </si>
  <si>
    <t>pilot error with landing gear</t>
  </si>
  <si>
    <t>questionable, hazard over communications</t>
  </si>
  <si>
    <t>wire disconnected, could be moved to engine or avionics</t>
  </si>
  <si>
    <t>crack in hose</t>
  </si>
  <si>
    <t>battery, more electrical</t>
  </si>
  <si>
    <t>electrical problem</t>
  </si>
  <si>
    <t>dual tach instrument failure</t>
  </si>
  <si>
    <t>snorkel line</t>
  </si>
  <si>
    <t>breaks</t>
  </si>
  <si>
    <t>says electrical for category. Narrative is limited</t>
  </si>
  <si>
    <t>low oil pressure</t>
  </si>
  <si>
    <t>bird strike</t>
  </si>
  <si>
    <t>non-inflight but still collision</t>
  </si>
  <si>
    <t>some sort of strik</t>
  </si>
  <si>
    <t>conflict due to radio malfunction</t>
  </si>
  <si>
    <t>intrusion</t>
  </si>
  <si>
    <t>control hazards due to limited visibility and multiple aircraft</t>
  </si>
  <si>
    <t>transponder not in compliance</t>
  </si>
  <si>
    <t>taxi conflict with truck not in air</t>
  </si>
  <si>
    <t>spray bottle fell of aircraft</t>
  </si>
  <si>
    <t>hit tree/ground with bucket</t>
  </si>
  <si>
    <t>bucket drop on personnel</t>
  </si>
  <si>
    <t>mechanical issue</t>
  </si>
  <si>
    <t>bucket hit tree</t>
  </si>
  <si>
    <t>full bucket fell not just water</t>
  </si>
  <si>
    <t>weather impacts, without issue</t>
  </si>
  <si>
    <t>used sewage site for dip</t>
  </si>
  <si>
    <t>bucket caught on tree</t>
  </si>
  <si>
    <t>hazardouc helitorch operations</t>
  </si>
  <si>
    <t>door rolled from helitorach aircraft, not during ops</t>
  </si>
  <si>
    <t>torch moved by wind to problematic connection</t>
  </si>
  <si>
    <t>bushed against tree</t>
  </si>
  <si>
    <t>dropped torch</t>
  </si>
  <si>
    <t>unexpected ignition</t>
  </si>
  <si>
    <t>malfunction and dropped</t>
  </si>
  <si>
    <t>torch did not mmet standards but was used anyways</t>
  </si>
  <si>
    <t>about a tanker</t>
  </si>
  <si>
    <t>issue during transport (electrical)</t>
  </si>
  <si>
    <t>unregistered helitorch in operation</t>
  </si>
  <si>
    <t>struck snag</t>
  </si>
  <si>
    <t>not helitorch operation</t>
  </si>
  <si>
    <t>human operated failure</t>
  </si>
  <si>
    <t>broken handle</t>
  </si>
  <si>
    <t>door window failure</t>
  </si>
  <si>
    <t>forklift door</t>
  </si>
  <si>
    <t>door came off pin</t>
  </si>
  <si>
    <t>issue with rappel equptment</t>
  </si>
  <si>
    <t>inoperable lights</t>
  </si>
  <si>
    <t>fuel pressure</t>
  </si>
  <si>
    <t>snag during deployment</t>
  </si>
  <si>
    <t>jumping scrubbed by extra helis in airspace/conflict</t>
  </si>
  <si>
    <t>this is a UAS parachute…</t>
  </si>
  <si>
    <t>aborted due to flight check failure</t>
  </si>
  <si>
    <t>cargo in tow during jumper ops</t>
  </si>
  <si>
    <t>spotter harness hooked</t>
  </si>
  <si>
    <t>communications</t>
  </si>
  <si>
    <t>wind caused rough landing</t>
  </si>
  <si>
    <t>jumping paused by extra helis in airspace/conflict</t>
  </si>
  <si>
    <t>rough landing</t>
  </si>
  <si>
    <t>Jumper Operations Hazards</t>
  </si>
  <si>
    <t>Door Failure</t>
  </si>
  <si>
    <t>Landing Gear Malfunction</t>
  </si>
  <si>
    <t>Control Surface Damage</t>
  </si>
  <si>
    <t>Oil Malfunction</t>
  </si>
  <si>
    <t>Intrusion</t>
  </si>
  <si>
    <t>Runway Hazards</t>
  </si>
  <si>
    <t>00-0282</t>
  </si>
  <si>
    <t>05-0295</t>
  </si>
  <si>
    <t>07-0642</t>
  </si>
  <si>
    <t>18-0665</t>
  </si>
  <si>
    <t>05-0228</t>
  </si>
  <si>
    <t>00-1343</t>
  </si>
  <si>
    <t>06-0851</t>
  </si>
  <si>
    <t>07-0634</t>
  </si>
  <si>
    <t>14-0456</t>
  </si>
  <si>
    <t>03-1253</t>
  </si>
  <si>
    <t>08-0299</t>
  </si>
  <si>
    <t>14-0651</t>
  </si>
  <si>
    <t>09-0598</t>
  </si>
  <si>
    <t>14-0507</t>
  </si>
  <si>
    <t>02-0811</t>
  </si>
  <si>
    <t>02-1297</t>
  </si>
  <si>
    <t>02-0812</t>
  </si>
  <si>
    <t>14-0726</t>
  </si>
  <si>
    <t>13-0363</t>
  </si>
  <si>
    <t>03-0415</t>
  </si>
  <si>
    <t>08-0125</t>
  </si>
  <si>
    <t>16-0564</t>
  </si>
  <si>
    <t>06-1073</t>
  </si>
  <si>
    <t>13-0741</t>
  </si>
  <si>
    <t>20-1235</t>
  </si>
  <si>
    <t>01-0133</t>
  </si>
  <si>
    <t>18-0004</t>
  </si>
  <si>
    <t>12-1105</t>
  </si>
  <si>
    <t>12-0387</t>
  </si>
  <si>
    <t>97-0168</t>
  </si>
  <si>
    <t>05-0877</t>
  </si>
  <si>
    <t>04-0473</t>
  </si>
  <si>
    <t>01-0514</t>
  </si>
  <si>
    <t>01-0135</t>
  </si>
  <si>
    <t>13-0656</t>
  </si>
  <si>
    <t>13-0619</t>
  </si>
  <si>
    <t>01-0121</t>
  </si>
  <si>
    <t>10-0673</t>
  </si>
  <si>
    <t>01-1154</t>
  </si>
  <si>
    <t>20-0292</t>
  </si>
  <si>
    <t>16-0649</t>
  </si>
  <si>
    <t>17-0609</t>
  </si>
  <si>
    <t>11-0379</t>
  </si>
  <si>
    <t>95-0206</t>
  </si>
  <si>
    <t>01-1036</t>
  </si>
  <si>
    <t>01-0322</t>
  </si>
  <si>
    <t>08-0384</t>
  </si>
  <si>
    <t>02-1118</t>
  </si>
  <si>
    <t>98-0043</t>
  </si>
  <si>
    <t>00-0164</t>
  </si>
  <si>
    <t>98-0224</t>
  </si>
  <si>
    <t>01-0665</t>
  </si>
  <si>
    <t>98-0073</t>
  </si>
  <si>
    <t>98-0316</t>
  </si>
  <si>
    <t>99-0196</t>
  </si>
  <si>
    <t>00-0252</t>
  </si>
  <si>
    <t>12-1083</t>
  </si>
  <si>
    <t>01-0436</t>
  </si>
  <si>
    <t>15-0431</t>
  </si>
  <si>
    <t>09-0585</t>
  </si>
  <si>
    <t>09-0277</t>
  </si>
  <si>
    <t>16-0912</t>
  </si>
  <si>
    <t>15-0662</t>
  </si>
  <si>
    <t>17-0863</t>
  </si>
  <si>
    <t>03-0044</t>
  </si>
  <si>
    <t>00-0108</t>
  </si>
  <si>
    <t>07-0887</t>
  </si>
  <si>
    <t>16-0867</t>
  </si>
  <si>
    <t>16-0987</t>
  </si>
  <si>
    <t>00-1238</t>
  </si>
  <si>
    <t>08-0215</t>
  </si>
  <si>
    <t>04-0521</t>
  </si>
  <si>
    <t>03-0294</t>
  </si>
  <si>
    <t>98-0502</t>
  </si>
  <si>
    <t>02-0492</t>
  </si>
  <si>
    <t>14-0559</t>
  </si>
  <si>
    <t>03-0827</t>
  </si>
  <si>
    <t>08-0919</t>
  </si>
  <si>
    <t>05-0602</t>
  </si>
  <si>
    <t>14-0389</t>
  </si>
  <si>
    <t>00-1264</t>
  </si>
  <si>
    <t>17-0629</t>
  </si>
  <si>
    <t>15-0403</t>
  </si>
  <si>
    <t>03-0695</t>
  </si>
  <si>
    <t>15-0004</t>
  </si>
  <si>
    <t>20-1251</t>
  </si>
  <si>
    <t>08-0708</t>
  </si>
  <si>
    <t>01-0213</t>
  </si>
  <si>
    <t>02-0661</t>
  </si>
  <si>
    <t>02-0197</t>
  </si>
  <si>
    <t>12-1121</t>
  </si>
  <si>
    <t>03-0714</t>
  </si>
  <si>
    <t>13-0283</t>
  </si>
  <si>
    <t>01-0405</t>
  </si>
  <si>
    <t>20-1092</t>
  </si>
  <si>
    <t>07-1048</t>
  </si>
  <si>
    <t>05-0024</t>
  </si>
  <si>
    <t>10-0329</t>
  </si>
  <si>
    <t>09-0715</t>
  </si>
  <si>
    <t>20-0468</t>
  </si>
  <si>
    <t>03-0311</t>
  </si>
  <si>
    <t>18-0534</t>
  </si>
  <si>
    <t>07-0776</t>
  </si>
  <si>
    <t>11-0866</t>
  </si>
  <si>
    <t>11-0345</t>
  </si>
  <si>
    <t>11-0674</t>
  </si>
  <si>
    <t>07-0505</t>
  </si>
  <si>
    <t>07-0236</t>
  </si>
  <si>
    <t>07-1087</t>
  </si>
  <si>
    <t>19-0345</t>
  </si>
  <si>
    <t>16-0659</t>
  </si>
  <si>
    <t>21-0026</t>
  </si>
  <si>
    <t>17-0096</t>
  </si>
  <si>
    <t>06-0473</t>
  </si>
  <si>
    <t>95-0006</t>
  </si>
  <si>
    <t>engines flooded upon landing</t>
  </si>
  <si>
    <t>flat tire after landing</t>
  </si>
  <si>
    <t>fuel truck near miss during taxi</t>
  </si>
  <si>
    <t>rough landing from pilot error</t>
  </si>
  <si>
    <t>civilians on runway</t>
  </si>
  <si>
    <t>damage discovered during taxi return</t>
  </si>
  <si>
    <t>propeller divet likely from taxi/landing, also describes hazardous lighting conditions</t>
  </si>
  <si>
    <t>tanker wing collision with other tanker while moving</t>
  </si>
  <si>
    <t xml:space="preserve">torn cowl flap </t>
  </si>
  <si>
    <t>? Hazardous operating scenario in general</t>
  </si>
  <si>
    <t>nic in propellor likely due to taxi/pit rocks</t>
  </si>
  <si>
    <t>break issue when landing</t>
  </si>
  <si>
    <t>engnine needle not working</t>
  </si>
  <si>
    <t>tanker rolled</t>
  </si>
  <si>
    <t>valve handle in wrong position</t>
  </si>
  <si>
    <t>pressure dropped/issue but not a leak</t>
  </si>
  <si>
    <t>low fuel</t>
  </si>
  <si>
    <t>no fuel issue but engine troubles</t>
  </si>
  <si>
    <t>hydraulic fuild leak</t>
  </si>
  <si>
    <t>throttle stuck</t>
  </si>
  <si>
    <t>fuel truck leak while refuelling</t>
  </si>
  <si>
    <t>doors stuck open</t>
  </si>
  <si>
    <t>remove words: loose, clamp, stuck open</t>
  </si>
  <si>
    <t>bucket leak</t>
  </si>
  <si>
    <t>cable came loose</t>
  </si>
  <si>
    <t>smoke jumper injury</t>
  </si>
  <si>
    <t>oil ight flickering</t>
  </si>
  <si>
    <t>oil temp high</t>
  </si>
  <si>
    <t>oil temp gauge</t>
  </si>
  <si>
    <t>oil temp light</t>
  </si>
  <si>
    <t>oil cooler caution light</t>
  </si>
  <si>
    <t>oil pressure loss</t>
  </si>
  <si>
    <t>low transmission oil pressure</t>
  </si>
  <si>
    <t>hihg oil pressure, transucer wires broken</t>
  </si>
  <si>
    <t>high oil temp</t>
  </si>
  <si>
    <t>oil coller door was in closed position causing High oil temp</t>
  </si>
  <si>
    <t>oil pressure gauge</t>
  </si>
  <si>
    <t>injury from water drop on crew</t>
  </si>
  <si>
    <t>civilian medical</t>
  </si>
  <si>
    <t>fuel spill on person</t>
  </si>
  <si>
    <t>monsanto spill on person</t>
  </si>
  <si>
    <t>crew member branch fall, non-injury but medics involved</t>
  </si>
  <si>
    <t>crew members impacted, non-injury but medics involved</t>
  </si>
  <si>
    <t>crew reaction to bee sting</t>
  </si>
  <si>
    <t>concussion from fall</t>
  </si>
  <si>
    <t>05-0246</t>
  </si>
  <si>
    <t>97-0143</t>
  </si>
  <si>
    <t>95-0146</t>
  </si>
  <si>
    <t>98-0755</t>
  </si>
  <si>
    <t>17-0478</t>
  </si>
  <si>
    <t>12-0488</t>
  </si>
  <si>
    <t>13-0835</t>
  </si>
  <si>
    <t>06-1147</t>
  </si>
  <si>
    <t>03-0727</t>
  </si>
  <si>
    <t>fuel bonding cable issue</t>
  </si>
  <si>
    <t>tried to jump battery with fuel truck</t>
  </si>
  <si>
    <t>fuel truck missing proper comms equiptment</t>
  </si>
  <si>
    <t>contamination in the fuel truck filter</t>
  </si>
  <si>
    <t>fuel truck driver investigates plane grease</t>
  </si>
  <si>
    <t>regular refuel issue, did hot fuel instead</t>
  </si>
  <si>
    <t>sump drain on aircraft leaking</t>
  </si>
  <si>
    <t>too close to fuel truck when landing?</t>
  </si>
  <si>
    <t>started too early</t>
  </si>
  <si>
    <t>rotor trail crack</t>
  </si>
  <si>
    <t>? Hydraulic leak from servo</t>
  </si>
  <si>
    <t>crack in diffuser sheild</t>
  </si>
  <si>
    <t>crack in fuselage</t>
  </si>
  <si>
    <t>tail rotor blade that was debonding internally</t>
  </si>
  <si>
    <t>engine flooded/did not catch from operator area- related to throttle, no damage</t>
  </si>
  <si>
    <t>rotor blade had to be replaced</t>
  </si>
  <si>
    <t>windsheild crack, I don't think this is considered a control surface</t>
  </si>
  <si>
    <t>door bracket broken</t>
  </si>
  <si>
    <t>crack in fin</t>
  </si>
  <si>
    <t>elevator not functioning</t>
  </si>
  <si>
    <t>main rotor damper needed replacement.</t>
  </si>
  <si>
    <t>front tunnel cover panel popped off - on flap</t>
  </si>
  <si>
    <t>firearm projectiles in surfaces</t>
  </si>
  <si>
    <t>crack in gear box mount</t>
  </si>
  <si>
    <t>pressure lost</t>
  </si>
  <si>
    <t>line burst</t>
  </si>
  <si>
    <t>line and pump failed</t>
  </si>
  <si>
    <t xml:space="preserve">hydraulic pressure switch had failed </t>
  </si>
  <si>
    <t>hydraulic pump shaft sheared</t>
  </si>
  <si>
    <t>issue with the hydraulic pump.</t>
  </si>
  <si>
    <t>hydraulic pump failed</t>
  </si>
  <si>
    <t>calculation</t>
  </si>
  <si>
    <t>calculation wrong, corrected before flight though</t>
  </si>
  <si>
    <t>calculation wrong</t>
  </si>
  <si>
    <t xml:space="preserve">? </t>
  </si>
  <si>
    <t>issue during taxi</t>
  </si>
  <si>
    <t>cowling came off during flight, no mention of collision</t>
  </si>
  <si>
    <t>struck powerline</t>
  </si>
  <si>
    <t>heard engine noise</t>
  </si>
  <si>
    <t>wire strike</t>
  </si>
  <si>
    <t>heard transmission noise</t>
  </si>
  <si>
    <t>prev was 11</t>
  </si>
  <si>
    <t>05-0909</t>
  </si>
  <si>
    <t>98-0504</t>
  </si>
  <si>
    <t>97-0156</t>
  </si>
  <si>
    <t>03-0642</t>
  </si>
  <si>
    <t>08-0191</t>
  </si>
  <si>
    <t>15-0475</t>
  </si>
  <si>
    <t>08-0655</t>
  </si>
  <si>
    <t>15-0643</t>
  </si>
  <si>
    <t>11-0416</t>
  </si>
  <si>
    <t>11-0223</t>
  </si>
  <si>
    <t>18-0127</t>
  </si>
  <si>
    <t>98-0823</t>
  </si>
  <si>
    <t>06-0539</t>
  </si>
  <si>
    <t>01-1093</t>
  </si>
  <si>
    <t>18-0705</t>
  </si>
  <si>
    <t>09-0304</t>
  </si>
  <si>
    <t>04-0614</t>
  </si>
  <si>
    <t>10-0569</t>
  </si>
  <si>
    <t>15-0034</t>
  </si>
  <si>
    <t>16-0929</t>
  </si>
  <si>
    <t>11-0184</t>
  </si>
  <si>
    <t>10-0008</t>
  </si>
  <si>
    <t>07-0689</t>
  </si>
  <si>
    <t>97-0184</t>
  </si>
  <si>
    <t>01-0939</t>
  </si>
  <si>
    <t>13-0582</t>
  </si>
  <si>
    <t>99-0905</t>
  </si>
  <si>
    <t>06-0453</t>
  </si>
  <si>
    <t>02-0464</t>
  </si>
  <si>
    <t>01-0107</t>
  </si>
  <si>
    <t>01-1016</t>
  </si>
  <si>
    <t>04-0853</t>
  </si>
  <si>
    <t>13-0004</t>
  </si>
  <si>
    <t>10-0348</t>
  </si>
  <si>
    <t>18-0656</t>
  </si>
  <si>
    <t>18-0698</t>
  </si>
  <si>
    <t>08-0389</t>
  </si>
  <si>
    <t>20-0747</t>
  </si>
  <si>
    <t>98-0059</t>
  </si>
  <si>
    <t>98-0178</t>
  </si>
  <si>
    <t>06-1159</t>
  </si>
  <si>
    <t>19-0167</t>
  </si>
  <si>
    <t>16-0635</t>
  </si>
  <si>
    <t>03-0389</t>
  </si>
  <si>
    <t>03-1166</t>
  </si>
  <si>
    <t>13-0457</t>
  </si>
  <si>
    <t>02-0418</t>
  </si>
  <si>
    <t>03-1032</t>
  </si>
  <si>
    <t>99-0356</t>
  </si>
  <si>
    <t>02-0376</t>
  </si>
  <si>
    <t>longline issue during take off</t>
  </si>
  <si>
    <t>hours exceeded</t>
  </si>
  <si>
    <t>bad landing due to mechanical issue</t>
  </si>
  <si>
    <t>leak on runway</t>
  </si>
  <si>
    <t>civilian on ramp</t>
  </si>
  <si>
    <t>fuel cap lose</t>
  </si>
  <si>
    <t>plane malfunction on taxi, turned around</t>
  </si>
  <si>
    <t>wire issue found during taxi</t>
  </si>
  <si>
    <t>comms issues on taxiway created hazard</t>
  </si>
  <si>
    <t>load stuck on tree near taxiway</t>
  </si>
  <si>
    <t>collision due to no breaks</t>
  </si>
  <si>
    <t>fuel shut off valve inoperable</t>
  </si>
  <si>
    <t>nothing to do with fuel</t>
  </si>
  <si>
    <t>fuel truck driver lost control of bucket</t>
  </si>
  <si>
    <t>electric fuel shutoff valve didnt fully open</t>
  </si>
  <si>
    <t>fuel control linkage coming</t>
  </si>
  <si>
    <t>02-0114</t>
  </si>
  <si>
    <t>11-0869</t>
  </si>
  <si>
    <t>07-0417</t>
  </si>
  <si>
    <t>13-0323</t>
  </si>
  <si>
    <t>99-0699</t>
  </si>
  <si>
    <t>01-0277</t>
  </si>
  <si>
    <t>difficulty contacting heli, no malfunction</t>
  </si>
  <si>
    <t>disassembled repeater - implies malfunction</t>
  </si>
  <si>
    <t>driver fell, not fuel truck</t>
  </si>
  <si>
    <t>fuel truck driver wearing hat -&gt; hazard</t>
  </si>
  <si>
    <t>hot refueling</t>
  </si>
  <si>
    <t>hot refueling policy deviation</t>
  </si>
  <si>
    <t>oil on tail from parts incorrect installment</t>
  </si>
  <si>
    <t>motor fried</t>
  </si>
  <si>
    <t>caused by incorrect maintenance</t>
  </si>
  <si>
    <t>no damage</t>
  </si>
  <si>
    <t>rotor contact w/ tree</t>
  </si>
  <si>
    <t>torque exceedance</t>
  </si>
  <si>
    <t>brushed tree</t>
  </si>
  <si>
    <t>hit tree with bucket</t>
  </si>
  <si>
    <t>clipped tree</t>
  </si>
  <si>
    <t>05-0357</t>
  </si>
  <si>
    <t>18-0171</t>
  </si>
  <si>
    <t>07-0363</t>
  </si>
  <si>
    <t>98-0181</t>
  </si>
  <si>
    <t>99-0639</t>
  </si>
  <si>
    <t>12-0771</t>
  </si>
  <si>
    <t>03-1169</t>
  </si>
  <si>
    <t>17-0948</t>
  </si>
  <si>
    <t>95-0196</t>
  </si>
  <si>
    <t>05-0526</t>
  </si>
  <si>
    <t>98-0082</t>
  </si>
  <si>
    <t>03-1128</t>
  </si>
  <si>
    <t>99-0367</t>
  </si>
  <si>
    <t>12-0653</t>
  </si>
  <si>
    <t>oil</t>
  </si>
  <si>
    <t>fuel shut off valve light malfunction</t>
  </si>
  <si>
    <t>glycol leakage</t>
  </si>
  <si>
    <t>02-1152</t>
  </si>
  <si>
    <t>10-0214</t>
  </si>
  <si>
    <t>16-1043</t>
  </si>
  <si>
    <t>14-0763</t>
  </si>
  <si>
    <t>12-0079</t>
  </si>
  <si>
    <t>14-0604</t>
  </si>
  <si>
    <t>12-0876</t>
  </si>
  <si>
    <t>17-0535</t>
  </si>
  <si>
    <t>03-0392</t>
  </si>
  <si>
    <t>09-0045</t>
  </si>
  <si>
    <t>18-0628</t>
  </si>
  <si>
    <t>07-0374</t>
  </si>
  <si>
    <t>06-1104</t>
  </si>
  <si>
    <t>00-0429</t>
  </si>
  <si>
    <t>06-1103</t>
  </si>
  <si>
    <t>10-0552</t>
  </si>
  <si>
    <t>13-0891</t>
  </si>
  <si>
    <t>02-1478</t>
  </si>
  <si>
    <t>03-1237</t>
  </si>
  <si>
    <t>99-0566</t>
  </si>
  <si>
    <t>NEW</t>
  </si>
  <si>
    <t>13-0446</t>
  </si>
  <si>
    <t>98-0744</t>
  </si>
  <si>
    <t>08-0457</t>
  </si>
  <si>
    <t>09-0232</t>
  </si>
  <si>
    <t>20-0156</t>
  </si>
  <si>
    <t>11-0995</t>
  </si>
  <si>
    <t>18-0153</t>
  </si>
  <si>
    <t>00-1148</t>
  </si>
  <si>
    <t>15-0626</t>
  </si>
  <si>
    <t>01-0423</t>
  </si>
  <si>
    <t>14-0446</t>
  </si>
  <si>
    <t>near collision</t>
  </si>
  <si>
    <t>near collision with person</t>
  </si>
  <si>
    <t>wing touched runway</t>
  </si>
  <si>
    <t>maybe more of hazard than collision</t>
  </si>
  <si>
    <t>fuel truck fire</t>
  </si>
  <si>
    <t>fuel truck late</t>
  </si>
  <si>
    <t>close proximity</t>
  </si>
  <si>
    <t>fuel truck accident</t>
  </si>
  <si>
    <t>*removed from final results</t>
  </si>
  <si>
    <t>20-0959</t>
  </si>
  <si>
    <t>08-0574</t>
  </si>
  <si>
    <t>08-0856</t>
  </si>
  <si>
    <t>02-0555</t>
  </si>
  <si>
    <t>16-0804</t>
  </si>
  <si>
    <t>03-1358</t>
  </si>
  <si>
    <t>05-0902</t>
  </si>
  <si>
    <t>17-0642</t>
  </si>
  <si>
    <t>18-0912</t>
  </si>
  <si>
    <t>not sure</t>
  </si>
  <si>
    <t>leak</t>
  </si>
  <si>
    <t>push rod gasket leaking- I think this is oil not fuel</t>
  </si>
  <si>
    <t>fuel filter caution light</t>
  </si>
  <si>
    <t>16-1009</t>
  </si>
  <si>
    <t>15-0599</t>
  </si>
  <si>
    <t>16-0608</t>
  </si>
  <si>
    <t>15-0602</t>
  </si>
  <si>
    <t>Fuel System Malfunction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</si>
</sst>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636E-8CFA-405B-AA24-596828DFBDAF}">
  <dimension ref="A1:G52"/>
  <sheetViews>
    <sheetView workbookViewId="0">
      <selection activeCell="C16" sqref="C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790</v>
      </c>
      <c r="B2">
        <v>1</v>
      </c>
      <c r="C2" t="s">
        <v>801</v>
      </c>
    </row>
    <row r="3" spans="1:3" x14ac:dyDescent="0.3">
      <c r="A3" t="s">
        <v>494</v>
      </c>
      <c r="B3">
        <v>0</v>
      </c>
      <c r="C3" t="s">
        <v>580</v>
      </c>
    </row>
    <row r="4" spans="1:3" x14ac:dyDescent="0.3">
      <c r="A4" t="s">
        <v>791</v>
      </c>
      <c r="B4">
        <v>0</v>
      </c>
      <c r="C4" t="s">
        <v>802</v>
      </c>
    </row>
    <row r="5" spans="1:3" x14ac:dyDescent="0.3">
      <c r="A5" t="s">
        <v>792</v>
      </c>
      <c r="B5">
        <v>1</v>
      </c>
      <c r="C5" t="s">
        <v>803</v>
      </c>
    </row>
    <row r="6" spans="1:3" x14ac:dyDescent="0.3">
      <c r="A6" t="s">
        <v>793</v>
      </c>
      <c r="B6">
        <v>0</v>
      </c>
    </row>
    <row r="7" spans="1:3" x14ac:dyDescent="0.3">
      <c r="A7" t="s">
        <v>707</v>
      </c>
      <c r="B7">
        <v>1</v>
      </c>
    </row>
    <row r="8" spans="1:3" x14ac:dyDescent="0.3">
      <c r="A8" t="s">
        <v>794</v>
      </c>
      <c r="B8">
        <v>1</v>
      </c>
    </row>
    <row r="9" spans="1:3" x14ac:dyDescent="0.3">
      <c r="A9" t="s">
        <v>795</v>
      </c>
      <c r="B9">
        <v>1</v>
      </c>
      <c r="C9" t="s">
        <v>804</v>
      </c>
    </row>
    <row r="10" spans="1:3" x14ac:dyDescent="0.3">
      <c r="A10" t="s">
        <v>477</v>
      </c>
      <c r="B10">
        <v>0</v>
      </c>
      <c r="C10" t="s">
        <v>804</v>
      </c>
    </row>
    <row r="11" spans="1:3" x14ac:dyDescent="0.3">
      <c r="A11" t="s">
        <v>796</v>
      </c>
      <c r="B11">
        <v>0</v>
      </c>
    </row>
    <row r="12" spans="1:3" x14ac:dyDescent="0.3">
      <c r="A12" t="s">
        <v>797</v>
      </c>
      <c r="B12">
        <v>0</v>
      </c>
    </row>
    <row r="13" spans="1:3" x14ac:dyDescent="0.3">
      <c r="A13" t="s">
        <v>798</v>
      </c>
      <c r="B13">
        <v>0</v>
      </c>
      <c r="C13" t="s">
        <v>804</v>
      </c>
    </row>
    <row r="14" spans="1:3" x14ac:dyDescent="0.3">
      <c r="A14" t="s">
        <v>799</v>
      </c>
      <c r="B14">
        <v>1</v>
      </c>
    </row>
    <row r="15" spans="1:3" x14ac:dyDescent="0.3">
      <c r="A15" t="s">
        <v>773</v>
      </c>
      <c r="B15">
        <v>0</v>
      </c>
    </row>
    <row r="16" spans="1:3" x14ac:dyDescent="0.3">
      <c r="A16" t="s">
        <v>800</v>
      </c>
      <c r="B16">
        <v>1</v>
      </c>
    </row>
    <row r="18" spans="1:7" x14ac:dyDescent="0.3">
      <c r="A18">
        <f>B18/15</f>
        <v>0.46666666666666667</v>
      </c>
      <c r="B18">
        <f>SUM(B2:B16)</f>
        <v>7</v>
      </c>
    </row>
    <row r="23" spans="1:7" x14ac:dyDescent="0.3">
      <c r="E23" t="s">
        <v>482</v>
      </c>
      <c r="F23">
        <v>0</v>
      </c>
      <c r="G23" t="s">
        <v>569</v>
      </c>
    </row>
    <row r="24" spans="1:7" x14ac:dyDescent="0.3">
      <c r="E24" t="s">
        <v>483</v>
      </c>
      <c r="F24">
        <v>0</v>
      </c>
      <c r="G24" t="s">
        <v>570</v>
      </c>
    </row>
    <row r="25" spans="1:7" x14ac:dyDescent="0.3">
      <c r="E25" t="s">
        <v>484</v>
      </c>
      <c r="F25">
        <v>0</v>
      </c>
      <c r="G25" t="s">
        <v>572</v>
      </c>
    </row>
    <row r="26" spans="1:7" x14ac:dyDescent="0.3">
      <c r="E26" t="s">
        <v>485</v>
      </c>
      <c r="F26">
        <v>1</v>
      </c>
      <c r="G26" t="s">
        <v>571</v>
      </c>
    </row>
    <row r="27" spans="1:7" x14ac:dyDescent="0.3">
      <c r="E27" t="s">
        <v>486</v>
      </c>
      <c r="F27">
        <v>0</v>
      </c>
      <c r="G27" t="s">
        <v>572</v>
      </c>
    </row>
    <row r="28" spans="1:7" x14ac:dyDescent="0.3">
      <c r="E28" t="s">
        <v>487</v>
      </c>
      <c r="F28">
        <v>1</v>
      </c>
      <c r="G28" t="s">
        <v>573</v>
      </c>
    </row>
    <row r="29" spans="1:7" x14ac:dyDescent="0.3">
      <c r="E29" t="s">
        <v>488</v>
      </c>
      <c r="F29">
        <v>0</v>
      </c>
      <c r="G29" t="s">
        <v>574</v>
      </c>
    </row>
    <row r="30" spans="1:7" x14ac:dyDescent="0.3">
      <c r="E30" t="s">
        <v>489</v>
      </c>
      <c r="F30">
        <v>1</v>
      </c>
      <c r="G30" t="s">
        <v>575</v>
      </c>
    </row>
    <row r="31" spans="1:7" x14ac:dyDescent="0.3">
      <c r="E31" t="s">
        <v>490</v>
      </c>
      <c r="F31">
        <v>1</v>
      </c>
      <c r="G31" t="s">
        <v>576</v>
      </c>
    </row>
    <row r="32" spans="1:7" x14ac:dyDescent="0.3">
      <c r="E32" t="s">
        <v>491</v>
      </c>
      <c r="F32">
        <v>0</v>
      </c>
      <c r="G32" t="s">
        <v>577</v>
      </c>
    </row>
    <row r="33" spans="5:7" x14ac:dyDescent="0.3">
      <c r="E33" t="s">
        <v>492</v>
      </c>
      <c r="F33">
        <v>1</v>
      </c>
      <c r="G33" t="s">
        <v>578</v>
      </c>
    </row>
    <row r="34" spans="5:7" x14ac:dyDescent="0.3">
      <c r="E34" t="s">
        <v>493</v>
      </c>
      <c r="F34">
        <v>1</v>
      </c>
      <c r="G34" t="s">
        <v>579</v>
      </c>
    </row>
    <row r="35" spans="5:7" x14ac:dyDescent="0.3">
      <c r="E35" t="s">
        <v>494</v>
      </c>
      <c r="F35">
        <v>0</v>
      </c>
      <c r="G35" t="s">
        <v>580</v>
      </c>
    </row>
    <row r="36" spans="5:7" x14ac:dyDescent="0.3">
      <c r="E36" t="s">
        <v>495</v>
      </c>
      <c r="F36">
        <v>0</v>
      </c>
      <c r="G36" t="s">
        <v>581</v>
      </c>
    </row>
    <row r="37" spans="5:7" x14ac:dyDescent="0.3">
      <c r="E37" t="s">
        <v>496</v>
      </c>
      <c r="F37">
        <v>1</v>
      </c>
      <c r="G37" t="s">
        <v>582</v>
      </c>
    </row>
    <row r="38" spans="5:7" x14ac:dyDescent="0.3">
      <c r="E38" t="s">
        <v>701</v>
      </c>
      <c r="F38">
        <v>1</v>
      </c>
    </row>
    <row r="39" spans="5:7" x14ac:dyDescent="0.3">
      <c r="E39" t="s">
        <v>702</v>
      </c>
      <c r="F39">
        <v>0</v>
      </c>
      <c r="G39" t="s">
        <v>715</v>
      </c>
    </row>
    <row r="40" spans="5:7" x14ac:dyDescent="0.3">
      <c r="E40" t="s">
        <v>703</v>
      </c>
      <c r="F40">
        <v>1</v>
      </c>
    </row>
    <row r="41" spans="5:7" x14ac:dyDescent="0.3">
      <c r="E41" t="s">
        <v>704</v>
      </c>
      <c r="F41">
        <v>0</v>
      </c>
      <c r="G41" t="s">
        <v>716</v>
      </c>
    </row>
    <row r="42" spans="5:7" x14ac:dyDescent="0.3">
      <c r="E42" t="s">
        <v>705</v>
      </c>
      <c r="F42">
        <v>0</v>
      </c>
      <c r="G42" t="s">
        <v>717</v>
      </c>
    </row>
    <row r="43" spans="5:7" x14ac:dyDescent="0.3">
      <c r="E43" t="s">
        <v>706</v>
      </c>
      <c r="F43">
        <v>0</v>
      </c>
      <c r="G43" t="s">
        <v>718</v>
      </c>
    </row>
    <row r="44" spans="5:7" x14ac:dyDescent="0.3">
      <c r="E44" t="s">
        <v>707</v>
      </c>
      <c r="F44">
        <v>1</v>
      </c>
    </row>
    <row r="45" spans="5:7" x14ac:dyDescent="0.3">
      <c r="E45" t="s">
        <v>487</v>
      </c>
      <c r="F45">
        <v>1</v>
      </c>
      <c r="G45" t="s">
        <v>719</v>
      </c>
    </row>
    <row r="46" spans="5:7" x14ac:dyDescent="0.3">
      <c r="E46" t="s">
        <v>708</v>
      </c>
      <c r="F46">
        <v>0</v>
      </c>
      <c r="G46" t="s">
        <v>720</v>
      </c>
    </row>
    <row r="47" spans="5:7" x14ac:dyDescent="0.3">
      <c r="E47" t="s">
        <v>709</v>
      </c>
      <c r="F47">
        <v>0</v>
      </c>
      <c r="G47" t="s">
        <v>721</v>
      </c>
    </row>
    <row r="48" spans="5:7" x14ac:dyDescent="0.3">
      <c r="E48" t="s">
        <v>710</v>
      </c>
      <c r="F48">
        <v>1</v>
      </c>
    </row>
    <row r="49" spans="5:7" x14ac:dyDescent="0.3">
      <c r="E49" t="s">
        <v>711</v>
      </c>
      <c r="F49">
        <v>0</v>
      </c>
      <c r="G49" t="s">
        <v>722</v>
      </c>
    </row>
    <row r="50" spans="5:7" x14ac:dyDescent="0.3">
      <c r="E50" t="s">
        <v>712</v>
      </c>
      <c r="F50">
        <v>1</v>
      </c>
      <c r="G50" t="s">
        <v>723</v>
      </c>
    </row>
    <row r="51" spans="5:7" x14ac:dyDescent="0.3">
      <c r="E51" t="s">
        <v>713</v>
      </c>
      <c r="F51">
        <v>0</v>
      </c>
      <c r="G51" t="s">
        <v>724</v>
      </c>
    </row>
    <row r="52" spans="5:7" x14ac:dyDescent="0.3">
      <c r="E52" t="s">
        <v>714</v>
      </c>
      <c r="F52">
        <v>1</v>
      </c>
      <c r="G52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workbookViewId="0">
      <selection activeCell="D15" sqref="D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769</v>
      </c>
      <c r="B2">
        <v>1</v>
      </c>
    </row>
    <row r="3" spans="1:3" x14ac:dyDescent="0.3">
      <c r="A3" t="s">
        <v>704</v>
      </c>
      <c r="B3">
        <v>0</v>
      </c>
      <c r="C3" t="s">
        <v>716</v>
      </c>
    </row>
    <row r="4" spans="1:3" x14ac:dyDescent="0.3">
      <c r="A4" t="s">
        <v>770</v>
      </c>
      <c r="B4">
        <v>0</v>
      </c>
    </row>
    <row r="5" spans="1:3" x14ac:dyDescent="0.3">
      <c r="A5" t="s">
        <v>771</v>
      </c>
      <c r="B5">
        <v>1</v>
      </c>
    </row>
    <row r="6" spans="1:3" x14ac:dyDescent="0.3">
      <c r="A6" t="s">
        <v>772</v>
      </c>
      <c r="B6">
        <v>1</v>
      </c>
    </row>
    <row r="7" spans="1:3" x14ac:dyDescent="0.3">
      <c r="A7" t="s">
        <v>488</v>
      </c>
      <c r="B7">
        <v>0</v>
      </c>
    </row>
    <row r="8" spans="1:3" x14ac:dyDescent="0.3">
      <c r="A8" t="s">
        <v>773</v>
      </c>
      <c r="B8">
        <v>1</v>
      </c>
    </row>
    <row r="9" spans="1:3" x14ac:dyDescent="0.3">
      <c r="A9" t="s">
        <v>774</v>
      </c>
      <c r="B9">
        <v>0</v>
      </c>
    </row>
    <row r="10" spans="1:3" x14ac:dyDescent="0.3">
      <c r="A10" t="s">
        <v>775</v>
      </c>
      <c r="B10">
        <v>0</v>
      </c>
    </row>
    <row r="11" spans="1:3" x14ac:dyDescent="0.3">
      <c r="A11" t="s">
        <v>776</v>
      </c>
      <c r="B11">
        <v>1</v>
      </c>
    </row>
    <row r="12" spans="1:3" x14ac:dyDescent="0.3">
      <c r="A12" t="s">
        <v>777</v>
      </c>
      <c r="B12">
        <v>0</v>
      </c>
    </row>
    <row r="13" spans="1:3" x14ac:dyDescent="0.3">
      <c r="A13" t="s">
        <v>778</v>
      </c>
      <c r="B13">
        <v>1</v>
      </c>
    </row>
    <row r="14" spans="1:3" x14ac:dyDescent="0.3">
      <c r="A14" t="s">
        <v>779</v>
      </c>
      <c r="B14">
        <v>1</v>
      </c>
    </row>
    <row r="15" spans="1:3" x14ac:dyDescent="0.3">
      <c r="A15" t="s">
        <v>780</v>
      </c>
      <c r="B15">
        <v>0</v>
      </c>
    </row>
    <row r="16" spans="1:3" x14ac:dyDescent="0.3">
      <c r="A16" t="s">
        <v>781</v>
      </c>
      <c r="B16">
        <v>1</v>
      </c>
    </row>
    <row r="18" spans="1:7" x14ac:dyDescent="0.3">
      <c r="A18">
        <f>B18/15</f>
        <v>0.53333333333333333</v>
      </c>
      <c r="B18">
        <f>SUM(B2:B16)</f>
        <v>8</v>
      </c>
    </row>
    <row r="23" spans="1:7" x14ac:dyDescent="0.3">
      <c r="E23" t="s">
        <v>482</v>
      </c>
      <c r="F23">
        <v>0</v>
      </c>
      <c r="G23" t="s">
        <v>569</v>
      </c>
    </row>
    <row r="24" spans="1:7" x14ac:dyDescent="0.3">
      <c r="E24" t="s">
        <v>483</v>
      </c>
      <c r="F24">
        <v>0</v>
      </c>
      <c r="G24" t="s">
        <v>570</v>
      </c>
    </row>
    <row r="25" spans="1:7" x14ac:dyDescent="0.3">
      <c r="E25" t="s">
        <v>484</v>
      </c>
      <c r="F25">
        <v>0</v>
      </c>
      <c r="G25" t="s">
        <v>572</v>
      </c>
    </row>
    <row r="26" spans="1:7" x14ac:dyDescent="0.3">
      <c r="E26" t="s">
        <v>485</v>
      </c>
      <c r="F26">
        <v>1</v>
      </c>
      <c r="G26" t="s">
        <v>571</v>
      </c>
    </row>
    <row r="27" spans="1:7" x14ac:dyDescent="0.3">
      <c r="E27" t="s">
        <v>486</v>
      </c>
      <c r="F27">
        <v>0</v>
      </c>
      <c r="G27" t="s">
        <v>572</v>
      </c>
    </row>
    <row r="28" spans="1:7" x14ac:dyDescent="0.3">
      <c r="E28" t="s">
        <v>487</v>
      </c>
      <c r="F28">
        <v>1</v>
      </c>
      <c r="G28" t="s">
        <v>573</v>
      </c>
    </row>
    <row r="29" spans="1:7" x14ac:dyDescent="0.3">
      <c r="E29" t="s">
        <v>488</v>
      </c>
      <c r="F29">
        <v>0</v>
      </c>
      <c r="G29" t="s">
        <v>574</v>
      </c>
    </row>
    <row r="30" spans="1:7" x14ac:dyDescent="0.3">
      <c r="E30" t="s">
        <v>489</v>
      </c>
      <c r="F30">
        <v>1</v>
      </c>
      <c r="G30" t="s">
        <v>575</v>
      </c>
    </row>
    <row r="31" spans="1:7" x14ac:dyDescent="0.3">
      <c r="E31" t="s">
        <v>490</v>
      </c>
      <c r="F31">
        <v>1</v>
      </c>
      <c r="G31" t="s">
        <v>576</v>
      </c>
    </row>
    <row r="32" spans="1:7" x14ac:dyDescent="0.3">
      <c r="E32" t="s">
        <v>491</v>
      </c>
      <c r="F32">
        <v>0</v>
      </c>
      <c r="G32" t="s">
        <v>577</v>
      </c>
    </row>
    <row r="33" spans="5:7" x14ac:dyDescent="0.3">
      <c r="E33" t="s">
        <v>492</v>
      </c>
      <c r="F33">
        <v>1</v>
      </c>
      <c r="G33" t="s">
        <v>578</v>
      </c>
    </row>
    <row r="34" spans="5:7" x14ac:dyDescent="0.3">
      <c r="E34" t="s">
        <v>493</v>
      </c>
      <c r="F34">
        <v>1</v>
      </c>
      <c r="G34" t="s">
        <v>579</v>
      </c>
    </row>
    <row r="35" spans="5:7" x14ac:dyDescent="0.3">
      <c r="E35" t="s">
        <v>494</v>
      </c>
      <c r="F35">
        <v>0</v>
      </c>
      <c r="G35" t="s">
        <v>580</v>
      </c>
    </row>
    <row r="36" spans="5:7" x14ac:dyDescent="0.3">
      <c r="E36" t="s">
        <v>495</v>
      </c>
      <c r="F36">
        <v>0</v>
      </c>
      <c r="G36" t="s">
        <v>581</v>
      </c>
    </row>
    <row r="37" spans="5:7" x14ac:dyDescent="0.3">
      <c r="E37" t="s">
        <v>496</v>
      </c>
      <c r="F37">
        <v>1</v>
      </c>
      <c r="G37" t="s">
        <v>582</v>
      </c>
    </row>
    <row r="38" spans="5:7" x14ac:dyDescent="0.3">
      <c r="E38" t="s">
        <v>701</v>
      </c>
      <c r="F38">
        <v>1</v>
      </c>
    </row>
    <row r="39" spans="5:7" x14ac:dyDescent="0.3">
      <c r="E39" t="s">
        <v>702</v>
      </c>
      <c r="F39">
        <v>0</v>
      </c>
      <c r="G39" t="s">
        <v>715</v>
      </c>
    </row>
    <row r="40" spans="5:7" x14ac:dyDescent="0.3">
      <c r="E40" t="s">
        <v>703</v>
      </c>
      <c r="F40">
        <v>1</v>
      </c>
    </row>
    <row r="41" spans="5:7" x14ac:dyDescent="0.3">
      <c r="E41" t="s">
        <v>704</v>
      </c>
      <c r="F41">
        <v>0</v>
      </c>
      <c r="G41" t="s">
        <v>716</v>
      </c>
    </row>
    <row r="42" spans="5:7" x14ac:dyDescent="0.3">
      <c r="E42" t="s">
        <v>705</v>
      </c>
      <c r="F42">
        <v>0</v>
      </c>
      <c r="G42" t="s">
        <v>717</v>
      </c>
    </row>
    <row r="43" spans="5:7" x14ac:dyDescent="0.3">
      <c r="E43" t="s">
        <v>706</v>
      </c>
      <c r="F43">
        <v>0</v>
      </c>
      <c r="G43" t="s">
        <v>718</v>
      </c>
    </row>
    <row r="44" spans="5:7" x14ac:dyDescent="0.3">
      <c r="E44" t="s">
        <v>707</v>
      </c>
      <c r="F44">
        <v>1</v>
      </c>
    </row>
    <row r="45" spans="5:7" x14ac:dyDescent="0.3">
      <c r="E45" t="s">
        <v>487</v>
      </c>
      <c r="F45">
        <v>1</v>
      </c>
      <c r="G45" t="s">
        <v>719</v>
      </c>
    </row>
    <row r="46" spans="5:7" x14ac:dyDescent="0.3">
      <c r="E46" t="s">
        <v>708</v>
      </c>
      <c r="F46">
        <v>0</v>
      </c>
      <c r="G46" t="s">
        <v>720</v>
      </c>
    </row>
    <row r="47" spans="5:7" x14ac:dyDescent="0.3">
      <c r="E47" t="s">
        <v>709</v>
      </c>
      <c r="F47">
        <v>0</v>
      </c>
      <c r="G47" t="s">
        <v>721</v>
      </c>
    </row>
    <row r="48" spans="5:7" x14ac:dyDescent="0.3">
      <c r="E48" t="s">
        <v>710</v>
      </c>
      <c r="F48">
        <v>1</v>
      </c>
    </row>
    <row r="49" spans="5:7" x14ac:dyDescent="0.3">
      <c r="E49" t="s">
        <v>711</v>
      </c>
      <c r="F49">
        <v>0</v>
      </c>
      <c r="G49" t="s">
        <v>722</v>
      </c>
    </row>
    <row r="50" spans="5:7" x14ac:dyDescent="0.3">
      <c r="E50" t="s">
        <v>712</v>
      </c>
      <c r="F50">
        <v>1</v>
      </c>
      <c r="G50" t="s">
        <v>723</v>
      </c>
    </row>
    <row r="51" spans="5:7" x14ac:dyDescent="0.3">
      <c r="E51" t="s">
        <v>713</v>
      </c>
      <c r="F51">
        <v>0</v>
      </c>
      <c r="G51" t="s">
        <v>724</v>
      </c>
    </row>
    <row r="52" spans="5:7" x14ac:dyDescent="0.3">
      <c r="E52" t="s">
        <v>714</v>
      </c>
      <c r="F52">
        <v>1</v>
      </c>
      <c r="G52" t="s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>
        <v>1</v>
      </c>
      <c r="C2" t="s">
        <v>317</v>
      </c>
    </row>
    <row r="3" spans="1:3" x14ac:dyDescent="0.3">
      <c r="A3" t="s">
        <v>3</v>
      </c>
      <c r="B3">
        <v>0</v>
      </c>
      <c r="C3" t="s">
        <v>318</v>
      </c>
    </row>
    <row r="4" spans="1:3" x14ac:dyDescent="0.3">
      <c r="A4" t="s">
        <v>4</v>
      </c>
      <c r="B4">
        <v>0</v>
      </c>
      <c r="C4" t="s">
        <v>319</v>
      </c>
    </row>
    <row r="5" spans="1:3" x14ac:dyDescent="0.3">
      <c r="A5" t="s">
        <v>5</v>
      </c>
      <c r="B5">
        <v>0</v>
      </c>
      <c r="C5" t="s">
        <v>320</v>
      </c>
    </row>
    <row r="18" spans="1:2" x14ac:dyDescent="0.3">
      <c r="A18">
        <f>B18/4</f>
        <v>0.25</v>
      </c>
      <c r="B18">
        <f>SUM(B2:B16)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18" sqref="A18:B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6</v>
      </c>
      <c r="B2">
        <v>0</v>
      </c>
      <c r="C2" t="s">
        <v>321</v>
      </c>
    </row>
    <row r="3" spans="1:3" x14ac:dyDescent="0.3">
      <c r="A3" t="s">
        <v>7</v>
      </c>
      <c r="B3">
        <v>0</v>
      </c>
      <c r="C3" t="s">
        <v>322</v>
      </c>
    </row>
    <row r="4" spans="1:3" x14ac:dyDescent="0.3">
      <c r="A4" t="s">
        <v>8</v>
      </c>
      <c r="B4">
        <v>0</v>
      </c>
      <c r="C4" t="s">
        <v>322</v>
      </c>
    </row>
    <row r="5" spans="1:3" x14ac:dyDescent="0.3">
      <c r="A5" t="s">
        <v>9</v>
      </c>
      <c r="B5">
        <v>0</v>
      </c>
      <c r="C5" t="s">
        <v>322</v>
      </c>
    </row>
    <row r="6" spans="1:3" x14ac:dyDescent="0.3">
      <c r="A6" t="s">
        <v>10</v>
      </c>
      <c r="B6">
        <v>0</v>
      </c>
      <c r="C6" t="s">
        <v>322</v>
      </c>
    </row>
    <row r="7" spans="1:3" x14ac:dyDescent="0.3">
      <c r="A7" t="s">
        <v>11</v>
      </c>
      <c r="B7">
        <v>0</v>
      </c>
      <c r="C7" t="s">
        <v>322</v>
      </c>
    </row>
    <row r="8" spans="1:3" x14ac:dyDescent="0.3">
      <c r="A8" t="s">
        <v>12</v>
      </c>
      <c r="B8">
        <v>0</v>
      </c>
      <c r="C8" t="s">
        <v>322</v>
      </c>
    </row>
    <row r="9" spans="1:3" x14ac:dyDescent="0.3">
      <c r="A9" t="s">
        <v>13</v>
      </c>
      <c r="B9">
        <v>0</v>
      </c>
      <c r="C9" t="s">
        <v>322</v>
      </c>
    </row>
    <row r="10" spans="1:3" x14ac:dyDescent="0.3">
      <c r="A10" t="s">
        <v>14</v>
      </c>
      <c r="B10">
        <v>0</v>
      </c>
      <c r="C10" t="s">
        <v>323</v>
      </c>
    </row>
    <row r="11" spans="1:3" x14ac:dyDescent="0.3">
      <c r="A11" t="s">
        <v>15</v>
      </c>
      <c r="B11">
        <v>0</v>
      </c>
      <c r="C11" t="s">
        <v>322</v>
      </c>
    </row>
    <row r="12" spans="1:3" x14ac:dyDescent="0.3">
      <c r="A12" t="s">
        <v>16</v>
      </c>
      <c r="B12">
        <v>0</v>
      </c>
      <c r="C12" t="s">
        <v>322</v>
      </c>
    </row>
    <row r="13" spans="1:3" x14ac:dyDescent="0.3">
      <c r="A13" t="s">
        <v>17</v>
      </c>
      <c r="B13">
        <v>0</v>
      </c>
      <c r="C13" t="s">
        <v>324</v>
      </c>
    </row>
    <row r="18" spans="1:2" x14ac:dyDescent="0.3">
      <c r="A18">
        <f>B18/15</f>
        <v>0</v>
      </c>
      <c r="B18">
        <f>SUM(B2:B16)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A18" sqref="A18:B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18</v>
      </c>
      <c r="B2">
        <v>1</v>
      </c>
      <c r="C2" t="s">
        <v>325</v>
      </c>
    </row>
    <row r="3" spans="1:3" x14ac:dyDescent="0.3">
      <c r="A3" t="s">
        <v>19</v>
      </c>
      <c r="B3">
        <v>0</v>
      </c>
      <c r="C3" t="s">
        <v>326</v>
      </c>
    </row>
    <row r="4" spans="1:3" x14ac:dyDescent="0.3">
      <c r="A4" t="s">
        <v>20</v>
      </c>
      <c r="B4">
        <v>0</v>
      </c>
      <c r="C4" t="s">
        <v>327</v>
      </c>
    </row>
    <row r="5" spans="1:3" x14ac:dyDescent="0.3">
      <c r="A5" t="s">
        <v>21</v>
      </c>
      <c r="B5">
        <v>1</v>
      </c>
      <c r="C5" t="s">
        <v>325</v>
      </c>
    </row>
    <row r="6" spans="1:3" x14ac:dyDescent="0.3">
      <c r="A6" t="s">
        <v>22</v>
      </c>
      <c r="B6">
        <v>0</v>
      </c>
      <c r="C6" t="s">
        <v>328</v>
      </c>
    </row>
    <row r="7" spans="1:3" x14ac:dyDescent="0.3">
      <c r="A7" t="s">
        <v>23</v>
      </c>
      <c r="B7">
        <v>0</v>
      </c>
      <c r="C7" t="s">
        <v>329</v>
      </c>
    </row>
    <row r="8" spans="1:3" x14ac:dyDescent="0.3">
      <c r="A8" t="s">
        <v>24</v>
      </c>
      <c r="B8">
        <v>0</v>
      </c>
      <c r="C8" t="s">
        <v>330</v>
      </c>
    </row>
    <row r="9" spans="1:3" x14ac:dyDescent="0.3">
      <c r="A9" t="s">
        <v>25</v>
      </c>
      <c r="B9">
        <v>1</v>
      </c>
      <c r="C9" t="s">
        <v>331</v>
      </c>
    </row>
    <row r="10" spans="1:3" x14ac:dyDescent="0.3">
      <c r="A10" t="s">
        <v>26</v>
      </c>
      <c r="B10">
        <v>1</v>
      </c>
    </row>
    <row r="11" spans="1:3" x14ac:dyDescent="0.3">
      <c r="A11" t="s">
        <v>27</v>
      </c>
      <c r="B11">
        <v>0</v>
      </c>
      <c r="C11" t="s">
        <v>332</v>
      </c>
    </row>
    <row r="12" spans="1:3" x14ac:dyDescent="0.3">
      <c r="A12" t="s">
        <v>28</v>
      </c>
      <c r="B12">
        <v>1</v>
      </c>
      <c r="C12" t="s">
        <v>325</v>
      </c>
    </row>
    <row r="13" spans="1:3" x14ac:dyDescent="0.3">
      <c r="A13" t="s">
        <v>29</v>
      </c>
      <c r="B13">
        <v>0</v>
      </c>
      <c r="C13" t="s">
        <v>330</v>
      </c>
    </row>
    <row r="14" spans="1:3" x14ac:dyDescent="0.3">
      <c r="A14" t="s">
        <v>30</v>
      </c>
      <c r="B14">
        <v>0</v>
      </c>
      <c r="C14" t="s">
        <v>333</v>
      </c>
    </row>
    <row r="18" spans="1:2" x14ac:dyDescent="0.3">
      <c r="A18">
        <f>B18/14</f>
        <v>0.35714285714285715</v>
      </c>
      <c r="B18">
        <f>SUM(B2:B16)</f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workbookViewId="0">
      <selection activeCell="B18" sqref="A18:B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31</v>
      </c>
      <c r="B2">
        <v>1</v>
      </c>
      <c r="C2" t="s">
        <v>334</v>
      </c>
    </row>
    <row r="3" spans="1:3" x14ac:dyDescent="0.3">
      <c r="A3" t="s">
        <v>32</v>
      </c>
      <c r="B3">
        <v>1</v>
      </c>
      <c r="C3" t="s">
        <v>334</v>
      </c>
    </row>
    <row r="4" spans="1:3" x14ac:dyDescent="0.3">
      <c r="A4" t="s">
        <v>33</v>
      </c>
      <c r="B4">
        <v>1</v>
      </c>
      <c r="C4" t="s">
        <v>334</v>
      </c>
    </row>
    <row r="5" spans="1:3" x14ac:dyDescent="0.3">
      <c r="A5" t="s">
        <v>34</v>
      </c>
      <c r="B5">
        <v>1</v>
      </c>
      <c r="C5" t="s">
        <v>335</v>
      </c>
    </row>
    <row r="6" spans="1:3" x14ac:dyDescent="0.3">
      <c r="A6" t="s">
        <v>35</v>
      </c>
      <c r="B6">
        <v>1</v>
      </c>
      <c r="C6" t="s">
        <v>336</v>
      </c>
    </row>
    <row r="7" spans="1:3" x14ac:dyDescent="0.3">
      <c r="A7" t="s">
        <v>36</v>
      </c>
      <c r="B7">
        <v>1</v>
      </c>
      <c r="C7" t="s">
        <v>334</v>
      </c>
    </row>
    <row r="8" spans="1:3" x14ac:dyDescent="0.3">
      <c r="A8" t="s">
        <v>37</v>
      </c>
      <c r="B8">
        <v>1</v>
      </c>
      <c r="C8" t="s">
        <v>334</v>
      </c>
    </row>
    <row r="9" spans="1:3" x14ac:dyDescent="0.3">
      <c r="A9" t="s">
        <v>38</v>
      </c>
      <c r="B9">
        <v>1</v>
      </c>
      <c r="C9" t="s">
        <v>334</v>
      </c>
    </row>
    <row r="10" spans="1:3" x14ac:dyDescent="0.3">
      <c r="A10" t="s">
        <v>39</v>
      </c>
      <c r="B10">
        <v>1</v>
      </c>
      <c r="C10" t="s">
        <v>334</v>
      </c>
    </row>
    <row r="11" spans="1:3" x14ac:dyDescent="0.3">
      <c r="A11" t="s">
        <v>40</v>
      </c>
      <c r="B11">
        <v>1</v>
      </c>
      <c r="C11" t="s">
        <v>334</v>
      </c>
    </row>
    <row r="12" spans="1:3" x14ac:dyDescent="0.3">
      <c r="A12" t="s">
        <v>41</v>
      </c>
      <c r="B12">
        <v>1</v>
      </c>
      <c r="C12" t="s">
        <v>334</v>
      </c>
    </row>
    <row r="13" spans="1:3" x14ac:dyDescent="0.3">
      <c r="A13" t="s">
        <v>42</v>
      </c>
      <c r="B13">
        <v>1</v>
      </c>
      <c r="C13" t="s">
        <v>334</v>
      </c>
    </row>
    <row r="14" spans="1:3" x14ac:dyDescent="0.3">
      <c r="A14" t="s">
        <v>43</v>
      </c>
      <c r="B14">
        <v>1</v>
      </c>
      <c r="C14" t="s">
        <v>334</v>
      </c>
    </row>
    <row r="15" spans="1:3" x14ac:dyDescent="0.3">
      <c r="A15" t="s">
        <v>44</v>
      </c>
      <c r="B15">
        <v>1</v>
      </c>
      <c r="C15" t="s">
        <v>334</v>
      </c>
    </row>
    <row r="16" spans="1:3" x14ac:dyDescent="0.3">
      <c r="A16" t="s">
        <v>45</v>
      </c>
      <c r="B16">
        <v>1</v>
      </c>
      <c r="C16" t="s">
        <v>334</v>
      </c>
    </row>
    <row r="18" spans="1:2" x14ac:dyDescent="0.3">
      <c r="A18">
        <f>B18/15</f>
        <v>1</v>
      </c>
      <c r="B18">
        <f>SUM(B2:B16)</f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A18" sqref="A18:B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46</v>
      </c>
      <c r="B2">
        <v>1</v>
      </c>
      <c r="C2" t="s">
        <v>337</v>
      </c>
    </row>
    <row r="3" spans="1:3" x14ac:dyDescent="0.3">
      <c r="A3" t="s">
        <v>47</v>
      </c>
      <c r="B3">
        <v>0</v>
      </c>
      <c r="C3" t="s">
        <v>338</v>
      </c>
    </row>
    <row r="4" spans="1:3" x14ac:dyDescent="0.3">
      <c r="A4" t="s">
        <v>48</v>
      </c>
      <c r="B4">
        <v>1</v>
      </c>
      <c r="C4" t="s">
        <v>339</v>
      </c>
    </row>
    <row r="5" spans="1:3" x14ac:dyDescent="0.3">
      <c r="A5" t="s">
        <v>49</v>
      </c>
      <c r="B5">
        <v>1</v>
      </c>
      <c r="C5" t="s">
        <v>339</v>
      </c>
    </row>
    <row r="6" spans="1:3" x14ac:dyDescent="0.3">
      <c r="A6" t="s">
        <v>50</v>
      </c>
      <c r="B6">
        <v>1</v>
      </c>
      <c r="C6" t="s">
        <v>340</v>
      </c>
    </row>
    <row r="7" spans="1:3" x14ac:dyDescent="0.3">
      <c r="A7" t="s">
        <v>51</v>
      </c>
      <c r="B7">
        <v>1</v>
      </c>
      <c r="C7" t="s">
        <v>341</v>
      </c>
    </row>
    <row r="8" spans="1:3" x14ac:dyDescent="0.3">
      <c r="A8" t="s">
        <v>52</v>
      </c>
      <c r="B8">
        <v>1</v>
      </c>
      <c r="C8" t="s">
        <v>342</v>
      </c>
    </row>
    <row r="9" spans="1:3" x14ac:dyDescent="0.3">
      <c r="A9" t="s">
        <v>53</v>
      </c>
      <c r="B9">
        <v>0</v>
      </c>
      <c r="C9" t="s">
        <v>343</v>
      </c>
    </row>
    <row r="10" spans="1:3" x14ac:dyDescent="0.3">
      <c r="A10" t="s">
        <v>54</v>
      </c>
      <c r="B10">
        <v>0</v>
      </c>
      <c r="C10" t="s">
        <v>344</v>
      </c>
    </row>
    <row r="11" spans="1:3" x14ac:dyDescent="0.3">
      <c r="A11" t="s">
        <v>55</v>
      </c>
      <c r="B11">
        <v>1</v>
      </c>
      <c r="C11" t="s">
        <v>345</v>
      </c>
    </row>
    <row r="12" spans="1:3" x14ac:dyDescent="0.3">
      <c r="A12" t="s">
        <v>56</v>
      </c>
      <c r="B12">
        <v>1</v>
      </c>
      <c r="C12" t="s">
        <v>346</v>
      </c>
    </row>
    <row r="13" spans="1:3" x14ac:dyDescent="0.3">
      <c r="A13" t="s">
        <v>57</v>
      </c>
      <c r="B13">
        <v>0</v>
      </c>
      <c r="C13" t="s">
        <v>347</v>
      </c>
    </row>
    <row r="14" spans="1:3" x14ac:dyDescent="0.3">
      <c r="A14" t="s">
        <v>58</v>
      </c>
      <c r="B14">
        <v>1</v>
      </c>
      <c r="C14" t="s">
        <v>348</v>
      </c>
    </row>
    <row r="15" spans="1:3" x14ac:dyDescent="0.3">
      <c r="A15" t="s">
        <v>59</v>
      </c>
      <c r="B15">
        <v>1</v>
      </c>
      <c r="C15" t="s">
        <v>340</v>
      </c>
    </row>
    <row r="16" spans="1:3" x14ac:dyDescent="0.3">
      <c r="A16" t="s">
        <v>60</v>
      </c>
      <c r="B16">
        <v>1</v>
      </c>
      <c r="C16" t="s">
        <v>349</v>
      </c>
    </row>
    <row r="18" spans="1:2" x14ac:dyDescent="0.3">
      <c r="A18">
        <f>B18/15</f>
        <v>0.73333333333333328</v>
      </c>
      <c r="B18">
        <f>SUM(B2:B16)</f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AB32-ED9B-4695-B5C9-E8337F82C9E8}">
  <dimension ref="A1:L62"/>
  <sheetViews>
    <sheetView workbookViewId="0">
      <selection activeCell="D7" sqref="D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</row>
    <row r="2" spans="1:7" x14ac:dyDescent="0.3">
      <c r="A2" t="s">
        <v>823</v>
      </c>
      <c r="B2">
        <v>1</v>
      </c>
    </row>
    <row r="3" spans="1:7" x14ac:dyDescent="0.3">
      <c r="A3" t="s">
        <v>752</v>
      </c>
      <c r="B3">
        <v>1</v>
      </c>
      <c r="C3" t="s">
        <v>347</v>
      </c>
      <c r="E3" t="s">
        <v>692</v>
      </c>
      <c r="F3">
        <v>1</v>
      </c>
      <c r="G3" t="s">
        <v>726</v>
      </c>
    </row>
    <row r="4" spans="1:7" x14ac:dyDescent="0.3">
      <c r="A4" t="s">
        <v>765</v>
      </c>
      <c r="B4">
        <v>1</v>
      </c>
      <c r="C4" t="s">
        <v>767</v>
      </c>
      <c r="E4" t="s">
        <v>693</v>
      </c>
      <c r="F4">
        <v>0</v>
      </c>
      <c r="G4" t="s">
        <v>727</v>
      </c>
    </row>
    <row r="5" spans="1:7" x14ac:dyDescent="0.3">
      <c r="A5" t="s">
        <v>824</v>
      </c>
      <c r="B5">
        <v>0</v>
      </c>
      <c r="E5" t="s">
        <v>694</v>
      </c>
      <c r="F5">
        <v>0</v>
      </c>
      <c r="G5" t="s">
        <v>727</v>
      </c>
    </row>
    <row r="6" spans="1:7" x14ac:dyDescent="0.3">
      <c r="A6" t="s">
        <v>825</v>
      </c>
      <c r="B6">
        <v>0</v>
      </c>
      <c r="E6" t="s">
        <v>695</v>
      </c>
      <c r="F6">
        <v>0</v>
      </c>
      <c r="G6" t="s">
        <v>727</v>
      </c>
    </row>
    <row r="7" spans="1:7" x14ac:dyDescent="0.3">
      <c r="A7" t="s">
        <v>826</v>
      </c>
      <c r="B7">
        <v>0</v>
      </c>
      <c r="E7" t="s">
        <v>504</v>
      </c>
      <c r="F7">
        <v>1</v>
      </c>
    </row>
    <row r="8" spans="1:7" x14ac:dyDescent="0.3">
      <c r="A8" t="s">
        <v>692</v>
      </c>
      <c r="B8">
        <v>1</v>
      </c>
      <c r="C8" t="s">
        <v>726</v>
      </c>
      <c r="E8" t="s">
        <v>505</v>
      </c>
      <c r="F8">
        <v>0</v>
      </c>
      <c r="G8" t="s">
        <v>586</v>
      </c>
    </row>
    <row r="9" spans="1:7" x14ac:dyDescent="0.3">
      <c r="A9" t="s">
        <v>508</v>
      </c>
      <c r="B9">
        <v>0</v>
      </c>
      <c r="C9" t="s">
        <v>589</v>
      </c>
      <c r="E9" t="s">
        <v>696</v>
      </c>
      <c r="F9">
        <v>0</v>
      </c>
      <c r="G9" t="s">
        <v>728</v>
      </c>
    </row>
    <row r="10" spans="1:7" x14ac:dyDescent="0.3">
      <c r="A10" t="s">
        <v>699</v>
      </c>
      <c r="B10">
        <v>1</v>
      </c>
      <c r="C10" t="s">
        <v>729</v>
      </c>
      <c r="E10" t="s">
        <v>697</v>
      </c>
      <c r="F10">
        <v>1</v>
      </c>
      <c r="G10" t="s">
        <v>347</v>
      </c>
    </row>
    <row r="11" spans="1:7" x14ac:dyDescent="0.3">
      <c r="A11" t="s">
        <v>700</v>
      </c>
      <c r="B11">
        <v>1</v>
      </c>
      <c r="C11" t="s">
        <v>730</v>
      </c>
      <c r="E11" t="s">
        <v>698</v>
      </c>
      <c r="F11">
        <v>1</v>
      </c>
      <c r="G11" t="s">
        <v>347</v>
      </c>
    </row>
    <row r="12" spans="1:7" x14ac:dyDescent="0.3">
      <c r="A12" t="s">
        <v>63</v>
      </c>
      <c r="B12">
        <v>1</v>
      </c>
      <c r="C12" t="s">
        <v>350</v>
      </c>
      <c r="E12" t="s">
        <v>506</v>
      </c>
      <c r="F12">
        <v>0</v>
      </c>
      <c r="G12" t="s">
        <v>587</v>
      </c>
    </row>
    <row r="13" spans="1:7" x14ac:dyDescent="0.3">
      <c r="A13" t="s">
        <v>504</v>
      </c>
      <c r="B13">
        <v>1</v>
      </c>
      <c r="C13" t="s">
        <v>820</v>
      </c>
      <c r="E13" t="s">
        <v>699</v>
      </c>
      <c r="F13">
        <v>1</v>
      </c>
      <c r="G13" t="s">
        <v>729</v>
      </c>
    </row>
    <row r="14" spans="1:7" x14ac:dyDescent="0.3">
      <c r="A14" t="s">
        <v>698</v>
      </c>
      <c r="B14">
        <v>1</v>
      </c>
      <c r="C14" t="s">
        <v>347</v>
      </c>
      <c r="E14" t="s">
        <v>503</v>
      </c>
      <c r="F14">
        <v>1</v>
      </c>
      <c r="G14" t="s">
        <v>585</v>
      </c>
    </row>
    <row r="15" spans="1:7" x14ac:dyDescent="0.3">
      <c r="A15" t="s">
        <v>810</v>
      </c>
      <c r="B15">
        <v>1</v>
      </c>
      <c r="E15" t="s">
        <v>510</v>
      </c>
      <c r="F15">
        <v>0</v>
      </c>
      <c r="G15" t="s">
        <v>592</v>
      </c>
    </row>
    <row r="16" spans="1:7" x14ac:dyDescent="0.3">
      <c r="A16" t="s">
        <v>502</v>
      </c>
      <c r="B16">
        <v>1</v>
      </c>
      <c r="E16" t="s">
        <v>501</v>
      </c>
      <c r="F16">
        <v>1</v>
      </c>
      <c r="G16" t="s">
        <v>583</v>
      </c>
    </row>
    <row r="17" spans="1:12" x14ac:dyDescent="0.3">
      <c r="E17" t="s">
        <v>700</v>
      </c>
      <c r="F17">
        <v>1</v>
      </c>
      <c r="G17" t="s">
        <v>730</v>
      </c>
    </row>
    <row r="18" spans="1:12" x14ac:dyDescent="0.3">
      <c r="A18">
        <f>B18/15</f>
        <v>0.73333333333333328</v>
      </c>
      <c r="B18">
        <f>SUM(B2:B16)</f>
        <v>11</v>
      </c>
      <c r="E18" t="s">
        <v>501</v>
      </c>
      <c r="F18">
        <v>0</v>
      </c>
      <c r="G18" t="s">
        <v>583</v>
      </c>
    </row>
    <row r="19" spans="1:12" x14ac:dyDescent="0.3">
      <c r="E19" t="s">
        <v>502</v>
      </c>
      <c r="F19">
        <v>0</v>
      </c>
      <c r="G19" t="s">
        <v>584</v>
      </c>
      <c r="L19">
        <v>8</v>
      </c>
    </row>
    <row r="20" spans="1:12" x14ac:dyDescent="0.3">
      <c r="E20" t="s">
        <v>503</v>
      </c>
      <c r="F20">
        <v>0</v>
      </c>
      <c r="G20" t="s">
        <v>585</v>
      </c>
    </row>
    <row r="21" spans="1:12" x14ac:dyDescent="0.3">
      <c r="E21" t="s">
        <v>504</v>
      </c>
      <c r="F21">
        <v>1</v>
      </c>
    </row>
    <row r="22" spans="1:12" x14ac:dyDescent="0.3">
      <c r="E22" t="s">
        <v>505</v>
      </c>
      <c r="F22">
        <v>0</v>
      </c>
      <c r="G22" t="s">
        <v>586</v>
      </c>
    </row>
    <row r="23" spans="1:12" x14ac:dyDescent="0.3">
      <c r="E23" t="s">
        <v>62</v>
      </c>
      <c r="F23">
        <v>1</v>
      </c>
    </row>
    <row r="24" spans="1:12" x14ac:dyDescent="0.3">
      <c r="E24" t="s">
        <v>506</v>
      </c>
      <c r="F24">
        <v>0</v>
      </c>
      <c r="G24" t="s">
        <v>587</v>
      </c>
    </row>
    <row r="25" spans="1:12" x14ac:dyDescent="0.3">
      <c r="E25" t="s">
        <v>64</v>
      </c>
      <c r="F25">
        <v>0</v>
      </c>
      <c r="G25" t="s">
        <v>351</v>
      </c>
    </row>
    <row r="26" spans="1:12" x14ac:dyDescent="0.3">
      <c r="E26" t="s">
        <v>507</v>
      </c>
      <c r="F26">
        <v>0</v>
      </c>
      <c r="G26" t="s">
        <v>588</v>
      </c>
    </row>
    <row r="27" spans="1:12" x14ac:dyDescent="0.3">
      <c r="E27" t="s">
        <v>508</v>
      </c>
      <c r="F27">
        <v>0</v>
      </c>
      <c r="G27" t="s">
        <v>589</v>
      </c>
    </row>
    <row r="28" spans="1:12" x14ac:dyDescent="0.3">
      <c r="E28" t="s">
        <v>63</v>
      </c>
      <c r="F28">
        <v>1</v>
      </c>
      <c r="G28" t="s">
        <v>350</v>
      </c>
    </row>
    <row r="29" spans="1:12" x14ac:dyDescent="0.3">
      <c r="E29" t="s">
        <v>509</v>
      </c>
      <c r="F29">
        <v>0</v>
      </c>
      <c r="G29" t="s">
        <v>590</v>
      </c>
    </row>
    <row r="30" spans="1:12" x14ac:dyDescent="0.3">
      <c r="E30" t="s">
        <v>510</v>
      </c>
      <c r="F30">
        <v>0</v>
      </c>
      <c r="G30" t="s">
        <v>592</v>
      </c>
    </row>
    <row r="31" spans="1:12" x14ac:dyDescent="0.3">
      <c r="E31" t="s">
        <v>61</v>
      </c>
      <c r="F31">
        <v>1</v>
      </c>
    </row>
    <row r="32" spans="1:12" x14ac:dyDescent="0.3">
      <c r="E32" t="s">
        <v>511</v>
      </c>
      <c r="F32">
        <v>0</v>
      </c>
      <c r="G32" t="s">
        <v>593</v>
      </c>
    </row>
    <row r="33" spans="5:7" x14ac:dyDescent="0.3">
      <c r="E33" t="s">
        <v>758</v>
      </c>
      <c r="F33">
        <v>0</v>
      </c>
      <c r="G33" t="s">
        <v>766</v>
      </c>
    </row>
    <row r="34" spans="5:7" x14ac:dyDescent="0.3">
      <c r="E34" t="s">
        <v>759</v>
      </c>
      <c r="F34">
        <v>0</v>
      </c>
      <c r="G34" t="s">
        <v>727</v>
      </c>
    </row>
    <row r="35" spans="5:7" x14ac:dyDescent="0.3">
      <c r="E35" t="s">
        <v>694</v>
      </c>
      <c r="F35">
        <v>0</v>
      </c>
      <c r="G35" t="s">
        <v>727</v>
      </c>
    </row>
    <row r="36" spans="5:7" x14ac:dyDescent="0.3">
      <c r="E36" t="s">
        <v>695</v>
      </c>
      <c r="F36">
        <v>0</v>
      </c>
      <c r="G36" t="s">
        <v>727</v>
      </c>
    </row>
    <row r="37" spans="5:7" x14ac:dyDescent="0.3">
      <c r="E37" t="s">
        <v>699</v>
      </c>
      <c r="F37">
        <v>1</v>
      </c>
      <c r="G37" t="s">
        <v>729</v>
      </c>
    </row>
    <row r="38" spans="5:7" x14ac:dyDescent="0.3">
      <c r="E38" t="s">
        <v>760</v>
      </c>
      <c r="F38">
        <v>0</v>
      </c>
      <c r="G38" t="s">
        <v>766</v>
      </c>
    </row>
    <row r="39" spans="5:7" x14ac:dyDescent="0.3">
      <c r="E39" t="s">
        <v>761</v>
      </c>
      <c r="F39">
        <v>0</v>
      </c>
      <c r="G39" t="s">
        <v>727</v>
      </c>
    </row>
    <row r="40" spans="5:7" x14ac:dyDescent="0.3">
      <c r="E40" t="s">
        <v>762</v>
      </c>
      <c r="F40">
        <v>0</v>
      </c>
      <c r="G40" t="s">
        <v>766</v>
      </c>
    </row>
    <row r="41" spans="5:7" x14ac:dyDescent="0.3">
      <c r="E41" t="s">
        <v>752</v>
      </c>
      <c r="F41">
        <v>1</v>
      </c>
      <c r="G41" t="s">
        <v>347</v>
      </c>
    </row>
    <row r="42" spans="5:7" x14ac:dyDescent="0.3">
      <c r="E42" t="s">
        <v>763</v>
      </c>
      <c r="F42">
        <v>0</v>
      </c>
      <c r="G42" t="s">
        <v>727</v>
      </c>
    </row>
    <row r="43" spans="5:7" x14ac:dyDescent="0.3">
      <c r="E43" t="s">
        <v>63</v>
      </c>
      <c r="F43">
        <v>1</v>
      </c>
      <c r="G43" t="s">
        <v>350</v>
      </c>
    </row>
    <row r="44" spans="5:7" x14ac:dyDescent="0.3">
      <c r="E44" t="s">
        <v>698</v>
      </c>
      <c r="F44">
        <v>1</v>
      </c>
      <c r="G44" t="s">
        <v>347</v>
      </c>
    </row>
    <row r="45" spans="5:7" x14ac:dyDescent="0.3">
      <c r="E45" t="s">
        <v>764</v>
      </c>
      <c r="F45">
        <v>1</v>
      </c>
      <c r="G45" t="s">
        <v>767</v>
      </c>
    </row>
    <row r="46" spans="5:7" x14ac:dyDescent="0.3">
      <c r="E46" t="s">
        <v>765</v>
      </c>
      <c r="F46">
        <v>1</v>
      </c>
      <c r="G46" t="s">
        <v>767</v>
      </c>
    </row>
    <row r="47" spans="5:7" x14ac:dyDescent="0.3">
      <c r="E47" t="s">
        <v>693</v>
      </c>
      <c r="F47">
        <v>0</v>
      </c>
      <c r="G47" t="s">
        <v>727</v>
      </c>
    </row>
    <row r="48" spans="5:7" x14ac:dyDescent="0.3">
      <c r="E48" t="s">
        <v>810</v>
      </c>
      <c r="F48">
        <v>0</v>
      </c>
      <c r="G48" t="s">
        <v>819</v>
      </c>
    </row>
    <row r="49" spans="5:7" x14ac:dyDescent="0.3">
      <c r="E49" t="s">
        <v>508</v>
      </c>
      <c r="F49">
        <v>0</v>
      </c>
      <c r="G49" t="s">
        <v>589</v>
      </c>
    </row>
    <row r="50" spans="5:7" x14ac:dyDescent="0.3">
      <c r="E50" t="s">
        <v>811</v>
      </c>
      <c r="F50">
        <v>1</v>
      </c>
    </row>
    <row r="51" spans="5:7" x14ac:dyDescent="0.3">
      <c r="E51" t="s">
        <v>503</v>
      </c>
      <c r="F51">
        <v>1</v>
      </c>
      <c r="G51" t="s">
        <v>585</v>
      </c>
    </row>
    <row r="52" spans="5:7" x14ac:dyDescent="0.3">
      <c r="E52" t="s">
        <v>812</v>
      </c>
      <c r="F52">
        <v>0</v>
      </c>
    </row>
    <row r="53" spans="5:7" x14ac:dyDescent="0.3">
      <c r="E53" t="s">
        <v>813</v>
      </c>
      <c r="F53">
        <v>1</v>
      </c>
      <c r="G53" t="s">
        <v>820</v>
      </c>
    </row>
    <row r="54" spans="5:7" x14ac:dyDescent="0.3">
      <c r="E54" t="s">
        <v>504</v>
      </c>
      <c r="F54">
        <v>1</v>
      </c>
      <c r="G54" t="s">
        <v>820</v>
      </c>
    </row>
    <row r="55" spans="5:7" x14ac:dyDescent="0.3">
      <c r="E55" t="s">
        <v>814</v>
      </c>
      <c r="F55">
        <v>1</v>
      </c>
      <c r="G55" t="s">
        <v>820</v>
      </c>
    </row>
    <row r="56" spans="5:7" x14ac:dyDescent="0.3">
      <c r="E56" t="s">
        <v>815</v>
      </c>
      <c r="F56">
        <v>0</v>
      </c>
      <c r="G56" t="s">
        <v>592</v>
      </c>
    </row>
    <row r="57" spans="5:7" x14ac:dyDescent="0.3">
      <c r="E57" t="s">
        <v>698</v>
      </c>
      <c r="F57">
        <v>1</v>
      </c>
      <c r="G57" t="s">
        <v>347</v>
      </c>
    </row>
    <row r="58" spans="5:7" x14ac:dyDescent="0.3">
      <c r="E58" t="s">
        <v>816</v>
      </c>
      <c r="F58">
        <v>0</v>
      </c>
    </row>
    <row r="59" spans="5:7" x14ac:dyDescent="0.3">
      <c r="E59" t="s">
        <v>756</v>
      </c>
      <c r="F59">
        <v>0</v>
      </c>
      <c r="G59" t="s">
        <v>821</v>
      </c>
    </row>
    <row r="60" spans="5:7" x14ac:dyDescent="0.3">
      <c r="E60" t="s">
        <v>62</v>
      </c>
      <c r="F60">
        <v>1</v>
      </c>
      <c r="G60" t="s">
        <v>347</v>
      </c>
    </row>
    <row r="61" spans="5:7" x14ac:dyDescent="0.3">
      <c r="E61" t="s">
        <v>817</v>
      </c>
      <c r="F61">
        <v>0</v>
      </c>
    </row>
    <row r="62" spans="5:7" x14ac:dyDescent="0.3">
      <c r="E62" t="s">
        <v>818</v>
      </c>
      <c r="F62">
        <v>1</v>
      </c>
      <c r="G62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"/>
  <sheetViews>
    <sheetView workbookViewId="0">
      <selection activeCell="A19" sqref="A1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</row>
    <row r="2" spans="1:9" x14ac:dyDescent="0.3">
      <c r="A2" t="s">
        <v>510</v>
      </c>
      <c r="B2">
        <v>0</v>
      </c>
      <c r="C2" t="s">
        <v>592</v>
      </c>
    </row>
    <row r="3" spans="1:9" x14ac:dyDescent="0.3">
      <c r="A3" t="s">
        <v>752</v>
      </c>
      <c r="B3">
        <v>1</v>
      </c>
    </row>
    <row r="4" spans="1:9" x14ac:dyDescent="0.3">
      <c r="A4" t="s">
        <v>753</v>
      </c>
      <c r="B4">
        <v>0</v>
      </c>
      <c r="C4" t="s">
        <v>768</v>
      </c>
    </row>
    <row r="5" spans="1:9" x14ac:dyDescent="0.3">
      <c r="A5" t="s">
        <v>506</v>
      </c>
      <c r="B5">
        <v>0</v>
      </c>
      <c r="C5" t="s">
        <v>587</v>
      </c>
    </row>
    <row r="6" spans="1:9" x14ac:dyDescent="0.3">
      <c r="A6" t="s">
        <v>61</v>
      </c>
      <c r="B6">
        <v>1</v>
      </c>
    </row>
    <row r="7" spans="1:9" x14ac:dyDescent="0.3">
      <c r="A7" t="s">
        <v>508</v>
      </c>
      <c r="B7">
        <v>0</v>
      </c>
      <c r="C7" t="s">
        <v>589</v>
      </c>
      <c r="G7" t="s">
        <v>692</v>
      </c>
      <c r="H7">
        <v>1</v>
      </c>
      <c r="I7" t="s">
        <v>726</v>
      </c>
    </row>
    <row r="8" spans="1:9" x14ac:dyDescent="0.3">
      <c r="A8" t="s">
        <v>754</v>
      </c>
      <c r="B8">
        <v>1</v>
      </c>
      <c r="G8" t="s">
        <v>693</v>
      </c>
      <c r="H8">
        <v>0</v>
      </c>
      <c r="I8" t="s">
        <v>727</v>
      </c>
    </row>
    <row r="9" spans="1:9" x14ac:dyDescent="0.3">
      <c r="A9" t="s">
        <v>755</v>
      </c>
      <c r="B9">
        <v>1</v>
      </c>
      <c r="G9" t="s">
        <v>694</v>
      </c>
      <c r="H9">
        <v>0</v>
      </c>
      <c r="I9" t="s">
        <v>727</v>
      </c>
    </row>
    <row r="10" spans="1:9" x14ac:dyDescent="0.3">
      <c r="A10" t="s">
        <v>502</v>
      </c>
      <c r="B10">
        <v>0</v>
      </c>
      <c r="C10" t="s">
        <v>584</v>
      </c>
      <c r="G10" t="s">
        <v>695</v>
      </c>
      <c r="H10">
        <v>0</v>
      </c>
      <c r="I10" t="s">
        <v>727</v>
      </c>
    </row>
    <row r="11" spans="1:9" x14ac:dyDescent="0.3">
      <c r="A11" t="s">
        <v>756</v>
      </c>
      <c r="B11">
        <v>0</v>
      </c>
      <c r="G11" t="s">
        <v>504</v>
      </c>
      <c r="H11">
        <v>1</v>
      </c>
    </row>
    <row r="12" spans="1:9" x14ac:dyDescent="0.3">
      <c r="A12" t="s">
        <v>757</v>
      </c>
      <c r="B12">
        <v>0</v>
      </c>
      <c r="G12" t="s">
        <v>505</v>
      </c>
      <c r="H12">
        <v>0</v>
      </c>
      <c r="I12" t="s">
        <v>586</v>
      </c>
    </row>
    <row r="13" spans="1:9" x14ac:dyDescent="0.3">
      <c r="A13" t="s">
        <v>698</v>
      </c>
      <c r="B13">
        <v>1</v>
      </c>
      <c r="C13" t="s">
        <v>347</v>
      </c>
      <c r="G13" t="s">
        <v>696</v>
      </c>
      <c r="H13">
        <v>0</v>
      </c>
      <c r="I13" t="s">
        <v>728</v>
      </c>
    </row>
    <row r="14" spans="1:9" x14ac:dyDescent="0.3">
      <c r="A14" t="s">
        <v>697</v>
      </c>
      <c r="B14">
        <v>1</v>
      </c>
      <c r="C14" t="s">
        <v>347</v>
      </c>
      <c r="G14" t="s">
        <v>697</v>
      </c>
      <c r="H14">
        <v>1</v>
      </c>
      <c r="I14" t="s">
        <v>347</v>
      </c>
    </row>
    <row r="15" spans="1:9" x14ac:dyDescent="0.3">
      <c r="G15" t="s">
        <v>698</v>
      </c>
      <c r="H15">
        <v>1</v>
      </c>
      <c r="I15" t="s">
        <v>347</v>
      </c>
    </row>
    <row r="16" spans="1:9" x14ac:dyDescent="0.3">
      <c r="G16" t="s">
        <v>506</v>
      </c>
      <c r="H16">
        <v>0</v>
      </c>
      <c r="I16" t="s">
        <v>587</v>
      </c>
    </row>
    <row r="17" spans="1:9" x14ac:dyDescent="0.3">
      <c r="G17" t="s">
        <v>699</v>
      </c>
      <c r="H17">
        <v>1</v>
      </c>
      <c r="I17" t="s">
        <v>729</v>
      </c>
    </row>
    <row r="18" spans="1:9" x14ac:dyDescent="0.3">
      <c r="A18">
        <f>B18/13</f>
        <v>0.46153846153846156</v>
      </c>
      <c r="B18">
        <f>SUM(B2:B14)</f>
        <v>6</v>
      </c>
      <c r="G18" t="s">
        <v>503</v>
      </c>
      <c r="H18">
        <v>1</v>
      </c>
      <c r="I18" t="s">
        <v>585</v>
      </c>
    </row>
    <row r="19" spans="1:9" x14ac:dyDescent="0.3">
      <c r="G19" t="s">
        <v>510</v>
      </c>
      <c r="H19">
        <v>0</v>
      </c>
      <c r="I19" t="s">
        <v>592</v>
      </c>
    </row>
    <row r="20" spans="1:9" x14ac:dyDescent="0.3">
      <c r="C20" t="s">
        <v>591</v>
      </c>
      <c r="G20" t="s">
        <v>501</v>
      </c>
      <c r="H20">
        <v>1</v>
      </c>
      <c r="I20" t="s">
        <v>583</v>
      </c>
    </row>
    <row r="21" spans="1:9" x14ac:dyDescent="0.3">
      <c r="G21" t="s">
        <v>700</v>
      </c>
      <c r="H21">
        <v>1</v>
      </c>
      <c r="I21" t="s">
        <v>730</v>
      </c>
    </row>
    <row r="22" spans="1:9" x14ac:dyDescent="0.3">
      <c r="G22" t="s">
        <v>501</v>
      </c>
      <c r="H22">
        <v>0</v>
      </c>
      <c r="I22" t="s">
        <v>583</v>
      </c>
    </row>
    <row r="23" spans="1:9" x14ac:dyDescent="0.3">
      <c r="G23" t="s">
        <v>502</v>
      </c>
      <c r="H23">
        <v>0</v>
      </c>
      <c r="I23" t="s">
        <v>584</v>
      </c>
    </row>
    <row r="24" spans="1:9" x14ac:dyDescent="0.3">
      <c r="G24" t="s">
        <v>503</v>
      </c>
      <c r="H24">
        <v>0</v>
      </c>
      <c r="I24" t="s">
        <v>585</v>
      </c>
    </row>
    <row r="25" spans="1:9" x14ac:dyDescent="0.3">
      <c r="G25" t="s">
        <v>504</v>
      </c>
      <c r="H25">
        <v>1</v>
      </c>
    </row>
    <row r="26" spans="1:9" x14ac:dyDescent="0.3">
      <c r="G26" t="s">
        <v>505</v>
      </c>
      <c r="H26">
        <v>0</v>
      </c>
      <c r="I26" t="s">
        <v>586</v>
      </c>
    </row>
    <row r="27" spans="1:9" x14ac:dyDescent="0.3">
      <c r="G27" t="s">
        <v>62</v>
      </c>
      <c r="H27">
        <v>1</v>
      </c>
    </row>
    <row r="28" spans="1:9" x14ac:dyDescent="0.3">
      <c r="G28" t="s">
        <v>506</v>
      </c>
      <c r="H28">
        <v>0</v>
      </c>
      <c r="I28" t="s">
        <v>587</v>
      </c>
    </row>
    <row r="29" spans="1:9" x14ac:dyDescent="0.3">
      <c r="G29" t="s">
        <v>64</v>
      </c>
      <c r="H29">
        <v>0</v>
      </c>
      <c r="I29" t="s">
        <v>351</v>
      </c>
    </row>
    <row r="30" spans="1:9" x14ac:dyDescent="0.3">
      <c r="G30" t="s">
        <v>507</v>
      </c>
      <c r="H30">
        <v>0</v>
      </c>
      <c r="I30" t="s">
        <v>588</v>
      </c>
    </row>
    <row r="31" spans="1:9" x14ac:dyDescent="0.3">
      <c r="G31" t="s">
        <v>508</v>
      </c>
      <c r="H31">
        <v>0</v>
      </c>
      <c r="I31" t="s">
        <v>589</v>
      </c>
    </row>
    <row r="32" spans="1:9" x14ac:dyDescent="0.3">
      <c r="G32" t="s">
        <v>63</v>
      </c>
      <c r="H32">
        <v>1</v>
      </c>
      <c r="I32" t="s">
        <v>350</v>
      </c>
    </row>
    <row r="33" spans="7:9" x14ac:dyDescent="0.3">
      <c r="G33" t="s">
        <v>509</v>
      </c>
      <c r="H33">
        <v>0</v>
      </c>
      <c r="I33" t="s">
        <v>590</v>
      </c>
    </row>
    <row r="34" spans="7:9" x14ac:dyDescent="0.3">
      <c r="G34" t="s">
        <v>510</v>
      </c>
      <c r="H34">
        <v>0</v>
      </c>
      <c r="I34" t="s">
        <v>592</v>
      </c>
    </row>
    <row r="35" spans="7:9" x14ac:dyDescent="0.3">
      <c r="G35" t="s">
        <v>61</v>
      </c>
      <c r="H35">
        <v>1</v>
      </c>
    </row>
    <row r="36" spans="7:9" x14ac:dyDescent="0.3">
      <c r="G36" t="s">
        <v>511</v>
      </c>
      <c r="H36">
        <v>0</v>
      </c>
      <c r="I36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workbookViewId="0">
      <selection activeCell="B16" sqref="B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731</v>
      </c>
      <c r="B2">
        <v>1</v>
      </c>
    </row>
    <row r="3" spans="1:3" x14ac:dyDescent="0.3">
      <c r="A3" t="s">
        <v>732</v>
      </c>
      <c r="B3">
        <v>1</v>
      </c>
    </row>
    <row r="4" spans="1:3" x14ac:dyDescent="0.3">
      <c r="A4" t="s">
        <v>733</v>
      </c>
      <c r="B4">
        <v>1</v>
      </c>
    </row>
    <row r="5" spans="1:3" x14ac:dyDescent="0.3">
      <c r="A5" t="s">
        <v>66</v>
      </c>
      <c r="B5">
        <v>0</v>
      </c>
      <c r="C5" t="s">
        <v>737</v>
      </c>
    </row>
    <row r="6" spans="1:3" x14ac:dyDescent="0.3">
      <c r="A6" t="s">
        <v>734</v>
      </c>
      <c r="B6">
        <v>1</v>
      </c>
    </row>
    <row r="7" spans="1:3" x14ac:dyDescent="0.3">
      <c r="A7" t="s">
        <v>500</v>
      </c>
      <c r="B7">
        <v>1</v>
      </c>
    </row>
    <row r="8" spans="1:3" x14ac:dyDescent="0.3">
      <c r="A8" t="s">
        <v>498</v>
      </c>
      <c r="B8">
        <v>1</v>
      </c>
    </row>
    <row r="9" spans="1:3" x14ac:dyDescent="0.3">
      <c r="A9" t="s">
        <v>735</v>
      </c>
      <c r="B9">
        <v>1</v>
      </c>
    </row>
    <row r="10" spans="1:3" x14ac:dyDescent="0.3">
      <c r="A10" t="s">
        <v>736</v>
      </c>
      <c r="B10">
        <v>1</v>
      </c>
    </row>
    <row r="11" spans="1:3" x14ac:dyDescent="0.3">
      <c r="A11" t="s">
        <v>497</v>
      </c>
      <c r="B11">
        <v>1</v>
      </c>
    </row>
    <row r="12" spans="1:3" x14ac:dyDescent="0.3">
      <c r="A12" t="s">
        <v>67</v>
      </c>
      <c r="B12">
        <v>1</v>
      </c>
      <c r="C12" t="s">
        <v>738</v>
      </c>
    </row>
    <row r="13" spans="1:3" x14ac:dyDescent="0.3">
      <c r="A13" t="s">
        <v>68</v>
      </c>
      <c r="B13">
        <v>1</v>
      </c>
    </row>
    <row r="14" spans="1:3" x14ac:dyDescent="0.3">
      <c r="A14" t="s">
        <v>69</v>
      </c>
      <c r="B14">
        <v>1</v>
      </c>
    </row>
    <row r="15" spans="1:3" x14ac:dyDescent="0.3">
      <c r="A15" t="s">
        <v>65</v>
      </c>
      <c r="B15">
        <v>1</v>
      </c>
    </row>
    <row r="16" spans="1:3" x14ac:dyDescent="0.3">
      <c r="A16" t="s">
        <v>499</v>
      </c>
      <c r="B16">
        <v>1</v>
      </c>
    </row>
    <row r="18" spans="1:3" x14ac:dyDescent="0.3">
      <c r="A18">
        <f>B18/15</f>
        <v>0.93333333333333335</v>
      </c>
      <c r="B18">
        <f>SUM(B2:B16)</f>
        <v>14</v>
      </c>
      <c r="C18" t="s">
        <v>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C17" sqref="C1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</row>
    <row r="2" spans="1:4" x14ac:dyDescent="0.3">
      <c r="A2" t="s">
        <v>259</v>
      </c>
      <c r="B2">
        <v>1</v>
      </c>
      <c r="C2" t="s">
        <v>595</v>
      </c>
    </row>
    <row r="3" spans="1:4" x14ac:dyDescent="0.3">
      <c r="A3" t="s">
        <v>534</v>
      </c>
      <c r="B3">
        <v>1</v>
      </c>
      <c r="C3" t="s">
        <v>375</v>
      </c>
    </row>
    <row r="4" spans="1:4" x14ac:dyDescent="0.3">
      <c r="A4" t="s">
        <v>535</v>
      </c>
      <c r="B4">
        <v>1</v>
      </c>
      <c r="C4" t="s">
        <v>596</v>
      </c>
    </row>
    <row r="5" spans="1:4" x14ac:dyDescent="0.3">
      <c r="A5" t="s">
        <v>536</v>
      </c>
      <c r="B5">
        <v>1</v>
      </c>
    </row>
    <row r="6" spans="1:4" x14ac:dyDescent="0.3">
      <c r="A6" t="s">
        <v>537</v>
      </c>
      <c r="B6">
        <v>1</v>
      </c>
      <c r="C6" t="s">
        <v>597</v>
      </c>
    </row>
    <row r="7" spans="1:4" x14ac:dyDescent="0.3">
      <c r="A7" t="s">
        <v>538</v>
      </c>
      <c r="B7">
        <v>1</v>
      </c>
      <c r="C7" t="s">
        <v>598</v>
      </c>
    </row>
    <row r="8" spans="1:4" x14ac:dyDescent="0.3">
      <c r="A8" t="s">
        <v>260</v>
      </c>
      <c r="B8">
        <v>1</v>
      </c>
      <c r="C8" t="s">
        <v>599</v>
      </c>
    </row>
    <row r="9" spans="1:4" x14ac:dyDescent="0.3">
      <c r="A9" t="s">
        <v>539</v>
      </c>
      <c r="B9">
        <v>1</v>
      </c>
      <c r="C9" t="s">
        <v>600</v>
      </c>
    </row>
    <row r="10" spans="1:4" x14ac:dyDescent="0.3">
      <c r="A10" t="s">
        <v>540</v>
      </c>
      <c r="B10">
        <v>1</v>
      </c>
      <c r="C10" t="s">
        <v>601</v>
      </c>
    </row>
    <row r="11" spans="1:4" x14ac:dyDescent="0.3">
      <c r="A11" t="s">
        <v>541</v>
      </c>
      <c r="B11">
        <v>1</v>
      </c>
      <c r="C11" t="s">
        <v>602</v>
      </c>
    </row>
    <row r="12" spans="1:4" x14ac:dyDescent="0.3">
      <c r="A12" t="s">
        <v>542</v>
      </c>
      <c r="B12">
        <v>1</v>
      </c>
      <c r="C12" t="s">
        <v>603</v>
      </c>
    </row>
    <row r="13" spans="1:4" x14ac:dyDescent="0.3">
      <c r="A13" t="s">
        <v>543</v>
      </c>
      <c r="B13">
        <v>1</v>
      </c>
      <c r="C13" t="s">
        <v>604</v>
      </c>
    </row>
    <row r="14" spans="1:4" x14ac:dyDescent="0.3">
      <c r="A14" t="s">
        <v>544</v>
      </c>
      <c r="B14">
        <v>1</v>
      </c>
      <c r="C14" t="s">
        <v>605</v>
      </c>
    </row>
    <row r="15" spans="1:4" x14ac:dyDescent="0.3">
      <c r="A15" t="s">
        <v>545</v>
      </c>
      <c r="B15">
        <v>1</v>
      </c>
      <c r="C15" t="s">
        <v>603</v>
      </c>
    </row>
    <row r="16" spans="1:4" x14ac:dyDescent="0.3">
      <c r="A16" t="s">
        <v>546</v>
      </c>
      <c r="B16">
        <v>1</v>
      </c>
      <c r="C16" t="s">
        <v>605</v>
      </c>
      <c r="D16" t="s">
        <v>352</v>
      </c>
    </row>
    <row r="18" spans="1:3" x14ac:dyDescent="0.3">
      <c r="A18">
        <f>B18/15</f>
        <v>1</v>
      </c>
      <c r="B18">
        <f>SUM(B2:B16)</f>
        <v>15</v>
      </c>
    </row>
    <row r="20" spans="1:3" x14ac:dyDescent="0.3">
      <c r="C20" t="s">
        <v>353</v>
      </c>
    </row>
    <row r="22" spans="1:3" x14ac:dyDescent="0.3">
      <c r="C22" t="s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C16" sqref="C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523</v>
      </c>
      <c r="B2">
        <v>1</v>
      </c>
      <c r="C2" t="s">
        <v>606</v>
      </c>
    </row>
    <row r="3" spans="1:3" x14ac:dyDescent="0.3">
      <c r="A3" t="s">
        <v>524</v>
      </c>
      <c r="B3">
        <v>1</v>
      </c>
      <c r="C3" t="s">
        <v>607</v>
      </c>
    </row>
    <row r="4" spans="1:3" x14ac:dyDescent="0.3">
      <c r="A4" t="s">
        <v>525</v>
      </c>
      <c r="B4">
        <v>1</v>
      </c>
      <c r="C4" t="s">
        <v>607</v>
      </c>
    </row>
    <row r="5" spans="1:3" x14ac:dyDescent="0.3">
      <c r="A5" t="s">
        <v>73</v>
      </c>
      <c r="B5">
        <v>1</v>
      </c>
    </row>
    <row r="6" spans="1:3" x14ac:dyDescent="0.3">
      <c r="A6" t="s">
        <v>526</v>
      </c>
      <c r="B6">
        <v>1</v>
      </c>
      <c r="C6" t="s">
        <v>608</v>
      </c>
    </row>
    <row r="7" spans="1:3" x14ac:dyDescent="0.3">
      <c r="A7" t="s">
        <v>527</v>
      </c>
      <c r="B7">
        <v>1</v>
      </c>
      <c r="C7" t="s">
        <v>609</v>
      </c>
    </row>
    <row r="8" spans="1:3" x14ac:dyDescent="0.3">
      <c r="A8" t="s">
        <v>528</v>
      </c>
      <c r="B8">
        <v>1</v>
      </c>
      <c r="C8" t="s">
        <v>594</v>
      </c>
    </row>
    <row r="9" spans="1:3" x14ac:dyDescent="0.3">
      <c r="A9" t="s">
        <v>70</v>
      </c>
      <c r="B9">
        <v>1</v>
      </c>
      <c r="C9" t="s">
        <v>355</v>
      </c>
    </row>
    <row r="10" spans="1:3" x14ac:dyDescent="0.3">
      <c r="A10" t="s">
        <v>529</v>
      </c>
      <c r="B10">
        <v>1</v>
      </c>
      <c r="C10" t="s">
        <v>610</v>
      </c>
    </row>
    <row r="11" spans="1:3" x14ac:dyDescent="0.3">
      <c r="A11" t="s">
        <v>530</v>
      </c>
      <c r="B11">
        <v>1</v>
      </c>
      <c r="C11" t="s">
        <v>611</v>
      </c>
    </row>
    <row r="12" spans="1:3" x14ac:dyDescent="0.3">
      <c r="A12" t="s">
        <v>72</v>
      </c>
      <c r="B12">
        <v>1</v>
      </c>
      <c r="C12" t="s">
        <v>356</v>
      </c>
    </row>
    <row r="13" spans="1:3" x14ac:dyDescent="0.3">
      <c r="A13" t="s">
        <v>531</v>
      </c>
      <c r="B13">
        <v>1</v>
      </c>
      <c r="C13" t="s">
        <v>612</v>
      </c>
    </row>
    <row r="14" spans="1:3" x14ac:dyDescent="0.3">
      <c r="A14" t="s">
        <v>71</v>
      </c>
      <c r="B14">
        <v>1</v>
      </c>
      <c r="C14" t="s">
        <v>356</v>
      </c>
    </row>
    <row r="15" spans="1:3" x14ac:dyDescent="0.3">
      <c r="A15" t="s">
        <v>532</v>
      </c>
      <c r="B15">
        <v>1</v>
      </c>
    </row>
    <row r="16" spans="1:3" x14ac:dyDescent="0.3">
      <c r="A16" t="s">
        <v>533</v>
      </c>
      <c r="B16">
        <v>1</v>
      </c>
      <c r="C16" t="s">
        <v>613</v>
      </c>
    </row>
    <row r="18" spans="1:2" x14ac:dyDescent="0.3">
      <c r="A18">
        <f>B18/15</f>
        <v>1</v>
      </c>
      <c r="B18">
        <f>SUM(B2:B16)</f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"/>
  <sheetViews>
    <sheetView workbookViewId="0">
      <selection activeCell="J5" sqref="J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74</v>
      </c>
      <c r="B2">
        <v>0</v>
      </c>
      <c r="C2" t="s">
        <v>357</v>
      </c>
    </row>
    <row r="3" spans="1:3" x14ac:dyDescent="0.3">
      <c r="A3" t="s">
        <v>75</v>
      </c>
      <c r="B3">
        <v>1</v>
      </c>
      <c r="C3" t="s">
        <v>358</v>
      </c>
    </row>
    <row r="4" spans="1:3" x14ac:dyDescent="0.3">
      <c r="A4" t="s">
        <v>76</v>
      </c>
      <c r="B4">
        <v>1</v>
      </c>
      <c r="C4" t="s">
        <v>359</v>
      </c>
    </row>
    <row r="5" spans="1:3" x14ac:dyDescent="0.3">
      <c r="A5" t="s">
        <v>77</v>
      </c>
      <c r="B5">
        <v>1</v>
      </c>
      <c r="C5" t="s">
        <v>360</v>
      </c>
    </row>
    <row r="6" spans="1:3" x14ac:dyDescent="0.3">
      <c r="A6" t="s">
        <v>78</v>
      </c>
      <c r="B6">
        <v>1</v>
      </c>
      <c r="C6" t="s">
        <v>361</v>
      </c>
    </row>
    <row r="7" spans="1:3" x14ac:dyDescent="0.3">
      <c r="A7" t="s">
        <v>79</v>
      </c>
      <c r="B7">
        <v>1</v>
      </c>
      <c r="C7" t="s">
        <v>362</v>
      </c>
    </row>
    <row r="8" spans="1:3" x14ac:dyDescent="0.3">
      <c r="A8" t="s">
        <v>80</v>
      </c>
      <c r="B8">
        <v>1</v>
      </c>
      <c r="C8" t="s">
        <v>363</v>
      </c>
    </row>
    <row r="9" spans="1:3" x14ac:dyDescent="0.3">
      <c r="A9" t="s">
        <v>81</v>
      </c>
      <c r="B9">
        <v>1</v>
      </c>
    </row>
    <row r="10" spans="1:3" x14ac:dyDescent="0.3">
      <c r="A10" t="s">
        <v>82</v>
      </c>
      <c r="B10">
        <v>1</v>
      </c>
    </row>
    <row r="11" spans="1:3" x14ac:dyDescent="0.3">
      <c r="A11" t="s">
        <v>83</v>
      </c>
      <c r="B11">
        <v>1</v>
      </c>
    </row>
    <row r="12" spans="1:3" x14ac:dyDescent="0.3">
      <c r="A12" t="s">
        <v>84</v>
      </c>
      <c r="B12">
        <v>1</v>
      </c>
    </row>
    <row r="13" spans="1:3" x14ac:dyDescent="0.3">
      <c r="A13" t="s">
        <v>85</v>
      </c>
      <c r="B13">
        <v>1</v>
      </c>
    </row>
    <row r="14" spans="1:3" x14ac:dyDescent="0.3">
      <c r="A14" t="s">
        <v>86</v>
      </c>
      <c r="B14">
        <v>1</v>
      </c>
    </row>
    <row r="15" spans="1:3" x14ac:dyDescent="0.3">
      <c r="A15" t="s">
        <v>87</v>
      </c>
      <c r="B15">
        <v>1</v>
      </c>
    </row>
    <row r="16" spans="1:3" x14ac:dyDescent="0.3">
      <c r="A16" t="s">
        <v>88</v>
      </c>
      <c r="B16">
        <v>1</v>
      </c>
    </row>
    <row r="18" spans="1:2" x14ac:dyDescent="0.3">
      <c r="A18">
        <f>B18/15</f>
        <v>0.93333333333333335</v>
      </c>
      <c r="B18">
        <f>SUM(B2:B16)</f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7"/>
  <sheetViews>
    <sheetView workbookViewId="0">
      <selection activeCell="B19" sqref="B1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G1" t="s">
        <v>789</v>
      </c>
    </row>
    <row r="2" spans="1:7" x14ac:dyDescent="0.3">
      <c r="A2" t="s">
        <v>90</v>
      </c>
      <c r="B2">
        <v>0</v>
      </c>
      <c r="C2" t="s">
        <v>365</v>
      </c>
    </row>
    <row r="3" spans="1:7" x14ac:dyDescent="0.3">
      <c r="A3" t="s">
        <v>782</v>
      </c>
      <c r="B3">
        <v>1</v>
      </c>
      <c r="C3" t="s">
        <v>805</v>
      </c>
    </row>
    <row r="4" spans="1:7" x14ac:dyDescent="0.3">
      <c r="A4" t="s">
        <v>783</v>
      </c>
      <c r="B4">
        <v>0</v>
      </c>
    </row>
    <row r="5" spans="1:7" x14ac:dyDescent="0.3">
      <c r="A5" t="s">
        <v>668</v>
      </c>
      <c r="B5">
        <v>0</v>
      </c>
    </row>
    <row r="6" spans="1:7" x14ac:dyDescent="0.3">
      <c r="A6" t="s">
        <v>98</v>
      </c>
      <c r="B6">
        <v>1</v>
      </c>
      <c r="C6" t="s">
        <v>369</v>
      </c>
    </row>
    <row r="7" spans="1:7" x14ac:dyDescent="0.3">
      <c r="A7" t="s">
        <v>93</v>
      </c>
      <c r="B7">
        <v>1</v>
      </c>
      <c r="C7" t="s">
        <v>366</v>
      </c>
    </row>
    <row r="8" spans="1:7" x14ac:dyDescent="0.3">
      <c r="A8" t="s">
        <v>784</v>
      </c>
      <c r="B8">
        <v>1</v>
      </c>
      <c r="C8" t="s">
        <v>806</v>
      </c>
    </row>
    <row r="9" spans="1:7" x14ac:dyDescent="0.3">
      <c r="A9" t="s">
        <v>616</v>
      </c>
      <c r="B9">
        <v>1</v>
      </c>
      <c r="C9" t="s">
        <v>366</v>
      </c>
    </row>
    <row r="10" spans="1:7" x14ac:dyDescent="0.3">
      <c r="A10" t="s">
        <v>785</v>
      </c>
      <c r="B10">
        <v>0</v>
      </c>
    </row>
    <row r="11" spans="1:7" x14ac:dyDescent="0.3">
      <c r="A11" t="s">
        <v>91</v>
      </c>
      <c r="B11">
        <v>0</v>
      </c>
    </row>
    <row r="12" spans="1:7" x14ac:dyDescent="0.3">
      <c r="A12" t="s">
        <v>786</v>
      </c>
      <c r="B12">
        <v>1</v>
      </c>
      <c r="C12" t="s">
        <v>807</v>
      </c>
    </row>
    <row r="13" spans="1:7" x14ac:dyDescent="0.3">
      <c r="A13" t="s">
        <v>787</v>
      </c>
      <c r="B13">
        <v>0</v>
      </c>
    </row>
    <row r="14" spans="1:7" x14ac:dyDescent="0.3">
      <c r="A14" t="s">
        <v>89</v>
      </c>
      <c r="B14">
        <v>1</v>
      </c>
      <c r="C14" t="s">
        <v>364</v>
      </c>
    </row>
    <row r="15" spans="1:7" x14ac:dyDescent="0.3">
      <c r="A15" t="s">
        <v>615</v>
      </c>
      <c r="B15">
        <v>0</v>
      </c>
      <c r="C15" t="s">
        <v>624</v>
      </c>
    </row>
    <row r="16" spans="1:7" x14ac:dyDescent="0.3">
      <c r="A16" t="s">
        <v>788</v>
      </c>
      <c r="B16">
        <v>1</v>
      </c>
      <c r="C16" t="s">
        <v>808</v>
      </c>
    </row>
    <row r="18" spans="1:10" x14ac:dyDescent="0.3">
      <c r="A18">
        <f>B18/15</f>
        <v>0.53333333333333333</v>
      </c>
      <c r="B18">
        <f>SUM(B2:B16)</f>
        <v>8</v>
      </c>
      <c r="H18" t="s">
        <v>614</v>
      </c>
      <c r="I18">
        <v>1</v>
      </c>
      <c r="J18" t="s">
        <v>623</v>
      </c>
    </row>
    <row r="19" spans="1:10" x14ac:dyDescent="0.3">
      <c r="H19" t="s">
        <v>615</v>
      </c>
      <c r="I19">
        <v>0</v>
      </c>
      <c r="J19" t="s">
        <v>624</v>
      </c>
    </row>
    <row r="20" spans="1:10" x14ac:dyDescent="0.3">
      <c r="H20" t="s">
        <v>93</v>
      </c>
      <c r="I20">
        <v>1</v>
      </c>
      <c r="J20" t="s">
        <v>366</v>
      </c>
    </row>
    <row r="21" spans="1:10" x14ac:dyDescent="0.3">
      <c r="H21" t="s">
        <v>616</v>
      </c>
      <c r="I21">
        <v>1</v>
      </c>
      <c r="J21" t="s">
        <v>366</v>
      </c>
    </row>
    <row r="22" spans="1:10" x14ac:dyDescent="0.3">
      <c r="H22" t="s">
        <v>97</v>
      </c>
      <c r="I22">
        <v>1</v>
      </c>
      <c r="J22" t="s">
        <v>368</v>
      </c>
    </row>
    <row r="23" spans="1:10" x14ac:dyDescent="0.3">
      <c r="H23" t="s">
        <v>617</v>
      </c>
      <c r="I23">
        <v>1</v>
      </c>
      <c r="J23" t="s">
        <v>625</v>
      </c>
    </row>
    <row r="24" spans="1:10" x14ac:dyDescent="0.3">
      <c r="H24" t="s">
        <v>618</v>
      </c>
      <c r="I24">
        <v>1</v>
      </c>
      <c r="J24" t="s">
        <v>626</v>
      </c>
    </row>
    <row r="25" spans="1:10" x14ac:dyDescent="0.3">
      <c r="H25" t="s">
        <v>99</v>
      </c>
      <c r="I25">
        <v>0</v>
      </c>
      <c r="J25" t="s">
        <v>370</v>
      </c>
    </row>
    <row r="26" spans="1:10" x14ac:dyDescent="0.3">
      <c r="H26" t="s">
        <v>619</v>
      </c>
      <c r="I26">
        <v>0</v>
      </c>
      <c r="J26" t="s">
        <v>627</v>
      </c>
    </row>
    <row r="27" spans="1:10" x14ac:dyDescent="0.3">
      <c r="H27" t="s">
        <v>620</v>
      </c>
      <c r="I27">
        <v>1</v>
      </c>
      <c r="J27" t="s">
        <v>628</v>
      </c>
    </row>
    <row r="28" spans="1:10" x14ac:dyDescent="0.3">
      <c r="H28" t="s">
        <v>621</v>
      </c>
      <c r="I28">
        <v>0</v>
      </c>
      <c r="J28" t="s">
        <v>629</v>
      </c>
    </row>
    <row r="29" spans="1:10" x14ac:dyDescent="0.3">
      <c r="H29" t="s">
        <v>95</v>
      </c>
      <c r="I29">
        <v>1</v>
      </c>
      <c r="J29" t="s">
        <v>367</v>
      </c>
    </row>
    <row r="30" spans="1:10" x14ac:dyDescent="0.3">
      <c r="H30" t="s">
        <v>89</v>
      </c>
      <c r="I30">
        <v>1</v>
      </c>
      <c r="J30" t="s">
        <v>364</v>
      </c>
    </row>
    <row r="31" spans="1:10" x14ac:dyDescent="0.3">
      <c r="H31" t="s">
        <v>90</v>
      </c>
      <c r="I31">
        <v>0</v>
      </c>
      <c r="J31" t="s">
        <v>365</v>
      </c>
    </row>
    <row r="32" spans="1:10" x14ac:dyDescent="0.3">
      <c r="H32" t="s">
        <v>622</v>
      </c>
      <c r="I32">
        <v>1</v>
      </c>
      <c r="J32" t="s">
        <v>630</v>
      </c>
    </row>
    <row r="33" spans="8:10" x14ac:dyDescent="0.3">
      <c r="H33" t="s">
        <v>94</v>
      </c>
      <c r="I33">
        <v>0</v>
      </c>
      <c r="J33" t="s">
        <v>739</v>
      </c>
    </row>
    <row r="34" spans="8:10" x14ac:dyDescent="0.3">
      <c r="H34" t="s">
        <v>98</v>
      </c>
      <c r="I34">
        <v>1</v>
      </c>
      <c r="J34" t="s">
        <v>369</v>
      </c>
    </row>
    <row r="35" spans="8:10" x14ac:dyDescent="0.3">
      <c r="H35" t="s">
        <v>462</v>
      </c>
      <c r="I35">
        <v>0</v>
      </c>
    </row>
    <row r="36" spans="8:10" x14ac:dyDescent="0.3">
      <c r="H36" t="s">
        <v>665</v>
      </c>
      <c r="I36">
        <v>1</v>
      </c>
      <c r="J36" t="s">
        <v>740</v>
      </c>
    </row>
    <row r="37" spans="8:10" x14ac:dyDescent="0.3">
      <c r="H37" t="s">
        <v>666</v>
      </c>
      <c r="I37">
        <v>1</v>
      </c>
      <c r="J37" t="s">
        <v>741</v>
      </c>
    </row>
    <row r="38" spans="8:10" x14ac:dyDescent="0.3">
      <c r="H38" t="s">
        <v>667</v>
      </c>
      <c r="I38">
        <v>1</v>
      </c>
      <c r="J38" t="s">
        <v>742</v>
      </c>
    </row>
    <row r="39" spans="8:10" x14ac:dyDescent="0.3">
      <c r="H39" t="s">
        <v>617</v>
      </c>
      <c r="I39">
        <v>1</v>
      </c>
      <c r="J39" t="s">
        <v>625</v>
      </c>
    </row>
    <row r="40" spans="8:10" x14ac:dyDescent="0.3">
      <c r="H40" t="s">
        <v>95</v>
      </c>
      <c r="I40">
        <v>1</v>
      </c>
      <c r="J40" t="s">
        <v>367</v>
      </c>
    </row>
    <row r="41" spans="8:10" x14ac:dyDescent="0.3">
      <c r="H41" t="s">
        <v>668</v>
      </c>
      <c r="I41">
        <v>0</v>
      </c>
    </row>
    <row r="42" spans="8:10" x14ac:dyDescent="0.3">
      <c r="H42" t="s">
        <v>99</v>
      </c>
      <c r="I42">
        <v>0</v>
      </c>
      <c r="J42" t="s">
        <v>370</v>
      </c>
    </row>
    <row r="43" spans="8:10" x14ac:dyDescent="0.3">
      <c r="H43" t="s">
        <v>93</v>
      </c>
      <c r="I43">
        <v>1</v>
      </c>
      <c r="J43" t="s">
        <v>366</v>
      </c>
    </row>
    <row r="44" spans="8:10" x14ac:dyDescent="0.3">
      <c r="H44" t="s">
        <v>622</v>
      </c>
      <c r="I44">
        <v>1</v>
      </c>
      <c r="J44" t="s">
        <v>630</v>
      </c>
    </row>
    <row r="45" spans="8:10" x14ac:dyDescent="0.3">
      <c r="H45" t="s">
        <v>614</v>
      </c>
      <c r="I45">
        <v>1</v>
      </c>
      <c r="J45" t="s">
        <v>623</v>
      </c>
    </row>
    <row r="46" spans="8:10" x14ac:dyDescent="0.3">
      <c r="H46" t="s">
        <v>96</v>
      </c>
      <c r="I46">
        <v>1</v>
      </c>
      <c r="J46" t="s">
        <v>742</v>
      </c>
    </row>
    <row r="47" spans="8:10" x14ac:dyDescent="0.3">
      <c r="H47" t="s">
        <v>669</v>
      </c>
      <c r="I4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8"/>
  <sheetViews>
    <sheetView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100</v>
      </c>
      <c r="B2">
        <v>1</v>
      </c>
      <c r="C2" t="s">
        <v>328</v>
      </c>
    </row>
    <row r="3" spans="1:3" x14ac:dyDescent="0.3">
      <c r="A3" t="s">
        <v>101</v>
      </c>
      <c r="B3">
        <v>1</v>
      </c>
      <c r="C3" t="s">
        <v>371</v>
      </c>
    </row>
    <row r="4" spans="1:3" x14ac:dyDescent="0.3">
      <c r="A4" t="s">
        <v>102</v>
      </c>
      <c r="B4">
        <v>1</v>
      </c>
      <c r="C4" t="s">
        <v>328</v>
      </c>
    </row>
    <row r="5" spans="1:3" x14ac:dyDescent="0.3">
      <c r="A5" t="s">
        <v>103</v>
      </c>
      <c r="B5">
        <v>1</v>
      </c>
      <c r="C5" t="s">
        <v>328</v>
      </c>
    </row>
    <row r="6" spans="1:3" x14ac:dyDescent="0.3">
      <c r="A6" t="s">
        <v>104</v>
      </c>
      <c r="B6">
        <v>1</v>
      </c>
      <c r="C6" t="s">
        <v>328</v>
      </c>
    </row>
    <row r="7" spans="1:3" x14ac:dyDescent="0.3">
      <c r="A7" t="s">
        <v>105</v>
      </c>
      <c r="B7">
        <v>1</v>
      </c>
      <c r="C7" t="s">
        <v>328</v>
      </c>
    </row>
    <row r="8" spans="1:3" x14ac:dyDescent="0.3">
      <c r="A8" t="s">
        <v>106</v>
      </c>
      <c r="B8">
        <v>0</v>
      </c>
      <c r="C8" t="s">
        <v>372</v>
      </c>
    </row>
    <row r="9" spans="1:3" x14ac:dyDescent="0.3">
      <c r="A9" t="s">
        <v>107</v>
      </c>
      <c r="B9">
        <v>1</v>
      </c>
      <c r="C9" t="s">
        <v>328</v>
      </c>
    </row>
    <row r="10" spans="1:3" x14ac:dyDescent="0.3">
      <c r="A10" t="s">
        <v>108</v>
      </c>
      <c r="B10">
        <v>1</v>
      </c>
      <c r="C10" t="s">
        <v>373</v>
      </c>
    </row>
    <row r="11" spans="1:3" x14ac:dyDescent="0.3">
      <c r="A11" t="s">
        <v>109</v>
      </c>
      <c r="B11">
        <v>1</v>
      </c>
      <c r="C11" t="s">
        <v>328</v>
      </c>
    </row>
    <row r="12" spans="1:3" x14ac:dyDescent="0.3">
      <c r="A12" t="s">
        <v>110</v>
      </c>
      <c r="B12">
        <v>1</v>
      </c>
      <c r="C12" t="s">
        <v>328</v>
      </c>
    </row>
    <row r="13" spans="1:3" x14ac:dyDescent="0.3">
      <c r="A13" t="s">
        <v>111</v>
      </c>
      <c r="B13">
        <v>1</v>
      </c>
      <c r="C13" t="s">
        <v>373</v>
      </c>
    </row>
    <row r="14" spans="1:3" x14ac:dyDescent="0.3">
      <c r="A14" t="s">
        <v>112</v>
      </c>
      <c r="B14">
        <v>1</v>
      </c>
      <c r="C14" t="s">
        <v>328</v>
      </c>
    </row>
    <row r="15" spans="1:3" x14ac:dyDescent="0.3">
      <c r="A15" t="s">
        <v>113</v>
      </c>
      <c r="B15">
        <v>1</v>
      </c>
      <c r="C15" t="s">
        <v>322</v>
      </c>
    </row>
    <row r="16" spans="1:3" x14ac:dyDescent="0.3">
      <c r="A16" t="s">
        <v>114</v>
      </c>
      <c r="B16">
        <v>1</v>
      </c>
      <c r="C16" t="s">
        <v>373</v>
      </c>
    </row>
    <row r="18" spans="1:2" x14ac:dyDescent="0.3">
      <c r="A18">
        <f>B18/15</f>
        <v>0.93333333333333335</v>
      </c>
      <c r="B18">
        <f>SUM(B2:B16)</f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8"/>
  <sheetViews>
    <sheetView workbookViewId="0">
      <selection activeCell="C24" sqref="C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454</v>
      </c>
      <c r="B2">
        <v>1</v>
      </c>
    </row>
    <row r="3" spans="1:3" x14ac:dyDescent="0.3">
      <c r="A3" t="s">
        <v>455</v>
      </c>
      <c r="B3">
        <v>1</v>
      </c>
    </row>
    <row r="4" spans="1:3" x14ac:dyDescent="0.3">
      <c r="A4" t="s">
        <v>456</v>
      </c>
      <c r="B4">
        <v>1</v>
      </c>
    </row>
    <row r="5" spans="1:3" x14ac:dyDescent="0.3">
      <c r="A5" t="s">
        <v>457</v>
      </c>
      <c r="B5">
        <v>1</v>
      </c>
    </row>
    <row r="6" spans="1:3" x14ac:dyDescent="0.3">
      <c r="A6" t="s">
        <v>458</v>
      </c>
      <c r="B6">
        <v>0</v>
      </c>
    </row>
    <row r="7" spans="1:3" x14ac:dyDescent="0.3">
      <c r="A7" t="s">
        <v>459</v>
      </c>
      <c r="B7">
        <v>1</v>
      </c>
    </row>
    <row r="8" spans="1:3" x14ac:dyDescent="0.3">
      <c r="A8" t="s">
        <v>460</v>
      </c>
      <c r="B8">
        <v>1</v>
      </c>
    </row>
    <row r="9" spans="1:3" x14ac:dyDescent="0.3">
      <c r="A9" t="s">
        <v>461</v>
      </c>
      <c r="B9">
        <v>1</v>
      </c>
    </row>
    <row r="10" spans="1:3" x14ac:dyDescent="0.3">
      <c r="A10" t="s">
        <v>462</v>
      </c>
      <c r="B10">
        <v>1</v>
      </c>
    </row>
    <row r="11" spans="1:3" x14ac:dyDescent="0.3">
      <c r="A11" t="s">
        <v>115</v>
      </c>
      <c r="B11">
        <v>1</v>
      </c>
      <c r="C11" t="s">
        <v>374</v>
      </c>
    </row>
    <row r="12" spans="1:3" x14ac:dyDescent="0.3">
      <c r="A12" t="s">
        <v>463</v>
      </c>
      <c r="B12">
        <v>1</v>
      </c>
      <c r="C12" t="s">
        <v>631</v>
      </c>
    </row>
    <row r="13" spans="1:3" x14ac:dyDescent="0.3">
      <c r="A13" t="s">
        <v>464</v>
      </c>
      <c r="B13">
        <v>0</v>
      </c>
    </row>
    <row r="14" spans="1:3" x14ac:dyDescent="0.3">
      <c r="A14" t="s">
        <v>465</v>
      </c>
      <c r="B14">
        <v>1</v>
      </c>
    </row>
    <row r="15" spans="1:3" x14ac:dyDescent="0.3">
      <c r="A15" t="s">
        <v>466</v>
      </c>
      <c r="B15">
        <v>0</v>
      </c>
    </row>
    <row r="16" spans="1:3" x14ac:dyDescent="0.3">
      <c r="A16" t="s">
        <v>467</v>
      </c>
      <c r="B16">
        <v>1</v>
      </c>
    </row>
    <row r="18" spans="1:2" x14ac:dyDescent="0.3">
      <c r="A18">
        <f>B18/15</f>
        <v>0.8</v>
      </c>
      <c r="B18">
        <f>SUM(B2:B16)</f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5"/>
  <sheetViews>
    <sheetView workbookViewId="0">
      <selection activeCell="C16" sqref="C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677</v>
      </c>
      <c r="B2">
        <v>1</v>
      </c>
    </row>
    <row r="3" spans="1:3" x14ac:dyDescent="0.3">
      <c r="A3" t="s">
        <v>678</v>
      </c>
      <c r="B3">
        <v>0</v>
      </c>
      <c r="C3" t="s">
        <v>743</v>
      </c>
    </row>
    <row r="4" spans="1:3" x14ac:dyDescent="0.3">
      <c r="A4" t="s">
        <v>679</v>
      </c>
      <c r="B4">
        <v>1</v>
      </c>
    </row>
    <row r="5" spans="1:3" x14ac:dyDescent="0.3">
      <c r="A5" t="s">
        <v>680</v>
      </c>
      <c r="B5">
        <v>1</v>
      </c>
    </row>
    <row r="6" spans="1:3" x14ac:dyDescent="0.3">
      <c r="A6" t="s">
        <v>681</v>
      </c>
      <c r="B6">
        <v>1</v>
      </c>
    </row>
    <row r="7" spans="1:3" x14ac:dyDescent="0.3">
      <c r="A7" t="s">
        <v>682</v>
      </c>
      <c r="B7">
        <v>1</v>
      </c>
    </row>
    <row r="8" spans="1:3" x14ac:dyDescent="0.3">
      <c r="A8" t="s">
        <v>683</v>
      </c>
      <c r="B8">
        <v>1</v>
      </c>
    </row>
    <row r="9" spans="1:3" x14ac:dyDescent="0.3">
      <c r="A9" t="s">
        <v>684</v>
      </c>
      <c r="B9">
        <v>1</v>
      </c>
    </row>
    <row r="10" spans="1:3" x14ac:dyDescent="0.3">
      <c r="A10" t="s">
        <v>685</v>
      </c>
      <c r="B10">
        <v>0</v>
      </c>
      <c r="C10" t="s">
        <v>744</v>
      </c>
    </row>
    <row r="11" spans="1:3" x14ac:dyDescent="0.3">
      <c r="A11" t="s">
        <v>686</v>
      </c>
      <c r="B11">
        <v>1</v>
      </c>
    </row>
    <row r="12" spans="1:3" x14ac:dyDescent="0.3">
      <c r="A12" t="s">
        <v>687</v>
      </c>
      <c r="B12">
        <v>1</v>
      </c>
      <c r="C12" t="s">
        <v>745</v>
      </c>
    </row>
    <row r="13" spans="1:3" x14ac:dyDescent="0.3">
      <c r="A13" t="s">
        <v>688</v>
      </c>
      <c r="B13">
        <v>0</v>
      </c>
      <c r="C13" t="s">
        <v>746</v>
      </c>
    </row>
    <row r="14" spans="1:3" x14ac:dyDescent="0.3">
      <c r="A14" t="s">
        <v>689</v>
      </c>
      <c r="B14">
        <v>1</v>
      </c>
      <c r="C14" t="s">
        <v>747</v>
      </c>
    </row>
    <row r="15" spans="1:3" x14ac:dyDescent="0.3">
      <c r="A15" t="s">
        <v>690</v>
      </c>
      <c r="B15">
        <v>1</v>
      </c>
    </row>
    <row r="16" spans="1:3" x14ac:dyDescent="0.3">
      <c r="A16" t="s">
        <v>691</v>
      </c>
      <c r="B16">
        <v>1</v>
      </c>
      <c r="C16" t="s">
        <v>748</v>
      </c>
    </row>
    <row r="18" spans="1:7" x14ac:dyDescent="0.3">
      <c r="A18">
        <f>B18/15</f>
        <v>0.8</v>
      </c>
      <c r="B18">
        <f>SUM(B1:B16)</f>
        <v>12</v>
      </c>
    </row>
    <row r="21" spans="1:7" x14ac:dyDescent="0.3">
      <c r="E21" t="s">
        <v>468</v>
      </c>
      <c r="F21">
        <v>1</v>
      </c>
      <c r="G21" t="s">
        <v>632</v>
      </c>
    </row>
    <row r="22" spans="1:7" x14ac:dyDescent="0.3">
      <c r="E22" t="s">
        <v>469</v>
      </c>
      <c r="F22">
        <v>1</v>
      </c>
      <c r="G22" t="s">
        <v>633</v>
      </c>
    </row>
    <row r="23" spans="1:7" x14ac:dyDescent="0.3">
      <c r="E23" t="s">
        <v>470</v>
      </c>
      <c r="F23">
        <v>0</v>
      </c>
      <c r="G23" t="s">
        <v>634</v>
      </c>
    </row>
    <row r="24" spans="1:7" x14ac:dyDescent="0.3">
      <c r="E24" t="s">
        <v>471</v>
      </c>
      <c r="F24">
        <v>1</v>
      </c>
      <c r="G24" t="s">
        <v>635</v>
      </c>
    </row>
    <row r="25" spans="1:7" x14ac:dyDescent="0.3">
      <c r="E25" t="s">
        <v>182</v>
      </c>
      <c r="F25">
        <v>1</v>
      </c>
      <c r="G25" t="s">
        <v>636</v>
      </c>
    </row>
    <row r="26" spans="1:7" x14ac:dyDescent="0.3">
      <c r="E26" t="s">
        <v>472</v>
      </c>
      <c r="F26">
        <v>0</v>
      </c>
      <c r="G26" t="s">
        <v>637</v>
      </c>
    </row>
    <row r="27" spans="1:7" x14ac:dyDescent="0.3">
      <c r="E27" t="s">
        <v>473</v>
      </c>
      <c r="F27">
        <v>1</v>
      </c>
      <c r="G27" t="s">
        <v>638</v>
      </c>
    </row>
    <row r="28" spans="1:7" x14ac:dyDescent="0.3">
      <c r="E28" t="s">
        <v>474</v>
      </c>
      <c r="F28">
        <v>0</v>
      </c>
      <c r="G28" t="s">
        <v>639</v>
      </c>
    </row>
    <row r="29" spans="1:7" x14ac:dyDescent="0.3">
      <c r="E29" t="s">
        <v>475</v>
      </c>
      <c r="F29">
        <v>0</v>
      </c>
      <c r="G29" t="s">
        <v>640</v>
      </c>
    </row>
    <row r="30" spans="1:7" x14ac:dyDescent="0.3">
      <c r="E30" t="s">
        <v>476</v>
      </c>
      <c r="F30">
        <v>1</v>
      </c>
      <c r="G30" t="s">
        <v>641</v>
      </c>
    </row>
    <row r="31" spans="1:7" x14ac:dyDescent="0.3">
      <c r="E31" t="s">
        <v>477</v>
      </c>
      <c r="F31">
        <v>1</v>
      </c>
      <c r="G31" t="s">
        <v>642</v>
      </c>
    </row>
    <row r="32" spans="1:7" x14ac:dyDescent="0.3">
      <c r="E32" t="s">
        <v>478</v>
      </c>
      <c r="F32">
        <v>1</v>
      </c>
      <c r="G32" t="s">
        <v>643</v>
      </c>
    </row>
    <row r="33" spans="5:7" x14ac:dyDescent="0.3">
      <c r="E33" t="s">
        <v>479</v>
      </c>
      <c r="F33">
        <v>1</v>
      </c>
      <c r="G33" t="s">
        <v>644</v>
      </c>
    </row>
    <row r="34" spans="5:7" x14ac:dyDescent="0.3">
      <c r="E34" t="s">
        <v>480</v>
      </c>
      <c r="F34">
        <v>0</v>
      </c>
      <c r="G34" t="s">
        <v>645</v>
      </c>
    </row>
    <row r="35" spans="5:7" x14ac:dyDescent="0.3">
      <c r="E35" t="s">
        <v>481</v>
      </c>
      <c r="F35">
        <v>0</v>
      </c>
      <c r="G35" t="s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8"/>
  <sheetViews>
    <sheetView workbookViewId="0">
      <selection activeCell="C18" sqref="C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116</v>
      </c>
      <c r="B2">
        <v>1</v>
      </c>
    </row>
    <row r="3" spans="1:3" x14ac:dyDescent="0.3">
      <c r="A3" t="s">
        <v>117</v>
      </c>
      <c r="B3">
        <v>1</v>
      </c>
    </row>
    <row r="4" spans="1:3" x14ac:dyDescent="0.3">
      <c r="A4" t="s">
        <v>118</v>
      </c>
      <c r="B4">
        <v>1</v>
      </c>
    </row>
    <row r="5" spans="1:3" x14ac:dyDescent="0.3">
      <c r="A5" t="s">
        <v>119</v>
      </c>
      <c r="B5">
        <v>1</v>
      </c>
    </row>
    <row r="6" spans="1:3" x14ac:dyDescent="0.3">
      <c r="A6" t="s">
        <v>120</v>
      </c>
      <c r="B6">
        <v>1</v>
      </c>
    </row>
    <row r="7" spans="1:3" x14ac:dyDescent="0.3">
      <c r="A7" t="s">
        <v>121</v>
      </c>
      <c r="B7">
        <v>1</v>
      </c>
    </row>
    <row r="8" spans="1:3" x14ac:dyDescent="0.3">
      <c r="A8" t="s">
        <v>122</v>
      </c>
      <c r="B8">
        <v>1</v>
      </c>
    </row>
    <row r="9" spans="1:3" x14ac:dyDescent="0.3">
      <c r="A9" t="s">
        <v>123</v>
      </c>
      <c r="B9">
        <v>0</v>
      </c>
      <c r="C9" t="s">
        <v>314</v>
      </c>
    </row>
    <row r="10" spans="1:3" x14ac:dyDescent="0.3">
      <c r="A10" t="s">
        <v>124</v>
      </c>
      <c r="B10">
        <v>1</v>
      </c>
    </row>
    <row r="11" spans="1:3" x14ac:dyDescent="0.3">
      <c r="A11" t="s">
        <v>125</v>
      </c>
      <c r="B11">
        <v>1</v>
      </c>
    </row>
    <row r="12" spans="1:3" x14ac:dyDescent="0.3">
      <c r="A12" t="s">
        <v>126</v>
      </c>
      <c r="B12">
        <v>1</v>
      </c>
    </row>
    <row r="13" spans="1:3" x14ac:dyDescent="0.3">
      <c r="A13" t="s">
        <v>127</v>
      </c>
      <c r="B13">
        <v>1</v>
      </c>
    </row>
    <row r="14" spans="1:3" x14ac:dyDescent="0.3">
      <c r="A14" t="s">
        <v>128</v>
      </c>
      <c r="B14">
        <v>0</v>
      </c>
      <c r="C14" t="s">
        <v>315</v>
      </c>
    </row>
    <row r="15" spans="1:3" x14ac:dyDescent="0.3">
      <c r="A15" t="s">
        <v>129</v>
      </c>
      <c r="B15">
        <v>1</v>
      </c>
    </row>
    <row r="16" spans="1:3" x14ac:dyDescent="0.3">
      <c r="A16" t="s">
        <v>130</v>
      </c>
      <c r="B16">
        <v>0</v>
      </c>
      <c r="C16" t="s">
        <v>316</v>
      </c>
    </row>
    <row r="18" spans="1:2" x14ac:dyDescent="0.3">
      <c r="A18">
        <f>B18/15</f>
        <v>0.8</v>
      </c>
      <c r="B18">
        <f>SUM(B2:B16)</f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8"/>
  <sheetViews>
    <sheetView workbookViewId="0">
      <selection activeCell="C21" sqref="C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557</v>
      </c>
      <c r="B2">
        <v>1</v>
      </c>
    </row>
    <row r="3" spans="1:3" x14ac:dyDescent="0.3">
      <c r="A3" t="s">
        <v>558</v>
      </c>
      <c r="B3">
        <v>1</v>
      </c>
    </row>
    <row r="4" spans="1:3" x14ac:dyDescent="0.3">
      <c r="A4" t="s">
        <v>266</v>
      </c>
      <c r="B4">
        <v>1</v>
      </c>
    </row>
    <row r="5" spans="1:3" x14ac:dyDescent="0.3">
      <c r="A5" t="s">
        <v>559</v>
      </c>
      <c r="B5">
        <v>1</v>
      </c>
    </row>
    <row r="6" spans="1:3" x14ac:dyDescent="0.3">
      <c r="A6" t="s">
        <v>560</v>
      </c>
      <c r="B6">
        <v>1</v>
      </c>
      <c r="C6" t="s">
        <v>647</v>
      </c>
    </row>
    <row r="7" spans="1:3" x14ac:dyDescent="0.3">
      <c r="A7" t="s">
        <v>561</v>
      </c>
      <c r="B7">
        <v>1</v>
      </c>
      <c r="C7" t="s">
        <v>648</v>
      </c>
    </row>
    <row r="8" spans="1:3" x14ac:dyDescent="0.3">
      <c r="A8" t="s">
        <v>562</v>
      </c>
      <c r="B8">
        <v>1</v>
      </c>
    </row>
    <row r="9" spans="1:3" x14ac:dyDescent="0.3">
      <c r="A9" t="s">
        <v>563</v>
      </c>
      <c r="B9">
        <v>1</v>
      </c>
      <c r="C9" t="s">
        <v>649</v>
      </c>
    </row>
    <row r="10" spans="1:3" x14ac:dyDescent="0.3">
      <c r="A10" t="s">
        <v>258</v>
      </c>
      <c r="B10">
        <v>0</v>
      </c>
      <c r="C10" t="s">
        <v>650</v>
      </c>
    </row>
    <row r="11" spans="1:3" x14ac:dyDescent="0.3">
      <c r="A11" t="s">
        <v>53</v>
      </c>
      <c r="B11">
        <v>1</v>
      </c>
      <c r="C11" t="s">
        <v>651</v>
      </c>
    </row>
    <row r="12" spans="1:3" x14ac:dyDescent="0.3">
      <c r="A12" t="s">
        <v>564</v>
      </c>
      <c r="B12">
        <v>1</v>
      </c>
      <c r="C12" t="s">
        <v>652</v>
      </c>
    </row>
    <row r="13" spans="1:3" x14ac:dyDescent="0.3">
      <c r="A13" t="s">
        <v>565</v>
      </c>
      <c r="B13">
        <v>1</v>
      </c>
      <c r="C13" t="s">
        <v>653</v>
      </c>
    </row>
    <row r="14" spans="1:3" x14ac:dyDescent="0.3">
      <c r="A14" t="s">
        <v>566</v>
      </c>
      <c r="B14">
        <v>1</v>
      </c>
    </row>
    <row r="15" spans="1:3" x14ac:dyDescent="0.3">
      <c r="A15" t="s">
        <v>567</v>
      </c>
      <c r="B15">
        <v>1</v>
      </c>
    </row>
    <row r="16" spans="1:3" x14ac:dyDescent="0.3">
      <c r="A16" t="s">
        <v>568</v>
      </c>
      <c r="B16">
        <v>1</v>
      </c>
    </row>
    <row r="18" spans="1:2" x14ac:dyDescent="0.3">
      <c r="A18">
        <f>B18/15</f>
        <v>0.93333333333333335</v>
      </c>
      <c r="B18">
        <f>SUM(B2:B16)</f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8"/>
  <sheetViews>
    <sheetView workbookViewId="0">
      <selection activeCell="C16" sqref="C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131</v>
      </c>
      <c r="B2">
        <v>0</v>
      </c>
      <c r="C2" t="s">
        <v>376</v>
      </c>
    </row>
    <row r="3" spans="1:3" x14ac:dyDescent="0.3">
      <c r="A3" t="s">
        <v>132</v>
      </c>
      <c r="B3">
        <v>0</v>
      </c>
      <c r="C3" t="s">
        <v>377</v>
      </c>
    </row>
    <row r="4" spans="1:3" x14ac:dyDescent="0.3">
      <c r="A4" t="s">
        <v>133</v>
      </c>
      <c r="B4">
        <v>1</v>
      </c>
      <c r="C4" t="s">
        <v>378</v>
      </c>
    </row>
    <row r="5" spans="1:3" x14ac:dyDescent="0.3">
      <c r="A5" t="s">
        <v>134</v>
      </c>
      <c r="B5">
        <v>1</v>
      </c>
    </row>
    <row r="6" spans="1:3" x14ac:dyDescent="0.3">
      <c r="A6" t="s">
        <v>135</v>
      </c>
      <c r="B6">
        <v>1</v>
      </c>
    </row>
    <row r="7" spans="1:3" x14ac:dyDescent="0.3">
      <c r="A7" t="s">
        <v>136</v>
      </c>
      <c r="B7">
        <v>1</v>
      </c>
    </row>
    <row r="8" spans="1:3" x14ac:dyDescent="0.3">
      <c r="A8" t="s">
        <v>137</v>
      </c>
      <c r="B8">
        <v>1</v>
      </c>
    </row>
    <row r="9" spans="1:3" x14ac:dyDescent="0.3">
      <c r="A9" t="s">
        <v>138</v>
      </c>
      <c r="B9">
        <v>1</v>
      </c>
    </row>
    <row r="10" spans="1:3" x14ac:dyDescent="0.3">
      <c r="A10" t="s">
        <v>139</v>
      </c>
      <c r="B10">
        <v>1</v>
      </c>
    </row>
    <row r="11" spans="1:3" x14ac:dyDescent="0.3">
      <c r="A11" t="s">
        <v>140</v>
      </c>
      <c r="B11">
        <v>1</v>
      </c>
    </row>
    <row r="12" spans="1:3" x14ac:dyDescent="0.3">
      <c r="A12" t="s">
        <v>141</v>
      </c>
      <c r="B12">
        <v>1</v>
      </c>
      <c r="C12" t="s">
        <v>379</v>
      </c>
    </row>
    <row r="13" spans="1:3" x14ac:dyDescent="0.3">
      <c r="A13" t="s">
        <v>142</v>
      </c>
      <c r="B13">
        <v>0</v>
      </c>
      <c r="C13" t="s">
        <v>380</v>
      </c>
    </row>
    <row r="14" spans="1:3" x14ac:dyDescent="0.3">
      <c r="A14" t="s">
        <v>143</v>
      </c>
      <c r="B14">
        <v>1</v>
      </c>
      <c r="C14" t="s">
        <v>379</v>
      </c>
    </row>
    <row r="15" spans="1:3" x14ac:dyDescent="0.3">
      <c r="A15" t="s">
        <v>144</v>
      </c>
      <c r="B15">
        <v>1</v>
      </c>
    </row>
    <row r="16" spans="1:3" x14ac:dyDescent="0.3">
      <c r="A16" t="s">
        <v>145</v>
      </c>
      <c r="B16">
        <v>1</v>
      </c>
    </row>
    <row r="18" spans="1:2" x14ac:dyDescent="0.3">
      <c r="A18">
        <f>B18/15</f>
        <v>0.8</v>
      </c>
      <c r="B18">
        <f>SUM(B2:B16)</f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8"/>
  <sheetViews>
    <sheetView workbookViewId="0">
      <selection activeCell="C19" sqref="C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547</v>
      </c>
      <c r="B2">
        <v>1</v>
      </c>
      <c r="C2" t="s">
        <v>656</v>
      </c>
    </row>
    <row r="3" spans="1:3" x14ac:dyDescent="0.3">
      <c r="A3" t="s">
        <v>147</v>
      </c>
      <c r="B3">
        <v>0</v>
      </c>
      <c r="C3" t="s">
        <v>381</v>
      </c>
    </row>
    <row r="4" spans="1:3" x14ac:dyDescent="0.3">
      <c r="A4" t="s">
        <v>148</v>
      </c>
      <c r="B4">
        <v>0</v>
      </c>
      <c r="C4" t="s">
        <v>382</v>
      </c>
    </row>
    <row r="5" spans="1:3" x14ac:dyDescent="0.3">
      <c r="A5" t="s">
        <v>149</v>
      </c>
      <c r="B5">
        <v>1</v>
      </c>
    </row>
    <row r="6" spans="1:3" x14ac:dyDescent="0.3">
      <c r="A6" t="s">
        <v>548</v>
      </c>
      <c r="B6">
        <v>1</v>
      </c>
    </row>
    <row r="7" spans="1:3" x14ac:dyDescent="0.3">
      <c r="A7" t="s">
        <v>549</v>
      </c>
      <c r="B7">
        <v>1</v>
      </c>
      <c r="C7" t="s">
        <v>655</v>
      </c>
    </row>
    <row r="8" spans="1:3" x14ac:dyDescent="0.3">
      <c r="A8" t="s">
        <v>550</v>
      </c>
      <c r="B8">
        <v>1</v>
      </c>
    </row>
    <row r="9" spans="1:3" x14ac:dyDescent="0.3">
      <c r="A9" t="s">
        <v>551</v>
      </c>
      <c r="B9">
        <v>1</v>
      </c>
      <c r="C9" t="s">
        <v>654</v>
      </c>
    </row>
    <row r="10" spans="1:3" x14ac:dyDescent="0.3">
      <c r="A10" t="s">
        <v>552</v>
      </c>
      <c r="B10">
        <v>1</v>
      </c>
      <c r="C10" t="s">
        <v>655</v>
      </c>
    </row>
    <row r="11" spans="1:3" x14ac:dyDescent="0.3">
      <c r="A11" t="s">
        <v>553</v>
      </c>
      <c r="B11">
        <v>1</v>
      </c>
    </row>
    <row r="12" spans="1:3" x14ac:dyDescent="0.3">
      <c r="A12" t="s">
        <v>146</v>
      </c>
      <c r="B12">
        <v>1</v>
      </c>
    </row>
    <row r="13" spans="1:3" x14ac:dyDescent="0.3">
      <c r="A13" t="s">
        <v>554</v>
      </c>
      <c r="B13">
        <v>1</v>
      </c>
    </row>
    <row r="14" spans="1:3" x14ac:dyDescent="0.3">
      <c r="A14" t="s">
        <v>555</v>
      </c>
      <c r="B14">
        <v>1</v>
      </c>
      <c r="C14" t="s">
        <v>657</v>
      </c>
    </row>
    <row r="15" spans="1:3" x14ac:dyDescent="0.3">
      <c r="A15" t="s">
        <v>556</v>
      </c>
      <c r="B15">
        <v>1</v>
      </c>
    </row>
    <row r="16" spans="1:3" x14ac:dyDescent="0.3">
      <c r="A16" t="s">
        <v>150</v>
      </c>
      <c r="B16">
        <v>1</v>
      </c>
    </row>
    <row r="18" spans="1:2" x14ac:dyDescent="0.3">
      <c r="A18">
        <f>B18/15</f>
        <v>0.8666666666666667</v>
      </c>
      <c r="B18">
        <f>SUM(B2:B16)</f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8"/>
  <sheetViews>
    <sheetView workbookViewId="0">
      <selection activeCell="C19" sqref="C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151</v>
      </c>
      <c r="B2">
        <v>1</v>
      </c>
    </row>
    <row r="3" spans="1:3" x14ac:dyDescent="0.3">
      <c r="A3" t="s">
        <v>152</v>
      </c>
      <c r="B3">
        <v>1</v>
      </c>
    </row>
    <row r="4" spans="1:3" x14ac:dyDescent="0.3">
      <c r="A4" t="s">
        <v>153</v>
      </c>
      <c r="B4">
        <v>1</v>
      </c>
    </row>
    <row r="5" spans="1:3" x14ac:dyDescent="0.3">
      <c r="A5" t="s">
        <v>154</v>
      </c>
      <c r="B5">
        <v>0</v>
      </c>
      <c r="C5" t="s">
        <v>383</v>
      </c>
    </row>
    <row r="6" spans="1:3" x14ac:dyDescent="0.3">
      <c r="A6" t="s">
        <v>155</v>
      </c>
      <c r="B6">
        <v>1</v>
      </c>
    </row>
    <row r="7" spans="1:3" x14ac:dyDescent="0.3">
      <c r="A7" t="s">
        <v>156</v>
      </c>
      <c r="B7">
        <v>1</v>
      </c>
    </row>
    <row r="8" spans="1:3" x14ac:dyDescent="0.3">
      <c r="A8" t="s">
        <v>157</v>
      </c>
      <c r="B8">
        <v>1</v>
      </c>
    </row>
    <row r="9" spans="1:3" x14ac:dyDescent="0.3">
      <c r="A9" t="s">
        <v>158</v>
      </c>
      <c r="B9">
        <v>0</v>
      </c>
      <c r="C9" t="s">
        <v>384</v>
      </c>
    </row>
    <row r="10" spans="1:3" x14ac:dyDescent="0.3">
      <c r="A10" t="s">
        <v>159</v>
      </c>
      <c r="B10">
        <v>1</v>
      </c>
      <c r="C10" t="s">
        <v>385</v>
      </c>
    </row>
    <row r="11" spans="1:3" x14ac:dyDescent="0.3">
      <c r="A11" t="s">
        <v>160</v>
      </c>
      <c r="B11">
        <v>1</v>
      </c>
    </row>
    <row r="12" spans="1:3" x14ac:dyDescent="0.3">
      <c r="A12" t="s">
        <v>161</v>
      </c>
      <c r="B12">
        <v>1</v>
      </c>
    </row>
    <row r="13" spans="1:3" x14ac:dyDescent="0.3">
      <c r="A13" t="s">
        <v>162</v>
      </c>
      <c r="B13">
        <v>0</v>
      </c>
      <c r="C13" t="s">
        <v>386</v>
      </c>
    </row>
    <row r="14" spans="1:3" x14ac:dyDescent="0.3">
      <c r="A14" t="s">
        <v>163</v>
      </c>
      <c r="B14">
        <v>1</v>
      </c>
      <c r="C14" t="s">
        <v>387</v>
      </c>
    </row>
    <row r="15" spans="1:3" x14ac:dyDescent="0.3">
      <c r="A15" t="s">
        <v>164</v>
      </c>
      <c r="B15">
        <v>1</v>
      </c>
    </row>
    <row r="16" spans="1:3" x14ac:dyDescent="0.3">
      <c r="A16" t="s">
        <v>165</v>
      </c>
      <c r="B16">
        <v>1</v>
      </c>
    </row>
    <row r="18" spans="1:2" x14ac:dyDescent="0.3">
      <c r="A18">
        <f>B18/15</f>
        <v>0.8</v>
      </c>
      <c r="B18">
        <f>SUM(B2:B16)</f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8"/>
  <sheetViews>
    <sheetView workbookViewId="0">
      <selection activeCell="F19" sqref="F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166</v>
      </c>
      <c r="B2">
        <v>1</v>
      </c>
    </row>
    <row r="3" spans="1:3" x14ac:dyDescent="0.3">
      <c r="A3" t="s">
        <v>167</v>
      </c>
      <c r="B3">
        <v>1</v>
      </c>
    </row>
    <row r="4" spans="1:3" x14ac:dyDescent="0.3">
      <c r="A4" t="s">
        <v>168</v>
      </c>
      <c r="B4">
        <v>1</v>
      </c>
    </row>
    <row r="5" spans="1:3" x14ac:dyDescent="0.3">
      <c r="A5" t="s">
        <v>169</v>
      </c>
      <c r="B5">
        <v>1</v>
      </c>
    </row>
    <row r="6" spans="1:3" x14ac:dyDescent="0.3">
      <c r="A6" t="s">
        <v>170</v>
      </c>
      <c r="B6">
        <v>1</v>
      </c>
    </row>
    <row r="7" spans="1:3" x14ac:dyDescent="0.3">
      <c r="A7" t="s">
        <v>171</v>
      </c>
      <c r="B7">
        <v>1</v>
      </c>
    </row>
    <row r="8" spans="1:3" x14ac:dyDescent="0.3">
      <c r="A8" t="s">
        <v>172</v>
      </c>
      <c r="B8">
        <v>1</v>
      </c>
    </row>
    <row r="9" spans="1:3" x14ac:dyDescent="0.3">
      <c r="A9" t="s">
        <v>173</v>
      </c>
      <c r="B9">
        <v>1</v>
      </c>
    </row>
    <row r="10" spans="1:3" x14ac:dyDescent="0.3">
      <c r="A10" t="s">
        <v>174</v>
      </c>
      <c r="B10">
        <v>1</v>
      </c>
    </row>
    <row r="11" spans="1:3" x14ac:dyDescent="0.3">
      <c r="A11" t="s">
        <v>175</v>
      </c>
      <c r="B11">
        <v>1</v>
      </c>
    </row>
    <row r="12" spans="1:3" x14ac:dyDescent="0.3">
      <c r="A12" t="s">
        <v>176</v>
      </c>
      <c r="B12">
        <v>1</v>
      </c>
    </row>
    <row r="13" spans="1:3" x14ac:dyDescent="0.3">
      <c r="A13" t="s">
        <v>177</v>
      </c>
      <c r="B13">
        <v>1</v>
      </c>
    </row>
    <row r="14" spans="1:3" x14ac:dyDescent="0.3">
      <c r="A14" t="s">
        <v>178</v>
      </c>
      <c r="B14">
        <v>1</v>
      </c>
    </row>
    <row r="15" spans="1:3" x14ac:dyDescent="0.3">
      <c r="A15" t="s">
        <v>179</v>
      </c>
      <c r="B15">
        <v>0</v>
      </c>
      <c r="C15" t="s">
        <v>388</v>
      </c>
    </row>
    <row r="16" spans="1:3" x14ac:dyDescent="0.3">
      <c r="A16" t="s">
        <v>180</v>
      </c>
      <c r="B16">
        <v>1</v>
      </c>
    </row>
    <row r="18" spans="1:2" x14ac:dyDescent="0.3">
      <c r="A18">
        <f>B18/15</f>
        <v>0.93333333333333335</v>
      </c>
      <c r="B18">
        <f>SUM(B2:B16)</f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7"/>
  <sheetViews>
    <sheetView workbookViewId="0">
      <selection activeCell="D15" sqref="D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181</v>
      </c>
      <c r="B2">
        <v>0</v>
      </c>
      <c r="C2" t="s">
        <v>390</v>
      </c>
    </row>
    <row r="3" spans="1:3" x14ac:dyDescent="0.3">
      <c r="A3" t="s">
        <v>182</v>
      </c>
      <c r="B3">
        <v>1</v>
      </c>
    </row>
    <row r="4" spans="1:3" x14ac:dyDescent="0.3">
      <c r="A4" t="s">
        <v>183</v>
      </c>
      <c r="B4">
        <v>1</v>
      </c>
    </row>
    <row r="5" spans="1:3" x14ac:dyDescent="0.3">
      <c r="A5" t="s">
        <v>184</v>
      </c>
      <c r="B5">
        <v>1</v>
      </c>
      <c r="C5" t="s">
        <v>391</v>
      </c>
    </row>
    <row r="6" spans="1:3" x14ac:dyDescent="0.3">
      <c r="A6" t="s">
        <v>185</v>
      </c>
      <c r="B6">
        <v>0</v>
      </c>
      <c r="C6" t="s">
        <v>392</v>
      </c>
    </row>
    <row r="7" spans="1:3" x14ac:dyDescent="0.3">
      <c r="A7" t="s">
        <v>186</v>
      </c>
      <c r="B7">
        <v>0</v>
      </c>
      <c r="C7" t="s">
        <v>393</v>
      </c>
    </row>
    <row r="8" spans="1:3" x14ac:dyDescent="0.3">
      <c r="A8" t="s">
        <v>187</v>
      </c>
      <c r="B8">
        <v>1</v>
      </c>
      <c r="C8" t="s">
        <v>394</v>
      </c>
    </row>
    <row r="9" spans="1:3" x14ac:dyDescent="0.3">
      <c r="A9" t="s">
        <v>188</v>
      </c>
      <c r="B9">
        <v>1</v>
      </c>
      <c r="C9" t="s">
        <v>395</v>
      </c>
    </row>
    <row r="10" spans="1:3" x14ac:dyDescent="0.3">
      <c r="A10" t="s">
        <v>189</v>
      </c>
      <c r="B10">
        <v>1</v>
      </c>
    </row>
    <row r="11" spans="1:3" x14ac:dyDescent="0.3">
      <c r="A11" t="s">
        <v>190</v>
      </c>
      <c r="B11">
        <v>1</v>
      </c>
      <c r="C11" t="s">
        <v>396</v>
      </c>
    </row>
    <row r="12" spans="1:3" x14ac:dyDescent="0.3">
      <c r="A12" t="s">
        <v>191</v>
      </c>
      <c r="B12">
        <v>1</v>
      </c>
    </row>
    <row r="13" spans="1:3" x14ac:dyDescent="0.3">
      <c r="A13" t="s">
        <v>192</v>
      </c>
      <c r="B13">
        <v>1</v>
      </c>
      <c r="C13" t="s">
        <v>397</v>
      </c>
    </row>
    <row r="14" spans="1:3" x14ac:dyDescent="0.3">
      <c r="A14" t="s">
        <v>193</v>
      </c>
      <c r="B14">
        <v>1</v>
      </c>
      <c r="C14" t="s">
        <v>398</v>
      </c>
    </row>
    <row r="15" spans="1:3" x14ac:dyDescent="0.3">
      <c r="A15" t="s">
        <v>194</v>
      </c>
      <c r="B15">
        <v>1</v>
      </c>
      <c r="C15" t="s">
        <v>397</v>
      </c>
    </row>
    <row r="17" spans="1:2" x14ac:dyDescent="0.3">
      <c r="A17">
        <f>B17/15</f>
        <v>0.73333333333333328</v>
      </c>
      <c r="B17">
        <f>SUM(B1:B15)</f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6"/>
  <sheetViews>
    <sheetView workbookViewId="0">
      <selection activeCell="C14" sqref="C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670</v>
      </c>
      <c r="B2">
        <v>1</v>
      </c>
      <c r="C2" t="s">
        <v>749</v>
      </c>
    </row>
    <row r="3" spans="1:3" x14ac:dyDescent="0.3">
      <c r="A3" t="s">
        <v>518</v>
      </c>
      <c r="B3">
        <v>1</v>
      </c>
      <c r="C3" t="s">
        <v>660</v>
      </c>
    </row>
    <row r="4" spans="1:3" x14ac:dyDescent="0.3">
      <c r="A4" t="s">
        <v>671</v>
      </c>
      <c r="B4">
        <v>1</v>
      </c>
      <c r="C4" t="s">
        <v>399</v>
      </c>
    </row>
    <row r="5" spans="1:3" x14ac:dyDescent="0.3">
      <c r="A5" t="s">
        <v>672</v>
      </c>
      <c r="B5">
        <v>1</v>
      </c>
      <c r="C5" t="s">
        <v>399</v>
      </c>
    </row>
    <row r="6" spans="1:3" x14ac:dyDescent="0.3">
      <c r="A6" t="s">
        <v>519</v>
      </c>
      <c r="B6">
        <v>0</v>
      </c>
      <c r="C6" t="s">
        <v>658</v>
      </c>
    </row>
    <row r="7" spans="1:3" x14ac:dyDescent="0.3">
      <c r="A7" t="s">
        <v>673</v>
      </c>
      <c r="B7">
        <v>1</v>
      </c>
      <c r="C7" t="s">
        <v>750</v>
      </c>
    </row>
    <row r="8" spans="1:3" x14ac:dyDescent="0.3">
      <c r="A8" t="s">
        <v>195</v>
      </c>
      <c r="B8">
        <v>0</v>
      </c>
      <c r="C8" t="s">
        <v>400</v>
      </c>
    </row>
    <row r="9" spans="1:3" x14ac:dyDescent="0.3">
      <c r="A9" t="s">
        <v>522</v>
      </c>
      <c r="B9">
        <v>1</v>
      </c>
      <c r="C9" t="s">
        <v>662</v>
      </c>
    </row>
    <row r="10" spans="1:3" x14ac:dyDescent="0.3">
      <c r="A10" t="s">
        <v>674</v>
      </c>
      <c r="B10">
        <v>0</v>
      </c>
    </row>
    <row r="11" spans="1:3" x14ac:dyDescent="0.3">
      <c r="A11" t="s">
        <v>521</v>
      </c>
      <c r="B11">
        <v>1</v>
      </c>
      <c r="C11" t="s">
        <v>399</v>
      </c>
    </row>
    <row r="12" spans="1:3" x14ac:dyDescent="0.3">
      <c r="A12" t="s">
        <v>516</v>
      </c>
      <c r="B12">
        <v>1</v>
      </c>
      <c r="C12" t="s">
        <v>660</v>
      </c>
    </row>
    <row r="13" spans="1:3" x14ac:dyDescent="0.3">
      <c r="A13" t="s">
        <v>675</v>
      </c>
      <c r="B13">
        <v>1</v>
      </c>
      <c r="C13" t="s">
        <v>399</v>
      </c>
    </row>
    <row r="14" spans="1:3" x14ac:dyDescent="0.3">
      <c r="A14" t="s">
        <v>676</v>
      </c>
      <c r="B14">
        <v>1</v>
      </c>
      <c r="C14" t="s">
        <v>751</v>
      </c>
    </row>
    <row r="15" spans="1:3" x14ac:dyDescent="0.3">
      <c r="A15" t="s">
        <v>198</v>
      </c>
      <c r="B15">
        <v>1</v>
      </c>
      <c r="C15" t="s">
        <v>399</v>
      </c>
    </row>
    <row r="16" spans="1:3" x14ac:dyDescent="0.3">
      <c r="A16" t="s">
        <v>514</v>
      </c>
      <c r="B16">
        <v>1</v>
      </c>
      <c r="C16" t="s">
        <v>399</v>
      </c>
    </row>
    <row r="18" spans="1:9" x14ac:dyDescent="0.3">
      <c r="A18">
        <f>B18/15</f>
        <v>0.8</v>
      </c>
      <c r="B18">
        <f>SUM(B2:B16)</f>
        <v>12</v>
      </c>
    </row>
    <row r="22" spans="1:9" x14ac:dyDescent="0.3">
      <c r="G22" t="s">
        <v>196</v>
      </c>
      <c r="H22">
        <v>1</v>
      </c>
      <c r="I22" t="s">
        <v>401</v>
      </c>
    </row>
    <row r="23" spans="1:9" x14ac:dyDescent="0.3">
      <c r="G23" t="s">
        <v>512</v>
      </c>
      <c r="H23">
        <v>1</v>
      </c>
      <c r="I23" t="s">
        <v>399</v>
      </c>
    </row>
    <row r="24" spans="1:9" x14ac:dyDescent="0.3">
      <c r="G24" t="s">
        <v>198</v>
      </c>
      <c r="H24">
        <v>1</v>
      </c>
      <c r="I24" t="s">
        <v>399</v>
      </c>
    </row>
    <row r="25" spans="1:9" x14ac:dyDescent="0.3">
      <c r="G25" t="s">
        <v>513</v>
      </c>
      <c r="H25">
        <v>0</v>
      </c>
      <c r="I25" t="s">
        <v>658</v>
      </c>
    </row>
    <row r="26" spans="1:9" x14ac:dyDescent="0.3">
      <c r="G26" t="s">
        <v>514</v>
      </c>
      <c r="H26">
        <v>1</v>
      </c>
      <c r="I26" t="s">
        <v>399</v>
      </c>
    </row>
    <row r="27" spans="1:9" x14ac:dyDescent="0.3">
      <c r="G27" t="s">
        <v>515</v>
      </c>
      <c r="H27">
        <v>0</v>
      </c>
      <c r="I27" t="s">
        <v>659</v>
      </c>
    </row>
    <row r="28" spans="1:9" x14ac:dyDescent="0.3">
      <c r="G28" t="s">
        <v>516</v>
      </c>
      <c r="H28">
        <v>1</v>
      </c>
      <c r="I28" t="s">
        <v>660</v>
      </c>
    </row>
    <row r="29" spans="1:9" x14ac:dyDescent="0.3">
      <c r="G29" t="s">
        <v>517</v>
      </c>
      <c r="H29">
        <v>1</v>
      </c>
      <c r="I29" t="s">
        <v>660</v>
      </c>
    </row>
    <row r="30" spans="1:9" x14ac:dyDescent="0.3">
      <c r="G30" t="s">
        <v>518</v>
      </c>
      <c r="H30">
        <v>1</v>
      </c>
      <c r="I30" t="s">
        <v>660</v>
      </c>
    </row>
    <row r="31" spans="1:9" x14ac:dyDescent="0.3">
      <c r="G31" t="s">
        <v>195</v>
      </c>
      <c r="H31">
        <v>0</v>
      </c>
      <c r="I31" t="s">
        <v>400</v>
      </c>
    </row>
    <row r="32" spans="1:9" x14ac:dyDescent="0.3">
      <c r="G32" t="s">
        <v>519</v>
      </c>
      <c r="H32">
        <v>0</v>
      </c>
      <c r="I32" t="s">
        <v>658</v>
      </c>
    </row>
    <row r="33" spans="7:9" x14ac:dyDescent="0.3">
      <c r="G33" t="s">
        <v>520</v>
      </c>
      <c r="H33">
        <v>0</v>
      </c>
      <c r="I33" t="s">
        <v>661</v>
      </c>
    </row>
    <row r="34" spans="7:9" x14ac:dyDescent="0.3">
      <c r="G34" t="s">
        <v>521</v>
      </c>
      <c r="H34">
        <v>1</v>
      </c>
      <c r="I34" t="s">
        <v>399</v>
      </c>
    </row>
    <row r="35" spans="7:9" x14ac:dyDescent="0.3">
      <c r="G35" t="s">
        <v>522</v>
      </c>
      <c r="H35">
        <v>1</v>
      </c>
      <c r="I35" t="s">
        <v>662</v>
      </c>
    </row>
    <row r="36" spans="7:9" x14ac:dyDescent="0.3">
      <c r="G36" t="s">
        <v>197</v>
      </c>
      <c r="H36">
        <v>0</v>
      </c>
      <c r="I36" t="s">
        <v>663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8"/>
  <sheetViews>
    <sheetView workbookViewId="0">
      <selection activeCell="C16" sqref="C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199</v>
      </c>
      <c r="B2">
        <v>1</v>
      </c>
    </row>
    <row r="3" spans="1:3" x14ac:dyDescent="0.3">
      <c r="A3" t="s">
        <v>200</v>
      </c>
      <c r="B3">
        <v>1</v>
      </c>
      <c r="C3" t="s">
        <v>389</v>
      </c>
    </row>
    <row r="4" spans="1:3" x14ac:dyDescent="0.3">
      <c r="A4" t="s">
        <v>201</v>
      </c>
      <c r="B4">
        <v>1</v>
      </c>
    </row>
    <row r="5" spans="1:3" x14ac:dyDescent="0.3">
      <c r="A5" t="s">
        <v>202</v>
      </c>
      <c r="B5">
        <v>1</v>
      </c>
    </row>
    <row r="6" spans="1:3" x14ac:dyDescent="0.3">
      <c r="A6" t="s">
        <v>203</v>
      </c>
      <c r="B6">
        <v>1</v>
      </c>
    </row>
    <row r="7" spans="1:3" x14ac:dyDescent="0.3">
      <c r="A7" t="s">
        <v>204</v>
      </c>
      <c r="B7">
        <v>1</v>
      </c>
      <c r="C7" t="s">
        <v>402</v>
      </c>
    </row>
    <row r="8" spans="1:3" x14ac:dyDescent="0.3">
      <c r="A8" t="s">
        <v>205</v>
      </c>
      <c r="B8">
        <v>1</v>
      </c>
    </row>
    <row r="9" spans="1:3" x14ac:dyDescent="0.3">
      <c r="A9" t="s">
        <v>206</v>
      </c>
      <c r="B9">
        <v>1</v>
      </c>
      <c r="C9" t="s">
        <v>403</v>
      </c>
    </row>
    <row r="10" spans="1:3" x14ac:dyDescent="0.3">
      <c r="A10" t="s">
        <v>207</v>
      </c>
      <c r="B10">
        <v>1</v>
      </c>
      <c r="C10" t="s">
        <v>404</v>
      </c>
    </row>
    <row r="11" spans="1:3" x14ac:dyDescent="0.3">
      <c r="A11" t="s">
        <v>208</v>
      </c>
      <c r="B11">
        <v>0</v>
      </c>
      <c r="C11" t="s">
        <v>405</v>
      </c>
    </row>
    <row r="12" spans="1:3" x14ac:dyDescent="0.3">
      <c r="A12" t="s">
        <v>209</v>
      </c>
      <c r="B12">
        <v>1</v>
      </c>
    </row>
    <row r="13" spans="1:3" x14ac:dyDescent="0.3">
      <c r="A13" t="s">
        <v>210</v>
      </c>
      <c r="B13">
        <v>0</v>
      </c>
      <c r="C13" t="s">
        <v>406</v>
      </c>
    </row>
    <row r="14" spans="1:3" x14ac:dyDescent="0.3">
      <c r="A14" t="s">
        <v>211</v>
      </c>
      <c r="B14">
        <v>0</v>
      </c>
      <c r="C14" t="s">
        <v>347</v>
      </c>
    </row>
    <row r="15" spans="1:3" x14ac:dyDescent="0.3">
      <c r="A15" t="s">
        <v>212</v>
      </c>
      <c r="B15">
        <v>1</v>
      </c>
    </row>
    <row r="16" spans="1:3" x14ac:dyDescent="0.3">
      <c r="A16" t="s">
        <v>213</v>
      </c>
      <c r="B16">
        <v>1</v>
      </c>
    </row>
    <row r="18" spans="1:2" x14ac:dyDescent="0.3">
      <c r="A18">
        <f>B18/15</f>
        <v>0.8</v>
      </c>
      <c r="B18">
        <f>SUM(B2:B16)</f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8"/>
  <sheetViews>
    <sheetView workbookViewId="0">
      <selection activeCell="B24" sqref="B2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214</v>
      </c>
      <c r="B2">
        <v>0</v>
      </c>
      <c r="C2" t="s">
        <v>407</v>
      </c>
    </row>
    <row r="3" spans="1:3" x14ac:dyDescent="0.3">
      <c r="A3" t="s">
        <v>215</v>
      </c>
      <c r="B3">
        <v>1</v>
      </c>
    </row>
    <row r="4" spans="1:3" x14ac:dyDescent="0.3">
      <c r="A4" t="s">
        <v>216</v>
      </c>
      <c r="B4">
        <v>1</v>
      </c>
      <c r="C4" t="s">
        <v>408</v>
      </c>
    </row>
    <row r="5" spans="1:3" x14ac:dyDescent="0.3">
      <c r="A5" t="s">
        <v>217</v>
      </c>
      <c r="B5">
        <v>1</v>
      </c>
      <c r="C5" t="s">
        <v>409</v>
      </c>
    </row>
    <row r="6" spans="1:3" x14ac:dyDescent="0.3">
      <c r="A6" t="s">
        <v>191</v>
      </c>
      <c r="B6">
        <v>0</v>
      </c>
      <c r="C6" t="s">
        <v>410</v>
      </c>
    </row>
    <row r="7" spans="1:3" x14ac:dyDescent="0.3">
      <c r="A7" t="s">
        <v>218</v>
      </c>
      <c r="B7">
        <v>1</v>
      </c>
    </row>
    <row r="8" spans="1:3" x14ac:dyDescent="0.3">
      <c r="A8" t="s">
        <v>219</v>
      </c>
      <c r="B8">
        <v>1</v>
      </c>
      <c r="C8" t="s">
        <v>411</v>
      </c>
    </row>
    <row r="9" spans="1:3" x14ac:dyDescent="0.3">
      <c r="A9" t="s">
        <v>220</v>
      </c>
      <c r="B9">
        <v>1</v>
      </c>
      <c r="C9" t="s">
        <v>411</v>
      </c>
    </row>
    <row r="10" spans="1:3" x14ac:dyDescent="0.3">
      <c r="A10" t="s">
        <v>221</v>
      </c>
      <c r="B10">
        <v>1</v>
      </c>
      <c r="C10" t="s">
        <v>412</v>
      </c>
    </row>
    <row r="11" spans="1:3" x14ac:dyDescent="0.3">
      <c r="A11" t="s">
        <v>222</v>
      </c>
      <c r="B11">
        <v>0</v>
      </c>
      <c r="C11" t="s">
        <v>413</v>
      </c>
    </row>
    <row r="12" spans="1:3" x14ac:dyDescent="0.3">
      <c r="A12" t="s">
        <v>223</v>
      </c>
      <c r="B12">
        <v>1</v>
      </c>
      <c r="C12" t="s">
        <v>411</v>
      </c>
    </row>
    <row r="13" spans="1:3" x14ac:dyDescent="0.3">
      <c r="A13" t="s">
        <v>224</v>
      </c>
      <c r="B13">
        <v>1</v>
      </c>
    </row>
    <row r="14" spans="1:3" x14ac:dyDescent="0.3">
      <c r="A14" t="s">
        <v>225</v>
      </c>
      <c r="B14">
        <v>1</v>
      </c>
      <c r="C14" t="s">
        <v>411</v>
      </c>
    </row>
    <row r="15" spans="1:3" x14ac:dyDescent="0.3">
      <c r="A15" t="s">
        <v>226</v>
      </c>
      <c r="B15">
        <v>0</v>
      </c>
      <c r="C15" t="s">
        <v>414</v>
      </c>
    </row>
    <row r="16" spans="1:3" x14ac:dyDescent="0.3">
      <c r="A16" t="s">
        <v>227</v>
      </c>
      <c r="B16">
        <v>1</v>
      </c>
      <c r="C16" t="s">
        <v>415</v>
      </c>
    </row>
    <row r="18" spans="1:2" x14ac:dyDescent="0.3">
      <c r="A18">
        <f>B18/15</f>
        <v>0.73333333333333328</v>
      </c>
      <c r="B18">
        <f>SUM(B2:B16)</f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8"/>
  <sheetViews>
    <sheetView workbookViewId="0">
      <selection activeCell="C16" sqref="C1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228</v>
      </c>
      <c r="B2">
        <v>1</v>
      </c>
    </row>
    <row r="3" spans="1:3" x14ac:dyDescent="0.3">
      <c r="A3" t="s">
        <v>229</v>
      </c>
      <c r="B3">
        <v>1</v>
      </c>
      <c r="C3" t="s">
        <v>416</v>
      </c>
    </row>
    <row r="4" spans="1:3" x14ac:dyDescent="0.3">
      <c r="A4" t="s">
        <v>230</v>
      </c>
      <c r="B4">
        <v>1</v>
      </c>
      <c r="C4" t="s">
        <v>418</v>
      </c>
    </row>
    <row r="5" spans="1:3" x14ac:dyDescent="0.3">
      <c r="A5" t="s">
        <v>92</v>
      </c>
      <c r="B5">
        <v>0</v>
      </c>
      <c r="C5" t="s">
        <v>417</v>
      </c>
    </row>
    <row r="6" spans="1:3" x14ac:dyDescent="0.3">
      <c r="A6" t="s">
        <v>231</v>
      </c>
      <c r="B6">
        <v>1</v>
      </c>
      <c r="C6" t="s">
        <v>419</v>
      </c>
    </row>
    <row r="7" spans="1:3" x14ac:dyDescent="0.3">
      <c r="A7" t="s">
        <v>232</v>
      </c>
      <c r="B7">
        <v>1</v>
      </c>
      <c r="C7" t="s">
        <v>420</v>
      </c>
    </row>
    <row r="8" spans="1:3" x14ac:dyDescent="0.3">
      <c r="A8" t="s">
        <v>233</v>
      </c>
      <c r="B8">
        <v>1</v>
      </c>
      <c r="C8" t="s">
        <v>421</v>
      </c>
    </row>
    <row r="9" spans="1:3" x14ac:dyDescent="0.3">
      <c r="A9" t="s">
        <v>234</v>
      </c>
      <c r="B9">
        <v>1</v>
      </c>
      <c r="C9" t="s">
        <v>422</v>
      </c>
    </row>
    <row r="10" spans="1:3" x14ac:dyDescent="0.3">
      <c r="A10" t="s">
        <v>235</v>
      </c>
      <c r="B10">
        <v>1</v>
      </c>
      <c r="C10" t="s">
        <v>423</v>
      </c>
    </row>
    <row r="11" spans="1:3" x14ac:dyDescent="0.3">
      <c r="A11" t="s">
        <v>236</v>
      </c>
      <c r="B11">
        <v>1</v>
      </c>
      <c r="C11" t="s">
        <v>421</v>
      </c>
    </row>
    <row r="12" spans="1:3" x14ac:dyDescent="0.3">
      <c r="A12" t="s">
        <v>237</v>
      </c>
      <c r="B12">
        <v>0</v>
      </c>
      <c r="C12" t="s">
        <v>424</v>
      </c>
    </row>
    <row r="13" spans="1:3" x14ac:dyDescent="0.3">
      <c r="A13" t="s">
        <v>238</v>
      </c>
      <c r="B13">
        <v>1</v>
      </c>
      <c r="C13" t="s">
        <v>425</v>
      </c>
    </row>
    <row r="14" spans="1:3" x14ac:dyDescent="0.3">
      <c r="A14" t="s">
        <v>239</v>
      </c>
      <c r="B14">
        <v>1</v>
      </c>
      <c r="C14" t="s">
        <v>426</v>
      </c>
    </row>
    <row r="15" spans="1:3" x14ac:dyDescent="0.3">
      <c r="A15" t="s">
        <v>240</v>
      </c>
      <c r="B15">
        <v>1</v>
      </c>
      <c r="C15" t="s">
        <v>427</v>
      </c>
    </row>
    <row r="16" spans="1:3" x14ac:dyDescent="0.3">
      <c r="A16" t="s">
        <v>241</v>
      </c>
      <c r="B16">
        <v>0</v>
      </c>
      <c r="C16" t="s">
        <v>428</v>
      </c>
    </row>
    <row r="18" spans="1:2" x14ac:dyDescent="0.3">
      <c r="A18">
        <f>B18/15</f>
        <v>0.8</v>
      </c>
      <c r="B18">
        <f>SUM(B2:B16)</f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8"/>
  <sheetViews>
    <sheetView workbookViewId="0">
      <selection activeCell="D17" sqref="D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242</v>
      </c>
      <c r="B2">
        <v>1</v>
      </c>
    </row>
    <row r="3" spans="1:3" x14ac:dyDescent="0.3">
      <c r="A3" t="s">
        <v>243</v>
      </c>
      <c r="B3">
        <v>1</v>
      </c>
      <c r="C3" t="s">
        <v>429</v>
      </c>
    </row>
    <row r="4" spans="1:3" x14ac:dyDescent="0.3">
      <c r="A4" t="s">
        <v>244</v>
      </c>
      <c r="B4">
        <v>1</v>
      </c>
      <c r="C4" t="s">
        <v>430</v>
      </c>
    </row>
    <row r="5" spans="1:3" x14ac:dyDescent="0.3">
      <c r="A5" t="s">
        <v>245</v>
      </c>
      <c r="B5">
        <v>1</v>
      </c>
      <c r="C5" t="s">
        <v>431</v>
      </c>
    </row>
    <row r="6" spans="1:3" x14ac:dyDescent="0.3">
      <c r="A6" t="s">
        <v>246</v>
      </c>
      <c r="B6">
        <v>0</v>
      </c>
      <c r="C6" t="s">
        <v>432</v>
      </c>
    </row>
    <row r="7" spans="1:3" x14ac:dyDescent="0.3">
      <c r="A7" t="s">
        <v>247</v>
      </c>
      <c r="B7">
        <v>1</v>
      </c>
    </row>
    <row r="8" spans="1:3" x14ac:dyDescent="0.3">
      <c r="A8" t="s">
        <v>248</v>
      </c>
      <c r="B8">
        <v>1</v>
      </c>
      <c r="C8" t="s">
        <v>433</v>
      </c>
    </row>
    <row r="9" spans="1:3" x14ac:dyDescent="0.3">
      <c r="A9" t="s">
        <v>249</v>
      </c>
      <c r="B9">
        <v>1</v>
      </c>
    </row>
    <row r="10" spans="1:3" x14ac:dyDescent="0.3">
      <c r="A10" t="s">
        <v>250</v>
      </c>
      <c r="B10">
        <v>1</v>
      </c>
    </row>
    <row r="11" spans="1:3" x14ac:dyDescent="0.3">
      <c r="A11" t="s">
        <v>251</v>
      </c>
      <c r="B11">
        <v>1</v>
      </c>
    </row>
    <row r="12" spans="1:3" x14ac:dyDescent="0.3">
      <c r="A12" t="s">
        <v>252</v>
      </c>
      <c r="B12">
        <v>0</v>
      </c>
      <c r="C12" t="s">
        <v>434</v>
      </c>
    </row>
    <row r="13" spans="1:3" x14ac:dyDescent="0.3">
      <c r="A13" t="s">
        <v>253</v>
      </c>
      <c r="B13">
        <v>1</v>
      </c>
    </row>
    <row r="14" spans="1:3" x14ac:dyDescent="0.3">
      <c r="A14" t="s">
        <v>254</v>
      </c>
      <c r="B14">
        <v>1</v>
      </c>
    </row>
    <row r="15" spans="1:3" x14ac:dyDescent="0.3">
      <c r="A15" t="s">
        <v>255</v>
      </c>
      <c r="B15">
        <v>1</v>
      </c>
    </row>
    <row r="16" spans="1:3" x14ac:dyDescent="0.3">
      <c r="A16" t="s">
        <v>256</v>
      </c>
      <c r="B16">
        <v>1</v>
      </c>
    </row>
    <row r="18" spans="1:2" x14ac:dyDescent="0.3">
      <c r="A18">
        <f>B18/15</f>
        <v>0.8666666666666667</v>
      </c>
      <c r="B18">
        <f>SUM(B2:B16)</f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8"/>
  <sheetViews>
    <sheetView workbookViewId="0">
      <selection activeCell="D23" sqref="D2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257</v>
      </c>
      <c r="B2">
        <v>1</v>
      </c>
    </row>
    <row r="3" spans="1:3" x14ac:dyDescent="0.3">
      <c r="A3" t="s">
        <v>258</v>
      </c>
      <c r="B3">
        <v>1</v>
      </c>
    </row>
    <row r="4" spans="1:3" x14ac:dyDescent="0.3">
      <c r="A4" t="s">
        <v>259</v>
      </c>
      <c r="B4">
        <v>1</v>
      </c>
    </row>
    <row r="5" spans="1:3" x14ac:dyDescent="0.3">
      <c r="A5" t="s">
        <v>260</v>
      </c>
      <c r="B5">
        <v>1</v>
      </c>
    </row>
    <row r="6" spans="1:3" x14ac:dyDescent="0.3">
      <c r="A6" t="s">
        <v>261</v>
      </c>
      <c r="B6">
        <v>1</v>
      </c>
    </row>
    <row r="7" spans="1:3" x14ac:dyDescent="0.3">
      <c r="A7" t="s">
        <v>262</v>
      </c>
      <c r="B7">
        <v>1</v>
      </c>
    </row>
    <row r="8" spans="1:3" x14ac:dyDescent="0.3">
      <c r="A8" t="s">
        <v>263</v>
      </c>
      <c r="B8">
        <v>1</v>
      </c>
    </row>
    <row r="9" spans="1:3" x14ac:dyDescent="0.3">
      <c r="A9" t="s">
        <v>264</v>
      </c>
      <c r="B9">
        <v>1</v>
      </c>
    </row>
    <row r="10" spans="1:3" x14ac:dyDescent="0.3">
      <c r="A10" t="s">
        <v>265</v>
      </c>
      <c r="B10">
        <v>1</v>
      </c>
    </row>
    <row r="11" spans="1:3" x14ac:dyDescent="0.3">
      <c r="A11" t="s">
        <v>266</v>
      </c>
      <c r="B11">
        <v>1</v>
      </c>
    </row>
    <row r="12" spans="1:3" x14ac:dyDescent="0.3">
      <c r="A12" t="s">
        <v>267</v>
      </c>
      <c r="B12">
        <v>1</v>
      </c>
    </row>
    <row r="13" spans="1:3" x14ac:dyDescent="0.3">
      <c r="A13" t="s">
        <v>268</v>
      </c>
      <c r="B13">
        <v>1</v>
      </c>
      <c r="C13" t="s">
        <v>435</v>
      </c>
    </row>
    <row r="14" spans="1:3" x14ac:dyDescent="0.3">
      <c r="A14" t="s">
        <v>269</v>
      </c>
      <c r="B14">
        <v>1</v>
      </c>
      <c r="C14" t="s">
        <v>436</v>
      </c>
    </row>
    <row r="15" spans="1:3" x14ac:dyDescent="0.3">
      <c r="A15" t="s">
        <v>270</v>
      </c>
      <c r="B15">
        <v>1</v>
      </c>
    </row>
    <row r="16" spans="1:3" x14ac:dyDescent="0.3">
      <c r="A16" t="s">
        <v>271</v>
      </c>
      <c r="B16">
        <v>1</v>
      </c>
    </row>
    <row r="18" spans="1:2" x14ac:dyDescent="0.3">
      <c r="A18">
        <f>B18/15</f>
        <v>1</v>
      </c>
      <c r="B18">
        <f>SUM(B2:B16)</f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8"/>
  <sheetViews>
    <sheetView workbookViewId="0">
      <selection activeCell="C19" sqref="C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272</v>
      </c>
      <c r="B2">
        <v>1</v>
      </c>
      <c r="C2" t="s">
        <v>437</v>
      </c>
    </row>
    <row r="3" spans="1:3" x14ac:dyDescent="0.3">
      <c r="A3" t="s">
        <v>273</v>
      </c>
      <c r="B3">
        <v>1</v>
      </c>
      <c r="C3" t="s">
        <v>438</v>
      </c>
    </row>
    <row r="4" spans="1:3" x14ac:dyDescent="0.3">
      <c r="A4" t="s">
        <v>274</v>
      </c>
      <c r="B4">
        <v>1</v>
      </c>
    </row>
    <row r="5" spans="1:3" x14ac:dyDescent="0.3">
      <c r="A5" t="s">
        <v>275</v>
      </c>
      <c r="B5">
        <v>0</v>
      </c>
      <c r="C5" t="s">
        <v>439</v>
      </c>
    </row>
    <row r="6" spans="1:3" x14ac:dyDescent="0.3">
      <c r="A6" t="s">
        <v>276</v>
      </c>
      <c r="B6">
        <v>0</v>
      </c>
      <c r="C6" t="s">
        <v>440</v>
      </c>
    </row>
    <row r="7" spans="1:3" x14ac:dyDescent="0.3">
      <c r="A7" t="s">
        <v>277</v>
      </c>
      <c r="B7">
        <v>1</v>
      </c>
      <c r="C7" t="s">
        <v>441</v>
      </c>
    </row>
    <row r="8" spans="1:3" x14ac:dyDescent="0.3">
      <c r="A8" t="s">
        <v>278</v>
      </c>
      <c r="B8">
        <v>1</v>
      </c>
    </row>
    <row r="9" spans="1:3" x14ac:dyDescent="0.3">
      <c r="A9" t="s">
        <v>279</v>
      </c>
      <c r="B9">
        <v>1</v>
      </c>
      <c r="C9" t="s">
        <v>442</v>
      </c>
    </row>
    <row r="10" spans="1:3" x14ac:dyDescent="0.3">
      <c r="A10" t="s">
        <v>280</v>
      </c>
      <c r="B10">
        <v>1</v>
      </c>
    </row>
    <row r="11" spans="1:3" x14ac:dyDescent="0.3">
      <c r="A11" t="s">
        <v>281</v>
      </c>
      <c r="B11">
        <v>0</v>
      </c>
      <c r="C11" t="s">
        <v>443</v>
      </c>
    </row>
    <row r="12" spans="1:3" x14ac:dyDescent="0.3">
      <c r="A12" t="s">
        <v>282</v>
      </c>
      <c r="B12">
        <v>1</v>
      </c>
      <c r="C12" t="s">
        <v>441</v>
      </c>
    </row>
    <row r="13" spans="1:3" x14ac:dyDescent="0.3">
      <c r="A13" t="s">
        <v>283</v>
      </c>
      <c r="B13">
        <v>1</v>
      </c>
      <c r="C13" t="s">
        <v>444</v>
      </c>
    </row>
    <row r="14" spans="1:3" x14ac:dyDescent="0.3">
      <c r="A14" t="s">
        <v>284</v>
      </c>
      <c r="B14">
        <v>1</v>
      </c>
      <c r="C14" t="s">
        <v>445</v>
      </c>
    </row>
    <row r="15" spans="1:3" x14ac:dyDescent="0.3">
      <c r="A15" t="s">
        <v>285</v>
      </c>
      <c r="B15">
        <v>1</v>
      </c>
    </row>
    <row r="16" spans="1:3" x14ac:dyDescent="0.3">
      <c r="A16" t="s">
        <v>286</v>
      </c>
      <c r="B16">
        <v>1</v>
      </c>
      <c r="C16" t="s">
        <v>446</v>
      </c>
    </row>
    <row r="18" spans="1:2" x14ac:dyDescent="0.3">
      <c r="A18">
        <f>B18/15</f>
        <v>0.8</v>
      </c>
      <c r="B18">
        <f>SUM(B2:B16)</f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0"/>
  <sheetViews>
    <sheetView tabSelected="1" workbookViewId="0">
      <selection activeCell="A8" sqref="A8:F8"/>
    </sheetView>
  </sheetViews>
  <sheetFormatPr defaultRowHeight="14.4" x14ac:dyDescent="0.3"/>
  <sheetData>
    <row r="1" spans="1:9" x14ac:dyDescent="0.3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</row>
    <row r="2" spans="1:9" x14ac:dyDescent="0.3">
      <c r="A2" s="3" t="s">
        <v>453</v>
      </c>
      <c r="B2" s="3">
        <v>315</v>
      </c>
      <c r="C2" s="3">
        <v>15</v>
      </c>
      <c r="D2" s="3">
        <v>4.7619047619047623E-2</v>
      </c>
      <c r="E2" s="3">
        <f xml:space="preserve"> 'Runway Hazards'!B18</f>
        <v>8</v>
      </c>
      <c r="F2" s="3">
        <f xml:space="preserve"> 'Runway Hazards'!A18</f>
        <v>0.53333333333333333</v>
      </c>
    </row>
    <row r="3" spans="1:9" x14ac:dyDescent="0.3">
      <c r="A3" s="3" t="s">
        <v>293</v>
      </c>
      <c r="B3" s="3">
        <v>4</v>
      </c>
      <c r="C3" s="3">
        <v>4</v>
      </c>
      <c r="D3" s="3">
        <v>1</v>
      </c>
      <c r="E3" s="3">
        <f>'Rescue Mission'!B18</f>
        <v>1</v>
      </c>
      <c r="F3" s="3">
        <f>'Rescue Mission'!B18</f>
        <v>1</v>
      </c>
      <c r="I3" s="3" t="s">
        <v>809</v>
      </c>
    </row>
    <row r="4" spans="1:9" x14ac:dyDescent="0.3">
      <c r="A4" s="3" t="s">
        <v>294</v>
      </c>
      <c r="B4" s="3">
        <v>12</v>
      </c>
      <c r="C4" s="3">
        <v>12</v>
      </c>
      <c r="D4" s="3">
        <v>1</v>
      </c>
      <c r="E4" s="3">
        <f>'Lead Plane Signal Issue'!B18</f>
        <v>0</v>
      </c>
      <c r="F4" s="3">
        <f>'Lead Plane Signal Issue'!A18</f>
        <v>0</v>
      </c>
    </row>
    <row r="5" spans="1:9" x14ac:dyDescent="0.3">
      <c r="A5" s="3" t="s">
        <v>295</v>
      </c>
      <c r="B5" s="3">
        <v>13</v>
      </c>
      <c r="C5" s="3">
        <v>13</v>
      </c>
      <c r="D5" s="3">
        <v>1</v>
      </c>
      <c r="E5" s="3">
        <f>'Air Traffic Spacing Hazards'!B18</f>
        <v>5</v>
      </c>
      <c r="F5" s="3">
        <f>'Air Traffic Spacing Hazards'!A18</f>
        <v>0.35714285714285715</v>
      </c>
    </row>
    <row r="6" spans="1:9" x14ac:dyDescent="0.3">
      <c r="A6" t="s">
        <v>452</v>
      </c>
      <c r="B6">
        <v>227</v>
      </c>
      <c r="C6">
        <v>15</v>
      </c>
      <c r="D6">
        <v>6.6079295154185022E-2</v>
      </c>
      <c r="E6">
        <f>Intrusion!B18</f>
        <v>15</v>
      </c>
      <c r="F6">
        <f>Intrusion!A18</f>
        <v>1</v>
      </c>
    </row>
    <row r="7" spans="1:9" x14ac:dyDescent="0.3">
      <c r="A7" t="s">
        <v>296</v>
      </c>
      <c r="B7">
        <v>84</v>
      </c>
      <c r="C7">
        <v>15</v>
      </c>
      <c r="D7">
        <v>0.1785714285714286</v>
      </c>
      <c r="E7">
        <f xml:space="preserve"> 'Tanker Loading Failure'!B18</f>
        <v>11</v>
      </c>
      <c r="F7">
        <f>'Tanker Loading Failure'!A18</f>
        <v>0.73333333333333328</v>
      </c>
    </row>
    <row r="8" spans="1:9" x14ac:dyDescent="0.3">
      <c r="A8" s="4" t="s">
        <v>827</v>
      </c>
      <c r="B8" s="4">
        <v>58</v>
      </c>
      <c r="C8" s="4">
        <v>15</v>
      </c>
      <c r="D8" s="4">
        <v>0.25862068965517238</v>
      </c>
      <c r="E8" s="4">
        <f>'Fuel System Malfunction'!B18</f>
        <v>11</v>
      </c>
      <c r="F8" s="4">
        <f>'Fuel System Malfunction'!A18</f>
        <v>0.73333333333333328</v>
      </c>
    </row>
    <row r="9" spans="1:9" x14ac:dyDescent="0.3">
      <c r="A9" s="4" t="s">
        <v>297</v>
      </c>
      <c r="B9" s="4">
        <v>33</v>
      </c>
      <c r="C9" s="4">
        <v>15</v>
      </c>
      <c r="D9" s="4">
        <v>0.45454545454545447</v>
      </c>
      <c r="E9" s="4">
        <f>'Radio Malfunction'!B18</f>
        <v>14</v>
      </c>
      <c r="F9" s="4">
        <f xml:space="preserve"> 'Radio Malfunction'!A18</f>
        <v>0.93333333333333335</v>
      </c>
    </row>
    <row r="10" spans="1:9" x14ac:dyDescent="0.3">
      <c r="A10" s="4" t="s">
        <v>451</v>
      </c>
      <c r="B10" s="4">
        <v>200</v>
      </c>
      <c r="C10" s="4">
        <v>15</v>
      </c>
      <c r="D10" s="4">
        <v>7.4999999999999997E-2</v>
      </c>
      <c r="E10" s="4">
        <f>'Oil Malfunction'!B18</f>
        <v>15</v>
      </c>
      <c r="F10" s="4">
        <f xml:space="preserve"> 'Oil Malfunction'!A18</f>
        <v>1</v>
      </c>
    </row>
    <row r="11" spans="1:9" x14ac:dyDescent="0.3">
      <c r="A11" s="4" t="s">
        <v>298</v>
      </c>
      <c r="B11" s="4">
        <v>59</v>
      </c>
      <c r="C11" s="4">
        <v>15</v>
      </c>
      <c r="D11" s="4">
        <v>0.25423728813559321</v>
      </c>
      <c r="E11" s="4">
        <f>Medivac!B18</f>
        <v>15</v>
      </c>
      <c r="F11" s="4">
        <f>Medivac!A18</f>
        <v>1</v>
      </c>
    </row>
    <row r="12" spans="1:9" x14ac:dyDescent="0.3">
      <c r="A12" t="s">
        <v>299</v>
      </c>
      <c r="B12">
        <v>367</v>
      </c>
      <c r="C12">
        <v>15</v>
      </c>
      <c r="D12">
        <v>4.0871934604904632E-2</v>
      </c>
      <c r="E12">
        <f>'Avionics Malfunction'!B18</f>
        <v>14</v>
      </c>
      <c r="F12">
        <f>'Avionics Malfunction'!A18</f>
        <v>0.93333333333333335</v>
      </c>
    </row>
    <row r="13" spans="1:9" x14ac:dyDescent="0.3">
      <c r="A13" s="3" t="s">
        <v>300</v>
      </c>
      <c r="B13" s="3">
        <v>62</v>
      </c>
      <c r="C13" s="3">
        <v>15</v>
      </c>
      <c r="D13" s="3">
        <v>0.24193548387096769</v>
      </c>
      <c r="E13" s="3">
        <f>'Refuel Truck Problems'!B18</f>
        <v>8</v>
      </c>
      <c r="F13" s="3">
        <f>'Refuel Truck Problems'!A18</f>
        <v>0.53333333333333333</v>
      </c>
    </row>
    <row r="14" spans="1:9" x14ac:dyDescent="0.3">
      <c r="A14" t="s">
        <v>301</v>
      </c>
      <c r="B14">
        <v>671</v>
      </c>
      <c r="C14">
        <v>15</v>
      </c>
      <c r="D14">
        <v>2.2354694485842031E-2</v>
      </c>
      <c r="E14">
        <f>'Engine Malfunction'!B18</f>
        <v>14</v>
      </c>
      <c r="F14">
        <f>'Engine Malfunction'!A18</f>
        <v>0.93333333333333335</v>
      </c>
    </row>
    <row r="15" spans="1:9" x14ac:dyDescent="0.3">
      <c r="A15" s="4" t="s">
        <v>302</v>
      </c>
      <c r="B15" s="4">
        <v>252</v>
      </c>
      <c r="C15" s="4">
        <v>15</v>
      </c>
      <c r="D15" s="4">
        <v>5.9523809523809521E-2</v>
      </c>
      <c r="E15" s="4">
        <f>'Personnel Duty Hours Exceeded'!B18</f>
        <v>12</v>
      </c>
      <c r="F15" s="4">
        <f>'Personnel Duty Hours Exceeded'!A18</f>
        <v>0.8</v>
      </c>
    </row>
    <row r="16" spans="1:9" x14ac:dyDescent="0.3">
      <c r="A16" s="4" t="s">
        <v>450</v>
      </c>
      <c r="B16" s="4">
        <v>645</v>
      </c>
      <c r="C16" s="4">
        <v>15</v>
      </c>
      <c r="D16" s="4">
        <v>2.3255813953488368E-2</v>
      </c>
      <c r="E16" s="4">
        <f>'Control Surface Damage'!B18</f>
        <v>12</v>
      </c>
      <c r="F16" s="4">
        <f>'Control Surface Damage'!A18</f>
        <v>0.8</v>
      </c>
    </row>
    <row r="17" spans="1:6" x14ac:dyDescent="0.3">
      <c r="A17" t="s">
        <v>303</v>
      </c>
      <c r="B17">
        <v>459</v>
      </c>
      <c r="C17">
        <v>15</v>
      </c>
      <c r="D17">
        <v>3.2679738562091512E-2</v>
      </c>
      <c r="E17">
        <f>'Cargo Letdown Failure'!B18</f>
        <v>12</v>
      </c>
      <c r="F17">
        <f>'Cargo Letdown Failure'!A18</f>
        <v>0.8</v>
      </c>
    </row>
    <row r="18" spans="1:6" x14ac:dyDescent="0.3">
      <c r="A18" s="4" t="s">
        <v>304</v>
      </c>
      <c r="B18" s="4">
        <v>546</v>
      </c>
      <c r="C18" s="4">
        <v>15</v>
      </c>
      <c r="D18" s="4">
        <v>2.7472527472527469E-2</v>
      </c>
      <c r="E18" s="4">
        <f>'Hydraulic Fluid Leak'!B18</f>
        <v>14</v>
      </c>
      <c r="F18" s="4">
        <f>'Hydraulic Fluid Leak'!A18</f>
        <v>0.93333333333333335</v>
      </c>
    </row>
    <row r="19" spans="1:6" x14ac:dyDescent="0.3">
      <c r="A19" s="4" t="s">
        <v>305</v>
      </c>
      <c r="B19" s="4">
        <v>35</v>
      </c>
      <c r="C19" s="4">
        <v>15</v>
      </c>
      <c r="D19" s="4">
        <v>0.42857142857142849</v>
      </c>
      <c r="E19" s="4">
        <f>'Inadequate PPE'!B18</f>
        <v>12</v>
      </c>
      <c r="F19" s="4">
        <f>'Inadequate PPE'!A18</f>
        <v>0.8</v>
      </c>
    </row>
    <row r="20" spans="1:6" x14ac:dyDescent="0.3">
      <c r="A20" s="4" t="s">
        <v>306</v>
      </c>
      <c r="B20" s="4">
        <v>50</v>
      </c>
      <c r="C20" s="4">
        <v>15</v>
      </c>
      <c r="D20" s="4">
        <v>0.3</v>
      </c>
      <c r="E20" s="4">
        <f>'Load Limits Exceeded'!B18</f>
        <v>13</v>
      </c>
      <c r="F20" s="4">
        <f>'Load Limits Exceeded'!A18</f>
        <v>0.8666666666666667</v>
      </c>
    </row>
    <row r="21" spans="1:6" x14ac:dyDescent="0.3">
      <c r="A21" t="s">
        <v>307</v>
      </c>
      <c r="B21">
        <v>199</v>
      </c>
      <c r="C21">
        <v>15</v>
      </c>
      <c r="D21">
        <v>7.5376884422110546E-2</v>
      </c>
      <c r="E21">
        <f>'Severe Weather'!B18</f>
        <v>12</v>
      </c>
      <c r="F21" s="2">
        <f>'Severe Weather'!A18</f>
        <v>0.8</v>
      </c>
    </row>
    <row r="22" spans="1:6" x14ac:dyDescent="0.3">
      <c r="A22" t="s">
        <v>449</v>
      </c>
      <c r="B22">
        <v>204</v>
      </c>
      <c r="C22">
        <v>15</v>
      </c>
      <c r="D22">
        <v>7.3529411764705885E-2</v>
      </c>
      <c r="E22">
        <f>'Landing Gear Failure'!B18</f>
        <v>14</v>
      </c>
      <c r="F22">
        <f>'Landing Gear Failure'!A18</f>
        <v>0.93333333333333335</v>
      </c>
    </row>
    <row r="23" spans="1:6" x14ac:dyDescent="0.3">
      <c r="A23" s="3" t="s">
        <v>308</v>
      </c>
      <c r="B23" s="3">
        <v>14</v>
      </c>
      <c r="C23" s="3">
        <v>14</v>
      </c>
      <c r="D23" s="3">
        <v>1</v>
      </c>
      <c r="E23" s="3">
        <f>'Mechanical Malfunction'!B18</f>
        <v>0</v>
      </c>
      <c r="F23" s="3">
        <f>'Mechanical Malfunction'!A18</f>
        <v>0</v>
      </c>
    </row>
    <row r="24" spans="1:6" x14ac:dyDescent="0.3">
      <c r="A24" s="4" t="s">
        <v>309</v>
      </c>
      <c r="B24" s="4">
        <v>42</v>
      </c>
      <c r="C24" s="4">
        <v>15</v>
      </c>
      <c r="D24" s="4">
        <v>0.35714285714285721</v>
      </c>
      <c r="E24" s="4">
        <f>'In-flight Collision'!B18</f>
        <v>12</v>
      </c>
      <c r="F24" s="4">
        <f>'In-flight Collision'!A18</f>
        <v>0.8</v>
      </c>
    </row>
    <row r="25" spans="1:6" x14ac:dyDescent="0.3">
      <c r="A25" t="s">
        <v>310</v>
      </c>
      <c r="B25">
        <v>68</v>
      </c>
      <c r="C25">
        <v>15</v>
      </c>
      <c r="D25">
        <v>0.22058823529411761</v>
      </c>
      <c r="E25">
        <f>'Airspace Control Hazards'!B18</f>
        <v>12</v>
      </c>
      <c r="F25">
        <f>'Airspace Control Hazards'!A18</f>
        <v>0.8</v>
      </c>
    </row>
    <row r="26" spans="1:6" x14ac:dyDescent="0.3">
      <c r="A26" t="s">
        <v>311</v>
      </c>
      <c r="B26">
        <v>1063</v>
      </c>
      <c r="C26">
        <v>15</v>
      </c>
      <c r="D26">
        <v>1.411100658513641E-2</v>
      </c>
      <c r="E26">
        <f>'Bucket Drop Failure'!B18</f>
        <v>11</v>
      </c>
      <c r="F26">
        <f>'Bucket Drop Failure'!A18</f>
        <v>0.73333333333333328</v>
      </c>
    </row>
    <row r="27" spans="1:6" x14ac:dyDescent="0.3">
      <c r="A27" t="s">
        <v>312</v>
      </c>
      <c r="B27">
        <v>35</v>
      </c>
      <c r="C27">
        <v>15</v>
      </c>
      <c r="D27">
        <v>0.42857142857142849</v>
      </c>
      <c r="E27">
        <f>'Helitorch Operations Failure'!B18</f>
        <v>12</v>
      </c>
      <c r="F27">
        <f>'Helitorch Operations Failure'!A18</f>
        <v>0.8</v>
      </c>
    </row>
    <row r="28" spans="1:6" x14ac:dyDescent="0.3">
      <c r="A28" t="s">
        <v>448</v>
      </c>
      <c r="B28">
        <v>479</v>
      </c>
      <c r="C28">
        <v>15</v>
      </c>
      <c r="D28">
        <v>3.1315240083507313E-2</v>
      </c>
      <c r="E28">
        <f>'Door Failure'!B18</f>
        <v>13</v>
      </c>
      <c r="F28">
        <f>'Door Failure'!A18</f>
        <v>0.8666666666666667</v>
      </c>
    </row>
    <row r="29" spans="1:6" x14ac:dyDescent="0.3">
      <c r="A29" t="s">
        <v>313</v>
      </c>
      <c r="B29">
        <v>129</v>
      </c>
      <c r="C29">
        <v>15</v>
      </c>
      <c r="D29">
        <v>0.1162790697674419</v>
      </c>
      <c r="E29">
        <f>'On-board Caution Light Illumin'!B18</f>
        <v>15</v>
      </c>
      <c r="F29">
        <f>'On-board Caution Light Illumin'!A18</f>
        <v>1</v>
      </c>
    </row>
    <row r="30" spans="1:6" x14ac:dyDescent="0.3">
      <c r="A30" t="s">
        <v>447</v>
      </c>
      <c r="B30">
        <v>57</v>
      </c>
      <c r="C30">
        <v>15</v>
      </c>
      <c r="D30">
        <v>0.26315789473684209</v>
      </c>
      <c r="E30">
        <f>'Jumper Parachute Failure'!B18</f>
        <v>12</v>
      </c>
      <c r="F30">
        <f>'Jumper Parachute Failure'!A18</f>
        <v>0.8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Runway Collision</vt:lpstr>
      <vt:lpstr>Runway Hazards</vt:lpstr>
      <vt:lpstr>Rescue Mission</vt:lpstr>
      <vt:lpstr>Lead Plane Signal Issue</vt:lpstr>
      <vt:lpstr>Air Traffic Spacing Hazards</vt:lpstr>
      <vt:lpstr>Intrusion</vt:lpstr>
      <vt:lpstr>Tanker Loading Failure</vt:lpstr>
      <vt:lpstr>Fuel System Malfunction</vt:lpstr>
      <vt:lpstr>Fuel Leak</vt:lpstr>
      <vt:lpstr>Radio Malfunction</vt:lpstr>
      <vt:lpstr>Oil Malfunction</vt:lpstr>
      <vt:lpstr>Medivac</vt:lpstr>
      <vt:lpstr>Avionics Malfunction</vt:lpstr>
      <vt:lpstr>Refuel Truck Problems</vt:lpstr>
      <vt:lpstr>Engine Malfunction</vt:lpstr>
      <vt:lpstr>Personnel Duty Hours Exceeded</vt:lpstr>
      <vt:lpstr>Control Surface Damage</vt:lpstr>
      <vt:lpstr>Cargo Letdown Failure</vt:lpstr>
      <vt:lpstr>Hydraulic Fluid Leak</vt:lpstr>
      <vt:lpstr>Inadequate PPE</vt:lpstr>
      <vt:lpstr>Load Limits Exceeded</vt:lpstr>
      <vt:lpstr>Severe Weather</vt:lpstr>
      <vt:lpstr>Landing Gear Failure</vt:lpstr>
      <vt:lpstr>Mechanical Malfunction</vt:lpstr>
      <vt:lpstr>In-flight Collision</vt:lpstr>
      <vt:lpstr>Airspace Control Hazards</vt:lpstr>
      <vt:lpstr>Bucket Drop Failure</vt:lpstr>
      <vt:lpstr>Helitorch Operations Failure</vt:lpstr>
      <vt:lpstr>Door Failure</vt:lpstr>
      <vt:lpstr>On-board Caution Light Illumin</vt:lpstr>
      <vt:lpstr>Jumper Parachute Failure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2022-04-06T20:45:05Z</dcterms:created>
  <dcterms:modified xsi:type="dcterms:W3CDTF">2022-04-11T19:22:17Z</dcterms:modified>
</cp:coreProperties>
</file>