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randrad\smart_nlp\results\SAFECOM_hazards_lda_topics_Apr-04-2022\"/>
    </mc:Choice>
  </mc:AlternateContent>
  <xr:revisionPtr revIDLastSave="0" documentId="13_ncr:1_{5B0CC4B6-D7F3-4212-99F3-6B96EF3536D1}" xr6:coauthVersionLast="47" xr6:coauthVersionMax="47" xr10:uidLastSave="{00000000-0000-0000-0000-000000000000}"/>
  <bookViews>
    <workbookView xWindow="-108" yWindow="-108" windowWidth="23256" windowHeight="14016" firstSheet="15" activeTab="16" xr2:uid="{00000000-000D-0000-FFFF-FFFF00000000}"/>
  </bookViews>
  <sheets>
    <sheet name="Runway Hazards" sheetId="1" r:id="rId1"/>
    <sheet name="Rescue Mission" sheetId="2" r:id="rId2"/>
    <sheet name="Lead Plane Signal Issue" sheetId="3" r:id="rId3"/>
    <sheet name="Air Traffic Spacing Hazards" sheetId="4" r:id="rId4"/>
    <sheet name="Intrusion" sheetId="5" r:id="rId5"/>
    <sheet name="Tanker Loading Failure" sheetId="6" r:id="rId6"/>
    <sheet name="Fuel Leak" sheetId="7" r:id="rId7"/>
    <sheet name="Radio Malfunction" sheetId="8" r:id="rId8"/>
    <sheet name="Oil Malfunction" sheetId="9" r:id="rId9"/>
    <sheet name="Medivac" sheetId="10" r:id="rId10"/>
    <sheet name="Avionics Malfunction" sheetId="11" r:id="rId11"/>
    <sheet name="Refuel Truck Problems" sheetId="12" r:id="rId12"/>
    <sheet name="Engine Malfunction" sheetId="13" r:id="rId13"/>
    <sheet name="Personnel Duty Hours Exceeded" sheetId="14" r:id="rId14"/>
    <sheet name="Control Surface Damage" sheetId="15" r:id="rId15"/>
    <sheet name="Cargo Letdown Failure" sheetId="16" r:id="rId16"/>
    <sheet name="Hydraulic Fluid Leak" sheetId="17" r:id="rId17"/>
    <sheet name="Inadequate PPE" sheetId="18" r:id="rId18"/>
    <sheet name="Load Limits Exceeded" sheetId="19" r:id="rId19"/>
    <sheet name="Severe Weather" sheetId="20" r:id="rId20"/>
    <sheet name="Landing Gear Failure" sheetId="21" r:id="rId21"/>
    <sheet name="Mechanical Malfunction" sheetId="22" r:id="rId22"/>
    <sheet name="In-flight Collision" sheetId="23" r:id="rId23"/>
    <sheet name="Airspace Control Hazards" sheetId="24" r:id="rId24"/>
    <sheet name="Bucket Drop Failure" sheetId="25" r:id="rId25"/>
    <sheet name="Helitorch Operations Failure" sheetId="26" r:id="rId26"/>
    <sheet name="Door Failure" sheetId="27" r:id="rId27"/>
    <sheet name="On-board Caution Light Illumin" sheetId="28" r:id="rId28"/>
    <sheet name="Jumper Parachute Failure" sheetId="29" r:id="rId29"/>
    <sheet name="Summary" sheetId="30" r:id="rId3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8" i="9" l="1"/>
  <c r="B18" i="10"/>
  <c r="A18" i="10" s="1"/>
  <c r="F11" i="30" s="1"/>
  <c r="B18" i="23"/>
  <c r="B18" i="7"/>
  <c r="A18" i="7" s="1"/>
  <c r="F8" i="30" s="1"/>
  <c r="B18" i="8"/>
  <c r="B18" i="1"/>
  <c r="B18" i="15"/>
  <c r="B18" i="14"/>
  <c r="A18" i="14" s="1"/>
  <c r="F15" i="30" s="1"/>
  <c r="F21" i="30"/>
  <c r="F23" i="30"/>
  <c r="E23" i="30"/>
  <c r="F17" i="30"/>
  <c r="E17" i="30"/>
  <c r="E13" i="30"/>
  <c r="F12" i="30"/>
  <c r="E12" i="30"/>
  <c r="F7" i="30"/>
  <c r="E7" i="30"/>
  <c r="F6" i="30"/>
  <c r="E6" i="30"/>
  <c r="E5" i="30"/>
  <c r="F5" i="30"/>
  <c r="F4" i="30"/>
  <c r="E4" i="30"/>
  <c r="F3" i="30"/>
  <c r="E3" i="30"/>
  <c r="E2" i="30"/>
  <c r="B18" i="29"/>
  <c r="A18" i="29" s="1"/>
  <c r="F30" i="30" s="1"/>
  <c r="B18" i="28"/>
  <c r="A18" i="28" s="1"/>
  <c r="F29" i="30" s="1"/>
  <c r="B18" i="27"/>
  <c r="A18" i="27" s="1"/>
  <c r="F28" i="30" s="1"/>
  <c r="B18" i="26"/>
  <c r="A18" i="26" s="1"/>
  <c r="F27" i="30" s="1"/>
  <c r="B18" i="25"/>
  <c r="A18" i="25" s="1"/>
  <c r="F26" i="30" s="1"/>
  <c r="B18" i="24"/>
  <c r="E25" i="30" s="1"/>
  <c r="A18" i="23"/>
  <c r="F24" i="30" s="1"/>
  <c r="B17" i="22"/>
  <c r="A17" i="22" s="1"/>
  <c r="B18" i="21"/>
  <c r="A18" i="21" s="1"/>
  <c r="F22" i="30" s="1"/>
  <c r="B18" i="20"/>
  <c r="A18" i="20" s="1"/>
  <c r="B18" i="19"/>
  <c r="E20" i="30" s="1"/>
  <c r="B18" i="18"/>
  <c r="A18" i="18" s="1"/>
  <c r="F19" i="30" s="1"/>
  <c r="B18" i="17"/>
  <c r="E18" i="30" s="1"/>
  <c r="A18" i="15"/>
  <c r="F16" i="30" s="1"/>
  <c r="B18" i="13"/>
  <c r="A18" i="13" s="1"/>
  <c r="F14" i="30" s="1"/>
  <c r="B18" i="12"/>
  <c r="A18" i="12" s="1"/>
  <c r="F13" i="30" s="1"/>
  <c r="B18" i="11"/>
  <c r="A18" i="11" s="1"/>
  <c r="A18" i="9"/>
  <c r="F10" i="30" s="1"/>
  <c r="A18" i="8"/>
  <c r="F9" i="30" s="1"/>
  <c r="B18" i="6"/>
  <c r="A18" i="6" s="1"/>
  <c r="A18" i="5"/>
  <c r="B18" i="5"/>
  <c r="A18" i="2"/>
  <c r="A18" i="4"/>
  <c r="B18" i="4"/>
  <c r="B18" i="2"/>
  <c r="B18" i="3"/>
  <c r="A18" i="3" s="1"/>
  <c r="A18" i="1"/>
  <c r="F2" i="30" s="1"/>
  <c r="B18" i="16"/>
  <c r="A18" i="16"/>
  <c r="E11" i="30" l="1"/>
  <c r="E8" i="30"/>
  <c r="E9" i="30"/>
  <c r="E10" i="30"/>
  <c r="E30" i="30"/>
  <c r="E29" i="30"/>
  <c r="E28" i="30"/>
  <c r="E27" i="30"/>
  <c r="E26" i="30"/>
  <c r="E24" i="30"/>
  <c r="A18" i="24"/>
  <c r="F25" i="30" s="1"/>
  <c r="E22" i="30"/>
  <c r="E21" i="30"/>
  <c r="A18" i="19"/>
  <c r="F20" i="30" s="1"/>
  <c r="E19" i="30"/>
  <c r="A18" i="17"/>
  <c r="F18" i="30" s="1"/>
  <c r="E16" i="30"/>
  <c r="E15" i="30"/>
  <c r="E14" i="30"/>
</calcChain>
</file>

<file path=xl/sharedStrings.xml><?xml version="1.0" encoding="utf-8"?>
<sst xmlns="http://schemas.openxmlformats.org/spreadsheetml/2006/main" count="749" uniqueCount="630">
  <si>
    <t>ID</t>
  </si>
  <si>
    <t>Contains Hazard</t>
  </si>
  <si>
    <t>99-0994</t>
  </si>
  <si>
    <t>99-0388</t>
  </si>
  <si>
    <t>02-0668</t>
  </si>
  <si>
    <t>01-0428</t>
  </si>
  <si>
    <t>05-0053</t>
  </si>
  <si>
    <t>01-0694</t>
  </si>
  <si>
    <t>20-0623</t>
  </si>
  <si>
    <t>19-0507</t>
  </si>
  <si>
    <t>16-0509</t>
  </si>
  <si>
    <t>06-1256</t>
  </si>
  <si>
    <t>01-1025</t>
  </si>
  <si>
    <t>04-0434</t>
  </si>
  <si>
    <t>11-0253</t>
  </si>
  <si>
    <t>95-0151</t>
  </si>
  <si>
    <t>01-0459</t>
  </si>
  <si>
    <t>06-0133</t>
  </si>
  <si>
    <t>08-0166</t>
  </si>
  <si>
    <t>00-0945</t>
  </si>
  <si>
    <t>02-0098</t>
  </si>
  <si>
    <t>99-0448</t>
  </si>
  <si>
    <t>07-0702</t>
  </si>
  <si>
    <t>16-0716</t>
  </si>
  <si>
    <t>00-1086</t>
  </si>
  <si>
    <t>17-0559</t>
  </si>
  <si>
    <t>06-0785</t>
  </si>
  <si>
    <t>02-1332</t>
  </si>
  <si>
    <t>99-0453</t>
  </si>
  <si>
    <t>00-0268</t>
  </si>
  <si>
    <t>15-0296</t>
  </si>
  <si>
    <t>01-1136</t>
  </si>
  <si>
    <t>03-1214</t>
  </si>
  <si>
    <t>99-0162</t>
  </si>
  <si>
    <t>11-0483</t>
  </si>
  <si>
    <t>02-0423</t>
  </si>
  <si>
    <t>01-1103</t>
  </si>
  <si>
    <t>12-0893</t>
  </si>
  <si>
    <t>02-0861</t>
  </si>
  <si>
    <t>04-0041</t>
  </si>
  <si>
    <t>00-1092</t>
  </si>
  <si>
    <t>05-0138</t>
  </si>
  <si>
    <t>18-0373</t>
  </si>
  <si>
    <t>17-0176</t>
  </si>
  <si>
    <t>02-0656</t>
  </si>
  <si>
    <t>17-0274</t>
  </si>
  <si>
    <t>02-0151</t>
  </si>
  <si>
    <t>03-1135</t>
  </si>
  <si>
    <t>05-0791</t>
  </si>
  <si>
    <t>98-0116</t>
  </si>
  <si>
    <t>97-0077</t>
  </si>
  <si>
    <t>11-1003</t>
  </si>
  <si>
    <t>99-0504</t>
  </si>
  <si>
    <t>98-0159</t>
  </si>
  <si>
    <t>09-0469</t>
  </si>
  <si>
    <t>07-0723</t>
  </si>
  <si>
    <t>18-0389</t>
  </si>
  <si>
    <t>00-0199</t>
  </si>
  <si>
    <t>16-0777</t>
  </si>
  <si>
    <t>14-0653</t>
  </si>
  <si>
    <t>14-0624</t>
  </si>
  <si>
    <t>13-0381</t>
  </si>
  <si>
    <t>06-0944</t>
  </si>
  <si>
    <t>05-0474</t>
  </si>
  <si>
    <t>01-0119</t>
  </si>
  <si>
    <t>00-1135</t>
  </si>
  <si>
    <t>03-0253</t>
  </si>
  <si>
    <t>16-0119</t>
  </si>
  <si>
    <t>11-0548</t>
  </si>
  <si>
    <t>01-0198</t>
  </si>
  <si>
    <t>98-0127</t>
  </si>
  <si>
    <t>01-0374</t>
  </si>
  <si>
    <t>08-0382</t>
  </si>
  <si>
    <t>00-1133</t>
  </si>
  <si>
    <t>12-0619</t>
  </si>
  <si>
    <t>15-0312</t>
  </si>
  <si>
    <t>17-0054</t>
  </si>
  <si>
    <t>03-1051</t>
  </si>
  <si>
    <t>07-0382</t>
  </si>
  <si>
    <t>02-0886</t>
  </si>
  <si>
    <t>07-1079</t>
  </si>
  <si>
    <t>99-0169</t>
  </si>
  <si>
    <t>20-1049</t>
  </si>
  <si>
    <t>11-0175</t>
  </si>
  <si>
    <t>12-1047</t>
  </si>
  <si>
    <t>07-0671</t>
  </si>
  <si>
    <t>03-0514</t>
  </si>
  <si>
    <t>15-0423</t>
  </si>
  <si>
    <t>05-0356</t>
  </si>
  <si>
    <t>12-0212</t>
  </si>
  <si>
    <t>01-0469</t>
  </si>
  <si>
    <t>14-0277</t>
  </si>
  <si>
    <t>11-0477</t>
  </si>
  <si>
    <t>14-0424</t>
  </si>
  <si>
    <t>00-0698</t>
  </si>
  <si>
    <t>18-0032</t>
  </si>
  <si>
    <t>99-0047</t>
  </si>
  <si>
    <t>99-0583</t>
  </si>
  <si>
    <t>04-0839</t>
  </si>
  <si>
    <t>05-0707</t>
  </si>
  <si>
    <t>98-0237</t>
  </si>
  <si>
    <t>07-1027</t>
  </si>
  <si>
    <t>04-0131</t>
  </si>
  <si>
    <t>15-0703</t>
  </si>
  <si>
    <t>02-0875</t>
  </si>
  <si>
    <t>04-0768</t>
  </si>
  <si>
    <t>18-0535</t>
  </si>
  <si>
    <t>05-0242</t>
  </si>
  <si>
    <t>11-1034</t>
  </si>
  <si>
    <t>01-0032</t>
  </si>
  <si>
    <t>17-0484</t>
  </si>
  <si>
    <t>02-1156</t>
  </si>
  <si>
    <t>16-0596</t>
  </si>
  <si>
    <t>01-0337</t>
  </si>
  <si>
    <t>02-1236</t>
  </si>
  <si>
    <t>01-0273</t>
  </si>
  <si>
    <t>04-0646</t>
  </si>
  <si>
    <t>14-0199</t>
  </si>
  <si>
    <t>02-0019</t>
  </si>
  <si>
    <t>06-0709</t>
  </si>
  <si>
    <t>15-0667</t>
  </si>
  <si>
    <t>02-0665</t>
  </si>
  <si>
    <t>02-1148</t>
  </si>
  <si>
    <t>15-0726</t>
  </si>
  <si>
    <t>99-0412</t>
  </si>
  <si>
    <t>01-0297</t>
  </si>
  <si>
    <t>08-0386</t>
  </si>
  <si>
    <t>19-0223</t>
  </si>
  <si>
    <t>99-0202</t>
  </si>
  <si>
    <t>05-0078</t>
  </si>
  <si>
    <t>07-1061</t>
  </si>
  <si>
    <t>07-0939</t>
  </si>
  <si>
    <t>99-0925</t>
  </si>
  <si>
    <t>03-0403</t>
  </si>
  <si>
    <t>05-0696</t>
  </si>
  <si>
    <t>98-0626</t>
  </si>
  <si>
    <t>14-0735</t>
  </si>
  <si>
    <t>00-0834</t>
  </si>
  <si>
    <t>01-1072</t>
  </si>
  <si>
    <t>99-0153</t>
  </si>
  <si>
    <t>16-0753</t>
  </si>
  <si>
    <t>03-0856</t>
  </si>
  <si>
    <t>17-0801</t>
  </si>
  <si>
    <t>12-0685</t>
  </si>
  <si>
    <t>05-0913</t>
  </si>
  <si>
    <t>01-0646</t>
  </si>
  <si>
    <t>14-0319</t>
  </si>
  <si>
    <t>07-0666</t>
  </si>
  <si>
    <t>07-1057</t>
  </si>
  <si>
    <t>13-0651</t>
  </si>
  <si>
    <t>13-0595</t>
  </si>
  <si>
    <t>00-0145</t>
  </si>
  <si>
    <t>11-0786</t>
  </si>
  <si>
    <t>15-0417</t>
  </si>
  <si>
    <t>01-0714</t>
  </si>
  <si>
    <t>03-0579</t>
  </si>
  <si>
    <t>98-0189</t>
  </si>
  <si>
    <t>01-0599</t>
  </si>
  <si>
    <t>02-1281</t>
  </si>
  <si>
    <t>00-1193</t>
  </si>
  <si>
    <t>15-0713</t>
  </si>
  <si>
    <t>02-1314</t>
  </si>
  <si>
    <t>08-0348</t>
  </si>
  <si>
    <t>05-0739</t>
  </si>
  <si>
    <t>01-0271</t>
  </si>
  <si>
    <t>15-0395</t>
  </si>
  <si>
    <t>11-0134</t>
  </si>
  <si>
    <t>17-0098</t>
  </si>
  <si>
    <t>04-0279</t>
  </si>
  <si>
    <t>98-0081</t>
  </si>
  <si>
    <t>10-0226</t>
  </si>
  <si>
    <t>09-0664</t>
  </si>
  <si>
    <t>98-0317</t>
  </si>
  <si>
    <t>11-0466</t>
  </si>
  <si>
    <t>13-0113</t>
  </si>
  <si>
    <t>15-0174</t>
  </si>
  <si>
    <t>05-0685</t>
  </si>
  <si>
    <t>04-0293</t>
  </si>
  <si>
    <t>02-0944</t>
  </si>
  <si>
    <t>13-0366</t>
  </si>
  <si>
    <t>07-0629</t>
  </si>
  <si>
    <t>12-0761</t>
  </si>
  <si>
    <t>07-0264</t>
  </si>
  <si>
    <t>00-1212</t>
  </si>
  <si>
    <t>11-0504</t>
  </si>
  <si>
    <t>00-0224</t>
  </si>
  <si>
    <t>04-0373</t>
  </si>
  <si>
    <t>10-0337</t>
  </si>
  <si>
    <t>20-1255</t>
  </si>
  <si>
    <t>20-0507</t>
  </si>
  <si>
    <t>08-0237</t>
  </si>
  <si>
    <t>12-0608</t>
  </si>
  <si>
    <t>18-0393</t>
  </si>
  <si>
    <t>09-0367</t>
  </si>
  <si>
    <t>08-0306</t>
  </si>
  <si>
    <t>02-0332</t>
  </si>
  <si>
    <t>01-0879</t>
  </si>
  <si>
    <t>16-0323</t>
  </si>
  <si>
    <t>15-0811</t>
  </si>
  <si>
    <t>12-0814</t>
  </si>
  <si>
    <t>15-0228</t>
  </si>
  <si>
    <t>04-0883</t>
  </si>
  <si>
    <t>12-0939</t>
  </si>
  <si>
    <t>20-0698</t>
  </si>
  <si>
    <t>09-0424</t>
  </si>
  <si>
    <t>12-0625</t>
  </si>
  <si>
    <t>08-0966</t>
  </si>
  <si>
    <t>03-0665</t>
  </si>
  <si>
    <t>02-0578</t>
  </si>
  <si>
    <t>06-0874</t>
  </si>
  <si>
    <t>10-0223</t>
  </si>
  <si>
    <t>13-0767</t>
  </si>
  <si>
    <t>06-0841</t>
  </si>
  <si>
    <t>09-0742</t>
  </si>
  <si>
    <t>07-0861</t>
  </si>
  <si>
    <t>08-0123</t>
  </si>
  <si>
    <t>00-0942</t>
  </si>
  <si>
    <t>98-0696</t>
  </si>
  <si>
    <t>08-0459</t>
  </si>
  <si>
    <t>11-0915</t>
  </si>
  <si>
    <t>12-0269</t>
  </si>
  <si>
    <t>98-0697</t>
  </si>
  <si>
    <t>07-0898</t>
  </si>
  <si>
    <t>09-0601</t>
  </si>
  <si>
    <t>96-0063</t>
  </si>
  <si>
    <t>11-0905</t>
  </si>
  <si>
    <t>06-0811</t>
  </si>
  <si>
    <t>03-0792</t>
  </si>
  <si>
    <t>08-0578</t>
  </si>
  <si>
    <t>11-0926</t>
  </si>
  <si>
    <t>07-0895</t>
  </si>
  <si>
    <t>10-0068</t>
  </si>
  <si>
    <t>20-0843</t>
  </si>
  <si>
    <t>00-0255</t>
  </si>
  <si>
    <t>11-0331</t>
  </si>
  <si>
    <t>18-0716</t>
  </si>
  <si>
    <t>06-0716</t>
  </si>
  <si>
    <t>02-0468</t>
  </si>
  <si>
    <t>14-0762</t>
  </si>
  <si>
    <t>11-0482</t>
  </si>
  <si>
    <t>95-0188</t>
  </si>
  <si>
    <t>13-0622</t>
  </si>
  <si>
    <t>09-0701</t>
  </si>
  <si>
    <t>18-0421</t>
  </si>
  <si>
    <t>13-0396</t>
  </si>
  <si>
    <t>20-1148</t>
  </si>
  <si>
    <t>04-0118</t>
  </si>
  <si>
    <t>08-0659</t>
  </si>
  <si>
    <t>16-0305</t>
  </si>
  <si>
    <t>13-0547</t>
  </si>
  <si>
    <t>20-0845</t>
  </si>
  <si>
    <t>19-0493</t>
  </si>
  <si>
    <t>98-0764</t>
  </si>
  <si>
    <t>12-0807</t>
  </si>
  <si>
    <t>10-0683</t>
  </si>
  <si>
    <t>15-0551</t>
  </si>
  <si>
    <t>09-0812</t>
  </si>
  <si>
    <t>15-0483</t>
  </si>
  <si>
    <t>01-0335</t>
  </si>
  <si>
    <t>11-0938</t>
  </si>
  <si>
    <t>10-0451</t>
  </si>
  <si>
    <t>04-0019</t>
  </si>
  <si>
    <t>10-0189</t>
  </si>
  <si>
    <t>05-0914</t>
  </si>
  <si>
    <t>03-1367</t>
  </si>
  <si>
    <t>99-1013</t>
  </si>
  <si>
    <t>05-0076</t>
  </si>
  <si>
    <t>03-0807</t>
  </si>
  <si>
    <t>02-0196</t>
  </si>
  <si>
    <t>06-0319</t>
  </si>
  <si>
    <t>98-0069</t>
  </si>
  <si>
    <t>04-0156</t>
  </si>
  <si>
    <t>00-0657</t>
  </si>
  <si>
    <t>01-0281</t>
  </si>
  <si>
    <t>95-0167</t>
  </si>
  <si>
    <t>04-0268</t>
  </si>
  <si>
    <t>19-0302</t>
  </si>
  <si>
    <t>16-0712</t>
  </si>
  <si>
    <t>00-0478</t>
  </si>
  <si>
    <t>07-1097</t>
  </si>
  <si>
    <t>02-0848</t>
  </si>
  <si>
    <t>02-1455</t>
  </si>
  <si>
    <t>98-0757</t>
  </si>
  <si>
    <t>17-0803</t>
  </si>
  <si>
    <t>11-0588</t>
  </si>
  <si>
    <t>01-0208</t>
  </si>
  <si>
    <t>98-0117</t>
  </si>
  <si>
    <t>00-0333</t>
  </si>
  <si>
    <t>13-0255</t>
  </si>
  <si>
    <t>15-0793</t>
  </si>
  <si>
    <t>06-1153</t>
  </si>
  <si>
    <t>08-0797</t>
  </si>
  <si>
    <t>11-0317</t>
  </si>
  <si>
    <t>21-0008</t>
  </si>
  <si>
    <t>17-0603</t>
  </si>
  <si>
    <t>08-0664</t>
  </si>
  <si>
    <t>15-0812</t>
  </si>
  <si>
    <t>16-0547</t>
  </si>
  <si>
    <t>00-0237</t>
  </si>
  <si>
    <t>05-0795</t>
  </si>
  <si>
    <t>00-0293</t>
  </si>
  <si>
    <t>14-0687</t>
  </si>
  <si>
    <t>01-0422</t>
  </si>
  <si>
    <t>04-0109</t>
  </si>
  <si>
    <t>03-0875</t>
  </si>
  <si>
    <t>18-0821</t>
  </si>
  <si>
    <t>98-0076</t>
  </si>
  <si>
    <t>02-0319</t>
  </si>
  <si>
    <t>08-0803</t>
  </si>
  <si>
    <t>97-0063</t>
  </si>
  <si>
    <t>13-0849</t>
  </si>
  <si>
    <t>98-0782</t>
  </si>
  <si>
    <t>05-0214</t>
  </si>
  <si>
    <t>98-0146</t>
  </si>
  <si>
    <t>99-0459</t>
  </si>
  <si>
    <t>99-0901</t>
  </si>
  <si>
    <t>97-0067</t>
  </si>
  <si>
    <t>00-0718</t>
  </si>
  <si>
    <t>Hazards</t>
  </si>
  <si>
    <t># Total IDs</t>
  </si>
  <si>
    <t># Sampled IDs</t>
  </si>
  <si>
    <t>% Sampled</t>
  </si>
  <si>
    <t># Correct Sampled IDs</t>
  </si>
  <si>
    <t>Accuracy</t>
  </si>
  <si>
    <t>Rescue Mission</t>
  </si>
  <si>
    <t>Lead Plane Signal Issue</t>
  </si>
  <si>
    <t>Air Traffic Spacing Hazards</t>
  </si>
  <si>
    <t>Tanker Loading Failure</t>
  </si>
  <si>
    <t>Fuel Leak</t>
  </si>
  <si>
    <t>Radio Malfunction</t>
  </si>
  <si>
    <t>Medivac</t>
  </si>
  <si>
    <t>Avionics Malfunction</t>
  </si>
  <si>
    <t>Refuel Truck Problems</t>
  </si>
  <si>
    <t>Engine Malfunction</t>
  </si>
  <si>
    <t>Personnel Duty Hours Exceeded</t>
  </si>
  <si>
    <t>Cargo Letdown Failure</t>
  </si>
  <si>
    <t>Hydraulic Fluid Leak</t>
  </si>
  <si>
    <t>Inadequate PPE</t>
  </si>
  <si>
    <t>Load Limits Exceeded</t>
  </si>
  <si>
    <t>Severe Weather</t>
  </si>
  <si>
    <t>Mechanical Malfunction</t>
  </si>
  <si>
    <t>In-flight Collision</t>
  </si>
  <si>
    <t>Airspace Control Hazards</t>
  </si>
  <si>
    <t>Bucket Drop Failure</t>
  </si>
  <si>
    <t>Helitorch Operations Failure</t>
  </si>
  <si>
    <t>On-board Caution Light Illuminates</t>
  </si>
  <si>
    <t>helicopter landed on load location</t>
  </si>
  <si>
    <t>smoke jumper line malfunction</t>
  </si>
  <si>
    <t>Truck drove over longline</t>
  </si>
  <si>
    <t>pilot assisted by civilian after crash</t>
  </si>
  <si>
    <t>unsafe helispot</t>
  </si>
  <si>
    <t>crash</t>
  </si>
  <si>
    <t>lost control of aircraft</t>
  </si>
  <si>
    <t>white smoke from engine</t>
  </si>
  <si>
    <t>smoke from engine</t>
  </si>
  <si>
    <t>smell of smoke</t>
  </si>
  <si>
    <t>smoke from paper towels in helicopter</t>
  </si>
  <si>
    <t>this is an intrusion, so not sure if correct</t>
  </si>
  <si>
    <t>window crack from maintainence</t>
  </si>
  <si>
    <t>main gear collapsed</t>
  </si>
  <si>
    <t>chip light</t>
  </si>
  <si>
    <t>generator shaft sheared off</t>
  </si>
  <si>
    <t>falling snag</t>
  </si>
  <si>
    <t>airspace congestion</t>
  </si>
  <si>
    <t>hydraulic failure</t>
  </si>
  <si>
    <t>duty hours exceeded</t>
  </si>
  <si>
    <t>Intrusion, not drone</t>
  </si>
  <si>
    <t>intrusion by air tanker</t>
  </si>
  <si>
    <t>intrusion by fixed wing</t>
  </si>
  <si>
    <t>load was dropped</t>
  </si>
  <si>
    <t>load dropped correctly</t>
  </si>
  <si>
    <t>load jettisoned due to engine trouble</t>
  </si>
  <si>
    <t>load jettisoned due to chip light</t>
  </si>
  <si>
    <t>load jettisoned due to bird strike</t>
  </si>
  <si>
    <t>load jettisoned due to inflight emergency</t>
  </si>
  <si>
    <t>pump sheared during water pickup</t>
  </si>
  <si>
    <t>return after drop</t>
  </si>
  <si>
    <t>load jettison due to baggage compartment unlocked</t>
  </si>
  <si>
    <t>accident jettison</t>
  </si>
  <si>
    <t>fuel leak</t>
  </si>
  <si>
    <t>load jettison due to inflight emergency</t>
  </si>
  <si>
    <t>load jettisoned due to fuel</t>
  </si>
  <si>
    <t>remove words: loose, clamp</t>
  </si>
  <si>
    <t>flex joint in the fuel control linkage was found disconnected</t>
  </si>
  <si>
    <t xml:space="preserve">draft hose came loose </t>
  </si>
  <si>
    <t>interference</t>
  </si>
  <si>
    <t>difficulty contacting helocopter but no malfunctions</t>
  </si>
  <si>
    <t>implies radio issue was fixed/occurred</t>
  </si>
  <si>
    <t>contact attempts failed - likely due to malfunction</t>
  </si>
  <si>
    <t xml:space="preserve"> stuck</t>
  </si>
  <si>
    <t>remove words:</t>
  </si>
  <si>
    <t>**change to oil pressure/temp issues? Make new topic for leak?</t>
  </si>
  <si>
    <t>smoke jumper medievac</t>
  </si>
  <si>
    <t>medevac helicopter came into fire site?</t>
  </si>
  <si>
    <t>engine chip light illuminated</t>
  </si>
  <si>
    <t>electical discharging</t>
  </si>
  <si>
    <t>alternator switches</t>
  </si>
  <si>
    <t>elecrical fluctuations</t>
  </si>
  <si>
    <t>wires broken/removed</t>
  </si>
  <si>
    <t>inverters reset</t>
  </si>
  <si>
    <t>meter innacurate</t>
  </si>
  <si>
    <t>engine trouble after refueling</t>
  </si>
  <si>
    <t>fuel truck person unaware of controls</t>
  </si>
  <si>
    <t>fuel truck in rounte afte bucket failure</t>
  </si>
  <si>
    <t>ignighter went bad, fuel truck tried to help</t>
  </si>
  <si>
    <t>fuel nozzels did not meet criterea</t>
  </si>
  <si>
    <t>door damaged after removal for fueling</t>
  </si>
  <si>
    <t xml:space="preserve">hot refueling when not supposed to </t>
  </si>
  <si>
    <t>service truck driver broke window</t>
  </si>
  <si>
    <t>mechanical issue, fuel driver present</t>
  </si>
  <si>
    <t>pilot inaapropriate action while hot refueling</t>
  </si>
  <si>
    <t>personnel too close to active helicopter</t>
  </si>
  <si>
    <t>A/c would not start after refuelling</t>
  </si>
  <si>
    <t>rust in fuel truck fuel</t>
  </si>
  <si>
    <t>fuel truck too close to moving blades</t>
  </si>
  <si>
    <t>fuel gauge low</t>
  </si>
  <si>
    <t>seems more of avionics? Wiring issue but chip light came on</t>
  </si>
  <si>
    <t>hydraulic light?</t>
  </si>
  <si>
    <t>transmission chip</t>
  </si>
  <si>
    <t>duty day limit</t>
  </si>
  <si>
    <t>pump failure rather than leak</t>
  </si>
  <si>
    <t>ow utility system pressure gauge indication</t>
  </si>
  <si>
    <t>problem with the ag air simplex system</t>
  </si>
  <si>
    <t>hydraulic pumps</t>
  </si>
  <si>
    <t>oil leak</t>
  </si>
  <si>
    <t>no hydraulic pressure</t>
  </si>
  <si>
    <t>passangers had ppe</t>
  </si>
  <si>
    <t>seatbelt  became unhooked but they had a harness</t>
  </si>
  <si>
    <t>pilot refuses to wear proper ppe</t>
  </si>
  <si>
    <t>inadequate ppe for civilians in transport</t>
  </si>
  <si>
    <t>fuel splashed on suit</t>
  </si>
  <si>
    <t>bumped load with tree</t>
  </si>
  <si>
    <t>stayed within limits</t>
  </si>
  <si>
    <t>temperature limit</t>
  </si>
  <si>
    <t>inconsistant load calculations</t>
  </si>
  <si>
    <t>miscommunication regarding last load</t>
  </si>
  <si>
    <t>u crank exceeded limits</t>
  </si>
  <si>
    <t>exceeded flight time</t>
  </si>
  <si>
    <t>due to pilot config</t>
  </si>
  <si>
    <t>"weather was clear"</t>
  </si>
  <si>
    <t>weather was clear</t>
  </si>
  <si>
    <t>gust</t>
  </si>
  <si>
    <t>thought it was wind but it was a snag</t>
  </si>
  <si>
    <t>debris?</t>
  </si>
  <si>
    <t>pilot error with landing gear</t>
  </si>
  <si>
    <t>questionable, hazard over communications</t>
  </si>
  <si>
    <t>wire disconnected, could be moved to engine or avionics</t>
  </si>
  <si>
    <t>crack in hose</t>
  </si>
  <si>
    <t>battery, more electrical</t>
  </si>
  <si>
    <t>electrical problem</t>
  </si>
  <si>
    <t>dual tach instrument failure</t>
  </si>
  <si>
    <t>snorkel line</t>
  </si>
  <si>
    <t>breaks</t>
  </si>
  <si>
    <t>says electrical for category. Narrative is limited</t>
  </si>
  <si>
    <t>low oil pressure</t>
  </si>
  <si>
    <t>bird strike</t>
  </si>
  <si>
    <t>non-inflight but still collision</t>
  </si>
  <si>
    <t>some sort of strik</t>
  </si>
  <si>
    <t>conflict due to radio malfunction</t>
  </si>
  <si>
    <t>intrusion</t>
  </si>
  <si>
    <t>control hazards due to limited visibility and multiple aircraft</t>
  </si>
  <si>
    <t>transponder not in compliance</t>
  </si>
  <si>
    <t>taxi conflict with truck not in air</t>
  </si>
  <si>
    <t>spray bottle fell of aircraft</t>
  </si>
  <si>
    <t>hit tree/ground with bucket</t>
  </si>
  <si>
    <t>bucket drop on personnel</t>
  </si>
  <si>
    <t>mechanical issue</t>
  </si>
  <si>
    <t>bucket hit tree</t>
  </si>
  <si>
    <t>full bucket fell not just water</t>
  </si>
  <si>
    <t>weather impacts, without issue</t>
  </si>
  <si>
    <t>used sewage site for dip</t>
  </si>
  <si>
    <t>bucket caught on tree</t>
  </si>
  <si>
    <t>hazardouc helitorch operations</t>
  </si>
  <si>
    <t>door rolled from helitorach aircraft, not during ops</t>
  </si>
  <si>
    <t>torch moved by wind to problematic connection</t>
  </si>
  <si>
    <t>bushed against tree</t>
  </si>
  <si>
    <t>dropped torch</t>
  </si>
  <si>
    <t>unexpected ignition</t>
  </si>
  <si>
    <t>malfunction and dropped</t>
  </si>
  <si>
    <t>torch did not mmet standards but was used anyways</t>
  </si>
  <si>
    <t>about a tanker</t>
  </si>
  <si>
    <t>issue during transport (electrical)</t>
  </si>
  <si>
    <t>unregistered helitorch in operation</t>
  </si>
  <si>
    <t>struck snag</t>
  </si>
  <si>
    <t>not helitorch operation</t>
  </si>
  <si>
    <t>human operated failure</t>
  </si>
  <si>
    <t>broken handle</t>
  </si>
  <si>
    <t>door window failure</t>
  </si>
  <si>
    <t>forklift door</t>
  </si>
  <si>
    <t>door came off pin</t>
  </si>
  <si>
    <t>issue with rappel equptment</t>
  </si>
  <si>
    <t>inoperable lights</t>
  </si>
  <si>
    <t>fuel pressure</t>
  </si>
  <si>
    <t>snag during deployment</t>
  </si>
  <si>
    <t>jumping scrubbed by extra helis in airspace/conflict</t>
  </si>
  <si>
    <t>this is a UAS parachute…</t>
  </si>
  <si>
    <t>aborted due to flight check failure</t>
  </si>
  <si>
    <t>cargo in tow during jumper ops</t>
  </si>
  <si>
    <t>spotter harness hooked</t>
  </si>
  <si>
    <t>communications</t>
  </si>
  <si>
    <t>wind caused rough landing</t>
  </si>
  <si>
    <t>jumping paused by extra helis in airspace/conflict</t>
  </si>
  <si>
    <t>rough landing</t>
  </si>
  <si>
    <t>Jumper Operations Hazards</t>
  </si>
  <si>
    <t>Door Failure</t>
  </si>
  <si>
    <t>Landing Gear Malfunction</t>
  </si>
  <si>
    <t>Control Surface Damage</t>
  </si>
  <si>
    <t>Oil Malfunction</t>
  </si>
  <si>
    <t>Intrusion</t>
  </si>
  <si>
    <t>Runway Hazards</t>
  </si>
  <si>
    <t>00-0282</t>
  </si>
  <si>
    <t>05-0295</t>
  </si>
  <si>
    <t>07-0642</t>
  </si>
  <si>
    <t>18-0665</t>
  </si>
  <si>
    <t>05-0228</t>
  </si>
  <si>
    <t>00-1343</t>
  </si>
  <si>
    <t>06-0851</t>
  </si>
  <si>
    <t>07-0634</t>
  </si>
  <si>
    <t>14-0456</t>
  </si>
  <si>
    <t>03-1253</t>
  </si>
  <si>
    <t>08-0299</t>
  </si>
  <si>
    <t>14-0651</t>
  </si>
  <si>
    <t>09-0598</t>
  </si>
  <si>
    <t>14-0507</t>
  </si>
  <si>
    <t>02-0811</t>
  </si>
  <si>
    <t>02-1297</t>
  </si>
  <si>
    <t>02-0812</t>
  </si>
  <si>
    <t>14-0726</t>
  </si>
  <si>
    <t>13-0363</t>
  </si>
  <si>
    <t>03-0415</t>
  </si>
  <si>
    <t>08-0125</t>
  </si>
  <si>
    <t>16-0564</t>
  </si>
  <si>
    <t>06-1073</t>
  </si>
  <si>
    <t>13-0741</t>
  </si>
  <si>
    <t>20-1235</t>
  </si>
  <si>
    <t>01-0133</t>
  </si>
  <si>
    <t>18-0004</t>
  </si>
  <si>
    <t>12-1105</t>
  </si>
  <si>
    <t>12-0387</t>
  </si>
  <si>
    <t>97-0168</t>
  </si>
  <si>
    <t>05-0877</t>
  </si>
  <si>
    <t>04-0473</t>
  </si>
  <si>
    <t>01-0514</t>
  </si>
  <si>
    <t>01-0135</t>
  </si>
  <si>
    <t>13-0656</t>
  </si>
  <si>
    <t>13-0619</t>
  </si>
  <si>
    <t>01-0121</t>
  </si>
  <si>
    <t>10-0673</t>
  </si>
  <si>
    <t>01-1154</t>
  </si>
  <si>
    <t>20-0292</t>
  </si>
  <si>
    <t>16-0649</t>
  </si>
  <si>
    <t>17-0609</t>
  </si>
  <si>
    <t>11-0379</t>
  </si>
  <si>
    <t>95-0206</t>
  </si>
  <si>
    <t>01-1036</t>
  </si>
  <si>
    <t>18-0909</t>
  </si>
  <si>
    <t>01-0292</t>
  </si>
  <si>
    <t>01-0322</t>
  </si>
  <si>
    <t>08-0384</t>
  </si>
  <si>
    <t>10-0163</t>
  </si>
  <si>
    <t>03-0202</t>
  </si>
  <si>
    <t>02-1118</t>
  </si>
  <si>
    <t>98-0043</t>
  </si>
  <si>
    <t>00-0164</t>
  </si>
  <si>
    <t>98-0224</t>
  </si>
  <si>
    <t>01-0665</t>
  </si>
  <si>
    <t>98-0073</t>
  </si>
  <si>
    <t>98-0316</t>
  </si>
  <si>
    <t>99-0196</t>
  </si>
  <si>
    <t>00-0252</t>
  </si>
  <si>
    <t>12-1083</t>
  </si>
  <si>
    <t>01-0436</t>
  </si>
  <si>
    <t>15-0431</t>
  </si>
  <si>
    <t>09-0585</t>
  </si>
  <si>
    <t>09-0277</t>
  </si>
  <si>
    <t>16-0912</t>
  </si>
  <si>
    <t>15-0662</t>
  </si>
  <si>
    <t>17-0863</t>
  </si>
  <si>
    <t>03-0044</t>
  </si>
  <si>
    <t>00-0108</t>
  </si>
  <si>
    <t>07-0887</t>
  </si>
  <si>
    <t>16-0867</t>
  </si>
  <si>
    <t>16-0987</t>
  </si>
  <si>
    <t>00-1238</t>
  </si>
  <si>
    <t>08-0215</t>
  </si>
  <si>
    <t>04-0521</t>
  </si>
  <si>
    <t>03-0294</t>
  </si>
  <si>
    <t>98-0502</t>
  </si>
  <si>
    <t>02-0492</t>
  </si>
  <si>
    <t>14-0559</t>
  </si>
  <si>
    <t>03-0827</t>
  </si>
  <si>
    <t>08-0919</t>
  </si>
  <si>
    <t>05-0602</t>
  </si>
  <si>
    <t>14-0389</t>
  </si>
  <si>
    <t>X</t>
  </si>
  <si>
    <t>00-1264</t>
  </si>
  <si>
    <t>17-0629</t>
  </si>
  <si>
    <t>15-0403</t>
  </si>
  <si>
    <t>03-0695</t>
  </si>
  <si>
    <t>15-0004</t>
  </si>
  <si>
    <t>20-1251</t>
  </si>
  <si>
    <t>08-0708</t>
  </si>
  <si>
    <t>01-0213</t>
  </si>
  <si>
    <t>02-0661</t>
  </si>
  <si>
    <t>02-0197</t>
  </si>
  <si>
    <t>12-1121</t>
  </si>
  <si>
    <t>03-0714</t>
  </si>
  <si>
    <t>13-0283</t>
  </si>
  <si>
    <t>01-0405</t>
  </si>
  <si>
    <t>20-1092</t>
  </si>
  <si>
    <t>07-1048</t>
  </si>
  <si>
    <t>05-0024</t>
  </si>
  <si>
    <t>10-0329</t>
  </si>
  <si>
    <t>09-0715</t>
  </si>
  <si>
    <t>20-0468</t>
  </si>
  <si>
    <t>03-0311</t>
  </si>
  <si>
    <t>18-0534</t>
  </si>
  <si>
    <t>07-0776</t>
  </si>
  <si>
    <t>11-0866</t>
  </si>
  <si>
    <t>11-0345</t>
  </si>
  <si>
    <t>11-0674</t>
  </si>
  <si>
    <t>07-0505</t>
  </si>
  <si>
    <t>07-0236</t>
  </si>
  <si>
    <t>07-1087</t>
  </si>
  <si>
    <t>19-0345</t>
  </si>
  <si>
    <t>16-0659</t>
  </si>
  <si>
    <t>21-0026</t>
  </si>
  <si>
    <t>17-0096</t>
  </si>
  <si>
    <t>06-0473</t>
  </si>
  <si>
    <t>95-0006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</si>
</sst>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quotePrefix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8"/>
  <sheetViews>
    <sheetView workbookViewId="0">
      <selection activeCell="B19" sqref="B19"/>
    </sheetView>
  </sheetViews>
  <sheetFormatPr defaultRowHeight="14.4" x14ac:dyDescent="0.3"/>
  <sheetData>
    <row r="1" spans="1:2" x14ac:dyDescent="0.3">
      <c r="A1" s="1" t="s">
        <v>0</v>
      </c>
      <c r="B1" s="1" t="s">
        <v>1</v>
      </c>
    </row>
    <row r="2" spans="1:2" x14ac:dyDescent="0.3">
      <c r="A2" t="s">
        <v>538</v>
      </c>
      <c r="B2">
        <v>0</v>
      </c>
    </row>
    <row r="3" spans="1:2" x14ac:dyDescent="0.3">
      <c r="A3" t="s">
        <v>539</v>
      </c>
      <c r="B3">
        <v>0</v>
      </c>
    </row>
    <row r="4" spans="1:2" x14ac:dyDescent="0.3">
      <c r="A4" t="s">
        <v>540</v>
      </c>
      <c r="B4">
        <v>0</v>
      </c>
    </row>
    <row r="5" spans="1:2" x14ac:dyDescent="0.3">
      <c r="A5" t="s">
        <v>541</v>
      </c>
      <c r="B5">
        <v>0</v>
      </c>
    </row>
    <row r="6" spans="1:2" x14ac:dyDescent="0.3">
      <c r="A6" t="s">
        <v>542</v>
      </c>
      <c r="B6">
        <v>0</v>
      </c>
    </row>
    <row r="7" spans="1:2" x14ac:dyDescent="0.3">
      <c r="A7" t="s">
        <v>543</v>
      </c>
      <c r="B7">
        <v>0</v>
      </c>
    </row>
    <row r="8" spans="1:2" x14ac:dyDescent="0.3">
      <c r="A8" t="s">
        <v>544</v>
      </c>
      <c r="B8">
        <v>0</v>
      </c>
    </row>
    <row r="9" spans="1:2" x14ac:dyDescent="0.3">
      <c r="A9" t="s">
        <v>545</v>
      </c>
      <c r="B9">
        <v>0</v>
      </c>
    </row>
    <row r="10" spans="1:2" x14ac:dyDescent="0.3">
      <c r="A10" t="s">
        <v>546</v>
      </c>
      <c r="B10">
        <v>0</v>
      </c>
    </row>
    <row r="11" spans="1:2" x14ac:dyDescent="0.3">
      <c r="A11" t="s">
        <v>547</v>
      </c>
      <c r="B11">
        <v>0</v>
      </c>
    </row>
    <row r="12" spans="1:2" x14ac:dyDescent="0.3">
      <c r="A12" t="s">
        <v>548</v>
      </c>
      <c r="B12">
        <v>0</v>
      </c>
    </row>
    <row r="13" spans="1:2" x14ac:dyDescent="0.3">
      <c r="A13" t="s">
        <v>549</v>
      </c>
      <c r="B13">
        <v>0</v>
      </c>
    </row>
    <row r="14" spans="1:2" x14ac:dyDescent="0.3">
      <c r="A14" t="s">
        <v>550</v>
      </c>
      <c r="B14">
        <v>0</v>
      </c>
    </row>
    <row r="15" spans="1:2" x14ac:dyDescent="0.3">
      <c r="A15" t="s">
        <v>551</v>
      </c>
      <c r="B15">
        <v>0</v>
      </c>
    </row>
    <row r="16" spans="1:2" x14ac:dyDescent="0.3">
      <c r="A16" t="s">
        <v>552</v>
      </c>
      <c r="B16">
        <v>0</v>
      </c>
    </row>
    <row r="18" spans="1:2" x14ac:dyDescent="0.3">
      <c r="A18">
        <f>B18/15</f>
        <v>0</v>
      </c>
      <c r="B18">
        <f>SUM(B2:B16)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18"/>
  <sheetViews>
    <sheetView workbookViewId="0">
      <selection activeCell="K37" sqref="K37"/>
    </sheetView>
  </sheetViews>
  <sheetFormatPr defaultRowHeight="14.4" x14ac:dyDescent="0.3"/>
  <sheetData>
    <row r="1" spans="1:3" x14ac:dyDescent="0.3">
      <c r="A1" s="1" t="s">
        <v>0</v>
      </c>
      <c r="B1" s="1" t="s">
        <v>1</v>
      </c>
    </row>
    <row r="2" spans="1:3" x14ac:dyDescent="0.3">
      <c r="A2" t="s">
        <v>583</v>
      </c>
      <c r="B2">
        <v>0</v>
      </c>
    </row>
    <row r="3" spans="1:3" x14ac:dyDescent="0.3">
      <c r="A3" t="s">
        <v>584</v>
      </c>
      <c r="B3">
        <v>0</v>
      </c>
    </row>
    <row r="4" spans="1:3" x14ac:dyDescent="0.3">
      <c r="A4" t="s">
        <v>585</v>
      </c>
      <c r="B4">
        <v>0</v>
      </c>
    </row>
    <row r="5" spans="1:3" x14ac:dyDescent="0.3">
      <c r="A5" t="s">
        <v>75</v>
      </c>
      <c r="B5">
        <v>1</v>
      </c>
    </row>
    <row r="6" spans="1:3" x14ac:dyDescent="0.3">
      <c r="A6" t="s">
        <v>586</v>
      </c>
      <c r="B6">
        <v>0</v>
      </c>
    </row>
    <row r="7" spans="1:3" x14ac:dyDescent="0.3">
      <c r="A7" t="s">
        <v>587</v>
      </c>
      <c r="B7">
        <v>0</v>
      </c>
    </row>
    <row r="8" spans="1:3" x14ac:dyDescent="0.3">
      <c r="A8" t="s">
        <v>588</v>
      </c>
      <c r="B8">
        <v>0</v>
      </c>
    </row>
    <row r="9" spans="1:3" x14ac:dyDescent="0.3">
      <c r="A9" t="s">
        <v>72</v>
      </c>
      <c r="B9">
        <v>1</v>
      </c>
      <c r="C9" t="s">
        <v>392</v>
      </c>
    </row>
    <row r="10" spans="1:3" x14ac:dyDescent="0.3">
      <c r="A10" t="s">
        <v>589</v>
      </c>
      <c r="B10">
        <v>0</v>
      </c>
    </row>
    <row r="11" spans="1:3" x14ac:dyDescent="0.3">
      <c r="A11" t="s">
        <v>590</v>
      </c>
      <c r="B11">
        <v>0</v>
      </c>
    </row>
    <row r="12" spans="1:3" x14ac:dyDescent="0.3">
      <c r="A12" t="s">
        <v>74</v>
      </c>
      <c r="B12">
        <v>1</v>
      </c>
      <c r="C12" t="s">
        <v>393</v>
      </c>
    </row>
    <row r="13" spans="1:3" x14ac:dyDescent="0.3">
      <c r="A13" t="s">
        <v>591</v>
      </c>
      <c r="B13">
        <v>0</v>
      </c>
    </row>
    <row r="14" spans="1:3" x14ac:dyDescent="0.3">
      <c r="A14" t="s">
        <v>73</v>
      </c>
      <c r="B14">
        <v>1</v>
      </c>
      <c r="C14" t="s">
        <v>393</v>
      </c>
    </row>
    <row r="15" spans="1:3" x14ac:dyDescent="0.3">
      <c r="A15" t="s">
        <v>592</v>
      </c>
      <c r="B15">
        <v>0</v>
      </c>
    </row>
    <row r="16" spans="1:3" x14ac:dyDescent="0.3">
      <c r="A16" t="s">
        <v>593</v>
      </c>
      <c r="B16">
        <v>0</v>
      </c>
    </row>
    <row r="18" spans="1:2" x14ac:dyDescent="0.3">
      <c r="A18">
        <f>B18/15</f>
        <v>0.26666666666666666</v>
      </c>
      <c r="B18">
        <f>SUM(B2:B16)</f>
        <v>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18"/>
  <sheetViews>
    <sheetView workbookViewId="0">
      <selection activeCell="J5" sqref="J5"/>
    </sheetView>
  </sheetViews>
  <sheetFormatPr defaultRowHeight="14.4" x14ac:dyDescent="0.3"/>
  <sheetData>
    <row r="1" spans="1:3" x14ac:dyDescent="0.3">
      <c r="A1" s="1" t="s">
        <v>0</v>
      </c>
      <c r="B1" s="1" t="s">
        <v>1</v>
      </c>
    </row>
    <row r="2" spans="1:3" x14ac:dyDescent="0.3">
      <c r="A2" t="s">
        <v>76</v>
      </c>
      <c r="B2">
        <v>0</v>
      </c>
      <c r="C2" t="s">
        <v>394</v>
      </c>
    </row>
    <row r="3" spans="1:3" x14ac:dyDescent="0.3">
      <c r="A3" t="s">
        <v>77</v>
      </c>
      <c r="B3">
        <v>1</v>
      </c>
      <c r="C3" t="s">
        <v>395</v>
      </c>
    </row>
    <row r="4" spans="1:3" x14ac:dyDescent="0.3">
      <c r="A4" t="s">
        <v>78</v>
      </c>
      <c r="B4">
        <v>1</v>
      </c>
      <c r="C4" t="s">
        <v>396</v>
      </c>
    </row>
    <row r="5" spans="1:3" x14ac:dyDescent="0.3">
      <c r="A5" t="s">
        <v>79</v>
      </c>
      <c r="B5">
        <v>1</v>
      </c>
      <c r="C5" t="s">
        <v>397</v>
      </c>
    </row>
    <row r="6" spans="1:3" x14ac:dyDescent="0.3">
      <c r="A6" t="s">
        <v>80</v>
      </c>
      <c r="B6">
        <v>1</v>
      </c>
      <c r="C6" t="s">
        <v>398</v>
      </c>
    </row>
    <row r="7" spans="1:3" x14ac:dyDescent="0.3">
      <c r="A7" t="s">
        <v>81</v>
      </c>
      <c r="B7">
        <v>1</v>
      </c>
      <c r="C7" t="s">
        <v>399</v>
      </c>
    </row>
    <row r="8" spans="1:3" x14ac:dyDescent="0.3">
      <c r="A8" t="s">
        <v>82</v>
      </c>
      <c r="B8">
        <v>1</v>
      </c>
      <c r="C8" t="s">
        <v>400</v>
      </c>
    </row>
    <row r="9" spans="1:3" x14ac:dyDescent="0.3">
      <c r="A9" t="s">
        <v>83</v>
      </c>
      <c r="B9">
        <v>1</v>
      </c>
    </row>
    <row r="10" spans="1:3" x14ac:dyDescent="0.3">
      <c r="A10" t="s">
        <v>84</v>
      </c>
      <c r="B10">
        <v>1</v>
      </c>
    </row>
    <row r="11" spans="1:3" x14ac:dyDescent="0.3">
      <c r="A11" t="s">
        <v>85</v>
      </c>
      <c r="B11">
        <v>1</v>
      </c>
    </row>
    <row r="12" spans="1:3" x14ac:dyDescent="0.3">
      <c r="A12" t="s">
        <v>86</v>
      </c>
      <c r="B12">
        <v>1</v>
      </c>
    </row>
    <row r="13" spans="1:3" x14ac:dyDescent="0.3">
      <c r="A13" t="s">
        <v>87</v>
      </c>
      <c r="B13">
        <v>1</v>
      </c>
    </row>
    <row r="14" spans="1:3" x14ac:dyDescent="0.3">
      <c r="A14" t="s">
        <v>88</v>
      </c>
      <c r="B14">
        <v>1</v>
      </c>
    </row>
    <row r="15" spans="1:3" x14ac:dyDescent="0.3">
      <c r="A15" t="s">
        <v>89</v>
      </c>
      <c r="B15">
        <v>1</v>
      </c>
    </row>
    <row r="16" spans="1:3" x14ac:dyDescent="0.3">
      <c r="A16" t="s">
        <v>90</v>
      </c>
      <c r="B16">
        <v>1</v>
      </c>
    </row>
    <row r="18" spans="1:2" x14ac:dyDescent="0.3">
      <c r="A18">
        <f>B18/15</f>
        <v>0.93333333333333335</v>
      </c>
      <c r="B18">
        <f>SUM(B2:B16)</f>
        <v>14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18"/>
  <sheetViews>
    <sheetView workbookViewId="0">
      <selection activeCell="E19" sqref="E19"/>
    </sheetView>
  </sheetViews>
  <sheetFormatPr defaultRowHeight="14.4" x14ac:dyDescent="0.3"/>
  <sheetData>
    <row r="1" spans="1:3" x14ac:dyDescent="0.3">
      <c r="A1" s="1" t="s">
        <v>0</v>
      </c>
      <c r="B1" s="1" t="s">
        <v>1</v>
      </c>
    </row>
    <row r="2" spans="1:3" x14ac:dyDescent="0.3">
      <c r="A2" t="s">
        <v>91</v>
      </c>
      <c r="B2">
        <v>0</v>
      </c>
      <c r="C2" t="s">
        <v>401</v>
      </c>
    </row>
    <row r="3" spans="1:3" x14ac:dyDescent="0.3">
      <c r="A3" t="s">
        <v>92</v>
      </c>
      <c r="B3">
        <v>1</v>
      </c>
      <c r="C3" t="s">
        <v>402</v>
      </c>
    </row>
    <row r="4" spans="1:3" x14ac:dyDescent="0.3">
      <c r="A4" t="s">
        <v>93</v>
      </c>
      <c r="B4">
        <v>0</v>
      </c>
      <c r="C4" t="s">
        <v>403</v>
      </c>
    </row>
    <row r="5" spans="1:3" x14ac:dyDescent="0.3">
      <c r="A5" t="s">
        <v>94</v>
      </c>
      <c r="B5">
        <v>0</v>
      </c>
      <c r="C5" t="s">
        <v>404</v>
      </c>
    </row>
    <row r="6" spans="1:3" x14ac:dyDescent="0.3">
      <c r="A6" t="s">
        <v>95</v>
      </c>
      <c r="B6">
        <v>1</v>
      </c>
      <c r="C6" t="s">
        <v>405</v>
      </c>
    </row>
    <row r="7" spans="1:3" x14ac:dyDescent="0.3">
      <c r="A7" t="s">
        <v>96</v>
      </c>
      <c r="B7">
        <v>1</v>
      </c>
      <c r="C7" t="s">
        <v>406</v>
      </c>
    </row>
    <row r="8" spans="1:3" x14ac:dyDescent="0.3">
      <c r="A8" t="s">
        <v>97</v>
      </c>
      <c r="B8">
        <v>1</v>
      </c>
      <c r="C8" t="s">
        <v>407</v>
      </c>
    </row>
    <row r="9" spans="1:3" x14ac:dyDescent="0.3">
      <c r="A9" t="s">
        <v>98</v>
      </c>
      <c r="B9">
        <v>0</v>
      </c>
      <c r="C9" t="s">
        <v>408</v>
      </c>
    </row>
    <row r="10" spans="1:3" x14ac:dyDescent="0.3">
      <c r="A10" t="s">
        <v>99</v>
      </c>
      <c r="B10">
        <v>0</v>
      </c>
      <c r="C10" t="s">
        <v>409</v>
      </c>
    </row>
    <row r="11" spans="1:3" x14ac:dyDescent="0.3">
      <c r="A11" t="s">
        <v>100</v>
      </c>
      <c r="B11">
        <v>1</v>
      </c>
      <c r="C11" t="s">
        <v>410</v>
      </c>
    </row>
    <row r="12" spans="1:3" x14ac:dyDescent="0.3">
      <c r="A12" t="s">
        <v>101</v>
      </c>
      <c r="B12">
        <v>0</v>
      </c>
      <c r="C12" t="s">
        <v>411</v>
      </c>
    </row>
    <row r="13" spans="1:3" x14ac:dyDescent="0.3">
      <c r="A13" t="s">
        <v>102</v>
      </c>
      <c r="B13">
        <v>0</v>
      </c>
      <c r="C13" t="s">
        <v>412</v>
      </c>
    </row>
    <row r="14" spans="1:3" x14ac:dyDescent="0.3">
      <c r="A14" t="s">
        <v>103</v>
      </c>
      <c r="B14">
        <v>1</v>
      </c>
      <c r="C14" t="s">
        <v>413</v>
      </c>
    </row>
    <row r="15" spans="1:3" x14ac:dyDescent="0.3">
      <c r="A15" t="s">
        <v>104</v>
      </c>
      <c r="B15">
        <v>1</v>
      </c>
      <c r="C15" t="s">
        <v>414</v>
      </c>
    </row>
    <row r="16" spans="1:3" x14ac:dyDescent="0.3">
      <c r="A16" t="s">
        <v>105</v>
      </c>
      <c r="B16">
        <v>0</v>
      </c>
      <c r="C16" t="s">
        <v>415</v>
      </c>
    </row>
    <row r="18" spans="1:2" x14ac:dyDescent="0.3">
      <c r="A18">
        <f>B18/15</f>
        <v>0.46666666666666667</v>
      </c>
      <c r="B18">
        <f>SUM(B2:B16)</f>
        <v>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18"/>
  <sheetViews>
    <sheetView workbookViewId="0">
      <selection activeCell="C3" sqref="C3"/>
    </sheetView>
  </sheetViews>
  <sheetFormatPr defaultRowHeight="14.4" x14ac:dyDescent="0.3"/>
  <sheetData>
    <row r="1" spans="1:3" x14ac:dyDescent="0.3">
      <c r="A1" s="1" t="s">
        <v>0</v>
      </c>
      <c r="B1" s="1" t="s">
        <v>1</v>
      </c>
    </row>
    <row r="2" spans="1:3" x14ac:dyDescent="0.3">
      <c r="A2" t="s">
        <v>106</v>
      </c>
      <c r="B2">
        <v>1</v>
      </c>
      <c r="C2" t="s">
        <v>360</v>
      </c>
    </row>
    <row r="3" spans="1:3" x14ac:dyDescent="0.3">
      <c r="A3" t="s">
        <v>107</v>
      </c>
      <c r="B3">
        <v>1</v>
      </c>
      <c r="C3" t="s">
        <v>416</v>
      </c>
    </row>
    <row r="4" spans="1:3" x14ac:dyDescent="0.3">
      <c r="A4" t="s">
        <v>108</v>
      </c>
      <c r="B4">
        <v>1</v>
      </c>
      <c r="C4" t="s">
        <v>360</v>
      </c>
    </row>
    <row r="5" spans="1:3" x14ac:dyDescent="0.3">
      <c r="A5" t="s">
        <v>109</v>
      </c>
      <c r="B5">
        <v>1</v>
      </c>
      <c r="C5" t="s">
        <v>360</v>
      </c>
    </row>
    <row r="6" spans="1:3" x14ac:dyDescent="0.3">
      <c r="A6" t="s">
        <v>110</v>
      </c>
      <c r="B6">
        <v>1</v>
      </c>
      <c r="C6" t="s">
        <v>360</v>
      </c>
    </row>
    <row r="7" spans="1:3" x14ac:dyDescent="0.3">
      <c r="A7" t="s">
        <v>111</v>
      </c>
      <c r="B7">
        <v>1</v>
      </c>
      <c r="C7" t="s">
        <v>360</v>
      </c>
    </row>
    <row r="8" spans="1:3" x14ac:dyDescent="0.3">
      <c r="A8" t="s">
        <v>112</v>
      </c>
      <c r="B8">
        <v>0</v>
      </c>
      <c r="C8" t="s">
        <v>417</v>
      </c>
    </row>
    <row r="9" spans="1:3" x14ac:dyDescent="0.3">
      <c r="A9" t="s">
        <v>113</v>
      </c>
      <c r="B9">
        <v>1</v>
      </c>
      <c r="C9" t="s">
        <v>360</v>
      </c>
    </row>
    <row r="10" spans="1:3" x14ac:dyDescent="0.3">
      <c r="A10" t="s">
        <v>114</v>
      </c>
      <c r="B10">
        <v>1</v>
      </c>
      <c r="C10" t="s">
        <v>418</v>
      </c>
    </row>
    <row r="11" spans="1:3" x14ac:dyDescent="0.3">
      <c r="A11" t="s">
        <v>115</v>
      </c>
      <c r="B11">
        <v>1</v>
      </c>
      <c r="C11" t="s">
        <v>360</v>
      </c>
    </row>
    <row r="12" spans="1:3" x14ac:dyDescent="0.3">
      <c r="A12" t="s">
        <v>116</v>
      </c>
      <c r="B12">
        <v>1</v>
      </c>
      <c r="C12" t="s">
        <v>360</v>
      </c>
    </row>
    <row r="13" spans="1:3" x14ac:dyDescent="0.3">
      <c r="A13" t="s">
        <v>117</v>
      </c>
      <c r="B13">
        <v>1</v>
      </c>
      <c r="C13" t="s">
        <v>418</v>
      </c>
    </row>
    <row r="14" spans="1:3" x14ac:dyDescent="0.3">
      <c r="A14" t="s">
        <v>118</v>
      </c>
      <c r="B14">
        <v>1</v>
      </c>
      <c r="C14" t="s">
        <v>360</v>
      </c>
    </row>
    <row r="15" spans="1:3" x14ac:dyDescent="0.3">
      <c r="A15" t="s">
        <v>119</v>
      </c>
      <c r="B15">
        <v>1</v>
      </c>
      <c r="C15" t="s">
        <v>354</v>
      </c>
    </row>
    <row r="16" spans="1:3" x14ac:dyDescent="0.3">
      <c r="A16" t="s">
        <v>120</v>
      </c>
      <c r="B16">
        <v>1</v>
      </c>
      <c r="C16" t="s">
        <v>418</v>
      </c>
    </row>
    <row r="18" spans="1:2" x14ac:dyDescent="0.3">
      <c r="A18">
        <f>B18/15</f>
        <v>0.93333333333333335</v>
      </c>
      <c r="B18">
        <f>SUM(B2:B16)</f>
        <v>14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18"/>
  <sheetViews>
    <sheetView workbookViewId="0">
      <selection activeCell="B19" sqref="B19"/>
    </sheetView>
  </sheetViews>
  <sheetFormatPr defaultRowHeight="14.4" x14ac:dyDescent="0.3"/>
  <sheetData>
    <row r="1" spans="1:3" x14ac:dyDescent="0.3">
      <c r="A1" s="1" t="s">
        <v>0</v>
      </c>
      <c r="B1" s="1" t="s">
        <v>1</v>
      </c>
    </row>
    <row r="2" spans="1:3" x14ac:dyDescent="0.3">
      <c r="A2" t="s">
        <v>510</v>
      </c>
      <c r="B2">
        <v>0</v>
      </c>
    </row>
    <row r="3" spans="1:3" x14ac:dyDescent="0.3">
      <c r="A3" t="s">
        <v>511</v>
      </c>
      <c r="B3">
        <v>0</v>
      </c>
    </row>
    <row r="4" spans="1:3" x14ac:dyDescent="0.3">
      <c r="A4" t="s">
        <v>512</v>
      </c>
      <c r="B4">
        <v>0</v>
      </c>
    </row>
    <row r="5" spans="1:3" x14ac:dyDescent="0.3">
      <c r="A5" t="s">
        <v>513</v>
      </c>
      <c r="B5">
        <v>0</v>
      </c>
    </row>
    <row r="6" spans="1:3" x14ac:dyDescent="0.3">
      <c r="A6" t="s">
        <v>514</v>
      </c>
      <c r="B6">
        <v>0</v>
      </c>
    </row>
    <row r="7" spans="1:3" x14ac:dyDescent="0.3">
      <c r="A7" t="s">
        <v>515</v>
      </c>
      <c r="B7">
        <v>0</v>
      </c>
    </row>
    <row r="8" spans="1:3" x14ac:dyDescent="0.3">
      <c r="A8" t="s">
        <v>516</v>
      </c>
      <c r="B8">
        <v>0</v>
      </c>
    </row>
    <row r="9" spans="1:3" x14ac:dyDescent="0.3">
      <c r="A9" t="s">
        <v>517</v>
      </c>
      <c r="B9">
        <v>0</v>
      </c>
    </row>
    <row r="10" spans="1:3" x14ac:dyDescent="0.3">
      <c r="A10" t="s">
        <v>518</v>
      </c>
      <c r="B10">
        <v>0</v>
      </c>
    </row>
    <row r="11" spans="1:3" x14ac:dyDescent="0.3">
      <c r="A11" t="s">
        <v>122</v>
      </c>
      <c r="B11">
        <v>1</v>
      </c>
      <c r="C11" t="s">
        <v>419</v>
      </c>
    </row>
    <row r="12" spans="1:3" x14ac:dyDescent="0.3">
      <c r="A12" t="s">
        <v>519</v>
      </c>
      <c r="B12">
        <v>0</v>
      </c>
    </row>
    <row r="13" spans="1:3" x14ac:dyDescent="0.3">
      <c r="A13" t="s">
        <v>520</v>
      </c>
      <c r="B13">
        <v>0</v>
      </c>
    </row>
    <row r="14" spans="1:3" x14ac:dyDescent="0.3">
      <c r="A14" t="s">
        <v>521</v>
      </c>
      <c r="B14">
        <v>0</v>
      </c>
    </row>
    <row r="15" spans="1:3" x14ac:dyDescent="0.3">
      <c r="A15" t="s">
        <v>522</v>
      </c>
      <c r="B15">
        <v>0</v>
      </c>
    </row>
    <row r="16" spans="1:3" x14ac:dyDescent="0.3">
      <c r="A16" t="s">
        <v>523</v>
      </c>
      <c r="B16">
        <v>0</v>
      </c>
    </row>
    <row r="18" spans="1:2" x14ac:dyDescent="0.3">
      <c r="A18">
        <f>B18/15</f>
        <v>6.6666666666666666E-2</v>
      </c>
      <c r="B18">
        <f>SUM(B2:B16)</f>
        <v>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18"/>
  <sheetViews>
    <sheetView workbookViewId="0">
      <selection activeCell="C3" sqref="C2:C16"/>
    </sheetView>
  </sheetViews>
  <sheetFormatPr defaultRowHeight="14.4" x14ac:dyDescent="0.3"/>
  <sheetData>
    <row r="1" spans="1:2" x14ac:dyDescent="0.3">
      <c r="A1" s="1" t="s">
        <v>0</v>
      </c>
      <c r="B1" s="1" t="s">
        <v>1</v>
      </c>
    </row>
    <row r="2" spans="1:2" x14ac:dyDescent="0.3">
      <c r="A2" t="s">
        <v>524</v>
      </c>
      <c r="B2">
        <v>0</v>
      </c>
    </row>
    <row r="3" spans="1:2" x14ac:dyDescent="0.3">
      <c r="A3" t="s">
        <v>525</v>
      </c>
      <c r="B3">
        <v>0</v>
      </c>
    </row>
    <row r="4" spans="1:2" x14ac:dyDescent="0.3">
      <c r="A4" t="s">
        <v>526</v>
      </c>
      <c r="B4">
        <v>0</v>
      </c>
    </row>
    <row r="5" spans="1:2" x14ac:dyDescent="0.3">
      <c r="A5" t="s">
        <v>527</v>
      </c>
      <c r="B5">
        <v>0</v>
      </c>
    </row>
    <row r="6" spans="1:2" x14ac:dyDescent="0.3">
      <c r="A6" t="s">
        <v>213</v>
      </c>
      <c r="B6">
        <v>0</v>
      </c>
    </row>
    <row r="7" spans="1:2" x14ac:dyDescent="0.3">
      <c r="A7" t="s">
        <v>528</v>
      </c>
      <c r="B7">
        <v>0</v>
      </c>
    </row>
    <row r="8" spans="1:2" x14ac:dyDescent="0.3">
      <c r="A8" t="s">
        <v>529</v>
      </c>
      <c r="B8">
        <v>0</v>
      </c>
    </row>
    <row r="9" spans="1:2" x14ac:dyDescent="0.3">
      <c r="A9" t="s">
        <v>530</v>
      </c>
      <c r="B9">
        <v>0</v>
      </c>
    </row>
    <row r="10" spans="1:2" x14ac:dyDescent="0.3">
      <c r="A10" t="s">
        <v>531</v>
      </c>
      <c r="B10">
        <v>0</v>
      </c>
    </row>
    <row r="11" spans="1:2" x14ac:dyDescent="0.3">
      <c r="A11" t="s">
        <v>532</v>
      </c>
      <c r="B11">
        <v>0</v>
      </c>
    </row>
    <row r="12" spans="1:2" x14ac:dyDescent="0.3">
      <c r="A12" t="s">
        <v>533</v>
      </c>
      <c r="B12">
        <v>0</v>
      </c>
    </row>
    <row r="13" spans="1:2" x14ac:dyDescent="0.3">
      <c r="A13" t="s">
        <v>534</v>
      </c>
      <c r="B13">
        <v>0</v>
      </c>
    </row>
    <row r="14" spans="1:2" x14ac:dyDescent="0.3">
      <c r="A14" t="s">
        <v>535</v>
      </c>
      <c r="B14">
        <v>0</v>
      </c>
    </row>
    <row r="15" spans="1:2" x14ac:dyDescent="0.3">
      <c r="A15" t="s">
        <v>536</v>
      </c>
      <c r="B15">
        <v>0</v>
      </c>
    </row>
    <row r="16" spans="1:2" x14ac:dyDescent="0.3">
      <c r="A16" t="s">
        <v>537</v>
      </c>
      <c r="B16">
        <v>0</v>
      </c>
    </row>
    <row r="18" spans="1:2" x14ac:dyDescent="0.3">
      <c r="A18">
        <f>B18/15</f>
        <v>0</v>
      </c>
      <c r="B18">
        <f>SUM(B1:B16)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C18"/>
  <sheetViews>
    <sheetView workbookViewId="0">
      <selection activeCell="C18" sqref="C18"/>
    </sheetView>
  </sheetViews>
  <sheetFormatPr defaultRowHeight="14.4" x14ac:dyDescent="0.3"/>
  <sheetData>
    <row r="1" spans="1:3" x14ac:dyDescent="0.3">
      <c r="A1" s="1" t="s">
        <v>0</v>
      </c>
      <c r="B1" s="1" t="s">
        <v>1</v>
      </c>
    </row>
    <row r="2" spans="1:3" x14ac:dyDescent="0.3">
      <c r="A2" t="s">
        <v>123</v>
      </c>
      <c r="B2">
        <v>1</v>
      </c>
    </row>
    <row r="3" spans="1:3" x14ac:dyDescent="0.3">
      <c r="A3" t="s">
        <v>124</v>
      </c>
      <c r="B3">
        <v>1</v>
      </c>
    </row>
    <row r="4" spans="1:3" x14ac:dyDescent="0.3">
      <c r="A4" t="s">
        <v>125</v>
      </c>
      <c r="B4">
        <v>1</v>
      </c>
    </row>
    <row r="5" spans="1:3" x14ac:dyDescent="0.3">
      <c r="A5" t="s">
        <v>126</v>
      </c>
      <c r="B5">
        <v>1</v>
      </c>
    </row>
    <row r="6" spans="1:3" x14ac:dyDescent="0.3">
      <c r="A6" t="s">
        <v>127</v>
      </c>
      <c r="B6">
        <v>1</v>
      </c>
    </row>
    <row r="7" spans="1:3" x14ac:dyDescent="0.3">
      <c r="A7" t="s">
        <v>128</v>
      </c>
      <c r="B7">
        <v>1</v>
      </c>
    </row>
    <row r="8" spans="1:3" x14ac:dyDescent="0.3">
      <c r="A8" t="s">
        <v>129</v>
      </c>
      <c r="B8">
        <v>1</v>
      </c>
    </row>
    <row r="9" spans="1:3" x14ac:dyDescent="0.3">
      <c r="A9" t="s">
        <v>130</v>
      </c>
      <c r="B9">
        <v>0</v>
      </c>
      <c r="C9" t="s">
        <v>346</v>
      </c>
    </row>
    <row r="10" spans="1:3" x14ac:dyDescent="0.3">
      <c r="A10" t="s">
        <v>131</v>
      </c>
      <c r="B10">
        <v>1</v>
      </c>
    </row>
    <row r="11" spans="1:3" x14ac:dyDescent="0.3">
      <c r="A11" t="s">
        <v>132</v>
      </c>
      <c r="B11">
        <v>1</v>
      </c>
    </row>
    <row r="12" spans="1:3" x14ac:dyDescent="0.3">
      <c r="A12" t="s">
        <v>133</v>
      </c>
      <c r="B12">
        <v>1</v>
      </c>
    </row>
    <row r="13" spans="1:3" x14ac:dyDescent="0.3">
      <c r="A13" t="s">
        <v>134</v>
      </c>
      <c r="B13">
        <v>1</v>
      </c>
    </row>
    <row r="14" spans="1:3" x14ac:dyDescent="0.3">
      <c r="A14" t="s">
        <v>135</v>
      </c>
      <c r="B14">
        <v>0</v>
      </c>
      <c r="C14" t="s">
        <v>347</v>
      </c>
    </row>
    <row r="15" spans="1:3" x14ac:dyDescent="0.3">
      <c r="A15" t="s">
        <v>136</v>
      </c>
      <c r="B15">
        <v>1</v>
      </c>
    </row>
    <row r="16" spans="1:3" x14ac:dyDescent="0.3">
      <c r="A16" t="s">
        <v>137</v>
      </c>
      <c r="B16">
        <v>0</v>
      </c>
      <c r="C16" t="s">
        <v>348</v>
      </c>
    </row>
    <row r="18" spans="1:2" x14ac:dyDescent="0.3">
      <c r="A18">
        <f>B18/15</f>
        <v>0.8</v>
      </c>
      <c r="B18">
        <f>SUM(B2:B16)</f>
        <v>12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F18"/>
  <sheetViews>
    <sheetView tabSelected="1" workbookViewId="0">
      <selection activeCell="E2" sqref="E2:F16"/>
    </sheetView>
  </sheetViews>
  <sheetFormatPr defaultRowHeight="14.4" x14ac:dyDescent="0.3"/>
  <sheetData>
    <row r="1" spans="1:6" x14ac:dyDescent="0.3">
      <c r="A1" s="1" t="s">
        <v>0</v>
      </c>
      <c r="B1" s="1" t="s">
        <v>1</v>
      </c>
    </row>
    <row r="2" spans="1:6" x14ac:dyDescent="0.3">
      <c r="A2" t="s">
        <v>138</v>
      </c>
      <c r="B2">
        <v>1</v>
      </c>
      <c r="E2" t="s">
        <v>618</v>
      </c>
      <c r="F2">
        <v>0</v>
      </c>
    </row>
    <row r="3" spans="1:6" x14ac:dyDescent="0.3">
      <c r="A3" t="s">
        <v>139</v>
      </c>
      <c r="B3">
        <v>1</v>
      </c>
      <c r="E3" t="s">
        <v>619</v>
      </c>
      <c r="F3">
        <v>0</v>
      </c>
    </row>
    <row r="4" spans="1:6" x14ac:dyDescent="0.3">
      <c r="A4" t="s">
        <v>140</v>
      </c>
      <c r="B4">
        <v>0</v>
      </c>
      <c r="C4" t="s">
        <v>379</v>
      </c>
      <c r="E4" t="s">
        <v>297</v>
      </c>
      <c r="F4">
        <v>0</v>
      </c>
    </row>
    <row r="5" spans="1:6" x14ac:dyDescent="0.3">
      <c r="A5" t="s">
        <v>141</v>
      </c>
      <c r="B5">
        <v>1</v>
      </c>
      <c r="E5" t="s">
        <v>620</v>
      </c>
      <c r="F5">
        <v>0</v>
      </c>
    </row>
    <row r="6" spans="1:6" x14ac:dyDescent="0.3">
      <c r="A6" t="s">
        <v>142</v>
      </c>
      <c r="B6">
        <v>1</v>
      </c>
      <c r="E6" t="s">
        <v>621</v>
      </c>
      <c r="F6">
        <v>0</v>
      </c>
    </row>
    <row r="7" spans="1:6" x14ac:dyDescent="0.3">
      <c r="A7" t="s">
        <v>143</v>
      </c>
      <c r="B7">
        <v>1</v>
      </c>
      <c r="E7" t="s">
        <v>622</v>
      </c>
      <c r="F7">
        <v>0</v>
      </c>
    </row>
    <row r="8" spans="1:6" x14ac:dyDescent="0.3">
      <c r="A8" t="s">
        <v>144</v>
      </c>
      <c r="B8">
        <v>1</v>
      </c>
      <c r="C8" t="s">
        <v>420</v>
      </c>
      <c r="E8" t="s">
        <v>623</v>
      </c>
      <c r="F8">
        <v>0</v>
      </c>
    </row>
    <row r="9" spans="1:6" x14ac:dyDescent="0.3">
      <c r="A9" t="s">
        <v>145</v>
      </c>
      <c r="B9">
        <v>1</v>
      </c>
      <c r="E9" t="s">
        <v>624</v>
      </c>
      <c r="F9">
        <v>0</v>
      </c>
    </row>
    <row r="10" spans="1:6" x14ac:dyDescent="0.3">
      <c r="A10" t="s">
        <v>146</v>
      </c>
      <c r="B10">
        <v>0</v>
      </c>
      <c r="C10" t="s">
        <v>421</v>
      </c>
      <c r="E10" t="s">
        <v>289</v>
      </c>
      <c r="F10">
        <v>0</v>
      </c>
    </row>
    <row r="11" spans="1:6" x14ac:dyDescent="0.3">
      <c r="A11" t="s">
        <v>147</v>
      </c>
      <c r="B11">
        <v>0</v>
      </c>
      <c r="C11" t="s">
        <v>422</v>
      </c>
      <c r="E11" t="s">
        <v>53</v>
      </c>
      <c r="F11">
        <v>0</v>
      </c>
    </row>
    <row r="12" spans="1:6" x14ac:dyDescent="0.3">
      <c r="A12" t="s">
        <v>148</v>
      </c>
      <c r="B12">
        <v>1</v>
      </c>
      <c r="C12" t="s">
        <v>423</v>
      </c>
      <c r="E12" t="s">
        <v>625</v>
      </c>
      <c r="F12">
        <v>0</v>
      </c>
    </row>
    <row r="13" spans="1:6" x14ac:dyDescent="0.3">
      <c r="A13" t="s">
        <v>149</v>
      </c>
      <c r="B13">
        <v>0</v>
      </c>
      <c r="C13" t="s">
        <v>379</v>
      </c>
      <c r="E13" t="s">
        <v>626</v>
      </c>
      <c r="F13">
        <v>0</v>
      </c>
    </row>
    <row r="14" spans="1:6" x14ac:dyDescent="0.3">
      <c r="A14" t="s">
        <v>150</v>
      </c>
      <c r="B14">
        <v>0</v>
      </c>
      <c r="C14" t="s">
        <v>424</v>
      </c>
      <c r="E14" t="s">
        <v>627</v>
      </c>
      <c r="F14">
        <v>0</v>
      </c>
    </row>
    <row r="15" spans="1:6" x14ac:dyDescent="0.3">
      <c r="A15" t="s">
        <v>151</v>
      </c>
      <c r="B15">
        <v>1</v>
      </c>
      <c r="C15" t="s">
        <v>425</v>
      </c>
      <c r="E15" t="s">
        <v>628</v>
      </c>
      <c r="F15">
        <v>0</v>
      </c>
    </row>
    <row r="16" spans="1:6" x14ac:dyDescent="0.3">
      <c r="A16" t="s">
        <v>152</v>
      </c>
      <c r="B16">
        <v>0</v>
      </c>
      <c r="C16" t="s">
        <v>424</v>
      </c>
      <c r="E16" t="s">
        <v>629</v>
      </c>
      <c r="F16">
        <v>0</v>
      </c>
    </row>
    <row r="18" spans="1:2" x14ac:dyDescent="0.3">
      <c r="A18">
        <f>B18/15</f>
        <v>0.6</v>
      </c>
      <c r="B18">
        <f>SUM(B2:B16)</f>
        <v>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18"/>
  <sheetViews>
    <sheetView workbookViewId="0">
      <selection activeCell="C16" sqref="C16"/>
    </sheetView>
  </sheetViews>
  <sheetFormatPr defaultRowHeight="14.4" x14ac:dyDescent="0.3"/>
  <sheetData>
    <row r="1" spans="1:3" x14ac:dyDescent="0.3">
      <c r="A1" s="1" t="s">
        <v>0</v>
      </c>
      <c r="B1" s="1" t="s">
        <v>1</v>
      </c>
    </row>
    <row r="2" spans="1:3" x14ac:dyDescent="0.3">
      <c r="A2" t="s">
        <v>153</v>
      </c>
      <c r="B2">
        <v>0</v>
      </c>
      <c r="C2" t="s">
        <v>426</v>
      </c>
    </row>
    <row r="3" spans="1:3" x14ac:dyDescent="0.3">
      <c r="A3" t="s">
        <v>154</v>
      </c>
      <c r="B3">
        <v>0</v>
      </c>
      <c r="C3" t="s">
        <v>427</v>
      </c>
    </row>
    <row r="4" spans="1:3" x14ac:dyDescent="0.3">
      <c r="A4" t="s">
        <v>155</v>
      </c>
      <c r="B4">
        <v>1</v>
      </c>
      <c r="C4" t="s">
        <v>428</v>
      </c>
    </row>
    <row r="5" spans="1:3" x14ac:dyDescent="0.3">
      <c r="A5" t="s">
        <v>156</v>
      </c>
      <c r="B5">
        <v>1</v>
      </c>
    </row>
    <row r="6" spans="1:3" x14ac:dyDescent="0.3">
      <c r="A6" t="s">
        <v>157</v>
      </c>
      <c r="B6">
        <v>1</v>
      </c>
    </row>
    <row r="7" spans="1:3" x14ac:dyDescent="0.3">
      <c r="A7" t="s">
        <v>158</v>
      </c>
      <c r="B7">
        <v>1</v>
      </c>
    </row>
    <row r="8" spans="1:3" x14ac:dyDescent="0.3">
      <c r="A8" t="s">
        <v>159</v>
      </c>
      <c r="B8">
        <v>1</v>
      </c>
    </row>
    <row r="9" spans="1:3" x14ac:dyDescent="0.3">
      <c r="A9" t="s">
        <v>160</v>
      </c>
      <c r="B9">
        <v>1</v>
      </c>
    </row>
    <row r="10" spans="1:3" x14ac:dyDescent="0.3">
      <c r="A10" t="s">
        <v>161</v>
      </c>
      <c r="B10">
        <v>1</v>
      </c>
    </row>
    <row r="11" spans="1:3" x14ac:dyDescent="0.3">
      <c r="A11" t="s">
        <v>162</v>
      </c>
      <c r="B11">
        <v>1</v>
      </c>
    </row>
    <row r="12" spans="1:3" x14ac:dyDescent="0.3">
      <c r="A12" t="s">
        <v>163</v>
      </c>
      <c r="B12">
        <v>1</v>
      </c>
      <c r="C12" t="s">
        <v>429</v>
      </c>
    </row>
    <row r="13" spans="1:3" x14ac:dyDescent="0.3">
      <c r="A13" t="s">
        <v>164</v>
      </c>
      <c r="B13">
        <v>0</v>
      </c>
      <c r="C13" t="s">
        <v>430</v>
      </c>
    </row>
    <row r="14" spans="1:3" x14ac:dyDescent="0.3">
      <c r="A14" t="s">
        <v>165</v>
      </c>
      <c r="B14">
        <v>1</v>
      </c>
      <c r="C14" t="s">
        <v>429</v>
      </c>
    </row>
    <row r="15" spans="1:3" x14ac:dyDescent="0.3">
      <c r="A15" t="s">
        <v>166</v>
      </c>
      <c r="B15">
        <v>1</v>
      </c>
    </row>
    <row r="16" spans="1:3" x14ac:dyDescent="0.3">
      <c r="A16" t="s">
        <v>167</v>
      </c>
      <c r="B16">
        <v>1</v>
      </c>
    </row>
    <row r="18" spans="1:2" x14ac:dyDescent="0.3">
      <c r="A18">
        <f>B18/15</f>
        <v>0.8</v>
      </c>
      <c r="B18">
        <f>SUM(B2:B16)</f>
        <v>12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E18"/>
  <sheetViews>
    <sheetView workbookViewId="0">
      <selection activeCell="F24" sqref="F24"/>
    </sheetView>
  </sheetViews>
  <sheetFormatPr defaultRowHeight="14.4" x14ac:dyDescent="0.3"/>
  <sheetData>
    <row r="1" spans="1:5" x14ac:dyDescent="0.3">
      <c r="A1" s="1" t="s">
        <v>0</v>
      </c>
      <c r="B1" s="1" t="s">
        <v>1</v>
      </c>
    </row>
    <row r="2" spans="1:5" x14ac:dyDescent="0.3">
      <c r="A2" t="s">
        <v>168</v>
      </c>
      <c r="B2">
        <v>1</v>
      </c>
      <c r="D2" t="s">
        <v>608</v>
      </c>
      <c r="E2">
        <v>0</v>
      </c>
    </row>
    <row r="3" spans="1:5" x14ac:dyDescent="0.3">
      <c r="A3" t="s">
        <v>169</v>
      </c>
      <c r="B3">
        <v>1</v>
      </c>
      <c r="D3" t="s">
        <v>170</v>
      </c>
      <c r="E3">
        <v>0</v>
      </c>
    </row>
    <row r="4" spans="1:5" x14ac:dyDescent="0.3">
      <c r="A4" t="s">
        <v>170</v>
      </c>
      <c r="B4">
        <v>0</v>
      </c>
      <c r="C4" t="s">
        <v>431</v>
      </c>
      <c r="D4" t="s">
        <v>173</v>
      </c>
      <c r="E4">
        <v>0</v>
      </c>
    </row>
    <row r="5" spans="1:5" x14ac:dyDescent="0.3">
      <c r="A5" t="s">
        <v>171</v>
      </c>
      <c r="B5">
        <v>1</v>
      </c>
      <c r="D5" t="s">
        <v>175</v>
      </c>
      <c r="E5">
        <v>0</v>
      </c>
    </row>
    <row r="6" spans="1:5" x14ac:dyDescent="0.3">
      <c r="A6" t="s">
        <v>172</v>
      </c>
      <c r="B6">
        <v>1</v>
      </c>
      <c r="D6" t="s">
        <v>609</v>
      </c>
      <c r="E6">
        <v>0</v>
      </c>
    </row>
    <row r="7" spans="1:5" x14ac:dyDescent="0.3">
      <c r="A7" t="s">
        <v>173</v>
      </c>
      <c r="B7">
        <v>0</v>
      </c>
      <c r="C7" t="s">
        <v>432</v>
      </c>
      <c r="D7" t="s">
        <v>610</v>
      </c>
      <c r="E7">
        <v>0</v>
      </c>
    </row>
    <row r="8" spans="1:5" x14ac:dyDescent="0.3">
      <c r="A8" t="s">
        <v>174</v>
      </c>
      <c r="B8">
        <v>1</v>
      </c>
      <c r="D8" t="s">
        <v>611</v>
      </c>
      <c r="E8">
        <v>0</v>
      </c>
    </row>
    <row r="9" spans="1:5" x14ac:dyDescent="0.3">
      <c r="A9" t="s">
        <v>175</v>
      </c>
      <c r="B9">
        <v>1</v>
      </c>
      <c r="D9" t="s">
        <v>612</v>
      </c>
      <c r="E9">
        <v>0</v>
      </c>
    </row>
    <row r="10" spans="1:5" x14ac:dyDescent="0.3">
      <c r="A10" t="s">
        <v>176</v>
      </c>
      <c r="B10">
        <v>0</v>
      </c>
      <c r="C10" t="s">
        <v>433</v>
      </c>
      <c r="D10" t="s">
        <v>613</v>
      </c>
      <c r="E10">
        <v>0</v>
      </c>
    </row>
    <row r="11" spans="1:5" x14ac:dyDescent="0.3">
      <c r="A11" t="s">
        <v>177</v>
      </c>
      <c r="B11">
        <v>1</v>
      </c>
      <c r="C11" t="s">
        <v>434</v>
      </c>
      <c r="D11" t="s">
        <v>614</v>
      </c>
      <c r="E11">
        <v>0</v>
      </c>
    </row>
    <row r="12" spans="1:5" x14ac:dyDescent="0.3">
      <c r="A12" t="s">
        <v>121</v>
      </c>
      <c r="B12">
        <v>0</v>
      </c>
      <c r="C12" t="s">
        <v>435</v>
      </c>
      <c r="D12" t="s">
        <v>168</v>
      </c>
      <c r="E12">
        <v>0</v>
      </c>
    </row>
    <row r="13" spans="1:5" x14ac:dyDescent="0.3">
      <c r="A13" t="s">
        <v>178</v>
      </c>
      <c r="B13">
        <v>0</v>
      </c>
      <c r="C13" t="s">
        <v>436</v>
      </c>
      <c r="D13" t="s">
        <v>615</v>
      </c>
      <c r="E13">
        <v>0</v>
      </c>
    </row>
    <row r="14" spans="1:5" x14ac:dyDescent="0.3">
      <c r="A14" t="s">
        <v>179</v>
      </c>
      <c r="B14">
        <v>0</v>
      </c>
      <c r="C14" t="s">
        <v>437</v>
      </c>
      <c r="D14" t="s">
        <v>616</v>
      </c>
      <c r="E14">
        <v>0</v>
      </c>
    </row>
    <row r="15" spans="1:5" x14ac:dyDescent="0.3">
      <c r="A15" t="s">
        <v>180</v>
      </c>
      <c r="B15">
        <v>1</v>
      </c>
      <c r="C15" t="s">
        <v>438</v>
      </c>
      <c r="D15" t="s">
        <v>617</v>
      </c>
      <c r="E15">
        <v>0</v>
      </c>
    </row>
    <row r="16" spans="1:5" x14ac:dyDescent="0.3">
      <c r="A16" t="s">
        <v>181</v>
      </c>
      <c r="B16">
        <v>1</v>
      </c>
      <c r="D16" t="s">
        <v>181</v>
      </c>
      <c r="E16">
        <v>0</v>
      </c>
    </row>
    <row r="18" spans="1:2" x14ac:dyDescent="0.3">
      <c r="A18">
        <f>B18/15</f>
        <v>0.6</v>
      </c>
      <c r="B18">
        <f>SUM(B2:B16)</f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8"/>
  <sheetViews>
    <sheetView workbookViewId="0">
      <selection activeCell="B19" sqref="B19"/>
    </sheetView>
  </sheetViews>
  <sheetFormatPr defaultRowHeight="14.4" x14ac:dyDescent="0.3"/>
  <sheetData>
    <row r="1" spans="1:3" x14ac:dyDescent="0.3">
      <c r="A1" s="1" t="s">
        <v>0</v>
      </c>
      <c r="B1" s="1" t="s">
        <v>1</v>
      </c>
    </row>
    <row r="2" spans="1:3" x14ac:dyDescent="0.3">
      <c r="A2" t="s">
        <v>2</v>
      </c>
      <c r="B2">
        <v>1</v>
      </c>
      <c r="C2" t="s">
        <v>349</v>
      </c>
    </row>
    <row r="3" spans="1:3" x14ac:dyDescent="0.3">
      <c r="A3" t="s">
        <v>3</v>
      </c>
      <c r="B3">
        <v>0</v>
      </c>
      <c r="C3" t="s">
        <v>350</v>
      </c>
    </row>
    <row r="4" spans="1:3" x14ac:dyDescent="0.3">
      <c r="A4" t="s">
        <v>4</v>
      </c>
      <c r="B4">
        <v>0</v>
      </c>
      <c r="C4" t="s">
        <v>351</v>
      </c>
    </row>
    <row r="5" spans="1:3" x14ac:dyDescent="0.3">
      <c r="A5" t="s">
        <v>5</v>
      </c>
      <c r="B5">
        <v>0</v>
      </c>
      <c r="C5" t="s">
        <v>352</v>
      </c>
    </row>
    <row r="18" spans="1:2" x14ac:dyDescent="0.3">
      <c r="A18">
        <f>B18/4</f>
        <v>0.25</v>
      </c>
      <c r="B18">
        <f>SUM(B2:B16)</f>
        <v>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C18"/>
  <sheetViews>
    <sheetView workbookViewId="0">
      <selection activeCell="C19" sqref="C19"/>
    </sheetView>
  </sheetViews>
  <sheetFormatPr defaultRowHeight="14.4" x14ac:dyDescent="0.3"/>
  <sheetData>
    <row r="1" spans="1:3" x14ac:dyDescent="0.3">
      <c r="A1" s="1" t="s">
        <v>0</v>
      </c>
      <c r="B1" s="1" t="s">
        <v>1</v>
      </c>
    </row>
    <row r="2" spans="1:3" x14ac:dyDescent="0.3">
      <c r="A2" t="s">
        <v>182</v>
      </c>
      <c r="B2">
        <v>1</v>
      </c>
    </row>
    <row r="3" spans="1:3" x14ac:dyDescent="0.3">
      <c r="A3" t="s">
        <v>183</v>
      </c>
      <c r="B3">
        <v>1</v>
      </c>
    </row>
    <row r="4" spans="1:3" x14ac:dyDescent="0.3">
      <c r="A4" t="s">
        <v>184</v>
      </c>
      <c r="B4">
        <v>1</v>
      </c>
    </row>
    <row r="5" spans="1:3" x14ac:dyDescent="0.3">
      <c r="A5" t="s">
        <v>185</v>
      </c>
      <c r="B5">
        <v>0</v>
      </c>
      <c r="C5" t="s">
        <v>439</v>
      </c>
    </row>
    <row r="6" spans="1:3" x14ac:dyDescent="0.3">
      <c r="A6" t="s">
        <v>186</v>
      </c>
      <c r="B6">
        <v>1</v>
      </c>
    </row>
    <row r="7" spans="1:3" x14ac:dyDescent="0.3">
      <c r="A7" t="s">
        <v>187</v>
      </c>
      <c r="B7">
        <v>1</v>
      </c>
    </row>
    <row r="8" spans="1:3" x14ac:dyDescent="0.3">
      <c r="A8" t="s">
        <v>188</v>
      </c>
      <c r="B8">
        <v>1</v>
      </c>
    </row>
    <row r="9" spans="1:3" x14ac:dyDescent="0.3">
      <c r="A9" t="s">
        <v>189</v>
      </c>
      <c r="B9">
        <v>0</v>
      </c>
      <c r="C9" t="s">
        <v>440</v>
      </c>
    </row>
    <row r="10" spans="1:3" x14ac:dyDescent="0.3">
      <c r="A10" t="s">
        <v>190</v>
      </c>
      <c r="B10">
        <v>1</v>
      </c>
      <c r="C10" t="s">
        <v>441</v>
      </c>
    </row>
    <row r="11" spans="1:3" x14ac:dyDescent="0.3">
      <c r="A11" t="s">
        <v>191</v>
      </c>
      <c r="B11">
        <v>1</v>
      </c>
    </row>
    <row r="12" spans="1:3" x14ac:dyDescent="0.3">
      <c r="A12" t="s">
        <v>192</v>
      </c>
      <c r="B12">
        <v>1</v>
      </c>
    </row>
    <row r="13" spans="1:3" x14ac:dyDescent="0.3">
      <c r="A13" t="s">
        <v>193</v>
      </c>
      <c r="B13">
        <v>0</v>
      </c>
      <c r="C13" t="s">
        <v>442</v>
      </c>
    </row>
    <row r="14" spans="1:3" x14ac:dyDescent="0.3">
      <c r="A14" t="s">
        <v>194</v>
      </c>
      <c r="B14">
        <v>1</v>
      </c>
      <c r="C14" t="s">
        <v>443</v>
      </c>
    </row>
    <row r="15" spans="1:3" x14ac:dyDescent="0.3">
      <c r="A15" t="s">
        <v>195</v>
      </c>
      <c r="B15">
        <v>1</v>
      </c>
    </row>
    <row r="16" spans="1:3" x14ac:dyDescent="0.3">
      <c r="A16" t="s">
        <v>196</v>
      </c>
      <c r="B16">
        <v>1</v>
      </c>
    </row>
    <row r="18" spans="1:2" x14ac:dyDescent="0.3">
      <c r="A18">
        <f>B18/15</f>
        <v>0.8</v>
      </c>
      <c r="B18">
        <f>SUM(B2:B16)</f>
        <v>12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C18"/>
  <sheetViews>
    <sheetView workbookViewId="0">
      <selection activeCell="F19" sqref="F19"/>
    </sheetView>
  </sheetViews>
  <sheetFormatPr defaultRowHeight="14.4" x14ac:dyDescent="0.3"/>
  <sheetData>
    <row r="1" spans="1:3" x14ac:dyDescent="0.3">
      <c r="A1" s="1" t="s">
        <v>0</v>
      </c>
      <c r="B1" s="1" t="s">
        <v>1</v>
      </c>
    </row>
    <row r="2" spans="1:3" x14ac:dyDescent="0.3">
      <c r="A2" t="s">
        <v>197</v>
      </c>
      <c r="B2">
        <v>1</v>
      </c>
    </row>
    <row r="3" spans="1:3" x14ac:dyDescent="0.3">
      <c r="A3" t="s">
        <v>198</v>
      </c>
      <c r="B3">
        <v>1</v>
      </c>
    </row>
    <row r="4" spans="1:3" x14ac:dyDescent="0.3">
      <c r="A4" t="s">
        <v>199</v>
      </c>
      <c r="B4">
        <v>1</v>
      </c>
    </row>
    <row r="5" spans="1:3" x14ac:dyDescent="0.3">
      <c r="A5" t="s">
        <v>200</v>
      </c>
      <c r="B5">
        <v>1</v>
      </c>
    </row>
    <row r="6" spans="1:3" x14ac:dyDescent="0.3">
      <c r="A6" t="s">
        <v>201</v>
      </c>
      <c r="B6">
        <v>1</v>
      </c>
    </row>
    <row r="7" spans="1:3" x14ac:dyDescent="0.3">
      <c r="A7" t="s">
        <v>202</v>
      </c>
      <c r="B7">
        <v>1</v>
      </c>
    </row>
    <row r="8" spans="1:3" x14ac:dyDescent="0.3">
      <c r="A8" t="s">
        <v>203</v>
      </c>
      <c r="B8">
        <v>1</v>
      </c>
    </row>
    <row r="9" spans="1:3" x14ac:dyDescent="0.3">
      <c r="A9" t="s">
        <v>204</v>
      </c>
      <c r="B9">
        <v>1</v>
      </c>
    </row>
    <row r="10" spans="1:3" x14ac:dyDescent="0.3">
      <c r="A10" t="s">
        <v>205</v>
      </c>
      <c r="B10">
        <v>1</v>
      </c>
    </row>
    <row r="11" spans="1:3" x14ac:dyDescent="0.3">
      <c r="A11" t="s">
        <v>206</v>
      </c>
      <c r="B11">
        <v>1</v>
      </c>
    </row>
    <row r="12" spans="1:3" x14ac:dyDescent="0.3">
      <c r="A12" t="s">
        <v>207</v>
      </c>
      <c r="B12">
        <v>1</v>
      </c>
    </row>
    <row r="13" spans="1:3" x14ac:dyDescent="0.3">
      <c r="A13" t="s">
        <v>208</v>
      </c>
      <c r="B13">
        <v>1</v>
      </c>
    </row>
    <row r="14" spans="1:3" x14ac:dyDescent="0.3">
      <c r="A14" t="s">
        <v>209</v>
      </c>
      <c r="B14">
        <v>1</v>
      </c>
    </row>
    <row r="15" spans="1:3" x14ac:dyDescent="0.3">
      <c r="A15" t="s">
        <v>210</v>
      </c>
      <c r="B15">
        <v>0</v>
      </c>
      <c r="C15" t="s">
        <v>444</v>
      </c>
    </row>
    <row r="16" spans="1:3" x14ac:dyDescent="0.3">
      <c r="A16" t="s">
        <v>211</v>
      </c>
      <c r="B16">
        <v>1</v>
      </c>
    </row>
    <row r="18" spans="1:2" x14ac:dyDescent="0.3">
      <c r="A18">
        <f>B18/15</f>
        <v>0.93333333333333335</v>
      </c>
      <c r="B18">
        <f>SUM(B2:B16)</f>
        <v>14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C17"/>
  <sheetViews>
    <sheetView workbookViewId="0">
      <selection activeCell="D15" sqref="D15"/>
    </sheetView>
  </sheetViews>
  <sheetFormatPr defaultRowHeight="14.4" x14ac:dyDescent="0.3"/>
  <sheetData>
    <row r="1" spans="1:3" x14ac:dyDescent="0.3">
      <c r="A1" s="1" t="s">
        <v>0</v>
      </c>
      <c r="B1" s="1" t="s">
        <v>1</v>
      </c>
    </row>
    <row r="2" spans="1:3" x14ac:dyDescent="0.3">
      <c r="A2" t="s">
        <v>212</v>
      </c>
      <c r="B2">
        <v>0</v>
      </c>
      <c r="C2" t="s">
        <v>446</v>
      </c>
    </row>
    <row r="3" spans="1:3" x14ac:dyDescent="0.3">
      <c r="A3" t="s">
        <v>213</v>
      </c>
      <c r="B3">
        <v>1</v>
      </c>
    </row>
    <row r="4" spans="1:3" x14ac:dyDescent="0.3">
      <c r="A4" t="s">
        <v>214</v>
      </c>
      <c r="B4">
        <v>1</v>
      </c>
    </row>
    <row r="5" spans="1:3" x14ac:dyDescent="0.3">
      <c r="A5" t="s">
        <v>215</v>
      </c>
      <c r="B5">
        <v>1</v>
      </c>
      <c r="C5" t="s">
        <v>447</v>
      </c>
    </row>
    <row r="6" spans="1:3" x14ac:dyDescent="0.3">
      <c r="A6" t="s">
        <v>216</v>
      </c>
      <c r="B6">
        <v>0</v>
      </c>
      <c r="C6" t="s">
        <v>448</v>
      </c>
    </row>
    <row r="7" spans="1:3" x14ac:dyDescent="0.3">
      <c r="A7" t="s">
        <v>217</v>
      </c>
      <c r="B7">
        <v>0</v>
      </c>
      <c r="C7" t="s">
        <v>449</v>
      </c>
    </row>
    <row r="8" spans="1:3" x14ac:dyDescent="0.3">
      <c r="A8" t="s">
        <v>218</v>
      </c>
      <c r="B8">
        <v>1</v>
      </c>
      <c r="C8" t="s">
        <v>450</v>
      </c>
    </row>
    <row r="9" spans="1:3" x14ac:dyDescent="0.3">
      <c r="A9" t="s">
        <v>219</v>
      </c>
      <c r="B9">
        <v>1</v>
      </c>
      <c r="C9" t="s">
        <v>451</v>
      </c>
    </row>
    <row r="10" spans="1:3" x14ac:dyDescent="0.3">
      <c r="A10" t="s">
        <v>220</v>
      </c>
      <c r="B10">
        <v>1</v>
      </c>
    </row>
    <row r="11" spans="1:3" x14ac:dyDescent="0.3">
      <c r="A11" t="s">
        <v>221</v>
      </c>
      <c r="B11">
        <v>1</v>
      </c>
      <c r="C11" t="s">
        <v>452</v>
      </c>
    </row>
    <row r="12" spans="1:3" x14ac:dyDescent="0.3">
      <c r="A12" t="s">
        <v>222</v>
      </c>
      <c r="B12">
        <v>1</v>
      </c>
    </row>
    <row r="13" spans="1:3" x14ac:dyDescent="0.3">
      <c r="A13" t="s">
        <v>223</v>
      </c>
      <c r="B13">
        <v>1</v>
      </c>
      <c r="C13" t="s">
        <v>453</v>
      </c>
    </row>
    <row r="14" spans="1:3" x14ac:dyDescent="0.3">
      <c r="A14" t="s">
        <v>224</v>
      </c>
      <c r="B14">
        <v>1</v>
      </c>
      <c r="C14" t="s">
        <v>454</v>
      </c>
    </row>
    <row r="15" spans="1:3" x14ac:dyDescent="0.3">
      <c r="A15" t="s">
        <v>225</v>
      </c>
      <c r="B15">
        <v>1</v>
      </c>
      <c r="C15" t="s">
        <v>453</v>
      </c>
    </row>
    <row r="17" spans="1:2" x14ac:dyDescent="0.3">
      <c r="A17">
        <f>B17/15</f>
        <v>0.73333333333333328</v>
      </c>
      <c r="B17">
        <f>SUM(B1:B15)</f>
        <v>11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C18"/>
  <sheetViews>
    <sheetView workbookViewId="0">
      <selection activeCell="B19" sqref="B19"/>
    </sheetView>
  </sheetViews>
  <sheetFormatPr defaultRowHeight="14.4" x14ac:dyDescent="0.3"/>
  <sheetData>
    <row r="1" spans="1:3" x14ac:dyDescent="0.3">
      <c r="A1" s="1" t="s">
        <v>0</v>
      </c>
      <c r="B1" s="1" t="s">
        <v>1</v>
      </c>
    </row>
    <row r="2" spans="1:3" x14ac:dyDescent="0.3">
      <c r="A2" t="s">
        <v>227</v>
      </c>
      <c r="B2">
        <v>1</v>
      </c>
      <c r="C2" t="s">
        <v>457</v>
      </c>
    </row>
    <row r="3" spans="1:3" x14ac:dyDescent="0.3">
      <c r="A3" t="s">
        <v>572</v>
      </c>
      <c r="B3">
        <v>0</v>
      </c>
    </row>
    <row r="4" spans="1:3" x14ac:dyDescent="0.3">
      <c r="A4" t="s">
        <v>229</v>
      </c>
      <c r="B4">
        <v>1</v>
      </c>
      <c r="C4" t="s">
        <v>455</v>
      </c>
    </row>
    <row r="5" spans="1:3" x14ac:dyDescent="0.3">
      <c r="A5" t="s">
        <v>573</v>
      </c>
      <c r="B5">
        <v>0</v>
      </c>
    </row>
    <row r="6" spans="1:3" x14ac:dyDescent="0.3">
      <c r="A6" t="s">
        <v>574</v>
      </c>
      <c r="B6">
        <v>0</v>
      </c>
    </row>
    <row r="7" spans="1:3" x14ac:dyDescent="0.3">
      <c r="A7" t="s">
        <v>575</v>
      </c>
      <c r="B7">
        <v>0</v>
      </c>
    </row>
    <row r="8" spans="1:3" x14ac:dyDescent="0.3">
      <c r="A8" t="s">
        <v>576</v>
      </c>
      <c r="B8">
        <v>0</v>
      </c>
    </row>
    <row r="9" spans="1:3" x14ac:dyDescent="0.3">
      <c r="A9" t="s">
        <v>577</v>
      </c>
      <c r="B9">
        <v>0</v>
      </c>
    </row>
    <row r="10" spans="1:3" x14ac:dyDescent="0.3">
      <c r="A10" t="s">
        <v>578</v>
      </c>
      <c r="B10">
        <v>0</v>
      </c>
    </row>
    <row r="11" spans="1:3" x14ac:dyDescent="0.3">
      <c r="A11" t="s">
        <v>226</v>
      </c>
      <c r="B11">
        <v>0</v>
      </c>
      <c r="C11" t="s">
        <v>456</v>
      </c>
    </row>
    <row r="12" spans="1:3" x14ac:dyDescent="0.3">
      <c r="A12" t="s">
        <v>579</v>
      </c>
      <c r="B12">
        <v>0</v>
      </c>
    </row>
    <row r="13" spans="1:3" x14ac:dyDescent="0.3">
      <c r="A13" t="s">
        <v>580</v>
      </c>
      <c r="B13">
        <v>0</v>
      </c>
    </row>
    <row r="14" spans="1:3" x14ac:dyDescent="0.3">
      <c r="A14" t="s">
        <v>581</v>
      </c>
      <c r="B14">
        <v>0</v>
      </c>
    </row>
    <row r="15" spans="1:3" x14ac:dyDescent="0.3">
      <c r="A15" t="s">
        <v>582</v>
      </c>
      <c r="B15">
        <v>0</v>
      </c>
    </row>
    <row r="16" spans="1:3" x14ac:dyDescent="0.3">
      <c r="A16" t="s">
        <v>228</v>
      </c>
      <c r="B16">
        <v>0</v>
      </c>
    </row>
    <row r="18" spans="1:2" x14ac:dyDescent="0.3">
      <c r="A18">
        <f>B18/15</f>
        <v>0.13333333333333333</v>
      </c>
      <c r="B18">
        <f>SUM(B2:B16)</f>
        <v>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C18"/>
  <sheetViews>
    <sheetView workbookViewId="0">
      <selection activeCell="C16" sqref="C16"/>
    </sheetView>
  </sheetViews>
  <sheetFormatPr defaultRowHeight="14.4" x14ac:dyDescent="0.3"/>
  <sheetData>
    <row r="1" spans="1:3" x14ac:dyDescent="0.3">
      <c r="A1" s="1" t="s">
        <v>0</v>
      </c>
      <c r="B1" s="1" t="s">
        <v>1</v>
      </c>
    </row>
    <row r="2" spans="1:3" x14ac:dyDescent="0.3">
      <c r="A2" t="s">
        <v>230</v>
      </c>
      <c r="B2">
        <v>1</v>
      </c>
    </row>
    <row r="3" spans="1:3" x14ac:dyDescent="0.3">
      <c r="A3" t="s">
        <v>231</v>
      </c>
      <c r="B3">
        <v>1</v>
      </c>
      <c r="C3" t="s">
        <v>445</v>
      </c>
    </row>
    <row r="4" spans="1:3" x14ac:dyDescent="0.3">
      <c r="A4" t="s">
        <v>232</v>
      </c>
      <c r="B4">
        <v>1</v>
      </c>
    </row>
    <row r="5" spans="1:3" x14ac:dyDescent="0.3">
      <c r="A5" t="s">
        <v>233</v>
      </c>
      <c r="B5">
        <v>1</v>
      </c>
    </row>
    <row r="6" spans="1:3" x14ac:dyDescent="0.3">
      <c r="A6" t="s">
        <v>234</v>
      </c>
      <c r="B6">
        <v>1</v>
      </c>
    </row>
    <row r="7" spans="1:3" x14ac:dyDescent="0.3">
      <c r="A7" t="s">
        <v>235</v>
      </c>
      <c r="B7">
        <v>1</v>
      </c>
      <c r="C7" t="s">
        <v>458</v>
      </c>
    </row>
    <row r="8" spans="1:3" x14ac:dyDescent="0.3">
      <c r="A8" t="s">
        <v>236</v>
      </c>
      <c r="B8">
        <v>1</v>
      </c>
    </row>
    <row r="9" spans="1:3" x14ac:dyDescent="0.3">
      <c r="A9" t="s">
        <v>237</v>
      </c>
      <c r="B9">
        <v>1</v>
      </c>
      <c r="C9" t="s">
        <v>459</v>
      </c>
    </row>
    <row r="10" spans="1:3" x14ac:dyDescent="0.3">
      <c r="A10" t="s">
        <v>238</v>
      </c>
      <c r="B10">
        <v>1</v>
      </c>
      <c r="C10" t="s">
        <v>460</v>
      </c>
    </row>
    <row r="11" spans="1:3" x14ac:dyDescent="0.3">
      <c r="A11" t="s">
        <v>239</v>
      </c>
      <c r="B11">
        <v>0</v>
      </c>
      <c r="C11" t="s">
        <v>461</v>
      </c>
    </row>
    <row r="12" spans="1:3" x14ac:dyDescent="0.3">
      <c r="A12" t="s">
        <v>240</v>
      </c>
      <c r="B12">
        <v>1</v>
      </c>
    </row>
    <row r="13" spans="1:3" x14ac:dyDescent="0.3">
      <c r="A13" t="s">
        <v>241</v>
      </c>
      <c r="B13">
        <v>0</v>
      </c>
      <c r="C13" t="s">
        <v>462</v>
      </c>
    </row>
    <row r="14" spans="1:3" x14ac:dyDescent="0.3">
      <c r="A14" t="s">
        <v>242</v>
      </c>
      <c r="B14">
        <v>0</v>
      </c>
      <c r="C14" t="s">
        <v>379</v>
      </c>
    </row>
    <row r="15" spans="1:3" x14ac:dyDescent="0.3">
      <c r="A15" t="s">
        <v>243</v>
      </c>
      <c r="B15">
        <v>1</v>
      </c>
    </row>
    <row r="16" spans="1:3" x14ac:dyDescent="0.3">
      <c r="A16" t="s">
        <v>244</v>
      </c>
      <c r="B16">
        <v>1</v>
      </c>
    </row>
    <row r="18" spans="1:2" x14ac:dyDescent="0.3">
      <c r="A18">
        <f>B18/15</f>
        <v>0.8</v>
      </c>
      <c r="B18">
        <f>SUM(B2:B16)</f>
        <v>12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C18"/>
  <sheetViews>
    <sheetView workbookViewId="0">
      <selection activeCell="B24" sqref="B24"/>
    </sheetView>
  </sheetViews>
  <sheetFormatPr defaultRowHeight="14.4" x14ac:dyDescent="0.3"/>
  <sheetData>
    <row r="1" spans="1:3" x14ac:dyDescent="0.3">
      <c r="A1" s="1" t="s">
        <v>0</v>
      </c>
      <c r="B1" s="1" t="s">
        <v>1</v>
      </c>
    </row>
    <row r="2" spans="1:3" x14ac:dyDescent="0.3">
      <c r="A2" t="s">
        <v>245</v>
      </c>
      <c r="B2">
        <v>0</v>
      </c>
      <c r="C2" t="s">
        <v>463</v>
      </c>
    </row>
    <row r="3" spans="1:3" x14ac:dyDescent="0.3">
      <c r="A3" t="s">
        <v>246</v>
      </c>
      <c r="B3">
        <v>1</v>
      </c>
    </row>
    <row r="4" spans="1:3" x14ac:dyDescent="0.3">
      <c r="A4" t="s">
        <v>247</v>
      </c>
      <c r="B4">
        <v>1</v>
      </c>
      <c r="C4" t="s">
        <v>464</v>
      </c>
    </row>
    <row r="5" spans="1:3" x14ac:dyDescent="0.3">
      <c r="A5" t="s">
        <v>248</v>
      </c>
      <c r="B5">
        <v>1</v>
      </c>
      <c r="C5" t="s">
        <v>465</v>
      </c>
    </row>
    <row r="6" spans="1:3" x14ac:dyDescent="0.3">
      <c r="A6" t="s">
        <v>222</v>
      </c>
      <c r="B6">
        <v>0</v>
      </c>
      <c r="C6" t="s">
        <v>466</v>
      </c>
    </row>
    <row r="7" spans="1:3" x14ac:dyDescent="0.3">
      <c r="A7" t="s">
        <v>249</v>
      </c>
      <c r="B7">
        <v>1</v>
      </c>
    </row>
    <row r="8" spans="1:3" x14ac:dyDescent="0.3">
      <c r="A8" t="s">
        <v>250</v>
      </c>
      <c r="B8">
        <v>1</v>
      </c>
      <c r="C8" t="s">
        <v>467</v>
      </c>
    </row>
    <row r="9" spans="1:3" x14ac:dyDescent="0.3">
      <c r="A9" t="s">
        <v>251</v>
      </c>
      <c r="B9">
        <v>1</v>
      </c>
      <c r="C9" t="s">
        <v>467</v>
      </c>
    </row>
    <row r="10" spans="1:3" x14ac:dyDescent="0.3">
      <c r="A10" t="s">
        <v>252</v>
      </c>
      <c r="B10">
        <v>1</v>
      </c>
      <c r="C10" t="s">
        <v>468</v>
      </c>
    </row>
    <row r="11" spans="1:3" x14ac:dyDescent="0.3">
      <c r="A11" t="s">
        <v>253</v>
      </c>
      <c r="B11">
        <v>0</v>
      </c>
      <c r="C11" t="s">
        <v>469</v>
      </c>
    </row>
    <row r="12" spans="1:3" x14ac:dyDescent="0.3">
      <c r="A12" t="s">
        <v>254</v>
      </c>
      <c r="B12">
        <v>1</v>
      </c>
      <c r="C12" t="s">
        <v>467</v>
      </c>
    </row>
    <row r="13" spans="1:3" x14ac:dyDescent="0.3">
      <c r="A13" t="s">
        <v>255</v>
      </c>
      <c r="B13">
        <v>1</v>
      </c>
    </row>
    <row r="14" spans="1:3" x14ac:dyDescent="0.3">
      <c r="A14" t="s">
        <v>256</v>
      </c>
      <c r="B14">
        <v>1</v>
      </c>
      <c r="C14" t="s">
        <v>467</v>
      </c>
    </row>
    <row r="15" spans="1:3" x14ac:dyDescent="0.3">
      <c r="A15" t="s">
        <v>257</v>
      </c>
      <c r="B15">
        <v>0</v>
      </c>
      <c r="C15" t="s">
        <v>470</v>
      </c>
    </row>
    <row r="16" spans="1:3" x14ac:dyDescent="0.3">
      <c r="A16" t="s">
        <v>258</v>
      </c>
      <c r="B16">
        <v>1</v>
      </c>
      <c r="C16" t="s">
        <v>471</v>
      </c>
    </row>
    <row r="18" spans="1:2" x14ac:dyDescent="0.3">
      <c r="A18">
        <f>B18/15</f>
        <v>0.73333333333333328</v>
      </c>
      <c r="B18">
        <f>SUM(B2:B16)</f>
        <v>11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C18"/>
  <sheetViews>
    <sheetView workbookViewId="0">
      <selection activeCell="C16" sqref="C16"/>
    </sheetView>
  </sheetViews>
  <sheetFormatPr defaultRowHeight="14.4" x14ac:dyDescent="0.3"/>
  <sheetData>
    <row r="1" spans="1:3" x14ac:dyDescent="0.3">
      <c r="A1" s="1" t="s">
        <v>0</v>
      </c>
      <c r="B1" s="1" t="s">
        <v>1</v>
      </c>
    </row>
    <row r="2" spans="1:3" x14ac:dyDescent="0.3">
      <c r="A2" t="s">
        <v>259</v>
      </c>
      <c r="B2">
        <v>1</v>
      </c>
    </row>
    <row r="3" spans="1:3" x14ac:dyDescent="0.3">
      <c r="A3" t="s">
        <v>260</v>
      </c>
      <c r="B3">
        <v>1</v>
      </c>
      <c r="C3" t="s">
        <v>472</v>
      </c>
    </row>
    <row r="4" spans="1:3" x14ac:dyDescent="0.3">
      <c r="A4" t="s">
        <v>261</v>
      </c>
      <c r="B4">
        <v>1</v>
      </c>
      <c r="C4" t="s">
        <v>474</v>
      </c>
    </row>
    <row r="5" spans="1:3" x14ac:dyDescent="0.3">
      <c r="A5" t="s">
        <v>96</v>
      </c>
      <c r="B5">
        <v>0</v>
      </c>
      <c r="C5" t="s">
        <v>473</v>
      </c>
    </row>
    <row r="6" spans="1:3" x14ac:dyDescent="0.3">
      <c r="A6" t="s">
        <v>262</v>
      </c>
      <c r="B6">
        <v>1</v>
      </c>
      <c r="C6" t="s">
        <v>475</v>
      </c>
    </row>
    <row r="7" spans="1:3" x14ac:dyDescent="0.3">
      <c r="A7" t="s">
        <v>263</v>
      </c>
      <c r="B7">
        <v>1</v>
      </c>
      <c r="C7" t="s">
        <v>476</v>
      </c>
    </row>
    <row r="8" spans="1:3" x14ac:dyDescent="0.3">
      <c r="A8" t="s">
        <v>264</v>
      </c>
      <c r="B8">
        <v>1</v>
      </c>
      <c r="C8" t="s">
        <v>477</v>
      </c>
    </row>
    <row r="9" spans="1:3" x14ac:dyDescent="0.3">
      <c r="A9" t="s">
        <v>265</v>
      </c>
      <c r="B9">
        <v>1</v>
      </c>
      <c r="C9" t="s">
        <v>478</v>
      </c>
    </row>
    <row r="10" spans="1:3" x14ac:dyDescent="0.3">
      <c r="A10" t="s">
        <v>266</v>
      </c>
      <c r="B10">
        <v>1</v>
      </c>
      <c r="C10" t="s">
        <v>479</v>
      </c>
    </row>
    <row r="11" spans="1:3" x14ac:dyDescent="0.3">
      <c r="A11" t="s">
        <v>267</v>
      </c>
      <c r="B11">
        <v>1</v>
      </c>
      <c r="C11" t="s">
        <v>477</v>
      </c>
    </row>
    <row r="12" spans="1:3" x14ac:dyDescent="0.3">
      <c r="A12" t="s">
        <v>268</v>
      </c>
      <c r="B12">
        <v>0</v>
      </c>
      <c r="C12" t="s">
        <v>480</v>
      </c>
    </row>
    <row r="13" spans="1:3" x14ac:dyDescent="0.3">
      <c r="A13" t="s">
        <v>269</v>
      </c>
      <c r="B13">
        <v>1</v>
      </c>
      <c r="C13" t="s">
        <v>481</v>
      </c>
    </row>
    <row r="14" spans="1:3" x14ac:dyDescent="0.3">
      <c r="A14" t="s">
        <v>270</v>
      </c>
      <c r="B14">
        <v>1</v>
      </c>
      <c r="C14" t="s">
        <v>482</v>
      </c>
    </row>
    <row r="15" spans="1:3" x14ac:dyDescent="0.3">
      <c r="A15" t="s">
        <v>271</v>
      </c>
      <c r="B15">
        <v>1</v>
      </c>
      <c r="C15" t="s">
        <v>483</v>
      </c>
    </row>
    <row r="16" spans="1:3" x14ac:dyDescent="0.3">
      <c r="A16" t="s">
        <v>272</v>
      </c>
      <c r="B16">
        <v>0</v>
      </c>
      <c r="C16" t="s">
        <v>484</v>
      </c>
    </row>
    <row r="18" spans="1:2" x14ac:dyDescent="0.3">
      <c r="A18">
        <f>B18/15</f>
        <v>0.8</v>
      </c>
      <c r="B18">
        <f>SUM(B2:B16)</f>
        <v>12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C18"/>
  <sheetViews>
    <sheetView workbookViewId="0">
      <selection activeCell="D17" sqref="D17"/>
    </sheetView>
  </sheetViews>
  <sheetFormatPr defaultRowHeight="14.4" x14ac:dyDescent="0.3"/>
  <sheetData>
    <row r="1" spans="1:3" x14ac:dyDescent="0.3">
      <c r="A1" s="1" t="s">
        <v>0</v>
      </c>
      <c r="B1" s="1" t="s">
        <v>1</v>
      </c>
    </row>
    <row r="2" spans="1:3" x14ac:dyDescent="0.3">
      <c r="A2" t="s">
        <v>273</v>
      </c>
      <c r="B2">
        <v>1</v>
      </c>
    </row>
    <row r="3" spans="1:3" x14ac:dyDescent="0.3">
      <c r="A3" t="s">
        <v>274</v>
      </c>
      <c r="B3">
        <v>1</v>
      </c>
      <c r="C3" t="s">
        <v>485</v>
      </c>
    </row>
    <row r="4" spans="1:3" x14ac:dyDescent="0.3">
      <c r="A4" t="s">
        <v>275</v>
      </c>
      <c r="B4">
        <v>1</v>
      </c>
      <c r="C4" t="s">
        <v>486</v>
      </c>
    </row>
    <row r="5" spans="1:3" x14ac:dyDescent="0.3">
      <c r="A5" t="s">
        <v>276</v>
      </c>
      <c r="B5">
        <v>1</v>
      </c>
      <c r="C5" t="s">
        <v>487</v>
      </c>
    </row>
    <row r="6" spans="1:3" x14ac:dyDescent="0.3">
      <c r="A6" t="s">
        <v>277</v>
      </c>
      <c r="B6">
        <v>0</v>
      </c>
      <c r="C6" t="s">
        <v>488</v>
      </c>
    </row>
    <row r="7" spans="1:3" x14ac:dyDescent="0.3">
      <c r="A7" t="s">
        <v>278</v>
      </c>
      <c r="B7">
        <v>1</v>
      </c>
    </row>
    <row r="8" spans="1:3" x14ac:dyDescent="0.3">
      <c r="A8" t="s">
        <v>279</v>
      </c>
      <c r="B8">
        <v>1</v>
      </c>
      <c r="C8" t="s">
        <v>489</v>
      </c>
    </row>
    <row r="9" spans="1:3" x14ac:dyDescent="0.3">
      <c r="A9" t="s">
        <v>280</v>
      </c>
      <c r="B9">
        <v>1</v>
      </c>
    </row>
    <row r="10" spans="1:3" x14ac:dyDescent="0.3">
      <c r="A10" t="s">
        <v>281</v>
      </c>
      <c r="B10">
        <v>1</v>
      </c>
    </row>
    <row r="11" spans="1:3" x14ac:dyDescent="0.3">
      <c r="A11" t="s">
        <v>282</v>
      </c>
      <c r="B11">
        <v>1</v>
      </c>
    </row>
    <row r="12" spans="1:3" x14ac:dyDescent="0.3">
      <c r="A12" t="s">
        <v>283</v>
      </c>
      <c r="B12">
        <v>0</v>
      </c>
      <c r="C12" t="s">
        <v>490</v>
      </c>
    </row>
    <row r="13" spans="1:3" x14ac:dyDescent="0.3">
      <c r="A13" t="s">
        <v>284</v>
      </c>
      <c r="B13">
        <v>1</v>
      </c>
    </row>
    <row r="14" spans="1:3" x14ac:dyDescent="0.3">
      <c r="A14" t="s">
        <v>285</v>
      </c>
      <c r="B14">
        <v>1</v>
      </c>
    </row>
    <row r="15" spans="1:3" x14ac:dyDescent="0.3">
      <c r="A15" t="s">
        <v>286</v>
      </c>
      <c r="B15">
        <v>1</v>
      </c>
    </row>
    <row r="16" spans="1:3" x14ac:dyDescent="0.3">
      <c r="A16" t="s">
        <v>287</v>
      </c>
      <c r="B16">
        <v>1</v>
      </c>
    </row>
    <row r="18" spans="1:2" x14ac:dyDescent="0.3">
      <c r="A18">
        <f>B18/15</f>
        <v>0.8666666666666667</v>
      </c>
      <c r="B18">
        <f>SUM(B2:B16)</f>
        <v>13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C18"/>
  <sheetViews>
    <sheetView workbookViewId="0">
      <selection activeCell="D23" sqref="D23"/>
    </sheetView>
  </sheetViews>
  <sheetFormatPr defaultRowHeight="14.4" x14ac:dyDescent="0.3"/>
  <sheetData>
    <row r="1" spans="1:3" x14ac:dyDescent="0.3">
      <c r="A1" s="1" t="s">
        <v>0</v>
      </c>
      <c r="B1" s="1" t="s">
        <v>1</v>
      </c>
    </row>
    <row r="2" spans="1:3" x14ac:dyDescent="0.3">
      <c r="A2" t="s">
        <v>288</v>
      </c>
      <c r="B2">
        <v>1</v>
      </c>
    </row>
    <row r="3" spans="1:3" x14ac:dyDescent="0.3">
      <c r="A3" t="s">
        <v>289</v>
      </c>
      <c r="B3">
        <v>1</v>
      </c>
    </row>
    <row r="4" spans="1:3" x14ac:dyDescent="0.3">
      <c r="A4" t="s">
        <v>290</v>
      </c>
      <c r="B4">
        <v>1</v>
      </c>
    </row>
    <row r="5" spans="1:3" x14ac:dyDescent="0.3">
      <c r="A5" t="s">
        <v>291</v>
      </c>
      <c r="B5">
        <v>1</v>
      </c>
    </row>
    <row r="6" spans="1:3" x14ac:dyDescent="0.3">
      <c r="A6" t="s">
        <v>292</v>
      </c>
      <c r="B6">
        <v>1</v>
      </c>
    </row>
    <row r="7" spans="1:3" x14ac:dyDescent="0.3">
      <c r="A7" t="s">
        <v>293</v>
      </c>
      <c r="B7">
        <v>1</v>
      </c>
    </row>
    <row r="8" spans="1:3" x14ac:dyDescent="0.3">
      <c r="A8" t="s">
        <v>294</v>
      </c>
      <c r="B8">
        <v>1</v>
      </c>
    </row>
    <row r="9" spans="1:3" x14ac:dyDescent="0.3">
      <c r="A9" t="s">
        <v>295</v>
      </c>
      <c r="B9">
        <v>1</v>
      </c>
    </row>
    <row r="10" spans="1:3" x14ac:dyDescent="0.3">
      <c r="A10" t="s">
        <v>296</v>
      </c>
      <c r="B10">
        <v>1</v>
      </c>
    </row>
    <row r="11" spans="1:3" x14ac:dyDescent="0.3">
      <c r="A11" t="s">
        <v>297</v>
      </c>
      <c r="B11">
        <v>1</v>
      </c>
    </row>
    <row r="12" spans="1:3" x14ac:dyDescent="0.3">
      <c r="A12" t="s">
        <v>298</v>
      </c>
      <c r="B12">
        <v>1</v>
      </c>
    </row>
    <row r="13" spans="1:3" x14ac:dyDescent="0.3">
      <c r="A13" t="s">
        <v>299</v>
      </c>
      <c r="B13">
        <v>1</v>
      </c>
      <c r="C13" t="s">
        <v>491</v>
      </c>
    </row>
    <row r="14" spans="1:3" x14ac:dyDescent="0.3">
      <c r="A14" t="s">
        <v>300</v>
      </c>
      <c r="B14">
        <v>1</v>
      </c>
      <c r="C14" t="s">
        <v>492</v>
      </c>
    </row>
    <row r="15" spans="1:3" x14ac:dyDescent="0.3">
      <c r="A15" t="s">
        <v>301</v>
      </c>
      <c r="B15">
        <v>1</v>
      </c>
    </row>
    <row r="16" spans="1:3" x14ac:dyDescent="0.3">
      <c r="A16" t="s">
        <v>302</v>
      </c>
      <c r="B16">
        <v>1</v>
      </c>
    </row>
    <row r="18" spans="1:2" x14ac:dyDescent="0.3">
      <c r="A18">
        <f>B18/15</f>
        <v>1</v>
      </c>
      <c r="B18">
        <f>SUM(B2:B16)</f>
        <v>15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C18"/>
  <sheetViews>
    <sheetView workbookViewId="0">
      <selection activeCell="C19" sqref="C19"/>
    </sheetView>
  </sheetViews>
  <sheetFormatPr defaultRowHeight="14.4" x14ac:dyDescent="0.3"/>
  <sheetData>
    <row r="1" spans="1:3" x14ac:dyDescent="0.3">
      <c r="A1" s="1" t="s">
        <v>0</v>
      </c>
      <c r="B1" s="1" t="s">
        <v>1</v>
      </c>
    </row>
    <row r="2" spans="1:3" x14ac:dyDescent="0.3">
      <c r="A2" t="s">
        <v>303</v>
      </c>
      <c r="B2">
        <v>1</v>
      </c>
      <c r="C2" t="s">
        <v>493</v>
      </c>
    </row>
    <row r="3" spans="1:3" x14ac:dyDescent="0.3">
      <c r="A3" t="s">
        <v>304</v>
      </c>
      <c r="B3">
        <v>1</v>
      </c>
      <c r="C3" t="s">
        <v>494</v>
      </c>
    </row>
    <row r="4" spans="1:3" x14ac:dyDescent="0.3">
      <c r="A4" t="s">
        <v>305</v>
      </c>
      <c r="B4">
        <v>1</v>
      </c>
    </row>
    <row r="5" spans="1:3" x14ac:dyDescent="0.3">
      <c r="A5" t="s">
        <v>306</v>
      </c>
      <c r="B5">
        <v>0</v>
      </c>
      <c r="C5" t="s">
        <v>495</v>
      </c>
    </row>
    <row r="6" spans="1:3" x14ac:dyDescent="0.3">
      <c r="A6" t="s">
        <v>307</v>
      </c>
      <c r="B6">
        <v>0</v>
      </c>
      <c r="C6" t="s">
        <v>496</v>
      </c>
    </row>
    <row r="7" spans="1:3" x14ac:dyDescent="0.3">
      <c r="A7" t="s">
        <v>308</v>
      </c>
      <c r="B7">
        <v>1</v>
      </c>
      <c r="C7" t="s">
        <v>497</v>
      </c>
    </row>
    <row r="8" spans="1:3" x14ac:dyDescent="0.3">
      <c r="A8" t="s">
        <v>309</v>
      </c>
      <c r="B8">
        <v>1</v>
      </c>
    </row>
    <row r="9" spans="1:3" x14ac:dyDescent="0.3">
      <c r="A9" t="s">
        <v>310</v>
      </c>
      <c r="B9">
        <v>1</v>
      </c>
      <c r="C9" t="s">
        <v>498</v>
      </c>
    </row>
    <row r="10" spans="1:3" x14ac:dyDescent="0.3">
      <c r="A10" t="s">
        <v>311</v>
      </c>
      <c r="B10">
        <v>1</v>
      </c>
    </row>
    <row r="11" spans="1:3" x14ac:dyDescent="0.3">
      <c r="A11" t="s">
        <v>312</v>
      </c>
      <c r="B11">
        <v>0</v>
      </c>
      <c r="C11" t="s">
        <v>499</v>
      </c>
    </row>
    <row r="12" spans="1:3" x14ac:dyDescent="0.3">
      <c r="A12" t="s">
        <v>313</v>
      </c>
      <c r="B12">
        <v>1</v>
      </c>
      <c r="C12" t="s">
        <v>497</v>
      </c>
    </row>
    <row r="13" spans="1:3" x14ac:dyDescent="0.3">
      <c r="A13" t="s">
        <v>314</v>
      </c>
      <c r="B13">
        <v>1</v>
      </c>
      <c r="C13" t="s">
        <v>500</v>
      </c>
    </row>
    <row r="14" spans="1:3" x14ac:dyDescent="0.3">
      <c r="A14" t="s">
        <v>315</v>
      </c>
      <c r="B14">
        <v>1</v>
      </c>
      <c r="C14" t="s">
        <v>501</v>
      </c>
    </row>
    <row r="15" spans="1:3" x14ac:dyDescent="0.3">
      <c r="A15" t="s">
        <v>316</v>
      </c>
      <c r="B15">
        <v>1</v>
      </c>
    </row>
    <row r="16" spans="1:3" x14ac:dyDescent="0.3">
      <c r="A16" t="s">
        <v>317</v>
      </c>
      <c r="B16">
        <v>1</v>
      </c>
      <c r="C16" t="s">
        <v>502</v>
      </c>
    </row>
    <row r="18" spans="1:2" x14ac:dyDescent="0.3">
      <c r="A18">
        <f>B18/15</f>
        <v>0.8</v>
      </c>
      <c r="B18">
        <f>SUM(B2:B16)</f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8"/>
  <sheetViews>
    <sheetView workbookViewId="0">
      <selection activeCell="A18" sqref="A18:B18"/>
    </sheetView>
  </sheetViews>
  <sheetFormatPr defaultRowHeight="14.4" x14ac:dyDescent="0.3"/>
  <sheetData>
    <row r="1" spans="1:3" x14ac:dyDescent="0.3">
      <c r="A1" s="1" t="s">
        <v>0</v>
      </c>
      <c r="B1" s="1" t="s">
        <v>1</v>
      </c>
    </row>
    <row r="2" spans="1:3" x14ac:dyDescent="0.3">
      <c r="A2" t="s">
        <v>6</v>
      </c>
      <c r="B2">
        <v>0</v>
      </c>
      <c r="C2" t="s">
        <v>353</v>
      </c>
    </row>
    <row r="3" spans="1:3" x14ac:dyDescent="0.3">
      <c r="A3" t="s">
        <v>7</v>
      </c>
      <c r="B3">
        <v>0</v>
      </c>
      <c r="C3" t="s">
        <v>354</v>
      </c>
    </row>
    <row r="4" spans="1:3" x14ac:dyDescent="0.3">
      <c r="A4" t="s">
        <v>8</v>
      </c>
      <c r="B4">
        <v>0</v>
      </c>
      <c r="C4" t="s">
        <v>354</v>
      </c>
    </row>
    <row r="5" spans="1:3" x14ac:dyDescent="0.3">
      <c r="A5" t="s">
        <v>9</v>
      </c>
      <c r="B5">
        <v>0</v>
      </c>
      <c r="C5" t="s">
        <v>354</v>
      </c>
    </row>
    <row r="6" spans="1:3" x14ac:dyDescent="0.3">
      <c r="A6" t="s">
        <v>10</v>
      </c>
      <c r="B6">
        <v>0</v>
      </c>
      <c r="C6" t="s">
        <v>354</v>
      </c>
    </row>
    <row r="7" spans="1:3" x14ac:dyDescent="0.3">
      <c r="A7" t="s">
        <v>11</v>
      </c>
      <c r="B7">
        <v>0</v>
      </c>
      <c r="C7" t="s">
        <v>354</v>
      </c>
    </row>
    <row r="8" spans="1:3" x14ac:dyDescent="0.3">
      <c r="A8" t="s">
        <v>12</v>
      </c>
      <c r="B8">
        <v>0</v>
      </c>
      <c r="C8" t="s">
        <v>354</v>
      </c>
    </row>
    <row r="9" spans="1:3" x14ac:dyDescent="0.3">
      <c r="A9" t="s">
        <v>13</v>
      </c>
      <c r="B9">
        <v>0</v>
      </c>
      <c r="C9" t="s">
        <v>354</v>
      </c>
    </row>
    <row r="10" spans="1:3" x14ac:dyDescent="0.3">
      <c r="A10" t="s">
        <v>14</v>
      </c>
      <c r="B10">
        <v>0</v>
      </c>
      <c r="C10" t="s">
        <v>355</v>
      </c>
    </row>
    <row r="11" spans="1:3" x14ac:dyDescent="0.3">
      <c r="A11" t="s">
        <v>15</v>
      </c>
      <c r="B11">
        <v>0</v>
      </c>
      <c r="C11" t="s">
        <v>354</v>
      </c>
    </row>
    <row r="12" spans="1:3" x14ac:dyDescent="0.3">
      <c r="A12" t="s">
        <v>16</v>
      </c>
      <c r="B12">
        <v>0</v>
      </c>
      <c r="C12" t="s">
        <v>354</v>
      </c>
    </row>
    <row r="13" spans="1:3" x14ac:dyDescent="0.3">
      <c r="A13" t="s">
        <v>17</v>
      </c>
      <c r="B13">
        <v>0</v>
      </c>
      <c r="C13" t="s">
        <v>356</v>
      </c>
    </row>
    <row r="18" spans="1:2" x14ac:dyDescent="0.3">
      <c r="A18">
        <f>B18/15</f>
        <v>0</v>
      </c>
      <c r="B18">
        <f>SUM(B2:B16)</f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G30"/>
  <sheetViews>
    <sheetView workbookViewId="0">
      <selection activeCell="A16" sqref="A16"/>
    </sheetView>
  </sheetViews>
  <sheetFormatPr defaultRowHeight="14.4" x14ac:dyDescent="0.3"/>
  <sheetData>
    <row r="1" spans="1:6" x14ac:dyDescent="0.3">
      <c r="A1" s="1" t="s">
        <v>318</v>
      </c>
      <c r="B1" s="1" t="s">
        <v>319</v>
      </c>
      <c r="C1" s="1" t="s">
        <v>320</v>
      </c>
      <c r="D1" s="1" t="s">
        <v>321</v>
      </c>
      <c r="E1" s="1" t="s">
        <v>322</v>
      </c>
      <c r="F1" s="1" t="s">
        <v>323</v>
      </c>
    </row>
    <row r="2" spans="1:6" x14ac:dyDescent="0.3">
      <c r="A2" s="4" t="s">
        <v>509</v>
      </c>
      <c r="B2" s="4">
        <v>315</v>
      </c>
      <c r="C2" s="4">
        <v>15</v>
      </c>
      <c r="D2" s="4">
        <v>4.7619047619047623E-2</v>
      </c>
      <c r="E2" s="4">
        <f xml:space="preserve"> 'Runway Hazards'!B18</f>
        <v>0</v>
      </c>
      <c r="F2" s="4">
        <f xml:space="preserve"> 'Runway Hazards'!A18</f>
        <v>0</v>
      </c>
    </row>
    <row r="3" spans="1:6" x14ac:dyDescent="0.3">
      <c r="A3" s="3" t="s">
        <v>324</v>
      </c>
      <c r="B3" s="3">
        <v>4</v>
      </c>
      <c r="C3" s="3">
        <v>4</v>
      </c>
      <c r="D3" s="3">
        <v>1</v>
      </c>
      <c r="E3" s="3">
        <f>'Rescue Mission'!B18</f>
        <v>1</v>
      </c>
      <c r="F3" s="3">
        <f>'Rescue Mission'!B18</f>
        <v>1</v>
      </c>
    </row>
    <row r="4" spans="1:6" x14ac:dyDescent="0.3">
      <c r="A4" s="3" t="s">
        <v>325</v>
      </c>
      <c r="B4" s="3">
        <v>12</v>
      </c>
      <c r="C4" s="3">
        <v>12</v>
      </c>
      <c r="D4" s="3">
        <v>1</v>
      </c>
      <c r="E4" s="3">
        <f>'Lead Plane Signal Issue'!B18</f>
        <v>0</v>
      </c>
      <c r="F4" s="3">
        <f>'Lead Plane Signal Issue'!A18</f>
        <v>0</v>
      </c>
    </row>
    <row r="5" spans="1:6" x14ac:dyDescent="0.3">
      <c r="A5" s="3" t="s">
        <v>326</v>
      </c>
      <c r="B5" s="3">
        <v>13</v>
      </c>
      <c r="C5" s="3">
        <v>13</v>
      </c>
      <c r="D5" s="3">
        <v>1</v>
      </c>
      <c r="E5" s="3">
        <f>'Air Traffic Spacing Hazards'!B18</f>
        <v>5</v>
      </c>
      <c r="F5" s="3">
        <f>'Air Traffic Spacing Hazards'!A18</f>
        <v>0.35714285714285715</v>
      </c>
    </row>
    <row r="6" spans="1:6" x14ac:dyDescent="0.3">
      <c r="A6" t="s">
        <v>508</v>
      </c>
      <c r="B6">
        <v>227</v>
      </c>
      <c r="C6">
        <v>15</v>
      </c>
      <c r="D6">
        <v>6.6079295154185022E-2</v>
      </c>
      <c r="E6">
        <f>Intrusion!B18</f>
        <v>15</v>
      </c>
      <c r="F6">
        <f>Intrusion!A18</f>
        <v>1</v>
      </c>
    </row>
    <row r="7" spans="1:6" x14ac:dyDescent="0.3">
      <c r="A7" t="s">
        <v>327</v>
      </c>
      <c r="B7">
        <v>84</v>
      </c>
      <c r="C7">
        <v>15</v>
      </c>
      <c r="D7">
        <v>0.1785714285714286</v>
      </c>
      <c r="E7">
        <f xml:space="preserve"> 'Tanker Loading Failure'!B18</f>
        <v>11</v>
      </c>
      <c r="F7">
        <f>'Tanker Loading Failure'!A18</f>
        <v>0.73333333333333328</v>
      </c>
    </row>
    <row r="8" spans="1:6" x14ac:dyDescent="0.3">
      <c r="A8" s="4" t="s">
        <v>328</v>
      </c>
      <c r="B8" s="4">
        <v>58</v>
      </c>
      <c r="C8" s="4">
        <v>15</v>
      </c>
      <c r="D8" s="4">
        <v>0.25862068965517238</v>
      </c>
      <c r="E8" s="4">
        <f>'Fuel Leak'!B18</f>
        <v>3</v>
      </c>
      <c r="F8" s="4">
        <f>'Fuel Leak'!A18</f>
        <v>0.2</v>
      </c>
    </row>
    <row r="9" spans="1:6" x14ac:dyDescent="0.3">
      <c r="A9" s="4" t="s">
        <v>329</v>
      </c>
      <c r="B9" s="4">
        <v>33</v>
      </c>
      <c r="C9" s="4">
        <v>15</v>
      </c>
      <c r="D9" s="4">
        <v>0.45454545454545447</v>
      </c>
      <c r="E9" s="4">
        <f>'Radio Malfunction'!B18</f>
        <v>5</v>
      </c>
      <c r="F9" s="4">
        <f xml:space="preserve"> 'Radio Malfunction'!A18</f>
        <v>0.33333333333333331</v>
      </c>
    </row>
    <row r="10" spans="1:6" x14ac:dyDescent="0.3">
      <c r="A10" s="4" t="s">
        <v>507</v>
      </c>
      <c r="B10" s="4">
        <v>200</v>
      </c>
      <c r="C10" s="4">
        <v>15</v>
      </c>
      <c r="D10" s="4">
        <v>7.4999999999999997E-2</v>
      </c>
      <c r="E10" s="4">
        <f>'Oil Malfunction'!B18</f>
        <v>0</v>
      </c>
      <c r="F10" s="4">
        <f xml:space="preserve"> 'Oil Malfunction'!A18</f>
        <v>0</v>
      </c>
    </row>
    <row r="11" spans="1:6" x14ac:dyDescent="0.3">
      <c r="A11" s="4" t="s">
        <v>330</v>
      </c>
      <c r="B11" s="4">
        <v>59</v>
      </c>
      <c r="C11" s="4">
        <v>15</v>
      </c>
      <c r="D11" s="4">
        <v>0.25423728813559321</v>
      </c>
      <c r="E11" s="4">
        <f>Medivac!B18</f>
        <v>4</v>
      </c>
      <c r="F11" s="4">
        <f>Medivac!A18</f>
        <v>0.26666666666666666</v>
      </c>
    </row>
    <row r="12" spans="1:6" x14ac:dyDescent="0.3">
      <c r="A12" t="s">
        <v>331</v>
      </c>
      <c r="B12">
        <v>367</v>
      </c>
      <c r="C12">
        <v>15</v>
      </c>
      <c r="D12">
        <v>4.0871934604904632E-2</v>
      </c>
      <c r="E12">
        <f>'Avionics Malfunction'!B18</f>
        <v>14</v>
      </c>
      <c r="F12">
        <f>'Avionics Malfunction'!A18</f>
        <v>0.93333333333333335</v>
      </c>
    </row>
    <row r="13" spans="1:6" x14ac:dyDescent="0.3">
      <c r="A13" s="4" t="s">
        <v>332</v>
      </c>
      <c r="B13" s="4">
        <v>62</v>
      </c>
      <c r="C13" s="4">
        <v>15</v>
      </c>
      <c r="D13" s="4">
        <v>0.24193548387096769</v>
      </c>
      <c r="E13" s="4">
        <f>'Refuel Truck Problems'!B18</f>
        <v>7</v>
      </c>
      <c r="F13" s="4">
        <f>'Refuel Truck Problems'!A18</f>
        <v>0.46666666666666667</v>
      </c>
    </row>
    <row r="14" spans="1:6" x14ac:dyDescent="0.3">
      <c r="A14" t="s">
        <v>333</v>
      </c>
      <c r="B14">
        <v>671</v>
      </c>
      <c r="C14">
        <v>15</v>
      </c>
      <c r="D14">
        <v>2.2354694485842031E-2</v>
      </c>
      <c r="E14">
        <f>'Engine Malfunction'!B18</f>
        <v>14</v>
      </c>
      <c r="F14">
        <f>'Engine Malfunction'!A18</f>
        <v>0.93333333333333335</v>
      </c>
    </row>
    <row r="15" spans="1:6" x14ac:dyDescent="0.3">
      <c r="A15" s="4" t="s">
        <v>334</v>
      </c>
      <c r="B15" s="4">
        <v>252</v>
      </c>
      <c r="C15" s="4">
        <v>15</v>
      </c>
      <c r="D15" s="4">
        <v>5.9523809523809521E-2</v>
      </c>
      <c r="E15" s="4">
        <f>'Personnel Duty Hours Exceeded'!B18</f>
        <v>1</v>
      </c>
      <c r="F15" s="4">
        <f>'Personnel Duty Hours Exceeded'!A18</f>
        <v>6.6666666666666666E-2</v>
      </c>
    </row>
    <row r="16" spans="1:6" x14ac:dyDescent="0.3">
      <c r="A16" s="4" t="s">
        <v>506</v>
      </c>
      <c r="B16" s="4">
        <v>645</v>
      </c>
      <c r="C16" s="4">
        <v>15</v>
      </c>
      <c r="D16" s="4">
        <v>2.3255813953488368E-2</v>
      </c>
      <c r="E16" s="4">
        <f>'Control Surface Damage'!B18</f>
        <v>0</v>
      </c>
      <c r="F16" s="4">
        <f>'Control Surface Damage'!A18</f>
        <v>0</v>
      </c>
    </row>
    <row r="17" spans="1:7" x14ac:dyDescent="0.3">
      <c r="A17" t="s">
        <v>335</v>
      </c>
      <c r="B17">
        <v>459</v>
      </c>
      <c r="C17">
        <v>15</v>
      </c>
      <c r="D17">
        <v>3.2679738562091512E-2</v>
      </c>
      <c r="E17">
        <f>'Cargo Letdown Failure'!B18</f>
        <v>12</v>
      </c>
      <c r="F17">
        <f>'Cargo Letdown Failure'!A18</f>
        <v>0.8</v>
      </c>
    </row>
    <row r="18" spans="1:7" x14ac:dyDescent="0.3">
      <c r="A18" s="4" t="s">
        <v>336</v>
      </c>
      <c r="B18" s="4">
        <v>546</v>
      </c>
      <c r="C18" s="4">
        <v>15</v>
      </c>
      <c r="D18" s="4">
        <v>2.7472527472527469E-2</v>
      </c>
      <c r="E18" s="4">
        <f>'Hydraulic Fluid Leak'!B18</f>
        <v>9</v>
      </c>
      <c r="F18" s="4">
        <f>'Hydraulic Fluid Leak'!A18</f>
        <v>0.6</v>
      </c>
      <c r="G18" t="s">
        <v>594</v>
      </c>
    </row>
    <row r="19" spans="1:7" x14ac:dyDescent="0.3">
      <c r="A19" t="s">
        <v>337</v>
      </c>
      <c r="B19">
        <v>35</v>
      </c>
      <c r="C19">
        <v>15</v>
      </c>
      <c r="D19">
        <v>0.42857142857142849</v>
      </c>
      <c r="E19">
        <f>'Inadequate PPE'!B18</f>
        <v>12</v>
      </c>
      <c r="F19">
        <f>'Inadequate PPE'!A18</f>
        <v>0.8</v>
      </c>
    </row>
    <row r="20" spans="1:7" x14ac:dyDescent="0.3">
      <c r="A20" s="4" t="s">
        <v>338</v>
      </c>
      <c r="B20" s="4">
        <v>50</v>
      </c>
      <c r="C20" s="4">
        <v>15</v>
      </c>
      <c r="D20" s="4">
        <v>0.3</v>
      </c>
      <c r="E20" s="4">
        <f>'Load Limits Exceeded'!B18</f>
        <v>9</v>
      </c>
      <c r="F20" s="4">
        <f>'Load Limits Exceeded'!A18</f>
        <v>0.6</v>
      </c>
      <c r="G20" t="s">
        <v>594</v>
      </c>
    </row>
    <row r="21" spans="1:7" x14ac:dyDescent="0.3">
      <c r="A21" t="s">
        <v>339</v>
      </c>
      <c r="B21">
        <v>199</v>
      </c>
      <c r="C21">
        <v>15</v>
      </c>
      <c r="D21">
        <v>7.5376884422110546E-2</v>
      </c>
      <c r="E21">
        <f>'Severe Weather'!B18</f>
        <v>12</v>
      </c>
      <c r="F21" s="2">
        <f>'Severe Weather'!A18</f>
        <v>0.8</v>
      </c>
    </row>
    <row r="22" spans="1:7" x14ac:dyDescent="0.3">
      <c r="A22" t="s">
        <v>505</v>
      </c>
      <c r="B22">
        <v>204</v>
      </c>
      <c r="C22">
        <v>15</v>
      </c>
      <c r="D22">
        <v>7.3529411764705885E-2</v>
      </c>
      <c r="E22">
        <f>'Landing Gear Failure'!B18</f>
        <v>14</v>
      </c>
      <c r="F22">
        <f>'Landing Gear Failure'!A18</f>
        <v>0.93333333333333335</v>
      </c>
    </row>
    <row r="23" spans="1:7" x14ac:dyDescent="0.3">
      <c r="A23" s="3" t="s">
        <v>340</v>
      </c>
      <c r="B23" s="3">
        <v>14</v>
      </c>
      <c r="C23" s="3">
        <v>14</v>
      </c>
      <c r="D23" s="3">
        <v>1</v>
      </c>
      <c r="E23" s="3">
        <f>'Mechanical Malfunction'!B18</f>
        <v>0</v>
      </c>
      <c r="F23" s="3">
        <f>'Mechanical Malfunction'!A18</f>
        <v>0</v>
      </c>
    </row>
    <row r="24" spans="1:7" x14ac:dyDescent="0.3">
      <c r="A24" s="4" t="s">
        <v>341</v>
      </c>
      <c r="B24" s="4">
        <v>42</v>
      </c>
      <c r="C24" s="4">
        <v>15</v>
      </c>
      <c r="D24" s="4">
        <v>0.35714285714285721</v>
      </c>
      <c r="E24" s="4">
        <f>'In-flight Collision'!B18</f>
        <v>2</v>
      </c>
      <c r="F24" s="4">
        <f>'In-flight Collision'!A18</f>
        <v>0.13333333333333333</v>
      </c>
    </row>
    <row r="25" spans="1:7" x14ac:dyDescent="0.3">
      <c r="A25" t="s">
        <v>342</v>
      </c>
      <c r="B25">
        <v>68</v>
      </c>
      <c r="C25">
        <v>15</v>
      </c>
      <c r="D25">
        <v>0.22058823529411761</v>
      </c>
      <c r="E25">
        <f>'Airspace Control Hazards'!B18</f>
        <v>12</v>
      </c>
      <c r="F25">
        <f>'Airspace Control Hazards'!A18</f>
        <v>0.8</v>
      </c>
    </row>
    <row r="26" spans="1:7" x14ac:dyDescent="0.3">
      <c r="A26" t="s">
        <v>343</v>
      </c>
      <c r="B26">
        <v>1063</v>
      </c>
      <c r="C26">
        <v>15</v>
      </c>
      <c r="D26">
        <v>1.411100658513641E-2</v>
      </c>
      <c r="E26">
        <f>'Bucket Drop Failure'!B18</f>
        <v>11</v>
      </c>
      <c r="F26">
        <f>'Bucket Drop Failure'!A18</f>
        <v>0.73333333333333328</v>
      </c>
    </row>
    <row r="27" spans="1:7" x14ac:dyDescent="0.3">
      <c r="A27" t="s">
        <v>344</v>
      </c>
      <c r="B27">
        <v>35</v>
      </c>
      <c r="C27">
        <v>15</v>
      </c>
      <c r="D27">
        <v>0.42857142857142849</v>
      </c>
      <c r="E27">
        <f>'Helitorch Operations Failure'!B18</f>
        <v>12</v>
      </c>
      <c r="F27">
        <f>'Helitorch Operations Failure'!A18</f>
        <v>0.8</v>
      </c>
    </row>
    <row r="28" spans="1:7" x14ac:dyDescent="0.3">
      <c r="A28" t="s">
        <v>504</v>
      </c>
      <c r="B28">
        <v>479</v>
      </c>
      <c r="C28">
        <v>15</v>
      </c>
      <c r="D28">
        <v>3.1315240083507313E-2</v>
      </c>
      <c r="E28">
        <f>'Door Failure'!B18</f>
        <v>13</v>
      </c>
      <c r="F28">
        <f>'Door Failure'!A18</f>
        <v>0.8666666666666667</v>
      </c>
    </row>
    <row r="29" spans="1:7" x14ac:dyDescent="0.3">
      <c r="A29" t="s">
        <v>345</v>
      </c>
      <c r="B29">
        <v>129</v>
      </c>
      <c r="C29">
        <v>15</v>
      </c>
      <c r="D29">
        <v>0.1162790697674419</v>
      </c>
      <c r="E29">
        <f>'On-board Caution Light Illumin'!B18</f>
        <v>15</v>
      </c>
      <c r="F29">
        <f>'On-board Caution Light Illumin'!A18</f>
        <v>1</v>
      </c>
    </row>
    <row r="30" spans="1:7" x14ac:dyDescent="0.3">
      <c r="A30" t="s">
        <v>503</v>
      </c>
      <c r="B30">
        <v>57</v>
      </c>
      <c r="C30">
        <v>15</v>
      </c>
      <c r="D30">
        <v>0.26315789473684209</v>
      </c>
      <c r="E30">
        <f>'Jumper Parachute Failure'!B18</f>
        <v>12</v>
      </c>
      <c r="F30">
        <f>'Jumper Parachute Failure'!A18</f>
        <v>0.8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8"/>
  <sheetViews>
    <sheetView workbookViewId="0">
      <selection activeCell="A18" sqref="A18:B18"/>
    </sheetView>
  </sheetViews>
  <sheetFormatPr defaultRowHeight="14.4" x14ac:dyDescent="0.3"/>
  <sheetData>
    <row r="1" spans="1:3" x14ac:dyDescent="0.3">
      <c r="A1" s="1" t="s">
        <v>0</v>
      </c>
      <c r="B1" s="1" t="s">
        <v>1</v>
      </c>
    </row>
    <row r="2" spans="1:3" x14ac:dyDescent="0.3">
      <c r="A2" t="s">
        <v>18</v>
      </c>
      <c r="B2">
        <v>1</v>
      </c>
      <c r="C2" t="s">
        <v>357</v>
      </c>
    </row>
    <row r="3" spans="1:3" x14ac:dyDescent="0.3">
      <c r="A3" t="s">
        <v>19</v>
      </c>
      <c r="B3">
        <v>0</v>
      </c>
      <c r="C3" t="s">
        <v>358</v>
      </c>
    </row>
    <row r="4" spans="1:3" x14ac:dyDescent="0.3">
      <c r="A4" t="s">
        <v>20</v>
      </c>
      <c r="B4">
        <v>0</v>
      </c>
      <c r="C4" t="s">
        <v>359</v>
      </c>
    </row>
    <row r="5" spans="1:3" x14ac:dyDescent="0.3">
      <c r="A5" t="s">
        <v>21</v>
      </c>
      <c r="B5">
        <v>1</v>
      </c>
      <c r="C5" t="s">
        <v>357</v>
      </c>
    </row>
    <row r="6" spans="1:3" x14ac:dyDescent="0.3">
      <c r="A6" t="s">
        <v>22</v>
      </c>
      <c r="B6">
        <v>0</v>
      </c>
      <c r="C6" t="s">
        <v>360</v>
      </c>
    </row>
    <row r="7" spans="1:3" x14ac:dyDescent="0.3">
      <c r="A7" t="s">
        <v>23</v>
      </c>
      <c r="B7">
        <v>0</v>
      </c>
      <c r="C7" t="s">
        <v>361</v>
      </c>
    </row>
    <row r="8" spans="1:3" x14ac:dyDescent="0.3">
      <c r="A8" t="s">
        <v>24</v>
      </c>
      <c r="B8">
        <v>0</v>
      </c>
      <c r="C8" t="s">
        <v>362</v>
      </c>
    </row>
    <row r="9" spans="1:3" x14ac:dyDescent="0.3">
      <c r="A9" t="s">
        <v>25</v>
      </c>
      <c r="B9">
        <v>1</v>
      </c>
      <c r="C9" t="s">
        <v>363</v>
      </c>
    </row>
    <row r="10" spans="1:3" x14ac:dyDescent="0.3">
      <c r="A10" t="s">
        <v>26</v>
      </c>
      <c r="B10">
        <v>1</v>
      </c>
    </row>
    <row r="11" spans="1:3" x14ac:dyDescent="0.3">
      <c r="A11" t="s">
        <v>27</v>
      </c>
      <c r="B11">
        <v>0</v>
      </c>
      <c r="C11" t="s">
        <v>364</v>
      </c>
    </row>
    <row r="12" spans="1:3" x14ac:dyDescent="0.3">
      <c r="A12" t="s">
        <v>28</v>
      </c>
      <c r="B12">
        <v>1</v>
      </c>
      <c r="C12" t="s">
        <v>357</v>
      </c>
    </row>
    <row r="13" spans="1:3" x14ac:dyDescent="0.3">
      <c r="A13" t="s">
        <v>29</v>
      </c>
      <c r="B13">
        <v>0</v>
      </c>
      <c r="C13" t="s">
        <v>362</v>
      </c>
    </row>
    <row r="14" spans="1:3" x14ac:dyDescent="0.3">
      <c r="A14" t="s">
        <v>30</v>
      </c>
      <c r="B14">
        <v>0</v>
      </c>
      <c r="C14" t="s">
        <v>365</v>
      </c>
    </row>
    <row r="18" spans="1:2" x14ac:dyDescent="0.3">
      <c r="A18">
        <f>B18/14</f>
        <v>0.35714285714285715</v>
      </c>
      <c r="B18">
        <f>SUM(B2:B16)</f>
        <v>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8"/>
  <sheetViews>
    <sheetView workbookViewId="0">
      <selection activeCell="B18" sqref="A18:B18"/>
    </sheetView>
  </sheetViews>
  <sheetFormatPr defaultRowHeight="14.4" x14ac:dyDescent="0.3"/>
  <sheetData>
    <row r="1" spans="1:3" x14ac:dyDescent="0.3">
      <c r="A1" s="1" t="s">
        <v>0</v>
      </c>
      <c r="B1" s="1" t="s">
        <v>1</v>
      </c>
    </row>
    <row r="2" spans="1:3" x14ac:dyDescent="0.3">
      <c r="A2" t="s">
        <v>31</v>
      </c>
      <c r="B2">
        <v>1</v>
      </c>
      <c r="C2" t="s">
        <v>366</v>
      </c>
    </row>
    <row r="3" spans="1:3" x14ac:dyDescent="0.3">
      <c r="A3" t="s">
        <v>32</v>
      </c>
      <c r="B3">
        <v>1</v>
      </c>
      <c r="C3" t="s">
        <v>366</v>
      </c>
    </row>
    <row r="4" spans="1:3" x14ac:dyDescent="0.3">
      <c r="A4" t="s">
        <v>33</v>
      </c>
      <c r="B4">
        <v>1</v>
      </c>
      <c r="C4" t="s">
        <v>366</v>
      </c>
    </row>
    <row r="5" spans="1:3" x14ac:dyDescent="0.3">
      <c r="A5" t="s">
        <v>34</v>
      </c>
      <c r="B5">
        <v>1</v>
      </c>
      <c r="C5" t="s">
        <v>367</v>
      </c>
    </row>
    <row r="6" spans="1:3" x14ac:dyDescent="0.3">
      <c r="A6" t="s">
        <v>35</v>
      </c>
      <c r="B6">
        <v>1</v>
      </c>
      <c r="C6" t="s">
        <v>368</v>
      </c>
    </row>
    <row r="7" spans="1:3" x14ac:dyDescent="0.3">
      <c r="A7" t="s">
        <v>36</v>
      </c>
      <c r="B7">
        <v>1</v>
      </c>
      <c r="C7" t="s">
        <v>366</v>
      </c>
    </row>
    <row r="8" spans="1:3" x14ac:dyDescent="0.3">
      <c r="A8" t="s">
        <v>37</v>
      </c>
      <c r="B8">
        <v>1</v>
      </c>
      <c r="C8" t="s">
        <v>366</v>
      </c>
    </row>
    <row r="9" spans="1:3" x14ac:dyDescent="0.3">
      <c r="A9" t="s">
        <v>38</v>
      </c>
      <c r="B9">
        <v>1</v>
      </c>
      <c r="C9" t="s">
        <v>366</v>
      </c>
    </row>
    <row r="10" spans="1:3" x14ac:dyDescent="0.3">
      <c r="A10" t="s">
        <v>39</v>
      </c>
      <c r="B10">
        <v>1</v>
      </c>
      <c r="C10" t="s">
        <v>366</v>
      </c>
    </row>
    <row r="11" spans="1:3" x14ac:dyDescent="0.3">
      <c r="A11" t="s">
        <v>40</v>
      </c>
      <c r="B11">
        <v>1</v>
      </c>
      <c r="C11" t="s">
        <v>366</v>
      </c>
    </row>
    <row r="12" spans="1:3" x14ac:dyDescent="0.3">
      <c r="A12" t="s">
        <v>41</v>
      </c>
      <c r="B12">
        <v>1</v>
      </c>
      <c r="C12" t="s">
        <v>366</v>
      </c>
    </row>
    <row r="13" spans="1:3" x14ac:dyDescent="0.3">
      <c r="A13" t="s">
        <v>42</v>
      </c>
      <c r="B13">
        <v>1</v>
      </c>
      <c r="C13" t="s">
        <v>366</v>
      </c>
    </row>
    <row r="14" spans="1:3" x14ac:dyDescent="0.3">
      <c r="A14" t="s">
        <v>43</v>
      </c>
      <c r="B14">
        <v>1</v>
      </c>
      <c r="C14" t="s">
        <v>366</v>
      </c>
    </row>
    <row r="15" spans="1:3" x14ac:dyDescent="0.3">
      <c r="A15" t="s">
        <v>44</v>
      </c>
      <c r="B15">
        <v>1</v>
      </c>
      <c r="C15" t="s">
        <v>366</v>
      </c>
    </row>
    <row r="16" spans="1:3" x14ac:dyDescent="0.3">
      <c r="A16" t="s">
        <v>45</v>
      </c>
      <c r="B16">
        <v>1</v>
      </c>
      <c r="C16" t="s">
        <v>366</v>
      </c>
    </row>
    <row r="18" spans="1:2" x14ac:dyDescent="0.3">
      <c r="A18">
        <f>B18/15</f>
        <v>1</v>
      </c>
      <c r="B18">
        <f>SUM(B2:B16)</f>
        <v>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8"/>
  <sheetViews>
    <sheetView workbookViewId="0">
      <selection activeCell="A18" sqref="A18:B18"/>
    </sheetView>
  </sheetViews>
  <sheetFormatPr defaultRowHeight="14.4" x14ac:dyDescent="0.3"/>
  <sheetData>
    <row r="1" spans="1:3" x14ac:dyDescent="0.3">
      <c r="A1" s="1" t="s">
        <v>0</v>
      </c>
      <c r="B1" s="1" t="s">
        <v>1</v>
      </c>
    </row>
    <row r="2" spans="1:3" x14ac:dyDescent="0.3">
      <c r="A2" t="s">
        <v>46</v>
      </c>
      <c r="B2">
        <v>1</v>
      </c>
      <c r="C2" t="s">
        <v>369</v>
      </c>
    </row>
    <row r="3" spans="1:3" x14ac:dyDescent="0.3">
      <c r="A3" t="s">
        <v>47</v>
      </c>
      <c r="B3">
        <v>0</v>
      </c>
      <c r="C3" t="s">
        <v>370</v>
      </c>
    </row>
    <row r="4" spans="1:3" x14ac:dyDescent="0.3">
      <c r="A4" t="s">
        <v>48</v>
      </c>
      <c r="B4">
        <v>1</v>
      </c>
      <c r="C4" t="s">
        <v>371</v>
      </c>
    </row>
    <row r="5" spans="1:3" x14ac:dyDescent="0.3">
      <c r="A5" t="s">
        <v>49</v>
      </c>
      <c r="B5">
        <v>1</v>
      </c>
      <c r="C5" t="s">
        <v>371</v>
      </c>
    </row>
    <row r="6" spans="1:3" x14ac:dyDescent="0.3">
      <c r="A6" t="s">
        <v>50</v>
      </c>
      <c r="B6">
        <v>1</v>
      </c>
      <c r="C6" t="s">
        <v>372</v>
      </c>
    </row>
    <row r="7" spans="1:3" x14ac:dyDescent="0.3">
      <c r="A7" t="s">
        <v>51</v>
      </c>
      <c r="B7">
        <v>1</v>
      </c>
      <c r="C7" t="s">
        <v>373</v>
      </c>
    </row>
    <row r="8" spans="1:3" x14ac:dyDescent="0.3">
      <c r="A8" t="s">
        <v>52</v>
      </c>
      <c r="B8">
        <v>1</v>
      </c>
      <c r="C8" t="s">
        <v>374</v>
      </c>
    </row>
    <row r="9" spans="1:3" x14ac:dyDescent="0.3">
      <c r="A9" t="s">
        <v>53</v>
      </c>
      <c r="B9">
        <v>0</v>
      </c>
      <c r="C9" t="s">
        <v>375</v>
      </c>
    </row>
    <row r="10" spans="1:3" x14ac:dyDescent="0.3">
      <c r="A10" t="s">
        <v>54</v>
      </c>
      <c r="B10">
        <v>0</v>
      </c>
      <c r="C10" t="s">
        <v>376</v>
      </c>
    </row>
    <row r="11" spans="1:3" x14ac:dyDescent="0.3">
      <c r="A11" t="s">
        <v>55</v>
      </c>
      <c r="B11">
        <v>1</v>
      </c>
      <c r="C11" t="s">
        <v>377</v>
      </c>
    </row>
    <row r="12" spans="1:3" x14ac:dyDescent="0.3">
      <c r="A12" t="s">
        <v>56</v>
      </c>
      <c r="B12">
        <v>1</v>
      </c>
      <c r="C12" t="s">
        <v>378</v>
      </c>
    </row>
    <row r="13" spans="1:3" x14ac:dyDescent="0.3">
      <c r="A13" t="s">
        <v>57</v>
      </c>
      <c r="B13">
        <v>0</v>
      </c>
      <c r="C13" t="s">
        <v>379</v>
      </c>
    </row>
    <row r="14" spans="1:3" x14ac:dyDescent="0.3">
      <c r="A14" t="s">
        <v>58</v>
      </c>
      <c r="B14">
        <v>1</v>
      </c>
      <c r="C14" t="s">
        <v>380</v>
      </c>
    </row>
    <row r="15" spans="1:3" x14ac:dyDescent="0.3">
      <c r="A15" t="s">
        <v>59</v>
      </c>
      <c r="B15">
        <v>1</v>
      </c>
      <c r="C15" t="s">
        <v>372</v>
      </c>
    </row>
    <row r="16" spans="1:3" x14ac:dyDescent="0.3">
      <c r="A16" t="s">
        <v>60</v>
      </c>
      <c r="B16">
        <v>1</v>
      </c>
      <c r="C16" t="s">
        <v>381</v>
      </c>
    </row>
    <row r="18" spans="1:2" x14ac:dyDescent="0.3">
      <c r="A18">
        <f>B18/15</f>
        <v>0.73333333333333328</v>
      </c>
      <c r="B18">
        <f>SUM(B2:B16)</f>
        <v>11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20"/>
  <sheetViews>
    <sheetView workbookViewId="0">
      <selection activeCell="B19" sqref="B19"/>
    </sheetView>
  </sheetViews>
  <sheetFormatPr defaultRowHeight="14.4" x14ac:dyDescent="0.3"/>
  <sheetData>
    <row r="1" spans="1:3" x14ac:dyDescent="0.3">
      <c r="A1" s="1" t="s">
        <v>0</v>
      </c>
      <c r="B1" s="1" t="s">
        <v>1</v>
      </c>
    </row>
    <row r="2" spans="1:3" x14ac:dyDescent="0.3">
      <c r="A2" t="s">
        <v>561</v>
      </c>
      <c r="B2">
        <v>0</v>
      </c>
    </row>
    <row r="3" spans="1:3" x14ac:dyDescent="0.3">
      <c r="A3" t="s">
        <v>562</v>
      </c>
      <c r="B3">
        <v>0</v>
      </c>
    </row>
    <row r="4" spans="1:3" x14ac:dyDescent="0.3">
      <c r="A4" t="s">
        <v>563</v>
      </c>
      <c r="B4">
        <v>0</v>
      </c>
    </row>
    <row r="5" spans="1:3" x14ac:dyDescent="0.3">
      <c r="A5" t="s">
        <v>564</v>
      </c>
      <c r="B5">
        <v>0</v>
      </c>
    </row>
    <row r="6" spans="1:3" x14ac:dyDescent="0.3">
      <c r="A6" t="s">
        <v>565</v>
      </c>
      <c r="B6">
        <v>0</v>
      </c>
    </row>
    <row r="7" spans="1:3" x14ac:dyDescent="0.3">
      <c r="A7" t="s">
        <v>62</v>
      </c>
      <c r="B7">
        <v>1</v>
      </c>
    </row>
    <row r="8" spans="1:3" x14ac:dyDescent="0.3">
      <c r="A8" t="s">
        <v>566</v>
      </c>
      <c r="B8">
        <v>0</v>
      </c>
    </row>
    <row r="9" spans="1:3" x14ac:dyDescent="0.3">
      <c r="A9" t="s">
        <v>64</v>
      </c>
      <c r="B9">
        <v>0</v>
      </c>
      <c r="C9" t="s">
        <v>384</v>
      </c>
    </row>
    <row r="10" spans="1:3" x14ac:dyDescent="0.3">
      <c r="A10" t="s">
        <v>567</v>
      </c>
      <c r="B10">
        <v>0</v>
      </c>
    </row>
    <row r="11" spans="1:3" x14ac:dyDescent="0.3">
      <c r="A11" t="s">
        <v>568</v>
      </c>
      <c r="B11">
        <v>0</v>
      </c>
    </row>
    <row r="12" spans="1:3" x14ac:dyDescent="0.3">
      <c r="A12" t="s">
        <v>63</v>
      </c>
      <c r="B12">
        <v>1</v>
      </c>
      <c r="C12" t="s">
        <v>383</v>
      </c>
    </row>
    <row r="13" spans="1:3" x14ac:dyDescent="0.3">
      <c r="A13" t="s">
        <v>569</v>
      </c>
      <c r="B13">
        <v>0</v>
      </c>
    </row>
    <row r="14" spans="1:3" x14ac:dyDescent="0.3">
      <c r="A14" t="s">
        <v>570</v>
      </c>
      <c r="B14">
        <v>0</v>
      </c>
    </row>
    <row r="15" spans="1:3" x14ac:dyDescent="0.3">
      <c r="A15" t="s">
        <v>61</v>
      </c>
      <c r="B15">
        <v>1</v>
      </c>
    </row>
    <row r="16" spans="1:3" x14ac:dyDescent="0.3">
      <c r="A16" t="s">
        <v>571</v>
      </c>
      <c r="B16">
        <v>0</v>
      </c>
    </row>
    <row r="18" spans="1:3" x14ac:dyDescent="0.3">
      <c r="A18">
        <f>B18/15</f>
        <v>0.2</v>
      </c>
      <c r="B18">
        <f>SUM(B2:B16)</f>
        <v>3</v>
      </c>
    </row>
    <row r="20" spans="1:3" x14ac:dyDescent="0.3">
      <c r="C20" t="s">
        <v>382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8"/>
  <sheetViews>
    <sheetView workbookViewId="0">
      <selection activeCell="C21" sqref="C21"/>
    </sheetView>
  </sheetViews>
  <sheetFormatPr defaultRowHeight="14.4" x14ac:dyDescent="0.3"/>
  <sheetData>
    <row r="1" spans="1:3" x14ac:dyDescent="0.3">
      <c r="A1" s="1" t="s">
        <v>0</v>
      </c>
      <c r="B1" s="1" t="s">
        <v>1</v>
      </c>
    </row>
    <row r="2" spans="1:3" x14ac:dyDescent="0.3">
      <c r="A2" t="s">
        <v>553</v>
      </c>
      <c r="B2">
        <v>0</v>
      </c>
    </row>
    <row r="3" spans="1:3" x14ac:dyDescent="0.3">
      <c r="A3" t="s">
        <v>71</v>
      </c>
      <c r="B3">
        <v>1</v>
      </c>
      <c r="C3" t="s">
        <v>385</v>
      </c>
    </row>
    <row r="4" spans="1:3" x14ac:dyDescent="0.3">
      <c r="A4" t="s">
        <v>554</v>
      </c>
      <c r="B4">
        <v>0</v>
      </c>
    </row>
    <row r="5" spans="1:3" x14ac:dyDescent="0.3">
      <c r="A5" t="s">
        <v>555</v>
      </c>
      <c r="B5">
        <v>0</v>
      </c>
    </row>
    <row r="6" spans="1:3" x14ac:dyDescent="0.3">
      <c r="A6" t="s">
        <v>556</v>
      </c>
      <c r="B6">
        <v>0</v>
      </c>
    </row>
    <row r="7" spans="1:3" x14ac:dyDescent="0.3">
      <c r="A7" t="s">
        <v>65</v>
      </c>
      <c r="B7">
        <v>1</v>
      </c>
    </row>
    <row r="8" spans="1:3" x14ac:dyDescent="0.3">
      <c r="A8" t="s">
        <v>68</v>
      </c>
      <c r="B8">
        <v>1</v>
      </c>
      <c r="C8" t="s">
        <v>387</v>
      </c>
    </row>
    <row r="9" spans="1:3" x14ac:dyDescent="0.3">
      <c r="A9" t="s">
        <v>557</v>
      </c>
      <c r="B9">
        <v>0</v>
      </c>
    </row>
    <row r="10" spans="1:3" x14ac:dyDescent="0.3">
      <c r="A10" t="s">
        <v>67</v>
      </c>
      <c r="B10">
        <v>0</v>
      </c>
      <c r="C10" t="s">
        <v>386</v>
      </c>
    </row>
    <row r="11" spans="1:3" x14ac:dyDescent="0.3">
      <c r="A11" t="s">
        <v>69</v>
      </c>
      <c r="B11">
        <v>1</v>
      </c>
    </row>
    <row r="12" spans="1:3" x14ac:dyDescent="0.3">
      <c r="A12" t="s">
        <v>70</v>
      </c>
      <c r="B12">
        <v>1</v>
      </c>
      <c r="C12" t="s">
        <v>388</v>
      </c>
    </row>
    <row r="13" spans="1:3" x14ac:dyDescent="0.3">
      <c r="A13" t="s">
        <v>558</v>
      </c>
      <c r="B13">
        <v>0</v>
      </c>
    </row>
    <row r="14" spans="1:3" x14ac:dyDescent="0.3">
      <c r="A14" t="s">
        <v>559</v>
      </c>
      <c r="B14">
        <v>0</v>
      </c>
    </row>
    <row r="15" spans="1:3" x14ac:dyDescent="0.3">
      <c r="A15" t="s">
        <v>66</v>
      </c>
      <c r="B15">
        <v>0</v>
      </c>
    </row>
    <row r="16" spans="1:3" x14ac:dyDescent="0.3">
      <c r="A16" t="s">
        <v>560</v>
      </c>
      <c r="B16">
        <v>0</v>
      </c>
    </row>
    <row r="18" spans="1:2" x14ac:dyDescent="0.3">
      <c r="A18">
        <f>B18/15</f>
        <v>0.33333333333333331</v>
      </c>
      <c r="B18">
        <f>SUM(B2:B16)</f>
        <v>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22"/>
  <sheetViews>
    <sheetView workbookViewId="0">
      <selection activeCell="B19" sqref="B19"/>
    </sheetView>
  </sheetViews>
  <sheetFormatPr defaultRowHeight="14.4" x14ac:dyDescent="0.3"/>
  <sheetData>
    <row r="1" spans="1:4" x14ac:dyDescent="0.3">
      <c r="A1" s="1" t="s">
        <v>0</v>
      </c>
      <c r="B1" s="1" t="s">
        <v>1</v>
      </c>
    </row>
    <row r="2" spans="1:4" x14ac:dyDescent="0.3">
      <c r="A2" t="s">
        <v>290</v>
      </c>
      <c r="B2">
        <v>0</v>
      </c>
    </row>
    <row r="3" spans="1:4" x14ac:dyDescent="0.3">
      <c r="A3" t="s">
        <v>595</v>
      </c>
      <c r="B3">
        <v>0</v>
      </c>
    </row>
    <row r="4" spans="1:4" x14ac:dyDescent="0.3">
      <c r="A4" t="s">
        <v>596</v>
      </c>
      <c r="B4">
        <v>0</v>
      </c>
    </row>
    <row r="5" spans="1:4" x14ac:dyDescent="0.3">
      <c r="A5" t="s">
        <v>597</v>
      </c>
      <c r="B5">
        <v>0</v>
      </c>
    </row>
    <row r="6" spans="1:4" x14ac:dyDescent="0.3">
      <c r="A6" t="s">
        <v>598</v>
      </c>
      <c r="B6">
        <v>0</v>
      </c>
    </row>
    <row r="7" spans="1:4" x14ac:dyDescent="0.3">
      <c r="A7" t="s">
        <v>599</v>
      </c>
      <c r="B7">
        <v>0</v>
      </c>
    </row>
    <row r="8" spans="1:4" x14ac:dyDescent="0.3">
      <c r="A8" t="s">
        <v>291</v>
      </c>
      <c r="B8">
        <v>0</v>
      </c>
    </row>
    <row r="9" spans="1:4" x14ac:dyDescent="0.3">
      <c r="A9" t="s">
        <v>600</v>
      </c>
      <c r="B9">
        <v>0</v>
      </c>
    </row>
    <row r="10" spans="1:4" x14ac:dyDescent="0.3">
      <c r="A10" t="s">
        <v>601</v>
      </c>
      <c r="B10">
        <v>0</v>
      </c>
    </row>
    <row r="11" spans="1:4" x14ac:dyDescent="0.3">
      <c r="A11" t="s">
        <v>602</v>
      </c>
      <c r="B11">
        <v>0</v>
      </c>
    </row>
    <row r="12" spans="1:4" x14ac:dyDescent="0.3">
      <c r="A12" t="s">
        <v>603</v>
      </c>
      <c r="B12">
        <v>0</v>
      </c>
    </row>
    <row r="13" spans="1:4" x14ac:dyDescent="0.3">
      <c r="A13" t="s">
        <v>604</v>
      </c>
      <c r="B13">
        <v>0</v>
      </c>
    </row>
    <row r="14" spans="1:4" x14ac:dyDescent="0.3">
      <c r="A14" t="s">
        <v>605</v>
      </c>
      <c r="B14">
        <v>0</v>
      </c>
    </row>
    <row r="15" spans="1:4" x14ac:dyDescent="0.3">
      <c r="A15" t="s">
        <v>606</v>
      </c>
      <c r="B15">
        <v>0</v>
      </c>
    </row>
    <row r="16" spans="1:4" x14ac:dyDescent="0.3">
      <c r="A16" t="s">
        <v>607</v>
      </c>
      <c r="B16">
        <v>0</v>
      </c>
      <c r="D16" t="s">
        <v>389</v>
      </c>
    </row>
    <row r="18" spans="1:3" x14ac:dyDescent="0.3">
      <c r="A18">
        <f>B18/15</f>
        <v>0</v>
      </c>
      <c r="B18">
        <f>SUM(B2:B16)</f>
        <v>0</v>
      </c>
    </row>
    <row r="20" spans="1:3" x14ac:dyDescent="0.3">
      <c r="C20" t="s">
        <v>390</v>
      </c>
    </row>
    <row r="22" spans="1:3" x14ac:dyDescent="0.3">
      <c r="C22" t="s">
        <v>391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Runway Hazards</vt:lpstr>
      <vt:lpstr>Rescue Mission</vt:lpstr>
      <vt:lpstr>Lead Plane Signal Issue</vt:lpstr>
      <vt:lpstr>Air Traffic Spacing Hazards</vt:lpstr>
      <vt:lpstr>Intrusion</vt:lpstr>
      <vt:lpstr>Tanker Loading Failure</vt:lpstr>
      <vt:lpstr>Fuel Leak</vt:lpstr>
      <vt:lpstr>Radio Malfunction</vt:lpstr>
      <vt:lpstr>Oil Malfunction</vt:lpstr>
      <vt:lpstr>Medivac</vt:lpstr>
      <vt:lpstr>Avionics Malfunction</vt:lpstr>
      <vt:lpstr>Refuel Truck Problems</vt:lpstr>
      <vt:lpstr>Engine Malfunction</vt:lpstr>
      <vt:lpstr>Personnel Duty Hours Exceeded</vt:lpstr>
      <vt:lpstr>Control Surface Damage</vt:lpstr>
      <vt:lpstr>Cargo Letdown Failure</vt:lpstr>
      <vt:lpstr>Hydraulic Fluid Leak</vt:lpstr>
      <vt:lpstr>Inadequate PPE</vt:lpstr>
      <vt:lpstr>Load Limits Exceeded</vt:lpstr>
      <vt:lpstr>Severe Weather</vt:lpstr>
      <vt:lpstr>Landing Gear Failure</vt:lpstr>
      <vt:lpstr>Mechanical Malfunction</vt:lpstr>
      <vt:lpstr>In-flight Collision</vt:lpstr>
      <vt:lpstr>Airspace Control Hazards</vt:lpstr>
      <vt:lpstr>Bucket Drop Failure</vt:lpstr>
      <vt:lpstr>Helitorch Operations Failure</vt:lpstr>
      <vt:lpstr>Door Failure</vt:lpstr>
      <vt:lpstr>On-board Caution Light Illumin</vt:lpstr>
      <vt:lpstr>Jumper Parachute Failure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Andrade, Sequoia R. (ARC-TI)[KBR Wyle Services, LLC]</cp:lastModifiedBy>
  <dcterms:created xsi:type="dcterms:W3CDTF">2022-04-06T20:45:05Z</dcterms:created>
  <dcterms:modified xsi:type="dcterms:W3CDTF">2022-04-07T23:46:08Z</dcterms:modified>
</cp:coreProperties>
</file>