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12" activeTab="7"/>
  </bookViews>
  <sheets>
    <sheet name="Overall Plan" sheetId="7" r:id="rId1"/>
    <sheet name="Dashboards" sheetId="9" r:id="rId2"/>
    <sheet name="Reporting" sheetId="12" r:id="rId3"/>
    <sheet name="User Management" sheetId="14" r:id="rId4"/>
    <sheet name="Inventory Management" sheetId="8" r:id="rId5"/>
    <sheet name="Financial Documents" sheetId="2" r:id="rId6"/>
    <sheet name="Website" sheetId="13" r:id="rId7"/>
    <sheet name="Notification" sheetId="15" r:id="rId8"/>
    <sheet name="Customers &amp; Invoices" sheetId="5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E39" i="13" l="1"/>
  <c r="E37" i="13"/>
  <c r="E29" i="13"/>
  <c r="E27" i="13"/>
  <c r="E24" i="13"/>
  <c r="E22" i="13"/>
  <c r="E19" i="13"/>
  <c r="E18" i="13"/>
  <c r="E17" i="13"/>
  <c r="E16" i="13"/>
  <c r="E13" i="13"/>
  <c r="E12" i="13"/>
  <c r="E8" i="13"/>
  <c r="E34" i="2"/>
  <c r="E33" i="2"/>
  <c r="E32" i="2"/>
  <c r="E31" i="2"/>
  <c r="E30" i="2"/>
  <c r="E29" i="2"/>
  <c r="E26" i="2"/>
  <c r="E25" i="2"/>
  <c r="E24" i="2"/>
  <c r="E23" i="2"/>
  <c r="E22" i="2"/>
  <c r="E21" i="2"/>
  <c r="E20" i="2"/>
  <c r="E17" i="2"/>
  <c r="E16" i="2"/>
  <c r="E14" i="2"/>
  <c r="E13" i="2"/>
  <c r="E12" i="2"/>
  <c r="E11" i="2"/>
  <c r="E10" i="2"/>
  <c r="E9" i="13" l="1"/>
  <c r="E80" i="8"/>
  <c r="E79" i="8"/>
  <c r="E76" i="8"/>
  <c r="E75" i="8"/>
  <c r="E74" i="8"/>
  <c r="E73" i="8"/>
  <c r="E72" i="8"/>
  <c r="E71" i="8"/>
  <c r="E68" i="8"/>
  <c r="E65" i="8"/>
  <c r="E64" i="8"/>
  <c r="E63" i="8"/>
  <c r="E62" i="8"/>
  <c r="E61" i="8"/>
  <c r="E58" i="8"/>
  <c r="E57" i="8"/>
  <c r="E55" i="8"/>
  <c r="E56" i="8"/>
  <c r="E54" i="8"/>
  <c r="E43" i="8"/>
  <c r="E51" i="8"/>
  <c r="E50" i="8"/>
  <c r="E48" i="8"/>
  <c r="E49" i="8"/>
  <c r="E47" i="8"/>
  <c r="E44" i="8"/>
  <c r="E42" i="8"/>
  <c r="E41" i="8"/>
  <c r="E40" i="8"/>
  <c r="E36" i="8"/>
  <c r="E32" i="8"/>
  <c r="E37" i="8"/>
  <c r="E35" i="8"/>
  <c r="E34" i="8"/>
  <c r="E33" i="8"/>
  <c r="E31" i="8"/>
  <c r="E26" i="8"/>
  <c r="E27" i="8"/>
  <c r="E21" i="8"/>
  <c r="E23" i="8"/>
  <c r="E17" i="8"/>
  <c r="E16" i="8"/>
  <c r="E12" i="8"/>
  <c r="E11" i="8"/>
  <c r="E8" i="8"/>
  <c r="E3" i="8"/>
  <c r="E22" i="15" l="1"/>
  <c r="E20" i="9" l="1"/>
  <c r="E19" i="9"/>
  <c r="E18" i="9"/>
  <c r="E17" i="9"/>
  <c r="E16" i="9"/>
  <c r="E15" i="9"/>
  <c r="E14" i="9"/>
  <c r="E13" i="9"/>
  <c r="E12" i="9"/>
  <c r="E11" i="9"/>
  <c r="E10" i="9"/>
  <c r="E9" i="9"/>
  <c r="E8" i="9"/>
  <c r="E24" i="14" l="1"/>
  <c r="E7" i="7" s="1"/>
  <c r="E49" i="13" l="1"/>
  <c r="E10" i="7" s="1"/>
  <c r="E23" i="12"/>
  <c r="E6" i="7" s="1"/>
  <c r="E30" i="5" l="1"/>
  <c r="E31" i="5"/>
  <c r="E26" i="5"/>
  <c r="E25" i="5"/>
  <c r="E19" i="5"/>
  <c r="E34" i="5"/>
  <c r="E36" i="5"/>
  <c r="E35" i="5"/>
  <c r="E29" i="5"/>
  <c r="E42" i="2" l="1"/>
  <c r="E9" i="7" s="1"/>
  <c r="E30" i="9" l="1"/>
  <c r="E5" i="7" s="1"/>
  <c r="E89" i="8"/>
  <c r="E8" i="7" s="1"/>
  <c r="E46" i="5" l="1"/>
  <c r="E11" i="7" s="1"/>
  <c r="E13" i="7" l="1"/>
</calcChain>
</file>

<file path=xl/sharedStrings.xml><?xml version="1.0" encoding="utf-8"?>
<sst xmlns="http://schemas.openxmlformats.org/spreadsheetml/2006/main" count="355" uniqueCount="258">
  <si>
    <t>No.</t>
  </si>
  <si>
    <t>Main Requirements</t>
  </si>
  <si>
    <t>Requirements Details</t>
  </si>
  <si>
    <t>EFT(Days)</t>
  </si>
  <si>
    <t>Add/Edit View</t>
  </si>
  <si>
    <t>Details</t>
  </si>
  <si>
    <t>List Vew</t>
  </si>
  <si>
    <t>Customers</t>
  </si>
  <si>
    <t>List View to list down all the customers in the system</t>
  </si>
  <si>
    <t>View Customer Details, Projects, Invoices, Receits</t>
  </si>
  <si>
    <t>Add Invoice</t>
  </si>
  <si>
    <t>Generate Customer Invoice</t>
  </si>
  <si>
    <t>Analysis &amp; DB Design</t>
  </si>
  <si>
    <t>DB Design</t>
  </si>
  <si>
    <t>Deployment, Testing and Client Reworks</t>
  </si>
  <si>
    <t>Deployment</t>
  </si>
  <si>
    <t>Testing at our end</t>
  </si>
  <si>
    <t>Client ReWork</t>
  </si>
  <si>
    <t>Total</t>
  </si>
  <si>
    <t>2nd Deployment</t>
  </si>
  <si>
    <t xml:space="preserve">Current Module Deployment </t>
  </si>
  <si>
    <t>Module &amp; Integration Testing</t>
  </si>
  <si>
    <t>Current Module Deployment  &amp; Testing</t>
  </si>
  <si>
    <t>2nd Deployment &amp; Testing</t>
  </si>
  <si>
    <t>Customer Complaints</t>
  </si>
  <si>
    <t>Invoice List View</t>
  </si>
  <si>
    <t>Customer Admin Can view their invoices</t>
  </si>
  <si>
    <t>Edit Invoice</t>
  </si>
  <si>
    <t xml:space="preserve">Mark Invoice Paid UnPaid as well as date (Will be treated as Receipts) </t>
  </si>
  <si>
    <t>Customer and Admin can view complaints</t>
  </si>
  <si>
    <t>Customer can launch new complaints</t>
  </si>
  <si>
    <t>Admin can view detail, can flag as read and add description/reply against it. 
And also can mark close</t>
  </si>
  <si>
    <t>Overall Plan</t>
  </si>
  <si>
    <t>Description</t>
  </si>
  <si>
    <t>Days</t>
  </si>
  <si>
    <t>Invoice</t>
  </si>
  <si>
    <t>Reporting</t>
  </si>
  <si>
    <t>-</t>
  </si>
  <si>
    <t>Dasboards</t>
  </si>
  <si>
    <t>Orders</t>
  </si>
  <si>
    <t>Quotation</t>
  </si>
  <si>
    <t>Create Quotation</t>
  </si>
  <si>
    <t>Admin can create quotations</t>
  </si>
  <si>
    <t>Dashboards</t>
  </si>
  <si>
    <t>Admin</t>
  </si>
  <si>
    <t>Customer</t>
  </si>
  <si>
    <t>Admin/PM</t>
  </si>
  <si>
    <t>Add Customer</t>
  </si>
  <si>
    <t>Register new customers into the system</t>
  </si>
  <si>
    <t>Profile/Details</t>
  </si>
  <si>
    <t>Complaints Reply</t>
  </si>
  <si>
    <t>Complaints Detail Page for Customers where they can see the Admin's reply</t>
  </si>
  <si>
    <t>Create New Order</t>
  </si>
  <si>
    <t>Order List View</t>
  </si>
  <si>
    <t>Qutation Details</t>
  </si>
  <si>
    <t>Update Quotation</t>
  </si>
  <si>
    <t>Admin can view/edit/update quotations</t>
  </si>
  <si>
    <t>Customer can view quotation made by Admin</t>
  </si>
  <si>
    <t>Order Details</t>
  </si>
  <si>
    <t>Receipts</t>
  </si>
  <si>
    <t>Generate Receipts</t>
  </si>
  <si>
    <t>Receipts List View</t>
  </si>
  <si>
    <t>Generate receipts against invoices</t>
  </si>
  <si>
    <t>List down all the receipts against invoices</t>
  </si>
  <si>
    <t>Admin/Customer</t>
  </si>
  <si>
    <t>Customer/Admin/PM</t>
  </si>
  <si>
    <t>Customer/Admin</t>
  </si>
  <si>
    <t>Inventory Management</t>
  </si>
  <si>
    <t>Items</t>
  </si>
  <si>
    <t>Items list Screen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</si>
  <si>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Create new item</t>
    </r>
  </si>
  <si>
    <t>View Item</t>
  </si>
  <si>
    <t>List of Item Variations Screen (SKUs)</t>
  </si>
  <si>
    <t>Create new Item-specification (SKU)</t>
  </si>
  <si>
    <t>View Item-variations (SKU)</t>
  </si>
  <si>
    <t>RFI (needs response) details (for inventory manager)</t>
  </si>
  <si>
    <t>RFI History pop-up (For inventory manager)</t>
  </si>
  <si>
    <t>Warehouse</t>
  </si>
  <si>
    <t>IRF (Items Release Form)</t>
  </si>
  <si>
    <t>Create new Items Release Form (IRF) (for inventory manager)</t>
  </si>
  <si>
    <t>IRFs list (for inventory manager)</t>
  </si>
  <si>
    <t>Widget IRF for inventory manager</t>
  </si>
  <si>
    <t>View IRF (For inventory manager)</t>
  </si>
  <si>
    <t>View IRF (For inventory manager) - Editing</t>
  </si>
  <si>
    <t>Widget IRF for Employee</t>
  </si>
  <si>
    <t>IRFs list (For employee)</t>
  </si>
  <si>
    <t>View IRF page (For employee)</t>
  </si>
  <si>
    <t>Create new Returned Items form (RIF) (For employee)</t>
  </si>
  <si>
    <t>RIFs list (For employee)</t>
  </si>
  <si>
    <t>View RIF (For employee)</t>
  </si>
  <si>
    <t>Widget RIF for Employee</t>
  </si>
  <si>
    <t>Widget RIF for inventory manager</t>
  </si>
  <si>
    <t>View RIF (For inventory manager)</t>
  </si>
  <si>
    <t>RIFs list (For inventory manager)</t>
  </si>
  <si>
    <t>RIF (Returned Items Form)</t>
  </si>
  <si>
    <t>Create new Defected Items form (DIF) (For employee)</t>
  </si>
  <si>
    <t>View DIF for employee</t>
  </si>
  <si>
    <t>List of DIF for employee</t>
  </si>
  <si>
    <t>Widget DIF for Employee</t>
  </si>
  <si>
    <t>View DIF for inventory manager</t>
  </si>
  <si>
    <t>List of DIF for inventory manager</t>
  </si>
  <si>
    <t>Widget DIF for inventory module</t>
  </si>
  <si>
    <t>DIF (Defected Items Forms)</t>
  </si>
  <si>
    <t>Create new Transfer Items Request (TIR) (for warehouse manager)</t>
  </si>
  <si>
    <t>TIRs list (for warehouse manager)</t>
  </si>
  <si>
    <t>View Sent TIR (for warehouse manager)</t>
  </si>
  <si>
    <t>View Sent TIR (for warehouse manager) - Editing</t>
  </si>
  <si>
    <t>Receive TIR (for warehouse manager)</t>
  </si>
  <si>
    <t>Widget TIR for Warehouse manager</t>
  </si>
  <si>
    <t>TIR (Transfer Items Request)</t>
  </si>
  <si>
    <t>Create new Purchase Order (PO) (for warehouse manager)</t>
  </si>
  <si>
    <t>Add item to the PO</t>
  </si>
  <si>
    <t xml:space="preserve">List of PO </t>
  </si>
  <si>
    <t>View PO (for warehouse manager)</t>
  </si>
  <si>
    <t>Widget PO for Employee</t>
  </si>
  <si>
    <t>Receive PO (for inventory manager)</t>
  </si>
  <si>
    <t>Widget PO of inventory manager</t>
  </si>
  <si>
    <t>PO (Purchase Order)</t>
  </si>
  <si>
    <t>Physical Count</t>
  </si>
  <si>
    <t>List of Items (Physical Count)</t>
  </si>
  <si>
    <t>List of vendors</t>
  </si>
  <si>
    <t>View vendor</t>
  </si>
  <si>
    <t>View vendor - Editing</t>
  </si>
  <si>
    <t>Vendor list of transactions</t>
  </si>
  <si>
    <t>Add a transaction</t>
  </si>
  <si>
    <t>Create new vendor</t>
  </si>
  <si>
    <t>Vendors</t>
  </si>
  <si>
    <t>Barcode Printer</t>
  </si>
  <si>
    <t>Item variation (SKU) Pop-up selector for barcode printing</t>
  </si>
  <si>
    <t>From Control Panel: creating quotation</t>
  </si>
  <si>
    <t>Add new item from quotation pop-up</t>
  </si>
  <si>
    <t>Create new item from quotation pop-up</t>
  </si>
  <si>
    <t>Add new item from invoice pop-up</t>
  </si>
  <si>
    <t>From control Panel: invoices screen</t>
  </si>
  <si>
    <t>From Control Panel: receipts screen</t>
  </si>
  <si>
    <t>Financial Documents</t>
  </si>
  <si>
    <t>Dashboard Widgets</t>
  </si>
  <si>
    <t>Form Control Panel: customer list</t>
  </si>
  <si>
    <t>From Control Panel: customer profile</t>
  </si>
  <si>
    <t>From control panel: customer RFQs</t>
  </si>
  <si>
    <t>From Control Panel: customer purchase history</t>
  </si>
  <si>
    <t>Purchase History</t>
  </si>
  <si>
    <t>Quotations</t>
  </si>
  <si>
    <t>For customer: respond to quotation</t>
  </si>
  <si>
    <t>View Quotation (For employee)</t>
  </si>
  <si>
    <t>Payment method</t>
  </si>
  <si>
    <t>For customer: list of quotations</t>
  </si>
  <si>
    <t>For customer: View quotation</t>
  </si>
  <si>
    <t>Invoicing</t>
  </si>
  <si>
    <t xml:space="preserve">For customer: invoice </t>
  </si>
  <si>
    <t>For customer: list of Invoices</t>
  </si>
  <si>
    <t xml:space="preserve">For customer: view invoice </t>
  </si>
  <si>
    <t xml:space="preserve">From Control Panel: creating invoice </t>
  </si>
  <si>
    <t xml:space="preserve">From Control Panel: View invoice </t>
  </si>
  <si>
    <t xml:space="preserve">For customer: receipt </t>
  </si>
  <si>
    <t xml:space="preserve">For customer: list of receipts </t>
  </si>
  <si>
    <t xml:space="preserve">From Control Panel: creating receipt </t>
  </si>
  <si>
    <t>Add new item from Receipt pop-up</t>
  </si>
  <si>
    <t xml:space="preserve">From Control Panel: View receipt </t>
  </si>
  <si>
    <t>Warehouse List</t>
  </si>
  <si>
    <t>Create New Warehouse</t>
  </si>
  <si>
    <t>View Warehouse Details</t>
  </si>
  <si>
    <t>RFI (Request for Item)</t>
  </si>
  <si>
    <t>Create new RFI (Request for Items) for Employee</t>
  </si>
  <si>
    <t>RFIs (Request for Items) list for Employee:</t>
  </si>
  <si>
    <t>View RFI page (for employee)</t>
  </si>
  <si>
    <t>Widget RFI for Employees</t>
  </si>
  <si>
    <t>RFIs list (for inventory manager)</t>
  </si>
  <si>
    <t>Widget RFI for inventory manager</t>
  </si>
  <si>
    <t>Reports</t>
  </si>
  <si>
    <t>Items report</t>
  </si>
  <si>
    <t>RFI report</t>
  </si>
  <si>
    <t>IRF report</t>
  </si>
  <si>
    <t>RIF report</t>
  </si>
  <si>
    <t>DIF report</t>
  </si>
  <si>
    <t>TIR report</t>
  </si>
  <si>
    <t xml:space="preserve">PO report </t>
  </si>
  <si>
    <t>Website</t>
  </si>
  <si>
    <t>Customer &amp; Invoices</t>
  </si>
  <si>
    <t>Format to be provided. Estimates will be given after looking at and analysing the Reports Formats.</t>
  </si>
  <si>
    <t>To Do</t>
  </si>
  <si>
    <t>Analysis</t>
  </si>
  <si>
    <t>Baseline Structure for core modules</t>
  </si>
  <si>
    <t xml:space="preserve">Architecture Artifacts (MVC, DB First, Design Patterns) &amp; Code Repository </t>
  </si>
  <si>
    <t>Master Pages/UI Theme - Integration</t>
  </si>
  <si>
    <t>ER/Database Preperation - for Users, Roles n Security</t>
  </si>
  <si>
    <t>User Management &amp; Security</t>
  </si>
  <si>
    <t>Users</t>
  </si>
  <si>
    <t>Authorized Users allowed to interact with the system</t>
  </si>
  <si>
    <t>List View</t>
  </si>
  <si>
    <t>User List View to List down all the System Users</t>
  </si>
  <si>
    <t>User Add/Edit View to add new or update existing users</t>
  </si>
  <si>
    <t>User Login &amp; Security</t>
  </si>
  <si>
    <t>Login Page</t>
  </si>
  <si>
    <t>Login Page to authenticate valid users</t>
  </si>
  <si>
    <t>Forgot Password Page</t>
  </si>
  <si>
    <t>To change password using an authentication link</t>
  </si>
  <si>
    <t>change Password Page</t>
  </si>
  <si>
    <t>To change existing password</t>
  </si>
  <si>
    <t>User Profile</t>
  </si>
  <si>
    <t>Update Picture, Address etc</t>
  </si>
  <si>
    <t>Rigts Managemnet</t>
  </si>
  <si>
    <t>User Management</t>
  </si>
  <si>
    <t>(Days)</t>
  </si>
  <si>
    <t>RFI Add Item Popup</t>
  </si>
  <si>
    <t>RFI (responded to) details (for inventory manager)</t>
  </si>
  <si>
    <t>(First time)</t>
  </si>
  <si>
    <t>(repeated)</t>
  </si>
  <si>
    <t>Control Panel</t>
  </si>
  <si>
    <t>From control panel: home page</t>
  </si>
  <si>
    <t>From Control Panel: contact us</t>
  </si>
  <si>
    <t>From Control Panel: Add new news or Article</t>
  </si>
  <si>
    <t>Catalogue</t>
  </si>
  <si>
    <t>From Control Panel: Add products to website</t>
  </si>
  <si>
    <t>From Control Panel: Products</t>
  </si>
  <si>
    <t>Form control panel: Adding/Updating Menu</t>
  </si>
  <si>
    <t>Others</t>
  </si>
  <si>
    <t>Search (Static + Dynamic Content)</t>
  </si>
  <si>
    <t>Facebook Plugin Integration</t>
  </si>
  <si>
    <t>Notifications</t>
  </si>
  <si>
    <t>Re Analysis with Team</t>
  </si>
  <si>
    <t>Catalogue PDF Generation</t>
  </si>
  <si>
    <t>Missing in Design</t>
  </si>
  <si>
    <t>E-Cart Screen Integration</t>
  </si>
  <si>
    <t>Menus - Front End</t>
  </si>
  <si>
    <t>Home Page - Front End</t>
  </si>
  <si>
    <t>About Us - Front End</t>
  </si>
  <si>
    <t>From Control Panel: About us: content management system</t>
  </si>
  <si>
    <t>Contact Us - Front End</t>
  </si>
  <si>
    <t>News &amp; Articles - Front End</t>
  </si>
  <si>
    <t>Services Screen - Front End</t>
  </si>
  <si>
    <t>From Control Panel: Services screen</t>
  </si>
  <si>
    <t>From Control Panel: Careers</t>
  </si>
  <si>
    <t>Careers - Front End</t>
  </si>
  <si>
    <t>Control Panel page for adding/editing/deleting Departments/Slider/Partners</t>
  </si>
  <si>
    <t>Product Specification - Front End</t>
  </si>
  <si>
    <t>Checkout Screen Integration</t>
  </si>
  <si>
    <t>(Payment Gateway R&amp;D Required)</t>
  </si>
  <si>
    <t>List View, Add/Edit View, Details View</t>
  </si>
  <si>
    <t>Slider, Main Divs, News &amp; Articles, Partners</t>
  </si>
  <si>
    <t>Facebook Comments for Articles/News</t>
  </si>
  <si>
    <t>Add Product, List View, Detail View</t>
  </si>
  <si>
    <t>Control “best sellers, featured, random, offers” slider</t>
  </si>
  <si>
    <t>List of Products, Information &amp; Specification Screens</t>
  </si>
  <si>
    <t>Screen Missing</t>
  </si>
  <si>
    <t>May vary upon screen design</t>
  </si>
  <si>
    <t>Please elaborate details</t>
  </si>
  <si>
    <t>Depends upon explanation of the Search Functionality</t>
  </si>
  <si>
    <t>R&amp;D and Integration time</t>
  </si>
  <si>
    <t>Time mentioned Above (Row # 18)</t>
  </si>
  <si>
    <t>Company Header/Footer on PDF + Products</t>
  </si>
  <si>
    <t>Alert sent for each variation of the item</t>
  </si>
  <si>
    <t>An alert if the total on-hand quantity reached a single level</t>
  </si>
  <si>
    <t xml:space="preserve">Expiry date notification </t>
  </si>
  <si>
    <t>RFI - Sending an alert to inventory manager</t>
  </si>
  <si>
    <t>RFI - Alert when Edited</t>
  </si>
  <si>
    <t>IRF - Alert to Employee mentioned and to the warehouse manager</t>
  </si>
  <si>
    <t xml:space="preserve">Alert to warehouse manager to Update warehouse on accepting PO by inventory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</si>
</sst>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 applyFill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vertical="top"/>
    </xf>
    <xf numFmtId="164" fontId="4" fillId="0" borderId="0" xfId="1" applyNumberFormat="1" applyFont="1"/>
    <xf numFmtId="0" fontId="2" fillId="0" borderId="0" xfId="0" applyFont="1"/>
    <xf numFmtId="0" fontId="5" fillId="0" borderId="0" xfId="0" applyFont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left" indent="2"/>
    </xf>
    <xf numFmtId="0" fontId="4" fillId="0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indent="10"/>
    </xf>
    <xf numFmtId="0" fontId="0" fillId="0" borderId="0" xfId="0" applyAlignment="1">
      <alignment horizontal="left" inden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top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indent="1"/>
    </xf>
    <xf numFmtId="0" fontId="4" fillId="5" borderId="0" xfId="0" applyFont="1" applyFill="1"/>
    <xf numFmtId="0" fontId="2" fillId="0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zoomScale="80" zoomScaleNormal="80" workbookViewId="0">
      <selection activeCell="D10" sqref="D10"/>
    </sheetView>
  </sheetViews>
  <sheetFormatPr defaultRowHeight="15" x14ac:dyDescent="0.25"/>
  <cols>
    <col min="1" max="1" width="9.140625" style="2"/>
    <col min="2" max="2" width="4.140625" style="2" bestFit="1" customWidth="1"/>
    <col min="3" max="3" width="55" style="2" customWidth="1"/>
    <col min="4" max="4" width="100.5703125" style="8" bestFit="1" customWidth="1"/>
    <col min="5" max="5" width="17.5703125" style="11" customWidth="1"/>
    <col min="6" max="16384" width="9.140625" style="2"/>
  </cols>
  <sheetData>
    <row r="2" spans="2:5" x14ac:dyDescent="0.25">
      <c r="B2" s="27" t="s">
        <v>0</v>
      </c>
      <c r="C2" s="28" t="s">
        <v>1</v>
      </c>
      <c r="D2" s="29" t="s">
        <v>2</v>
      </c>
      <c r="E2" s="30" t="s">
        <v>3</v>
      </c>
    </row>
    <row r="3" spans="2:5" x14ac:dyDescent="0.25">
      <c r="B3" s="46" t="s">
        <v>32</v>
      </c>
      <c r="C3" s="47"/>
      <c r="D3" s="47"/>
      <c r="E3" s="48"/>
    </row>
    <row r="4" spans="2:5" x14ac:dyDescent="0.25">
      <c r="C4" s="13" t="s">
        <v>33</v>
      </c>
      <c r="D4" s="13"/>
      <c r="E4" s="13" t="s">
        <v>34</v>
      </c>
    </row>
    <row r="5" spans="2:5" x14ac:dyDescent="0.25">
      <c r="B5" s="3">
        <v>1</v>
      </c>
      <c r="C5" s="3" t="s">
        <v>43</v>
      </c>
      <c r="D5" s="7"/>
      <c r="E5" s="12">
        <f>+Dashboards!E30</f>
        <v>11.25</v>
      </c>
    </row>
    <row r="6" spans="2:5" ht="15" customHeight="1" x14ac:dyDescent="0.25">
      <c r="B6" s="3">
        <v>2</v>
      </c>
      <c r="C6" s="44" t="s">
        <v>36</v>
      </c>
      <c r="D6" s="45" t="s">
        <v>179</v>
      </c>
      <c r="E6" s="11">
        <f>+Reporting!E23</f>
        <v>0</v>
      </c>
    </row>
    <row r="7" spans="2:5" x14ac:dyDescent="0.25">
      <c r="B7" s="3">
        <v>3</v>
      </c>
      <c r="C7" s="2" t="s">
        <v>202</v>
      </c>
      <c r="E7" s="11">
        <f>+'User Management'!E24</f>
        <v>12.5</v>
      </c>
    </row>
    <row r="8" spans="2:5" x14ac:dyDescent="0.25">
      <c r="B8" s="3">
        <v>4</v>
      </c>
      <c r="C8" s="3" t="s">
        <v>67</v>
      </c>
      <c r="D8" s="7"/>
      <c r="E8" s="12">
        <f>+'Inventory Management'!E89</f>
        <v>44.5</v>
      </c>
    </row>
    <row r="9" spans="2:5" x14ac:dyDescent="0.25">
      <c r="B9" s="3">
        <v>5</v>
      </c>
      <c r="C9" s="3" t="s">
        <v>135</v>
      </c>
      <c r="D9" s="7"/>
      <c r="E9" s="12">
        <f>+'Financial Documents'!E42</f>
        <v>16.25</v>
      </c>
    </row>
    <row r="10" spans="2:5" x14ac:dyDescent="0.25">
      <c r="B10" s="3">
        <v>6</v>
      </c>
      <c r="C10" s="2" t="s">
        <v>177</v>
      </c>
      <c r="E10" s="11">
        <f>+Website!E49</f>
        <v>27</v>
      </c>
    </row>
    <row r="11" spans="2:5" x14ac:dyDescent="0.25">
      <c r="B11" s="3">
        <v>7</v>
      </c>
      <c r="C11" s="2" t="s">
        <v>178</v>
      </c>
      <c r="E11" s="11">
        <f>+'Customers &amp; Invoices'!E46</f>
        <v>10</v>
      </c>
    </row>
    <row r="13" spans="2:5" x14ac:dyDescent="0.25">
      <c r="C13" s="13" t="s">
        <v>18</v>
      </c>
      <c r="D13" s="13"/>
      <c r="E13" s="19">
        <f>SUM(E5:E11)</f>
        <v>121.5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5"/>
  <sheetViews>
    <sheetView topLeftCell="A2" zoomScale="80" zoomScaleNormal="80" workbookViewId="0">
      <selection activeCell="C3" sqref="C3"/>
    </sheetView>
  </sheetViews>
  <sheetFormatPr defaultRowHeight="15" x14ac:dyDescent="0.25"/>
  <cols>
    <col min="1" max="1" width="9.140625" style="2"/>
    <col min="2" max="2" width="4.140625" style="2" bestFit="1" customWidth="1"/>
    <col min="3" max="3" width="36.5703125" style="2" customWidth="1"/>
    <col min="4" max="4" width="39.85546875" style="8" bestFit="1" customWidth="1"/>
    <col min="5" max="5" width="6.7109375" style="11" customWidth="1"/>
    <col min="6" max="6" width="19.140625" style="8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1</v>
      </c>
      <c r="G3" s="5"/>
      <c r="H3" s="5"/>
    </row>
    <row r="4" spans="2:8" x14ac:dyDescent="0.25">
      <c r="B4" s="22">
        <v>2</v>
      </c>
      <c r="C4" s="22" t="s">
        <v>13</v>
      </c>
      <c r="D4" s="7"/>
      <c r="E4" s="12">
        <v>0.5</v>
      </c>
      <c r="F4" s="23"/>
      <c r="G4" s="5"/>
      <c r="H4" s="5"/>
    </row>
    <row r="6" spans="2:8" x14ac:dyDescent="0.25">
      <c r="B6" s="46" t="s">
        <v>136</v>
      </c>
      <c r="C6" s="47"/>
      <c r="D6" s="47"/>
      <c r="E6" s="47"/>
      <c r="F6" s="48"/>
    </row>
    <row r="7" spans="2:8" x14ac:dyDescent="0.25">
      <c r="C7" s="13" t="s">
        <v>38</v>
      </c>
    </row>
    <row r="8" spans="2:8" x14ac:dyDescent="0.25">
      <c r="C8" s="10" t="s">
        <v>84</v>
      </c>
      <c r="E8" s="11">
        <f>0.5+0.25</f>
        <v>0.75</v>
      </c>
    </row>
    <row r="9" spans="2:8" x14ac:dyDescent="0.25">
      <c r="C9" s="10" t="s">
        <v>81</v>
      </c>
      <c r="D9"/>
      <c r="E9" s="11">
        <f t="shared" ref="E9:E20" si="0">0.5+0.25</f>
        <v>0.75</v>
      </c>
      <c r="F9" s="24"/>
    </row>
    <row r="10" spans="2:8" x14ac:dyDescent="0.25">
      <c r="C10" s="10" t="s">
        <v>90</v>
      </c>
      <c r="D10"/>
      <c r="E10" s="11">
        <f t="shared" si="0"/>
        <v>0.75</v>
      </c>
      <c r="F10" s="24"/>
    </row>
    <row r="11" spans="2:8" x14ac:dyDescent="0.25">
      <c r="C11" s="10" t="s">
        <v>91</v>
      </c>
      <c r="D11"/>
      <c r="E11" s="11">
        <f t="shared" si="0"/>
        <v>0.75</v>
      </c>
      <c r="F11" s="24"/>
    </row>
    <row r="12" spans="2:8" x14ac:dyDescent="0.25">
      <c r="C12" s="10" t="s">
        <v>101</v>
      </c>
      <c r="D12" s="2"/>
      <c r="E12" s="11">
        <f t="shared" si="0"/>
        <v>0.75</v>
      </c>
    </row>
    <row r="13" spans="2:8" x14ac:dyDescent="0.25">
      <c r="C13" s="10" t="s">
        <v>98</v>
      </c>
      <c r="D13" s="2"/>
      <c r="E13" s="11">
        <f t="shared" si="0"/>
        <v>0.75</v>
      </c>
    </row>
    <row r="14" spans="2:8" x14ac:dyDescent="0.25">
      <c r="C14" s="10" t="s">
        <v>108</v>
      </c>
      <c r="D14" s="2"/>
      <c r="E14" s="11">
        <f t="shared" si="0"/>
        <v>0.75</v>
      </c>
    </row>
    <row r="15" spans="2:8" x14ac:dyDescent="0.25">
      <c r="C15" s="10" t="s">
        <v>91</v>
      </c>
      <c r="D15" s="2"/>
      <c r="E15" s="11">
        <f t="shared" si="0"/>
        <v>0.75</v>
      </c>
    </row>
    <row r="16" spans="2:8" x14ac:dyDescent="0.25">
      <c r="C16" s="10" t="s">
        <v>91</v>
      </c>
      <c r="D16" s="2"/>
      <c r="E16" s="11">
        <f t="shared" si="0"/>
        <v>0.75</v>
      </c>
    </row>
    <row r="17" spans="2:8" x14ac:dyDescent="0.25">
      <c r="C17" s="10" t="s">
        <v>114</v>
      </c>
      <c r="D17" s="2"/>
      <c r="E17" s="11">
        <f t="shared" si="0"/>
        <v>0.75</v>
      </c>
    </row>
    <row r="18" spans="2:8" x14ac:dyDescent="0.25">
      <c r="C18" s="10" t="s">
        <v>116</v>
      </c>
      <c r="D18" s="2"/>
      <c r="E18" s="11">
        <f t="shared" si="0"/>
        <v>0.75</v>
      </c>
    </row>
    <row r="19" spans="2:8" x14ac:dyDescent="0.25">
      <c r="C19" s="10" t="s">
        <v>166</v>
      </c>
      <c r="D19" s="2"/>
      <c r="E19" s="11">
        <f t="shared" si="0"/>
        <v>0.75</v>
      </c>
    </row>
    <row r="20" spans="2:8" x14ac:dyDescent="0.25">
      <c r="C20" s="9" t="s">
        <v>168</v>
      </c>
      <c r="D20" s="2"/>
      <c r="E20" s="11">
        <f t="shared" si="0"/>
        <v>0.75</v>
      </c>
    </row>
    <row r="21" spans="2:8" x14ac:dyDescent="0.25">
      <c r="D21" s="2"/>
      <c r="E21" s="2"/>
    </row>
    <row r="23" spans="2:8" x14ac:dyDescent="0.25">
      <c r="D23" s="2"/>
      <c r="E23" s="2"/>
    </row>
    <row r="24" spans="2:8" x14ac:dyDescent="0.25">
      <c r="B24" s="49" t="s">
        <v>14</v>
      </c>
      <c r="C24" s="50"/>
      <c r="D24" s="50"/>
      <c r="E24" s="50"/>
      <c r="F24" s="51"/>
      <c r="G24" s="5"/>
      <c r="H24" s="5"/>
    </row>
    <row r="25" spans="2:8" x14ac:dyDescent="0.25">
      <c r="C25" s="13" t="s">
        <v>15</v>
      </c>
      <c r="D25" s="8" t="s">
        <v>22</v>
      </c>
    </row>
    <row r="26" spans="2:8" x14ac:dyDescent="0.25">
      <c r="C26" s="2" t="s">
        <v>17</v>
      </c>
    </row>
    <row r="27" spans="2:8" x14ac:dyDescent="0.25">
      <c r="C27" s="2" t="s">
        <v>23</v>
      </c>
    </row>
    <row r="29" spans="2:8" x14ac:dyDescent="0.25">
      <c r="C29" s="14"/>
    </row>
    <row r="30" spans="2:8" x14ac:dyDescent="0.25">
      <c r="C30" s="13"/>
      <c r="D30" s="17" t="s">
        <v>18</v>
      </c>
      <c r="E30" s="21">
        <f>SUM(E1:E27)</f>
        <v>11.25</v>
      </c>
    </row>
    <row r="31" spans="2:8" x14ac:dyDescent="0.25">
      <c r="C31" s="9"/>
    </row>
    <row r="32" spans="2:8" x14ac:dyDescent="0.25">
      <c r="C32" s="14"/>
      <c r="G32" s="4"/>
      <c r="H32" s="4"/>
    </row>
    <row r="33" spans="3:8" x14ac:dyDescent="0.25">
      <c r="C33" s="14"/>
    </row>
    <row r="34" spans="3:8" x14ac:dyDescent="0.25">
      <c r="C34" s="14"/>
      <c r="H34" s="4"/>
    </row>
    <row r="35" spans="3:8" x14ac:dyDescent="0.25">
      <c r="C35" s="9"/>
    </row>
    <row r="36" spans="3:8" x14ac:dyDescent="0.25">
      <c r="C36" s="9"/>
    </row>
    <row r="37" spans="3:8" x14ac:dyDescent="0.25">
      <c r="C37" s="9"/>
    </row>
    <row r="38" spans="3:8" x14ac:dyDescent="0.25">
      <c r="C38" s="9"/>
    </row>
    <row r="39" spans="3:8" x14ac:dyDescent="0.25">
      <c r="C39" s="9"/>
    </row>
    <row r="40" spans="3:8" x14ac:dyDescent="0.25">
      <c r="C40" s="13"/>
    </row>
    <row r="41" spans="3:8" x14ac:dyDescent="0.25">
      <c r="C41" s="9"/>
    </row>
    <row r="42" spans="3:8" x14ac:dyDescent="0.25">
      <c r="C42" s="9"/>
    </row>
    <row r="43" spans="3:8" x14ac:dyDescent="0.25">
      <c r="C43" s="13"/>
    </row>
    <row r="44" spans="3:8" x14ac:dyDescent="0.25">
      <c r="C44" s="9"/>
    </row>
    <row r="45" spans="3:8" x14ac:dyDescent="0.25">
      <c r="C45" s="9"/>
    </row>
  </sheetData>
  <mergeCells count="3">
    <mergeCell ref="B2:F2"/>
    <mergeCell ref="B6:F6"/>
    <mergeCell ref="B24:F2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zoomScale="80" zoomScaleNormal="80" workbookViewId="0">
      <selection activeCell="D8" sqref="D8:D14"/>
    </sheetView>
  </sheetViews>
  <sheetFormatPr defaultRowHeight="15" x14ac:dyDescent="0.25"/>
  <cols>
    <col min="1" max="1" width="9.140625" style="2"/>
    <col min="2" max="2" width="4.140625" style="2" bestFit="1" customWidth="1"/>
    <col min="3" max="3" width="38.140625" style="2" bestFit="1" customWidth="1"/>
    <col min="4" max="4" width="39.85546875" style="8" bestFit="1" customWidth="1"/>
    <col min="5" max="5" width="4.42578125" style="11" bestFit="1" customWidth="1"/>
    <col min="6" max="6" width="30.7109375" style="8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0</v>
      </c>
      <c r="G3" s="5"/>
      <c r="H3" s="5"/>
    </row>
    <row r="4" spans="2:8" x14ac:dyDescent="0.25">
      <c r="B4" s="22">
        <v>2</v>
      </c>
      <c r="C4" s="22" t="s">
        <v>13</v>
      </c>
      <c r="D4" s="7"/>
      <c r="E4" s="12">
        <v>0</v>
      </c>
      <c r="F4" s="23"/>
      <c r="G4" s="5"/>
      <c r="H4" s="5"/>
    </row>
    <row r="6" spans="2:8" x14ac:dyDescent="0.25">
      <c r="B6" s="46" t="s">
        <v>169</v>
      </c>
      <c r="C6" s="47"/>
      <c r="D6" s="47"/>
      <c r="E6" s="47"/>
      <c r="F6" s="48"/>
    </row>
    <row r="7" spans="2:8" x14ac:dyDescent="0.25">
      <c r="C7" s="13" t="s">
        <v>169</v>
      </c>
    </row>
    <row r="8" spans="2:8" x14ac:dyDescent="0.25">
      <c r="C8" s="10" t="s">
        <v>170</v>
      </c>
      <c r="D8" s="52" t="s">
        <v>179</v>
      </c>
      <c r="E8" s="11" t="s">
        <v>37</v>
      </c>
    </row>
    <row r="9" spans="2:8" x14ac:dyDescent="0.25">
      <c r="C9" s="10" t="s">
        <v>171</v>
      </c>
      <c r="D9" s="52"/>
      <c r="E9" s="11" t="s">
        <v>37</v>
      </c>
      <c r="F9" s="24"/>
    </row>
    <row r="10" spans="2:8" x14ac:dyDescent="0.25">
      <c r="C10" s="10" t="s">
        <v>172</v>
      </c>
      <c r="D10" s="52"/>
      <c r="E10" s="11" t="s">
        <v>37</v>
      </c>
      <c r="F10" s="24"/>
    </row>
    <row r="11" spans="2:8" x14ac:dyDescent="0.25">
      <c r="C11" s="10" t="s">
        <v>173</v>
      </c>
      <c r="D11" s="52"/>
      <c r="E11" s="11" t="s">
        <v>37</v>
      </c>
      <c r="F11" s="24"/>
    </row>
    <row r="12" spans="2:8" x14ac:dyDescent="0.25">
      <c r="C12" s="10" t="s">
        <v>174</v>
      </c>
      <c r="D12" s="52"/>
      <c r="E12" s="11" t="s">
        <v>37</v>
      </c>
    </row>
    <row r="13" spans="2:8" x14ac:dyDescent="0.25">
      <c r="C13" s="10" t="s">
        <v>175</v>
      </c>
      <c r="D13" s="52"/>
      <c r="E13" s="11" t="s">
        <v>37</v>
      </c>
    </row>
    <row r="14" spans="2:8" x14ac:dyDescent="0.25">
      <c r="C14" s="10" t="s">
        <v>176</v>
      </c>
      <c r="D14" s="52"/>
      <c r="E14" s="11" t="s">
        <v>37</v>
      </c>
    </row>
    <row r="15" spans="2:8" x14ac:dyDescent="0.25">
      <c r="C15" s="10" t="s">
        <v>118</v>
      </c>
      <c r="D15" s="31"/>
    </row>
    <row r="16" spans="2:8" x14ac:dyDescent="0.25">
      <c r="C16" s="3"/>
      <c r="D16" s="2"/>
      <c r="E16" s="2"/>
    </row>
    <row r="17" spans="2:8" x14ac:dyDescent="0.25">
      <c r="B17" s="49" t="s">
        <v>14</v>
      </c>
      <c r="C17" s="50"/>
      <c r="D17" s="50"/>
      <c r="E17" s="50"/>
      <c r="F17" s="51"/>
      <c r="G17" s="5"/>
      <c r="H17" s="5"/>
    </row>
    <row r="18" spans="2:8" x14ac:dyDescent="0.25">
      <c r="C18" s="13" t="s">
        <v>15</v>
      </c>
      <c r="D18" s="8" t="s">
        <v>22</v>
      </c>
    </row>
    <row r="19" spans="2:8" x14ac:dyDescent="0.25">
      <c r="C19" s="2" t="s">
        <v>17</v>
      </c>
    </row>
    <row r="20" spans="2:8" x14ac:dyDescent="0.25">
      <c r="C20" s="2" t="s">
        <v>23</v>
      </c>
    </row>
    <row r="22" spans="2:8" x14ac:dyDescent="0.25">
      <c r="C22" s="14"/>
    </row>
    <row r="23" spans="2:8" x14ac:dyDescent="0.25">
      <c r="C23" s="13"/>
      <c r="D23" s="17" t="s">
        <v>18</v>
      </c>
      <c r="E23" s="21">
        <f>SUM(E1:E20)</f>
        <v>0</v>
      </c>
    </row>
    <row r="24" spans="2:8" x14ac:dyDescent="0.25">
      <c r="C24" s="9"/>
    </row>
    <row r="25" spans="2:8" x14ac:dyDescent="0.25">
      <c r="C25" s="14"/>
      <c r="G25" s="4"/>
      <c r="H25" s="4"/>
    </row>
    <row r="26" spans="2:8" x14ac:dyDescent="0.25">
      <c r="C26" s="14"/>
    </row>
    <row r="27" spans="2:8" x14ac:dyDescent="0.25">
      <c r="C27" s="14"/>
      <c r="H27" s="4"/>
    </row>
    <row r="28" spans="2:8" x14ac:dyDescent="0.25">
      <c r="C28" s="9"/>
    </row>
    <row r="29" spans="2:8" x14ac:dyDescent="0.25">
      <c r="C29" s="9"/>
    </row>
    <row r="30" spans="2:8" x14ac:dyDescent="0.25">
      <c r="C30" s="9"/>
    </row>
    <row r="31" spans="2:8" x14ac:dyDescent="0.25">
      <c r="C31" s="9"/>
    </row>
    <row r="32" spans="2:8" x14ac:dyDescent="0.25">
      <c r="C32" s="9"/>
    </row>
    <row r="33" spans="3:3" x14ac:dyDescent="0.25">
      <c r="C33" s="13"/>
    </row>
    <row r="34" spans="3:3" x14ac:dyDescent="0.25">
      <c r="C34" s="9"/>
    </row>
    <row r="35" spans="3:3" x14ac:dyDescent="0.25">
      <c r="C35" s="9"/>
    </row>
    <row r="36" spans="3:3" x14ac:dyDescent="0.25">
      <c r="C36" s="13"/>
    </row>
    <row r="37" spans="3:3" x14ac:dyDescent="0.25">
      <c r="C37" s="9"/>
    </row>
    <row r="38" spans="3:3" x14ac:dyDescent="0.25">
      <c r="C38" s="9"/>
    </row>
  </sheetData>
  <mergeCells count="4">
    <mergeCell ref="B2:F2"/>
    <mergeCell ref="B6:F6"/>
    <mergeCell ref="B17:F17"/>
    <mergeCell ref="D8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zoomScale="80" zoomScaleNormal="80" workbookViewId="0">
      <selection activeCell="E13" sqref="E13"/>
    </sheetView>
  </sheetViews>
  <sheetFormatPr defaultRowHeight="15" x14ac:dyDescent="0.25"/>
  <cols>
    <col min="1" max="1" width="9.140625" style="2"/>
    <col min="2" max="2" width="4.140625" style="2" bestFit="1" customWidth="1"/>
    <col min="3" max="3" width="55" style="2" customWidth="1"/>
    <col min="4" max="4" width="66.28515625" style="8" customWidth="1"/>
    <col min="5" max="5" width="17.5703125" style="11" customWidth="1"/>
    <col min="6" max="6" width="32.42578125" style="2" bestFit="1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32" t="s">
        <v>0</v>
      </c>
      <c r="C2" s="33" t="s">
        <v>1</v>
      </c>
      <c r="D2" s="34" t="s">
        <v>2</v>
      </c>
      <c r="E2" s="35" t="s">
        <v>3</v>
      </c>
      <c r="F2" s="36" t="s">
        <v>180</v>
      </c>
    </row>
    <row r="3" spans="2:8" x14ac:dyDescent="0.25">
      <c r="B3" s="46" t="s">
        <v>181</v>
      </c>
      <c r="C3" s="47"/>
      <c r="D3" s="47"/>
      <c r="E3" s="47"/>
      <c r="F3" s="48"/>
      <c r="G3" s="6"/>
      <c r="H3" s="6"/>
    </row>
    <row r="4" spans="2:8" x14ac:dyDescent="0.25">
      <c r="B4" s="3">
        <v>1</v>
      </c>
      <c r="C4" s="3" t="s">
        <v>220</v>
      </c>
      <c r="D4" s="7"/>
      <c r="E4" s="12">
        <v>0.5</v>
      </c>
      <c r="G4" s="5"/>
      <c r="H4" s="5"/>
    </row>
    <row r="5" spans="2:8" x14ac:dyDescent="0.25">
      <c r="B5" s="22">
        <v>2</v>
      </c>
      <c r="C5" s="22" t="s">
        <v>13</v>
      </c>
      <c r="D5" s="7"/>
      <c r="E5" s="12">
        <v>0.5</v>
      </c>
      <c r="G5" s="5"/>
      <c r="H5" s="5"/>
    </row>
    <row r="6" spans="2:8" x14ac:dyDescent="0.25">
      <c r="B6" s="3"/>
      <c r="C6" s="3"/>
      <c r="D6" s="7"/>
      <c r="E6" s="12"/>
      <c r="F6" s="1"/>
      <c r="G6" s="5"/>
      <c r="H6" s="5"/>
    </row>
    <row r="7" spans="2:8" x14ac:dyDescent="0.25">
      <c r="B7" s="46" t="s">
        <v>182</v>
      </c>
      <c r="C7" s="47"/>
      <c r="D7" s="47"/>
      <c r="E7" s="47"/>
      <c r="F7" s="48"/>
      <c r="G7" s="5"/>
      <c r="H7" s="5"/>
    </row>
    <row r="8" spans="2:8" x14ac:dyDescent="0.25">
      <c r="B8" s="3"/>
      <c r="C8" s="3" t="s">
        <v>183</v>
      </c>
      <c r="D8" s="7"/>
      <c r="E8" s="12">
        <v>1.5</v>
      </c>
      <c r="G8" s="37"/>
      <c r="H8" s="5"/>
    </row>
    <row r="9" spans="2:8" x14ac:dyDescent="0.25">
      <c r="B9" s="3"/>
      <c r="C9" s="3" t="s">
        <v>184</v>
      </c>
      <c r="D9" s="7"/>
      <c r="E9" s="12">
        <v>2</v>
      </c>
      <c r="G9" s="37"/>
      <c r="H9" s="5"/>
    </row>
    <row r="10" spans="2:8" x14ac:dyDescent="0.25">
      <c r="B10" s="3"/>
      <c r="C10" s="3" t="s">
        <v>185</v>
      </c>
      <c r="D10" s="38"/>
      <c r="E10" s="12">
        <v>0.5</v>
      </c>
      <c r="G10" s="37"/>
      <c r="H10" s="5"/>
    </row>
    <row r="11" spans="2:8" x14ac:dyDescent="0.25">
      <c r="B11" s="49" t="s">
        <v>186</v>
      </c>
      <c r="C11" s="50"/>
      <c r="D11" s="50"/>
      <c r="E11" s="50"/>
      <c r="F11" s="51"/>
      <c r="G11" s="5"/>
      <c r="H11" s="5"/>
    </row>
    <row r="12" spans="2:8" x14ac:dyDescent="0.25">
      <c r="C12" s="39" t="s">
        <v>187</v>
      </c>
      <c r="D12" s="40" t="s">
        <v>188</v>
      </c>
      <c r="F12" s="3"/>
    </row>
    <row r="13" spans="2:8" x14ac:dyDescent="0.25">
      <c r="C13" s="9" t="s">
        <v>189</v>
      </c>
      <c r="D13" s="8" t="s">
        <v>190</v>
      </c>
      <c r="E13" s="11">
        <v>0.5</v>
      </c>
      <c r="F13" s="3"/>
    </row>
    <row r="14" spans="2:8" x14ac:dyDescent="0.25">
      <c r="C14" s="9" t="s">
        <v>4</v>
      </c>
      <c r="D14" s="8" t="s">
        <v>191</v>
      </c>
      <c r="E14" s="11">
        <v>1</v>
      </c>
      <c r="F14" s="3"/>
    </row>
    <row r="15" spans="2:8" x14ac:dyDescent="0.25">
      <c r="C15" s="10"/>
      <c r="D15" s="40"/>
      <c r="F15" s="3"/>
    </row>
    <row r="16" spans="2:8" x14ac:dyDescent="0.25">
      <c r="C16" s="39" t="s">
        <v>192</v>
      </c>
      <c r="D16" s="40"/>
      <c r="F16" s="3"/>
    </row>
    <row r="17" spans="3:6" x14ac:dyDescent="0.25">
      <c r="C17" s="9" t="s">
        <v>193</v>
      </c>
      <c r="D17" s="40" t="s">
        <v>194</v>
      </c>
      <c r="E17" s="11">
        <v>0.5</v>
      </c>
      <c r="F17" s="3"/>
    </row>
    <row r="18" spans="3:6" x14ac:dyDescent="0.25">
      <c r="C18" s="10" t="s">
        <v>195</v>
      </c>
      <c r="D18" s="40" t="s">
        <v>196</v>
      </c>
      <c r="E18" s="11">
        <v>0.5</v>
      </c>
      <c r="F18" s="3"/>
    </row>
    <row r="19" spans="3:6" x14ac:dyDescent="0.25">
      <c r="C19" s="10" t="s">
        <v>197</v>
      </c>
      <c r="D19" s="40" t="s">
        <v>198</v>
      </c>
      <c r="E19" s="11">
        <v>0.5</v>
      </c>
      <c r="F19" s="3"/>
    </row>
    <row r="20" spans="3:6" x14ac:dyDescent="0.25">
      <c r="C20" s="10" t="s">
        <v>199</v>
      </c>
      <c r="D20" s="40" t="s">
        <v>200</v>
      </c>
      <c r="E20" s="11">
        <v>1</v>
      </c>
      <c r="F20" s="3"/>
    </row>
    <row r="22" spans="3:6" x14ac:dyDescent="0.25">
      <c r="C22" s="2" t="s">
        <v>201</v>
      </c>
      <c r="E22" s="11">
        <v>3.5</v>
      </c>
    </row>
    <row r="24" spans="3:6" x14ac:dyDescent="0.25">
      <c r="D24" s="17" t="s">
        <v>18</v>
      </c>
      <c r="E24" s="18">
        <f>SUM(E1:E23)</f>
        <v>12.5</v>
      </c>
    </row>
  </sheetData>
  <mergeCells count="3">
    <mergeCell ref="B3:F3"/>
    <mergeCell ref="B7:F7"/>
    <mergeCell ref="B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opLeftCell="A3" zoomScale="80" zoomScaleNormal="80" workbookViewId="0">
      <selection activeCell="H94" sqref="H94"/>
    </sheetView>
  </sheetViews>
  <sheetFormatPr defaultRowHeight="15" x14ac:dyDescent="0.25"/>
  <cols>
    <col min="1" max="1" width="9.140625" style="2"/>
    <col min="2" max="2" width="4.140625" style="2" bestFit="1" customWidth="1"/>
    <col min="3" max="3" width="69.140625" style="2" bestFit="1" customWidth="1"/>
    <col min="4" max="4" width="39.85546875" style="8" bestFit="1" customWidth="1"/>
    <col min="5" max="5" width="7.28515625" style="11" bestFit="1" customWidth="1"/>
    <col min="6" max="6" width="11.42578125" style="2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f>1+0.25</f>
        <v>1.25</v>
      </c>
      <c r="G3" s="5"/>
      <c r="H3" s="5"/>
    </row>
    <row r="4" spans="2:8" x14ac:dyDescent="0.25">
      <c r="B4" s="3">
        <v>2</v>
      </c>
      <c r="C4" s="3" t="s">
        <v>13</v>
      </c>
      <c r="D4" s="7"/>
      <c r="E4" s="12">
        <v>1</v>
      </c>
      <c r="F4" s="1"/>
      <c r="G4" s="5"/>
      <c r="H4" s="5"/>
    </row>
    <row r="6" spans="2:8" x14ac:dyDescent="0.25">
      <c r="B6" s="46" t="s">
        <v>67</v>
      </c>
      <c r="C6" s="47"/>
      <c r="D6" s="47"/>
      <c r="E6" s="47"/>
      <c r="F6" s="48"/>
    </row>
    <row r="7" spans="2:8" x14ac:dyDescent="0.25">
      <c r="C7" s="13" t="s">
        <v>68</v>
      </c>
      <c r="E7" s="41" t="s">
        <v>203</v>
      </c>
    </row>
    <row r="8" spans="2:8" x14ac:dyDescent="0.25">
      <c r="C8" s="10" t="s">
        <v>69</v>
      </c>
      <c r="E8" s="2">
        <f>0.75+0.25</f>
        <v>1</v>
      </c>
    </row>
    <row r="9" spans="2:8" x14ac:dyDescent="0.25">
      <c r="C9" s="10" t="s">
        <v>70</v>
      </c>
      <c r="E9" s="2">
        <f>0.75+0.5</f>
        <v>1.25</v>
      </c>
    </row>
    <row r="10" spans="2:8" x14ac:dyDescent="0.25">
      <c r="C10" s="10" t="s">
        <v>71</v>
      </c>
      <c r="E10" s="2">
        <v>0.5</v>
      </c>
    </row>
    <row r="11" spans="2:8" x14ac:dyDescent="0.25">
      <c r="C11" s="10" t="s">
        <v>72</v>
      </c>
      <c r="E11" s="2">
        <f>0.75+0.25</f>
        <v>1</v>
      </c>
    </row>
    <row r="12" spans="2:8" x14ac:dyDescent="0.25">
      <c r="C12" s="10" t="s">
        <v>73</v>
      </c>
      <c r="E12" s="2">
        <f>1.75+0.25</f>
        <v>2</v>
      </c>
    </row>
    <row r="13" spans="2:8" x14ac:dyDescent="0.25">
      <c r="C13" s="10" t="s">
        <v>74</v>
      </c>
      <c r="E13" s="2">
        <v>0.5</v>
      </c>
    </row>
    <row r="14" spans="2:8" x14ac:dyDescent="0.25">
      <c r="C14" s="10"/>
      <c r="E14" s="2"/>
    </row>
    <row r="15" spans="2:8" x14ac:dyDescent="0.25">
      <c r="C15" s="13" t="s">
        <v>77</v>
      </c>
      <c r="E15" s="2"/>
    </row>
    <row r="16" spans="2:8" x14ac:dyDescent="0.25">
      <c r="C16" s="10" t="s">
        <v>159</v>
      </c>
      <c r="E16" s="2">
        <f>0.75+0.25</f>
        <v>1</v>
      </c>
    </row>
    <row r="17" spans="3:6" x14ac:dyDescent="0.25">
      <c r="C17" s="10" t="s">
        <v>160</v>
      </c>
      <c r="E17" s="2">
        <f>0.5+0.25</f>
        <v>0.75</v>
      </c>
    </row>
    <row r="18" spans="3:6" x14ac:dyDescent="0.25">
      <c r="C18" s="10" t="s">
        <v>161</v>
      </c>
      <c r="E18" s="2">
        <v>0.5</v>
      </c>
    </row>
    <row r="19" spans="3:6" x14ac:dyDescent="0.25">
      <c r="C19" s="10"/>
      <c r="E19" s="2"/>
    </row>
    <row r="20" spans="3:6" x14ac:dyDescent="0.25">
      <c r="C20" s="13" t="s">
        <v>162</v>
      </c>
      <c r="E20" s="2"/>
    </row>
    <row r="21" spans="3:6" x14ac:dyDescent="0.25">
      <c r="C21" s="10" t="s">
        <v>163</v>
      </c>
      <c r="E21" s="2">
        <f>0.5+0.25</f>
        <v>0.75</v>
      </c>
    </row>
    <row r="22" spans="3:6" x14ac:dyDescent="0.25">
      <c r="C22" s="10" t="s">
        <v>204</v>
      </c>
      <c r="E22" s="2">
        <v>1</v>
      </c>
      <c r="F22" s="2" t="s">
        <v>206</v>
      </c>
    </row>
    <row r="23" spans="3:6" x14ac:dyDescent="0.25">
      <c r="C23" s="10" t="s">
        <v>164</v>
      </c>
      <c r="E23" s="2">
        <f>0.75+0.25</f>
        <v>1</v>
      </c>
    </row>
    <row r="24" spans="3:6" x14ac:dyDescent="0.25">
      <c r="C24" s="10" t="s">
        <v>165</v>
      </c>
      <c r="E24" s="2">
        <v>0.5</v>
      </c>
    </row>
    <row r="25" spans="3:6" x14ac:dyDescent="0.25">
      <c r="C25" s="10" t="s">
        <v>167</v>
      </c>
      <c r="E25" s="2">
        <v>1</v>
      </c>
    </row>
    <row r="26" spans="3:6" x14ac:dyDescent="0.25">
      <c r="C26" s="10" t="s">
        <v>75</v>
      </c>
      <c r="E26" s="2">
        <f>0.5+0.25</f>
        <v>0.75</v>
      </c>
    </row>
    <row r="27" spans="3:6" x14ac:dyDescent="0.25">
      <c r="C27" s="10" t="s">
        <v>205</v>
      </c>
      <c r="E27" s="2">
        <f>0.5+0.25</f>
        <v>0.75</v>
      </c>
    </row>
    <row r="28" spans="3:6" x14ac:dyDescent="0.25">
      <c r="C28" s="10" t="s">
        <v>76</v>
      </c>
      <c r="E28" s="2">
        <v>0.5</v>
      </c>
    </row>
    <row r="29" spans="3:6" x14ac:dyDescent="0.25">
      <c r="C29" s="10"/>
      <c r="E29" s="2"/>
    </row>
    <row r="30" spans="3:6" x14ac:dyDescent="0.25">
      <c r="C30" s="13" t="s">
        <v>78</v>
      </c>
      <c r="E30" s="2"/>
    </row>
    <row r="31" spans="3:6" x14ac:dyDescent="0.25">
      <c r="C31" s="10" t="s">
        <v>79</v>
      </c>
      <c r="E31" s="2">
        <f>0.75+0.25</f>
        <v>1</v>
      </c>
    </row>
    <row r="32" spans="3:6" x14ac:dyDescent="0.25">
      <c r="C32" s="10" t="s">
        <v>204</v>
      </c>
      <c r="E32" s="2">
        <f>0.25+0.25</f>
        <v>0.5</v>
      </c>
      <c r="F32" s="2" t="s">
        <v>207</v>
      </c>
    </row>
    <row r="33" spans="3:5" x14ac:dyDescent="0.25">
      <c r="C33" s="10" t="s">
        <v>80</v>
      </c>
      <c r="E33" s="2">
        <f>0.75+0.25</f>
        <v>1</v>
      </c>
    </row>
    <row r="34" spans="3:5" x14ac:dyDescent="0.25">
      <c r="C34" s="10" t="s">
        <v>82</v>
      </c>
      <c r="E34" s="2">
        <f>0.25+0.25</f>
        <v>0.5</v>
      </c>
    </row>
    <row r="35" spans="3:5" x14ac:dyDescent="0.25">
      <c r="C35" s="10" t="s">
        <v>83</v>
      </c>
      <c r="E35" s="2">
        <f>0.25+0.25</f>
        <v>0.5</v>
      </c>
    </row>
    <row r="36" spans="3:5" x14ac:dyDescent="0.25">
      <c r="C36" s="10" t="s">
        <v>85</v>
      </c>
      <c r="E36" s="2">
        <f>0.25+0.25</f>
        <v>0.5</v>
      </c>
    </row>
    <row r="37" spans="3:5" x14ac:dyDescent="0.25">
      <c r="C37" s="10" t="s">
        <v>86</v>
      </c>
      <c r="E37" s="2">
        <f>0.25+0.25</f>
        <v>0.5</v>
      </c>
    </row>
    <row r="38" spans="3:5" x14ac:dyDescent="0.25">
      <c r="E38" s="2"/>
    </row>
    <row r="39" spans="3:5" x14ac:dyDescent="0.25">
      <c r="C39" s="13" t="s">
        <v>94</v>
      </c>
      <c r="E39" s="2"/>
    </row>
    <row r="40" spans="3:5" x14ac:dyDescent="0.25">
      <c r="C40" s="10" t="s">
        <v>87</v>
      </c>
      <c r="E40" s="2">
        <f>0.75+0.25</f>
        <v>1</v>
      </c>
    </row>
    <row r="41" spans="3:5" x14ac:dyDescent="0.25">
      <c r="C41" s="10" t="s">
        <v>88</v>
      </c>
      <c r="E41" s="2">
        <f>0.5+0.25</f>
        <v>0.75</v>
      </c>
    </row>
    <row r="42" spans="3:5" x14ac:dyDescent="0.25">
      <c r="C42" s="10" t="s">
        <v>89</v>
      </c>
      <c r="E42" s="2">
        <f>0.25+0.25</f>
        <v>0.5</v>
      </c>
    </row>
    <row r="43" spans="3:5" x14ac:dyDescent="0.25">
      <c r="C43" s="10" t="s">
        <v>93</v>
      </c>
      <c r="E43" s="2">
        <f>0.5+0.25</f>
        <v>0.75</v>
      </c>
    </row>
    <row r="44" spans="3:5" x14ac:dyDescent="0.25">
      <c r="C44" s="10" t="s">
        <v>92</v>
      </c>
      <c r="E44" s="2">
        <f>0.25+0.25</f>
        <v>0.5</v>
      </c>
    </row>
    <row r="45" spans="3:5" x14ac:dyDescent="0.25">
      <c r="E45" s="2"/>
    </row>
    <row r="46" spans="3:5" x14ac:dyDescent="0.25">
      <c r="C46" s="13" t="s">
        <v>102</v>
      </c>
      <c r="E46" s="2"/>
    </row>
    <row r="47" spans="3:5" x14ac:dyDescent="0.25">
      <c r="C47" s="10" t="s">
        <v>95</v>
      </c>
      <c r="E47" s="2">
        <f>0.75+0.25</f>
        <v>1</v>
      </c>
    </row>
    <row r="48" spans="3:5" x14ac:dyDescent="0.25">
      <c r="C48" s="10" t="s">
        <v>96</v>
      </c>
      <c r="E48" s="2">
        <f>0.25+0.25</f>
        <v>0.5</v>
      </c>
    </row>
    <row r="49" spans="3:5" x14ac:dyDescent="0.25">
      <c r="C49" s="10" t="s">
        <v>97</v>
      </c>
      <c r="E49" s="2">
        <f>0.5+0.25</f>
        <v>0.75</v>
      </c>
    </row>
    <row r="50" spans="3:5" x14ac:dyDescent="0.25">
      <c r="C50" s="10" t="s">
        <v>99</v>
      </c>
      <c r="E50" s="2">
        <f>0.25+0.25</f>
        <v>0.5</v>
      </c>
    </row>
    <row r="51" spans="3:5" x14ac:dyDescent="0.25">
      <c r="C51" s="10" t="s">
        <v>100</v>
      </c>
      <c r="E51" s="2">
        <f>0.5+0.25</f>
        <v>0.75</v>
      </c>
    </row>
    <row r="52" spans="3:5" x14ac:dyDescent="0.25">
      <c r="E52" s="2"/>
    </row>
    <row r="53" spans="3:5" x14ac:dyDescent="0.25">
      <c r="C53" s="13" t="s">
        <v>109</v>
      </c>
      <c r="E53" s="2"/>
    </row>
    <row r="54" spans="3:5" x14ac:dyDescent="0.25">
      <c r="C54" s="10" t="s">
        <v>103</v>
      </c>
      <c r="E54" s="2">
        <f>0.75+0.25</f>
        <v>1</v>
      </c>
    </row>
    <row r="55" spans="3:5" x14ac:dyDescent="0.25">
      <c r="C55" s="10" t="s">
        <v>104</v>
      </c>
      <c r="E55" s="2">
        <f>0.5+0.25</f>
        <v>0.75</v>
      </c>
    </row>
    <row r="56" spans="3:5" x14ac:dyDescent="0.25">
      <c r="C56" s="10" t="s">
        <v>105</v>
      </c>
      <c r="E56" s="2">
        <f>0.25+0.25</f>
        <v>0.5</v>
      </c>
    </row>
    <row r="57" spans="3:5" x14ac:dyDescent="0.25">
      <c r="C57" s="10" t="s">
        <v>106</v>
      </c>
      <c r="E57" s="2">
        <f>0.25+0.25</f>
        <v>0.5</v>
      </c>
    </row>
    <row r="58" spans="3:5" x14ac:dyDescent="0.25">
      <c r="C58" s="10" t="s">
        <v>107</v>
      </c>
      <c r="E58" s="2">
        <f>0.25+0.25</f>
        <v>0.5</v>
      </c>
    </row>
    <row r="59" spans="3:5" x14ac:dyDescent="0.25">
      <c r="E59" s="2"/>
    </row>
    <row r="60" spans="3:5" x14ac:dyDescent="0.25">
      <c r="C60" s="13" t="s">
        <v>117</v>
      </c>
      <c r="E60" s="2"/>
    </row>
    <row r="61" spans="3:5" x14ac:dyDescent="0.25">
      <c r="C61" s="10" t="s">
        <v>110</v>
      </c>
      <c r="E61" s="2">
        <f>0.75+0.25</f>
        <v>1</v>
      </c>
    </row>
    <row r="62" spans="3:5" x14ac:dyDescent="0.25">
      <c r="C62" s="10" t="s">
        <v>111</v>
      </c>
      <c r="E62" s="2">
        <f>0.25+0.25</f>
        <v>0.5</v>
      </c>
    </row>
    <row r="63" spans="3:5" x14ac:dyDescent="0.25">
      <c r="C63" s="10" t="s">
        <v>112</v>
      </c>
      <c r="E63" s="2">
        <f>0.5+0.25</f>
        <v>0.75</v>
      </c>
    </row>
    <row r="64" spans="3:5" x14ac:dyDescent="0.25">
      <c r="C64" s="10" t="s">
        <v>113</v>
      </c>
      <c r="E64" s="2">
        <f>0.25+0.25</f>
        <v>0.5</v>
      </c>
    </row>
    <row r="65" spans="3:5" x14ac:dyDescent="0.25">
      <c r="C65" s="10" t="s">
        <v>115</v>
      </c>
      <c r="E65" s="2">
        <f>0.25+0.25</f>
        <v>0.5</v>
      </c>
    </row>
    <row r="66" spans="3:5" x14ac:dyDescent="0.25">
      <c r="C66" s="10"/>
      <c r="E66" s="2"/>
    </row>
    <row r="67" spans="3:5" x14ac:dyDescent="0.25">
      <c r="C67" s="13" t="s">
        <v>118</v>
      </c>
      <c r="E67" s="2"/>
    </row>
    <row r="68" spans="3:5" x14ac:dyDescent="0.25">
      <c r="C68" s="10" t="s">
        <v>119</v>
      </c>
      <c r="E68" s="2">
        <f>1+0.25</f>
        <v>1.25</v>
      </c>
    </row>
    <row r="69" spans="3:5" x14ac:dyDescent="0.25">
      <c r="C69" s="10"/>
      <c r="E69" s="2"/>
    </row>
    <row r="70" spans="3:5" x14ac:dyDescent="0.25">
      <c r="C70" s="13" t="s">
        <v>126</v>
      </c>
      <c r="E70" s="2"/>
    </row>
    <row r="71" spans="3:5" x14ac:dyDescent="0.25">
      <c r="C71" s="10" t="s">
        <v>120</v>
      </c>
      <c r="E71" s="2">
        <f>0.5+0.25</f>
        <v>0.75</v>
      </c>
    </row>
    <row r="72" spans="3:5" x14ac:dyDescent="0.25">
      <c r="C72" s="10" t="s">
        <v>125</v>
      </c>
      <c r="E72" s="2">
        <f>0.25+0.25</f>
        <v>0.5</v>
      </c>
    </row>
    <row r="73" spans="3:5" x14ac:dyDescent="0.25">
      <c r="C73" s="10" t="s">
        <v>121</v>
      </c>
      <c r="E73" s="2">
        <f>0.25+0.25</f>
        <v>0.5</v>
      </c>
    </row>
    <row r="74" spans="3:5" x14ac:dyDescent="0.25">
      <c r="C74" s="10" t="s">
        <v>122</v>
      </c>
      <c r="E74" s="2">
        <f>0.25+0.25</f>
        <v>0.5</v>
      </c>
    </row>
    <row r="75" spans="3:5" x14ac:dyDescent="0.25">
      <c r="C75" s="10" t="s">
        <v>123</v>
      </c>
      <c r="E75" s="2">
        <f>0.5+0.25</f>
        <v>0.75</v>
      </c>
    </row>
    <row r="76" spans="3:5" x14ac:dyDescent="0.25">
      <c r="C76" s="10" t="s">
        <v>124</v>
      </c>
      <c r="E76" s="2">
        <f>0.25+0.25</f>
        <v>0.5</v>
      </c>
    </row>
    <row r="77" spans="3:5" x14ac:dyDescent="0.25">
      <c r="C77" s="10"/>
      <c r="E77" s="2"/>
    </row>
    <row r="78" spans="3:5" x14ac:dyDescent="0.25">
      <c r="C78" s="13" t="s">
        <v>127</v>
      </c>
      <c r="E78" s="2"/>
    </row>
    <row r="79" spans="3:5" x14ac:dyDescent="0.25">
      <c r="C79" s="9" t="s">
        <v>127</v>
      </c>
      <c r="E79" s="2">
        <f>1+0.25</f>
        <v>1.25</v>
      </c>
    </row>
    <row r="80" spans="3:5" x14ac:dyDescent="0.25">
      <c r="C80" s="9" t="s">
        <v>128</v>
      </c>
      <c r="E80" s="2">
        <f>0.75+0.25</f>
        <v>1</v>
      </c>
    </row>
    <row r="81" spans="2:8" x14ac:dyDescent="0.25">
      <c r="C81" s="9"/>
      <c r="E81" s="2"/>
    </row>
    <row r="82" spans="2:8" x14ac:dyDescent="0.25">
      <c r="C82" s="9"/>
      <c r="D82" s="2"/>
      <c r="E82" s="2"/>
    </row>
    <row r="83" spans="2:8" x14ac:dyDescent="0.25">
      <c r="B83" s="49" t="s">
        <v>14</v>
      </c>
      <c r="C83" s="50"/>
      <c r="D83" s="50"/>
      <c r="E83" s="50"/>
      <c r="F83" s="51"/>
      <c r="G83" s="5"/>
      <c r="H83" s="5"/>
    </row>
    <row r="84" spans="2:8" x14ac:dyDescent="0.25">
      <c r="C84" s="13" t="s">
        <v>15</v>
      </c>
      <c r="D84" s="8" t="s">
        <v>22</v>
      </c>
      <c r="E84" s="11">
        <v>1</v>
      </c>
    </row>
    <row r="85" spans="2:8" x14ac:dyDescent="0.25">
      <c r="C85" s="2" t="s">
        <v>17</v>
      </c>
      <c r="E85" s="11">
        <v>1</v>
      </c>
    </row>
    <row r="86" spans="2:8" x14ac:dyDescent="0.25">
      <c r="C86" s="2" t="s">
        <v>23</v>
      </c>
      <c r="E86" s="11">
        <v>0.5</v>
      </c>
    </row>
    <row r="88" spans="2:8" x14ac:dyDescent="0.25">
      <c r="C88" s="14"/>
    </row>
    <row r="89" spans="2:8" x14ac:dyDescent="0.25">
      <c r="C89" s="13"/>
      <c r="D89" s="17" t="s">
        <v>18</v>
      </c>
      <c r="E89" s="18">
        <f>SUM(E1:E86)</f>
        <v>44.5</v>
      </c>
    </row>
    <row r="90" spans="2:8" x14ac:dyDescent="0.25">
      <c r="C90" s="9"/>
    </row>
    <row r="91" spans="2:8" x14ac:dyDescent="0.25">
      <c r="C91" s="14"/>
      <c r="G91" s="4"/>
      <c r="H91" s="4"/>
    </row>
    <row r="92" spans="2:8" x14ac:dyDescent="0.25">
      <c r="C92" s="14"/>
    </row>
    <row r="93" spans="2:8" x14ac:dyDescent="0.25">
      <c r="C93" s="14"/>
      <c r="H93" s="4"/>
    </row>
    <row r="94" spans="2:8" x14ac:dyDescent="0.25">
      <c r="C94" s="9"/>
    </row>
    <row r="95" spans="2:8" x14ac:dyDescent="0.25">
      <c r="C95" s="9"/>
    </row>
    <row r="96" spans="2:8" x14ac:dyDescent="0.25">
      <c r="C96" s="9"/>
    </row>
    <row r="97" spans="3:3" x14ac:dyDescent="0.25">
      <c r="C97" s="9"/>
    </row>
    <row r="98" spans="3:3" x14ac:dyDescent="0.25">
      <c r="C98" s="9"/>
    </row>
    <row r="99" spans="3:3" x14ac:dyDescent="0.25">
      <c r="C99" s="13"/>
    </row>
    <row r="100" spans="3:3" x14ac:dyDescent="0.25">
      <c r="C100" s="9"/>
    </row>
    <row r="101" spans="3:3" x14ac:dyDescent="0.25">
      <c r="C101" s="9"/>
    </row>
    <row r="102" spans="3:3" x14ac:dyDescent="0.25">
      <c r="C102" s="13"/>
    </row>
    <row r="103" spans="3:3" x14ac:dyDescent="0.25">
      <c r="C103" s="9"/>
    </row>
    <row r="104" spans="3:3" x14ac:dyDescent="0.25">
      <c r="C104" s="9"/>
    </row>
  </sheetData>
  <mergeCells count="3">
    <mergeCell ref="B83:F83"/>
    <mergeCell ref="B2:F2"/>
    <mergeCell ref="B6:F6"/>
  </mergeCells>
  <pageMargins left="0.7" right="0.7" top="0.75" bottom="0.75" header="0.3" footer="0.3"/>
  <pageSetup orientation="portrait" verticalDpi="0" r:id="rId1"/>
  <ignoredErrors>
    <ignoredError sqref="E32:E33 E42:E43 E49:E50 E63 E7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A15" zoomScale="80" zoomScaleNormal="80" workbookViewId="0">
      <selection activeCell="J36" sqref="J36"/>
    </sheetView>
  </sheetViews>
  <sheetFormatPr defaultRowHeight="15" x14ac:dyDescent="0.25"/>
  <cols>
    <col min="1" max="1" width="9.140625" style="2"/>
    <col min="2" max="2" width="4.140625" style="2" bestFit="1" customWidth="1"/>
    <col min="3" max="3" width="62" style="2" bestFit="1" customWidth="1"/>
    <col min="4" max="4" width="30.5703125" style="8" bestFit="1" customWidth="1"/>
    <col min="5" max="5" width="7.85546875" style="11" customWidth="1"/>
    <col min="6" max="6" width="12.42578125" style="2" customWidth="1"/>
    <col min="7" max="7" width="10.5703125" style="2" bestFit="1" customWidth="1"/>
    <col min="8" max="8" width="20.5703125" style="2" customWidth="1"/>
    <col min="9" max="16384" width="9.140625" style="2"/>
  </cols>
  <sheetData>
    <row r="1" spans="2:8" x14ac:dyDescent="0.25">
      <c r="G1" s="6"/>
      <c r="H1" s="6"/>
    </row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1</v>
      </c>
      <c r="G3" s="5"/>
      <c r="H3" s="5"/>
    </row>
    <row r="4" spans="2:8" x14ac:dyDescent="0.25">
      <c r="B4" s="3">
        <v>2</v>
      </c>
      <c r="C4" s="3" t="s">
        <v>13</v>
      </c>
      <c r="D4" s="7"/>
      <c r="E4" s="12">
        <v>1</v>
      </c>
      <c r="F4" s="1"/>
      <c r="G4" s="5"/>
      <c r="H4" s="5"/>
    </row>
    <row r="6" spans="2:8" x14ac:dyDescent="0.25">
      <c r="B6" s="46" t="s">
        <v>135</v>
      </c>
      <c r="C6" s="47"/>
      <c r="D6" s="47"/>
      <c r="E6" s="47"/>
      <c r="F6" s="48"/>
    </row>
    <row r="7" spans="2:8" x14ac:dyDescent="0.25">
      <c r="C7" s="9"/>
      <c r="H7" s="25"/>
    </row>
    <row r="8" spans="2:8" x14ac:dyDescent="0.25">
      <c r="H8" s="25"/>
    </row>
    <row r="9" spans="2:8" x14ac:dyDescent="0.25">
      <c r="C9" s="13" t="s">
        <v>142</v>
      </c>
      <c r="H9" s="25"/>
    </row>
    <row r="10" spans="2:8" x14ac:dyDescent="0.25">
      <c r="C10" s="9" t="s">
        <v>129</v>
      </c>
      <c r="E10" s="11">
        <f>1.5+0.25</f>
        <v>1.75</v>
      </c>
      <c r="H10" s="25"/>
    </row>
    <row r="11" spans="2:8" x14ac:dyDescent="0.25">
      <c r="C11" s="14" t="s">
        <v>130</v>
      </c>
      <c r="E11" s="11">
        <f>0.25+0.25</f>
        <v>0.5</v>
      </c>
      <c r="H11" s="25"/>
    </row>
    <row r="12" spans="2:8" x14ac:dyDescent="0.25">
      <c r="C12" s="14" t="s">
        <v>131</v>
      </c>
      <c r="E12" s="11">
        <f>0.25+0.25</f>
        <v>0.5</v>
      </c>
      <c r="H12" s="25"/>
    </row>
    <row r="13" spans="2:8" x14ac:dyDescent="0.25">
      <c r="C13" s="9" t="s">
        <v>144</v>
      </c>
      <c r="E13" s="11">
        <f>0.75+0.25</f>
        <v>1</v>
      </c>
    </row>
    <row r="14" spans="2:8" x14ac:dyDescent="0.25">
      <c r="C14" s="9" t="s">
        <v>143</v>
      </c>
      <c r="E14" s="11">
        <f>0.25+0.25</f>
        <v>0.5</v>
      </c>
    </row>
    <row r="15" spans="2:8" ht="30" x14ac:dyDescent="0.25">
      <c r="C15" s="43" t="s">
        <v>145</v>
      </c>
      <c r="D15" s="42" t="s">
        <v>237</v>
      </c>
      <c r="E15" s="11" t="s">
        <v>37</v>
      </c>
    </row>
    <row r="16" spans="2:8" x14ac:dyDescent="0.25">
      <c r="C16" s="9" t="s">
        <v>146</v>
      </c>
      <c r="E16" s="11">
        <f>0.25+0.25</f>
        <v>0.5</v>
      </c>
    </row>
    <row r="17" spans="3:5" x14ac:dyDescent="0.25">
      <c r="C17" s="9" t="s">
        <v>147</v>
      </c>
      <c r="E17" s="11">
        <f>0.25+0.25</f>
        <v>0.5</v>
      </c>
    </row>
    <row r="18" spans="3:5" x14ac:dyDescent="0.25">
      <c r="D18" s="2"/>
    </row>
    <row r="19" spans="3:5" x14ac:dyDescent="0.25">
      <c r="C19" s="13" t="s">
        <v>148</v>
      </c>
      <c r="D19" s="2"/>
    </row>
    <row r="20" spans="3:5" x14ac:dyDescent="0.25">
      <c r="C20" s="9" t="s">
        <v>152</v>
      </c>
      <c r="D20" s="2"/>
      <c r="E20" s="11">
        <f>1.5+0.25</f>
        <v>1.75</v>
      </c>
    </row>
    <row r="21" spans="3:5" x14ac:dyDescent="0.25">
      <c r="C21" s="9" t="s">
        <v>132</v>
      </c>
      <c r="D21" s="2"/>
      <c r="E21" s="11">
        <f t="shared" ref="E21:E26" si="0">0.25+0.25</f>
        <v>0.5</v>
      </c>
    </row>
    <row r="22" spans="3:5" x14ac:dyDescent="0.25">
      <c r="C22" s="9" t="s">
        <v>133</v>
      </c>
      <c r="D22" s="2"/>
      <c r="E22" s="11">
        <f t="shared" si="0"/>
        <v>0.5</v>
      </c>
    </row>
    <row r="23" spans="3:5" x14ac:dyDescent="0.25">
      <c r="C23" s="9" t="s">
        <v>153</v>
      </c>
      <c r="D23" s="2"/>
      <c r="E23" s="11">
        <f t="shared" si="0"/>
        <v>0.5</v>
      </c>
    </row>
    <row r="24" spans="3:5" x14ac:dyDescent="0.25">
      <c r="C24" s="9" t="s">
        <v>149</v>
      </c>
      <c r="D24" s="2"/>
      <c r="E24" s="11">
        <f t="shared" si="0"/>
        <v>0.5</v>
      </c>
    </row>
    <row r="25" spans="3:5" x14ac:dyDescent="0.25">
      <c r="C25" s="9" t="s">
        <v>150</v>
      </c>
      <c r="D25" s="2"/>
      <c r="E25" s="11">
        <f t="shared" si="0"/>
        <v>0.5</v>
      </c>
    </row>
    <row r="26" spans="3:5" x14ac:dyDescent="0.25">
      <c r="C26" s="9" t="s">
        <v>151</v>
      </c>
      <c r="D26" s="2"/>
      <c r="E26" s="11">
        <f t="shared" si="0"/>
        <v>0.5</v>
      </c>
    </row>
    <row r="27" spans="3:5" x14ac:dyDescent="0.25">
      <c r="D27" s="2"/>
    </row>
    <row r="28" spans="3:5" x14ac:dyDescent="0.25">
      <c r="C28" s="13" t="s">
        <v>59</v>
      </c>
      <c r="D28" s="2"/>
    </row>
    <row r="29" spans="3:5" x14ac:dyDescent="0.25">
      <c r="C29" s="9" t="s">
        <v>156</v>
      </c>
      <c r="D29" s="2"/>
      <c r="E29" s="11">
        <f>1.5+0.25</f>
        <v>1.75</v>
      </c>
    </row>
    <row r="30" spans="3:5" x14ac:dyDescent="0.25">
      <c r="C30" s="9" t="s">
        <v>157</v>
      </c>
      <c r="D30" s="2"/>
      <c r="E30" s="11">
        <f>0.25+0.25</f>
        <v>0.5</v>
      </c>
    </row>
    <row r="31" spans="3:5" x14ac:dyDescent="0.25">
      <c r="C31" s="9" t="s">
        <v>134</v>
      </c>
      <c r="D31" s="2"/>
      <c r="E31" s="11">
        <f>0.25+0.25</f>
        <v>0.5</v>
      </c>
    </row>
    <row r="32" spans="3:5" x14ac:dyDescent="0.25">
      <c r="C32" s="9" t="s">
        <v>158</v>
      </c>
      <c r="D32" s="2"/>
      <c r="E32" s="11">
        <f>0.25+0.25</f>
        <v>0.5</v>
      </c>
    </row>
    <row r="33" spans="2:9" x14ac:dyDescent="0.25">
      <c r="C33" s="9" t="s">
        <v>154</v>
      </c>
      <c r="E33" s="11">
        <f>0.25+0.25</f>
        <v>0.5</v>
      </c>
    </row>
    <row r="34" spans="2:9" x14ac:dyDescent="0.25">
      <c r="C34" s="9" t="s">
        <v>155</v>
      </c>
      <c r="E34" s="11">
        <f>0.25+0.25</f>
        <v>0.5</v>
      </c>
      <c r="G34" s="11"/>
    </row>
    <row r="36" spans="2:9" x14ac:dyDescent="0.25">
      <c r="B36" s="49" t="s">
        <v>14</v>
      </c>
      <c r="C36" s="50"/>
      <c r="D36" s="50"/>
      <c r="E36" s="50"/>
      <c r="F36" s="51"/>
      <c r="G36" s="5"/>
      <c r="H36" s="5"/>
    </row>
    <row r="37" spans="2:9" x14ac:dyDescent="0.25">
      <c r="C37" s="13" t="s">
        <v>15</v>
      </c>
      <c r="D37" s="8" t="s">
        <v>20</v>
      </c>
    </row>
    <row r="38" spans="2:9" x14ac:dyDescent="0.25">
      <c r="C38" s="2" t="s">
        <v>16</v>
      </c>
      <c r="D38" s="8" t="s">
        <v>21</v>
      </c>
    </row>
    <row r="39" spans="2:9" x14ac:dyDescent="0.25">
      <c r="C39" s="2" t="s">
        <v>17</v>
      </c>
    </row>
    <row r="40" spans="2:9" x14ac:dyDescent="0.25">
      <c r="C40" s="2" t="s">
        <v>19</v>
      </c>
    </row>
    <row r="41" spans="2:9" x14ac:dyDescent="0.25">
      <c r="I41" s="11"/>
    </row>
    <row r="42" spans="2:9" x14ac:dyDescent="0.25">
      <c r="D42" s="17" t="s">
        <v>18</v>
      </c>
      <c r="E42" s="18">
        <f>SUM(E1:E41)</f>
        <v>16.25</v>
      </c>
      <c r="I42" s="11"/>
    </row>
    <row r="43" spans="2:9" x14ac:dyDescent="0.25">
      <c r="I43" s="11"/>
    </row>
    <row r="44" spans="2:9" x14ac:dyDescent="0.25">
      <c r="I44" s="11"/>
    </row>
    <row r="45" spans="2:9" x14ac:dyDescent="0.25">
      <c r="I45" s="11"/>
    </row>
    <row r="46" spans="2:9" x14ac:dyDescent="0.25">
      <c r="I46" s="11"/>
    </row>
    <row r="47" spans="2:9" x14ac:dyDescent="0.25">
      <c r="I47" s="11"/>
    </row>
    <row r="48" spans="2:9" x14ac:dyDescent="0.25">
      <c r="I48" s="11"/>
    </row>
    <row r="49" spans="9:9" x14ac:dyDescent="0.25">
      <c r="I49" s="11"/>
    </row>
    <row r="50" spans="9:9" x14ac:dyDescent="0.25">
      <c r="I50" s="11"/>
    </row>
    <row r="51" spans="9:9" x14ac:dyDescent="0.25">
      <c r="I51" s="11"/>
    </row>
    <row r="52" spans="9:9" x14ac:dyDescent="0.25">
      <c r="I52" s="11"/>
    </row>
  </sheetData>
  <mergeCells count="3">
    <mergeCell ref="B6:F6"/>
    <mergeCell ref="B2:F2"/>
    <mergeCell ref="B36:F36"/>
  </mergeCells>
  <pageMargins left="0.7" right="0.7" top="0.75" bottom="0.75" header="0.3" footer="0.3"/>
  <pageSetup orientation="portrait" verticalDpi="0" r:id="rId1"/>
  <ignoredErrors>
    <ignoredError sqref="E1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topLeftCell="A16" zoomScale="80" zoomScaleNormal="80" workbookViewId="0">
      <selection activeCell="E16" sqref="E16"/>
    </sheetView>
  </sheetViews>
  <sheetFormatPr defaultRowHeight="15" x14ac:dyDescent="0.25"/>
  <cols>
    <col min="1" max="1" width="9.140625" style="2"/>
    <col min="2" max="2" width="4.140625" style="2" bestFit="1" customWidth="1"/>
    <col min="3" max="3" width="79.85546875" style="2" bestFit="1" customWidth="1"/>
    <col min="4" max="4" width="39.85546875" style="8" bestFit="1" customWidth="1"/>
    <col min="5" max="5" width="8" style="11" customWidth="1"/>
    <col min="6" max="6" width="30.7109375" style="8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1</v>
      </c>
      <c r="G3" s="5"/>
      <c r="H3" s="5"/>
    </row>
    <row r="4" spans="2:8" x14ac:dyDescent="0.25">
      <c r="B4" s="22">
        <v>2</v>
      </c>
      <c r="C4" s="22" t="s">
        <v>13</v>
      </c>
      <c r="D4" s="7"/>
      <c r="E4" s="12">
        <v>0.5</v>
      </c>
      <c r="F4" s="23"/>
      <c r="G4" s="5"/>
      <c r="H4" s="5"/>
    </row>
    <row r="6" spans="2:8" x14ac:dyDescent="0.25">
      <c r="B6" s="46" t="s">
        <v>177</v>
      </c>
      <c r="C6" s="47"/>
      <c r="D6" s="47"/>
      <c r="E6" s="47"/>
      <c r="F6" s="48"/>
    </row>
    <row r="7" spans="2:8" x14ac:dyDescent="0.25">
      <c r="C7" s="13" t="s">
        <v>141</v>
      </c>
    </row>
    <row r="8" spans="2:8" x14ac:dyDescent="0.25">
      <c r="C8" s="26" t="s">
        <v>140</v>
      </c>
      <c r="D8" s="2"/>
      <c r="E8" s="8">
        <f>0.5+0.25</f>
        <v>0.75</v>
      </c>
    </row>
    <row r="9" spans="2:8" x14ac:dyDescent="0.25">
      <c r="C9" s="9" t="s">
        <v>139</v>
      </c>
      <c r="E9" s="8">
        <f>0.5+0.25</f>
        <v>0.75</v>
      </c>
    </row>
    <row r="10" spans="2:8" x14ac:dyDescent="0.25">
      <c r="C10" s="10"/>
      <c r="D10"/>
    </row>
    <row r="11" spans="2:8" x14ac:dyDescent="0.25">
      <c r="C11" s="13" t="s">
        <v>7</v>
      </c>
      <c r="D11" s="2"/>
      <c r="E11" s="2"/>
    </row>
    <row r="12" spans="2:8" x14ac:dyDescent="0.25">
      <c r="C12" s="9" t="s">
        <v>137</v>
      </c>
      <c r="D12" s="2"/>
      <c r="E12" s="8">
        <f>0.25+0.25</f>
        <v>0.5</v>
      </c>
    </row>
    <row r="13" spans="2:8" x14ac:dyDescent="0.25">
      <c r="C13" s="9" t="s">
        <v>138</v>
      </c>
      <c r="D13" s="2"/>
      <c r="E13" s="8">
        <f>0.25+0.25</f>
        <v>0.5</v>
      </c>
    </row>
    <row r="14" spans="2:8" x14ac:dyDescent="0.25">
      <c r="C14" s="13"/>
    </row>
    <row r="15" spans="2:8" x14ac:dyDescent="0.25">
      <c r="C15" s="13" t="s">
        <v>208</v>
      </c>
    </row>
    <row r="16" spans="2:8" x14ac:dyDescent="0.25">
      <c r="C16" s="9" t="s">
        <v>215</v>
      </c>
      <c r="D16" s="42" t="s">
        <v>222</v>
      </c>
      <c r="E16" s="11">
        <f>0.75+0.25</f>
        <v>1</v>
      </c>
    </row>
    <row r="17" spans="3:6" x14ac:dyDescent="0.25">
      <c r="C17" s="9" t="s">
        <v>224</v>
      </c>
      <c r="D17" s="42"/>
      <c r="E17" s="11">
        <f>0.25+0.25</f>
        <v>0.5</v>
      </c>
    </row>
    <row r="18" spans="3:6" ht="30" x14ac:dyDescent="0.25">
      <c r="C18" s="9" t="s">
        <v>209</v>
      </c>
      <c r="D18" s="8" t="s">
        <v>239</v>
      </c>
      <c r="E18" s="11">
        <f>0.75+0.75+0.75+0.75</f>
        <v>3</v>
      </c>
    </row>
    <row r="19" spans="3:6" x14ac:dyDescent="0.25">
      <c r="C19" s="9" t="s">
        <v>225</v>
      </c>
      <c r="E19" s="11">
        <f>1.25+0.25</f>
        <v>1.5</v>
      </c>
    </row>
    <row r="20" spans="3:6" x14ac:dyDescent="0.25">
      <c r="C20" s="9" t="s">
        <v>227</v>
      </c>
      <c r="E20" s="11">
        <v>0.25</v>
      </c>
    </row>
    <row r="21" spans="3:6" x14ac:dyDescent="0.25">
      <c r="C21" s="9" t="s">
        <v>226</v>
      </c>
      <c r="E21" s="11">
        <v>0.25</v>
      </c>
    </row>
    <row r="22" spans="3:6" x14ac:dyDescent="0.25">
      <c r="C22" s="9" t="s">
        <v>210</v>
      </c>
      <c r="E22" s="11">
        <f>0.5+0.25</f>
        <v>0.75</v>
      </c>
    </row>
    <row r="23" spans="3:6" x14ac:dyDescent="0.25">
      <c r="C23" s="9" t="s">
        <v>228</v>
      </c>
      <c r="E23" s="11">
        <v>0.5</v>
      </c>
    </row>
    <row r="24" spans="3:6" x14ac:dyDescent="0.25">
      <c r="C24" s="9" t="s">
        <v>211</v>
      </c>
      <c r="D24" s="8" t="s">
        <v>238</v>
      </c>
      <c r="E24" s="11">
        <f>0.25+0.25+0.25+0.25</f>
        <v>1</v>
      </c>
    </row>
    <row r="25" spans="3:6" x14ac:dyDescent="0.25">
      <c r="C25" s="9" t="s">
        <v>229</v>
      </c>
      <c r="E25" s="11">
        <v>1</v>
      </c>
    </row>
    <row r="26" spans="3:6" x14ac:dyDescent="0.25">
      <c r="C26" s="9" t="s">
        <v>212</v>
      </c>
      <c r="E26" s="11">
        <v>0.75</v>
      </c>
    </row>
    <row r="27" spans="3:6" x14ac:dyDescent="0.25">
      <c r="C27" s="9" t="s">
        <v>231</v>
      </c>
      <c r="E27" s="11">
        <f>0.25+0.25</f>
        <v>0.5</v>
      </c>
    </row>
    <row r="28" spans="3:6" x14ac:dyDescent="0.25">
      <c r="C28" s="9" t="s">
        <v>230</v>
      </c>
      <c r="E28" s="11">
        <v>0.5</v>
      </c>
    </row>
    <row r="29" spans="3:6" x14ac:dyDescent="0.25">
      <c r="C29" s="9" t="s">
        <v>213</v>
      </c>
      <c r="D29" s="8" t="s">
        <v>241</v>
      </c>
      <c r="E29" s="11">
        <f>0.5+0.25+0.25</f>
        <v>1</v>
      </c>
    </row>
    <row r="30" spans="3:6" ht="30" x14ac:dyDescent="0.25">
      <c r="C30" s="9" t="s">
        <v>235</v>
      </c>
      <c r="D30" s="8" t="s">
        <v>243</v>
      </c>
      <c r="E30" s="11">
        <v>1</v>
      </c>
    </row>
    <row r="31" spans="3:6" ht="30" x14ac:dyDescent="0.25">
      <c r="C31" s="9" t="s">
        <v>214</v>
      </c>
      <c r="D31" s="8" t="s">
        <v>242</v>
      </c>
      <c r="E31" s="11">
        <v>0.5</v>
      </c>
    </row>
    <row r="32" spans="3:6" x14ac:dyDescent="0.25">
      <c r="C32" s="9" t="s">
        <v>232</v>
      </c>
      <c r="D32" s="42" t="s">
        <v>244</v>
      </c>
      <c r="E32" s="11">
        <v>1</v>
      </c>
      <c r="F32" s="53" t="s">
        <v>245</v>
      </c>
    </row>
    <row r="33" spans="2:8" x14ac:dyDescent="0.25">
      <c r="C33" s="9" t="s">
        <v>233</v>
      </c>
      <c r="D33" s="42" t="s">
        <v>244</v>
      </c>
      <c r="E33" s="11">
        <v>1</v>
      </c>
      <c r="F33" s="53"/>
    </row>
    <row r="34" spans="2:8" x14ac:dyDescent="0.25">
      <c r="C34" s="13"/>
    </row>
    <row r="35" spans="2:8" x14ac:dyDescent="0.25">
      <c r="C35" s="13" t="s">
        <v>216</v>
      </c>
      <c r="D35" s="2"/>
      <c r="E35" s="2"/>
    </row>
    <row r="36" spans="2:8" ht="30" x14ac:dyDescent="0.25">
      <c r="C36" s="9" t="s">
        <v>217</v>
      </c>
      <c r="D36" s="2" t="s">
        <v>246</v>
      </c>
      <c r="E36" s="2" t="s">
        <v>37</v>
      </c>
      <c r="F36" s="24" t="s">
        <v>247</v>
      </c>
    </row>
    <row r="37" spans="2:8" x14ac:dyDescent="0.25">
      <c r="C37" s="9" t="s">
        <v>218</v>
      </c>
      <c r="D37" s="2" t="s">
        <v>240</v>
      </c>
      <c r="E37" s="2">
        <f>1+0.5</f>
        <v>1.5</v>
      </c>
      <c r="F37" s="24" t="s">
        <v>248</v>
      </c>
    </row>
    <row r="38" spans="2:8" ht="30" x14ac:dyDescent="0.25">
      <c r="C38" s="9" t="s">
        <v>234</v>
      </c>
      <c r="D38" s="42" t="s">
        <v>222</v>
      </c>
      <c r="E38" s="2"/>
      <c r="F38" s="8" t="s">
        <v>249</v>
      </c>
    </row>
    <row r="39" spans="2:8" ht="30" x14ac:dyDescent="0.25">
      <c r="C39" s="9" t="s">
        <v>221</v>
      </c>
      <c r="D39" s="42" t="s">
        <v>250</v>
      </c>
      <c r="E39" s="2">
        <f>1+0.5</f>
        <v>1.5</v>
      </c>
    </row>
    <row r="40" spans="2:8" x14ac:dyDescent="0.25">
      <c r="C40" s="9" t="s">
        <v>223</v>
      </c>
      <c r="D40" s="42"/>
      <c r="E40" s="2">
        <v>0.5</v>
      </c>
    </row>
    <row r="41" spans="2:8" x14ac:dyDescent="0.25">
      <c r="C41" s="9" t="s">
        <v>236</v>
      </c>
      <c r="D41" s="42"/>
      <c r="E41" s="2">
        <v>0.5</v>
      </c>
    </row>
    <row r="42" spans="2:8" x14ac:dyDescent="0.25">
      <c r="C42" s="3"/>
      <c r="D42" s="2"/>
      <c r="E42" s="2"/>
    </row>
    <row r="43" spans="2:8" x14ac:dyDescent="0.25">
      <c r="B43" s="49" t="s">
        <v>14</v>
      </c>
      <c r="C43" s="50"/>
      <c r="D43" s="50"/>
      <c r="E43" s="50"/>
      <c r="F43" s="51"/>
      <c r="G43" s="5"/>
      <c r="H43" s="5"/>
    </row>
    <row r="44" spans="2:8" x14ac:dyDescent="0.25">
      <c r="C44" s="13" t="s">
        <v>15</v>
      </c>
      <c r="D44" s="8" t="s">
        <v>22</v>
      </c>
      <c r="E44" s="11">
        <v>1</v>
      </c>
    </row>
    <row r="45" spans="2:8" x14ac:dyDescent="0.25">
      <c r="C45" s="2" t="s">
        <v>17</v>
      </c>
      <c r="E45" s="11">
        <v>1</v>
      </c>
    </row>
    <row r="46" spans="2:8" x14ac:dyDescent="0.25">
      <c r="C46" s="2" t="s">
        <v>23</v>
      </c>
      <c r="E46" s="11">
        <v>1</v>
      </c>
    </row>
    <row r="48" spans="2:8" x14ac:dyDescent="0.25">
      <c r="C48" s="14"/>
    </row>
    <row r="49" spans="3:8" x14ac:dyDescent="0.25">
      <c r="C49" s="13"/>
      <c r="D49" s="17" t="s">
        <v>18</v>
      </c>
      <c r="E49" s="21">
        <f>SUM(E1:E46)</f>
        <v>27</v>
      </c>
    </row>
    <row r="50" spans="3:8" x14ac:dyDescent="0.25">
      <c r="C50" s="9"/>
    </row>
    <row r="51" spans="3:8" x14ac:dyDescent="0.25">
      <c r="C51" s="14"/>
      <c r="G51" s="4"/>
      <c r="H51" s="4"/>
    </row>
    <row r="52" spans="3:8" x14ac:dyDescent="0.25">
      <c r="C52" s="14"/>
    </row>
    <row r="53" spans="3:8" x14ac:dyDescent="0.25">
      <c r="C53" s="14"/>
      <c r="H53" s="4"/>
    </row>
    <row r="54" spans="3:8" x14ac:dyDescent="0.25">
      <c r="C54" s="9"/>
    </row>
    <row r="55" spans="3:8" x14ac:dyDescent="0.25">
      <c r="C55" s="9"/>
    </row>
    <row r="56" spans="3:8" x14ac:dyDescent="0.25">
      <c r="C56" s="9"/>
    </row>
    <row r="57" spans="3:8" x14ac:dyDescent="0.25">
      <c r="C57" s="9"/>
    </row>
    <row r="58" spans="3:8" x14ac:dyDescent="0.25">
      <c r="C58" s="9"/>
    </row>
    <row r="59" spans="3:8" x14ac:dyDescent="0.25">
      <c r="C59" s="13"/>
    </row>
    <row r="60" spans="3:8" x14ac:dyDescent="0.25">
      <c r="C60" s="9"/>
    </row>
    <row r="61" spans="3:8" x14ac:dyDescent="0.25">
      <c r="C61" s="9"/>
    </row>
    <row r="62" spans="3:8" x14ac:dyDescent="0.25">
      <c r="C62" s="13"/>
    </row>
    <row r="63" spans="3:8" x14ac:dyDescent="0.25">
      <c r="C63" s="9"/>
    </row>
    <row r="64" spans="3:8" x14ac:dyDescent="0.25">
      <c r="C64" s="9"/>
    </row>
  </sheetData>
  <mergeCells count="4">
    <mergeCell ref="B2:F2"/>
    <mergeCell ref="B6:F6"/>
    <mergeCell ref="B43:F43"/>
    <mergeCell ref="F32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zoomScale="80" zoomScaleNormal="80" workbookViewId="0">
      <selection activeCell="D14" sqref="D14"/>
    </sheetView>
  </sheetViews>
  <sheetFormatPr defaultRowHeight="15" x14ac:dyDescent="0.25"/>
  <cols>
    <col min="1" max="1" width="9.140625" style="2"/>
    <col min="2" max="2" width="4.140625" style="2" bestFit="1" customWidth="1"/>
    <col min="3" max="3" width="91.42578125" style="2" bestFit="1" customWidth="1"/>
    <col min="4" max="4" width="39.85546875" style="8" bestFit="1" customWidth="1"/>
    <col min="5" max="5" width="5.5703125" style="11" bestFit="1" customWidth="1"/>
    <col min="6" max="6" width="30.7109375" style="8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0.25</v>
      </c>
      <c r="G3" s="5"/>
      <c r="H3" s="5"/>
    </row>
    <row r="4" spans="2:8" x14ac:dyDescent="0.25">
      <c r="B4" s="22">
        <v>2</v>
      </c>
      <c r="C4" s="22" t="s">
        <v>13</v>
      </c>
      <c r="D4" s="7"/>
      <c r="E4" s="12">
        <v>0</v>
      </c>
      <c r="F4" s="23"/>
      <c r="G4" s="5"/>
      <c r="H4" s="5"/>
    </row>
    <row r="6" spans="2:8" x14ac:dyDescent="0.25">
      <c r="B6" s="46" t="s">
        <v>219</v>
      </c>
      <c r="C6" s="47"/>
      <c r="D6" s="47"/>
      <c r="E6" s="47"/>
      <c r="F6" s="48"/>
    </row>
    <row r="7" spans="2:8" x14ac:dyDescent="0.25">
      <c r="C7" s="13" t="s">
        <v>219</v>
      </c>
    </row>
    <row r="8" spans="2:8" x14ac:dyDescent="0.25">
      <c r="C8" t="s">
        <v>251</v>
      </c>
      <c r="E8" s="11">
        <v>0.5</v>
      </c>
    </row>
    <row r="9" spans="2:8" x14ac:dyDescent="0.25">
      <c r="C9" t="s">
        <v>252</v>
      </c>
      <c r="E9" s="11">
        <v>0.5</v>
      </c>
    </row>
    <row r="10" spans="2:8" x14ac:dyDescent="0.25">
      <c r="C10" t="s">
        <v>253</v>
      </c>
      <c r="E10" s="11">
        <v>0.5</v>
      </c>
    </row>
    <row r="11" spans="2:8" x14ac:dyDescent="0.25">
      <c r="C11" t="s">
        <v>254</v>
      </c>
      <c r="E11" s="11">
        <v>0.5</v>
      </c>
    </row>
    <row r="12" spans="2:8" x14ac:dyDescent="0.25">
      <c r="C12" t="s">
        <v>255</v>
      </c>
      <c r="D12" s="2"/>
      <c r="E12" s="11">
        <v>0.5</v>
      </c>
    </row>
    <row r="13" spans="2:8" x14ac:dyDescent="0.25">
      <c r="C13" t="s">
        <v>256</v>
      </c>
      <c r="E13" s="11">
        <v>0.5</v>
      </c>
    </row>
    <row r="14" spans="2:8" x14ac:dyDescent="0.25">
      <c r="C14" t="s">
        <v>257</v>
      </c>
      <c r="D14"/>
      <c r="E14" s="11">
        <v>0.5</v>
      </c>
    </row>
    <row r="15" spans="2:8" x14ac:dyDescent="0.25">
      <c r="C15" s="3"/>
      <c r="D15" s="2"/>
      <c r="E15" s="2"/>
    </row>
    <row r="16" spans="2:8" x14ac:dyDescent="0.25">
      <c r="B16" s="49" t="s">
        <v>14</v>
      </c>
      <c r="C16" s="50"/>
      <c r="D16" s="50"/>
      <c r="E16" s="50"/>
      <c r="F16" s="51"/>
      <c r="G16" s="5"/>
      <c r="H16" s="5"/>
    </row>
    <row r="17" spans="3:8" x14ac:dyDescent="0.25">
      <c r="C17" s="13" t="s">
        <v>15</v>
      </c>
      <c r="D17" s="8" t="s">
        <v>22</v>
      </c>
    </row>
    <row r="18" spans="3:8" x14ac:dyDescent="0.25">
      <c r="C18" s="2" t="s">
        <v>17</v>
      </c>
    </row>
    <row r="19" spans="3:8" x14ac:dyDescent="0.25">
      <c r="C19" s="2" t="s">
        <v>23</v>
      </c>
    </row>
    <row r="21" spans="3:8" x14ac:dyDescent="0.25">
      <c r="C21" s="14"/>
    </row>
    <row r="22" spans="3:8" x14ac:dyDescent="0.25">
      <c r="C22" s="13"/>
      <c r="D22" s="17" t="s">
        <v>18</v>
      </c>
      <c r="E22" s="21">
        <f>SUM(E1:E19)</f>
        <v>3.75</v>
      </c>
    </row>
    <row r="23" spans="3:8" x14ac:dyDescent="0.25">
      <c r="C23" s="9"/>
    </row>
    <row r="24" spans="3:8" x14ac:dyDescent="0.25">
      <c r="C24" s="14"/>
      <c r="G24" s="4"/>
      <c r="H24" s="4"/>
    </row>
    <row r="25" spans="3:8" x14ac:dyDescent="0.25">
      <c r="C25" s="14"/>
    </row>
    <row r="26" spans="3:8" x14ac:dyDescent="0.25">
      <c r="C26" s="14"/>
      <c r="H26" s="4"/>
    </row>
    <row r="27" spans="3:8" x14ac:dyDescent="0.25">
      <c r="C27" s="9"/>
    </row>
    <row r="28" spans="3:8" x14ac:dyDescent="0.25">
      <c r="C28" s="9"/>
    </row>
    <row r="29" spans="3:8" x14ac:dyDescent="0.25">
      <c r="C29" s="9"/>
    </row>
    <row r="30" spans="3:8" x14ac:dyDescent="0.25">
      <c r="C30" s="9"/>
    </row>
    <row r="31" spans="3:8" x14ac:dyDescent="0.25">
      <c r="C31" s="9"/>
    </row>
    <row r="32" spans="3:8" x14ac:dyDescent="0.25">
      <c r="C32" s="13"/>
    </row>
    <row r="33" spans="3:3" x14ac:dyDescent="0.25">
      <c r="C33" s="9"/>
    </row>
    <row r="34" spans="3:3" x14ac:dyDescent="0.25">
      <c r="C34" s="9"/>
    </row>
    <row r="35" spans="3:3" x14ac:dyDescent="0.25">
      <c r="C35" s="13"/>
    </row>
    <row r="36" spans="3:3" x14ac:dyDescent="0.25">
      <c r="C36" s="9"/>
    </row>
    <row r="37" spans="3:3" x14ac:dyDescent="0.25">
      <c r="C37" s="9"/>
    </row>
  </sheetData>
  <mergeCells count="3">
    <mergeCell ref="B2:F2"/>
    <mergeCell ref="B6:F6"/>
    <mergeCell ref="B16:F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5"/>
  <sheetViews>
    <sheetView topLeftCell="A19" zoomScale="80" zoomScaleNormal="80" workbookViewId="0">
      <selection activeCell="E50" sqref="E50"/>
    </sheetView>
  </sheetViews>
  <sheetFormatPr defaultRowHeight="15" x14ac:dyDescent="0.25"/>
  <cols>
    <col min="1" max="1" width="9.140625" style="2"/>
    <col min="2" max="2" width="4.140625" style="2" bestFit="1" customWidth="1"/>
    <col min="3" max="3" width="35.85546875" style="2" customWidth="1"/>
    <col min="4" max="4" width="72.42578125" style="8" bestFit="1" customWidth="1"/>
    <col min="5" max="5" width="17.5703125" style="11" customWidth="1"/>
    <col min="6" max="6" width="21.5703125" style="2" bestFit="1" customWidth="1"/>
    <col min="7" max="7" width="10.5703125" style="2" bestFit="1" customWidth="1"/>
    <col min="8" max="8" width="20.5703125" style="2" customWidth="1"/>
    <col min="9" max="16384" width="9.140625" style="2"/>
  </cols>
  <sheetData>
    <row r="2" spans="2:8" x14ac:dyDescent="0.25">
      <c r="B2" s="46" t="s">
        <v>12</v>
      </c>
      <c r="C2" s="47"/>
      <c r="D2" s="47"/>
      <c r="E2" s="47"/>
      <c r="F2" s="48"/>
      <c r="G2" s="5"/>
      <c r="H2" s="5"/>
    </row>
    <row r="3" spans="2:8" x14ac:dyDescent="0.25">
      <c r="B3" s="3">
        <v>1</v>
      </c>
      <c r="C3" s="3" t="s">
        <v>220</v>
      </c>
      <c r="D3" s="7"/>
      <c r="E3" s="12">
        <v>1</v>
      </c>
      <c r="G3" s="5"/>
      <c r="H3" s="5"/>
    </row>
    <row r="4" spans="2:8" x14ac:dyDescent="0.25">
      <c r="B4" s="3">
        <v>2</v>
      </c>
      <c r="C4" s="3" t="s">
        <v>13</v>
      </c>
      <c r="D4" s="7"/>
      <c r="E4" s="12">
        <v>0.5</v>
      </c>
      <c r="F4" s="1"/>
      <c r="G4" s="5"/>
      <c r="H4" s="5"/>
    </row>
    <row r="6" spans="2:8" x14ac:dyDescent="0.25">
      <c r="B6" s="46" t="s">
        <v>7</v>
      </c>
      <c r="C6" s="47"/>
      <c r="D6" s="47"/>
      <c r="E6" s="47"/>
      <c r="F6" s="48"/>
    </row>
    <row r="7" spans="2:8" x14ac:dyDescent="0.25">
      <c r="C7" s="13" t="s">
        <v>7</v>
      </c>
      <c r="G7" s="11"/>
    </row>
    <row r="8" spans="2:8" x14ac:dyDescent="0.25">
      <c r="C8" s="15" t="s">
        <v>6</v>
      </c>
      <c r="D8" s="20" t="s">
        <v>8</v>
      </c>
      <c r="E8" s="11">
        <v>0</v>
      </c>
      <c r="F8" s="2" t="s">
        <v>46</v>
      </c>
      <c r="G8" s="11"/>
    </row>
    <row r="9" spans="2:8" x14ac:dyDescent="0.25">
      <c r="C9" s="9" t="s">
        <v>47</v>
      </c>
      <c r="D9" s="8" t="s">
        <v>48</v>
      </c>
      <c r="E9" s="11">
        <v>0</v>
      </c>
      <c r="G9" s="11"/>
    </row>
    <row r="10" spans="2:8" x14ac:dyDescent="0.25">
      <c r="C10" s="9" t="s">
        <v>49</v>
      </c>
      <c r="D10" s="8" t="s">
        <v>9</v>
      </c>
      <c r="E10" s="11">
        <v>0</v>
      </c>
      <c r="F10" s="2" t="s">
        <v>46</v>
      </c>
      <c r="G10" s="11"/>
    </row>
    <row r="11" spans="2:8" x14ac:dyDescent="0.25">
      <c r="D11" s="2"/>
    </row>
    <row r="12" spans="2:8" x14ac:dyDescent="0.25">
      <c r="C12" s="13" t="s">
        <v>24</v>
      </c>
      <c r="D12" s="2"/>
    </row>
    <row r="13" spans="2:8" x14ac:dyDescent="0.25">
      <c r="C13" s="9" t="s">
        <v>6</v>
      </c>
      <c r="D13" s="8" t="s">
        <v>29</v>
      </c>
      <c r="E13" s="11">
        <v>0</v>
      </c>
      <c r="F13" s="2" t="s">
        <v>65</v>
      </c>
    </row>
    <row r="14" spans="2:8" x14ac:dyDescent="0.25">
      <c r="C14" s="9" t="s">
        <v>4</v>
      </c>
      <c r="D14" s="8" t="s">
        <v>30</v>
      </c>
      <c r="E14" s="11">
        <v>0</v>
      </c>
      <c r="F14" s="2" t="s">
        <v>45</v>
      </c>
    </row>
    <row r="15" spans="2:8" ht="30" x14ac:dyDescent="0.25">
      <c r="C15" s="9" t="s">
        <v>50</v>
      </c>
      <c r="D15" s="8" t="s">
        <v>31</v>
      </c>
      <c r="E15" s="11">
        <v>0</v>
      </c>
      <c r="F15" s="2" t="s">
        <v>44</v>
      </c>
    </row>
    <row r="16" spans="2:8" ht="36" customHeight="1" x14ac:dyDescent="0.25">
      <c r="C16" s="9" t="s">
        <v>5</v>
      </c>
      <c r="D16" s="8" t="s">
        <v>51</v>
      </c>
      <c r="E16" s="11">
        <v>0</v>
      </c>
      <c r="F16" s="2" t="s">
        <v>65</v>
      </c>
    </row>
    <row r="17" spans="3:7" x14ac:dyDescent="0.25">
      <c r="C17" s="9"/>
    </row>
    <row r="18" spans="3:7" x14ac:dyDescent="0.25">
      <c r="C18" s="13" t="s">
        <v>35</v>
      </c>
    </row>
    <row r="19" spans="3:7" x14ac:dyDescent="0.25">
      <c r="C19" s="15" t="s">
        <v>10</v>
      </c>
      <c r="D19" s="8" t="s">
        <v>11</v>
      </c>
      <c r="E19" s="11">
        <f>0.75+0.25</f>
        <v>1</v>
      </c>
      <c r="F19" s="2" t="s">
        <v>44</v>
      </c>
      <c r="G19" s="11"/>
    </row>
    <row r="20" spans="3:7" x14ac:dyDescent="0.25">
      <c r="C20" s="15" t="s">
        <v>25</v>
      </c>
      <c r="D20" s="8" t="s">
        <v>26</v>
      </c>
      <c r="E20" s="11">
        <v>0.75</v>
      </c>
      <c r="F20" s="2" t="s">
        <v>66</v>
      </c>
      <c r="G20" s="11"/>
    </row>
    <row r="21" spans="3:7" x14ac:dyDescent="0.25">
      <c r="C21" s="15" t="s">
        <v>27</v>
      </c>
      <c r="D21" s="8" t="s">
        <v>28</v>
      </c>
      <c r="E21" s="11">
        <v>0.5</v>
      </c>
      <c r="F21" s="2" t="s">
        <v>44</v>
      </c>
      <c r="G21" s="11"/>
    </row>
    <row r="22" spans="3:7" x14ac:dyDescent="0.25">
      <c r="G22" s="11"/>
    </row>
    <row r="23" spans="3:7" x14ac:dyDescent="0.25">
      <c r="C23" s="16"/>
      <c r="G23" s="11"/>
    </row>
    <row r="24" spans="3:7" x14ac:dyDescent="0.25">
      <c r="C24" s="13" t="s">
        <v>59</v>
      </c>
      <c r="G24" s="11"/>
    </row>
    <row r="25" spans="3:7" x14ac:dyDescent="0.25">
      <c r="C25" s="15" t="s">
        <v>60</v>
      </c>
      <c r="D25" s="8" t="s">
        <v>62</v>
      </c>
      <c r="E25" s="11">
        <f>0.5+0.25</f>
        <v>0.75</v>
      </c>
      <c r="F25" s="2" t="s">
        <v>45</v>
      </c>
      <c r="G25" s="11"/>
    </row>
    <row r="26" spans="3:7" x14ac:dyDescent="0.25">
      <c r="C26" s="15" t="s">
        <v>61</v>
      </c>
      <c r="D26" s="8" t="s">
        <v>63</v>
      </c>
      <c r="E26" s="11">
        <f>0.5+0.25</f>
        <v>0.75</v>
      </c>
      <c r="F26" s="2" t="s">
        <v>64</v>
      </c>
      <c r="G26" s="11"/>
    </row>
    <row r="27" spans="3:7" x14ac:dyDescent="0.25">
      <c r="C27" s="9"/>
      <c r="G27" s="11"/>
    </row>
    <row r="28" spans="3:7" x14ac:dyDescent="0.25">
      <c r="C28" s="13" t="s">
        <v>39</v>
      </c>
      <c r="G28" s="11"/>
    </row>
    <row r="29" spans="3:7" x14ac:dyDescent="0.25">
      <c r="C29" s="15" t="s">
        <v>52</v>
      </c>
      <c r="E29" s="11">
        <f>0.5+0.25</f>
        <v>0.75</v>
      </c>
      <c r="F29" s="2" t="s">
        <v>45</v>
      </c>
      <c r="G29" s="11"/>
    </row>
    <row r="30" spans="3:7" x14ac:dyDescent="0.25">
      <c r="C30" s="15" t="s">
        <v>53</v>
      </c>
      <c r="E30" s="11">
        <f>0.5+0.25</f>
        <v>0.75</v>
      </c>
      <c r="F30" s="2" t="s">
        <v>46</v>
      </c>
      <c r="G30" s="11"/>
    </row>
    <row r="31" spans="3:7" x14ac:dyDescent="0.25">
      <c r="C31" s="9" t="s">
        <v>58</v>
      </c>
      <c r="E31" s="11">
        <f>0.5+0.25</f>
        <v>0.75</v>
      </c>
      <c r="F31" s="2" t="s">
        <v>45</v>
      </c>
      <c r="G31" s="11"/>
    </row>
    <row r="32" spans="3:7" x14ac:dyDescent="0.25">
      <c r="C32" s="9"/>
      <c r="G32" s="11"/>
    </row>
    <row r="33" spans="2:8" x14ac:dyDescent="0.25">
      <c r="C33" s="13" t="s">
        <v>40</v>
      </c>
    </row>
    <row r="34" spans="2:8" x14ac:dyDescent="0.25">
      <c r="C34" s="15" t="s">
        <v>41</v>
      </c>
      <c r="D34" s="8" t="s">
        <v>42</v>
      </c>
      <c r="E34" s="11">
        <f>0.75+0.25</f>
        <v>1</v>
      </c>
      <c r="F34" s="2" t="s">
        <v>44</v>
      </c>
    </row>
    <row r="35" spans="2:8" x14ac:dyDescent="0.25">
      <c r="C35" s="15" t="s">
        <v>55</v>
      </c>
      <c r="D35" s="8" t="s">
        <v>56</v>
      </c>
      <c r="E35" s="11">
        <f>0.5+0.25</f>
        <v>0.75</v>
      </c>
      <c r="F35" s="2" t="s">
        <v>44</v>
      </c>
    </row>
    <row r="36" spans="2:8" x14ac:dyDescent="0.25">
      <c r="C36" s="15" t="s">
        <v>54</v>
      </c>
      <c r="D36" s="8" t="s">
        <v>57</v>
      </c>
      <c r="E36" s="11">
        <f>0.5+0.25</f>
        <v>0.75</v>
      </c>
      <c r="F36" s="2" t="s">
        <v>45</v>
      </c>
    </row>
    <row r="37" spans="2:8" x14ac:dyDescent="0.25">
      <c r="D37" s="2"/>
    </row>
    <row r="38" spans="2:8" x14ac:dyDescent="0.25">
      <c r="B38" s="49" t="s">
        <v>14</v>
      </c>
      <c r="C38" s="50"/>
      <c r="D38" s="50"/>
      <c r="E38" s="50"/>
      <c r="F38" s="51"/>
      <c r="G38" s="5"/>
      <c r="H38" s="5"/>
    </row>
    <row r="39" spans="2:8" x14ac:dyDescent="0.25">
      <c r="C39" s="13" t="s">
        <v>15</v>
      </c>
      <c r="D39" s="8" t="s">
        <v>22</v>
      </c>
      <c r="E39" s="11">
        <v>0.5</v>
      </c>
    </row>
    <row r="40" spans="2:8" x14ac:dyDescent="0.25">
      <c r="C40" s="2" t="s">
        <v>17</v>
      </c>
      <c r="E40" s="11">
        <v>0.5</v>
      </c>
    </row>
    <row r="41" spans="2:8" x14ac:dyDescent="0.25">
      <c r="C41" s="2" t="s">
        <v>23</v>
      </c>
      <c r="E41" s="11">
        <v>0.5</v>
      </c>
    </row>
    <row r="43" spans="2:8" x14ac:dyDescent="0.25">
      <c r="C43" s="14"/>
    </row>
    <row r="44" spans="2:8" x14ac:dyDescent="0.25">
      <c r="C44" s="14"/>
      <c r="H44" s="4"/>
    </row>
    <row r="45" spans="2:8" x14ac:dyDescent="0.25">
      <c r="C45" s="9"/>
    </row>
    <row r="46" spans="2:8" x14ac:dyDescent="0.25">
      <c r="C46" s="9"/>
      <c r="D46" s="17" t="s">
        <v>18</v>
      </c>
      <c r="E46" s="18">
        <f>SUM(E1:E38)</f>
        <v>10</v>
      </c>
    </row>
    <row r="47" spans="2:8" x14ac:dyDescent="0.25">
      <c r="C47" s="9"/>
    </row>
    <row r="48" spans="2:8" x14ac:dyDescent="0.25">
      <c r="C48" s="9"/>
    </row>
    <row r="49" spans="3:3" x14ac:dyDescent="0.25">
      <c r="C49" s="9"/>
    </row>
    <row r="50" spans="3:3" x14ac:dyDescent="0.25">
      <c r="C50" s="13"/>
    </row>
    <row r="51" spans="3:3" x14ac:dyDescent="0.25">
      <c r="C51" s="9"/>
    </row>
    <row r="52" spans="3:3" x14ac:dyDescent="0.25">
      <c r="C52" s="9"/>
    </row>
    <row r="53" spans="3:3" x14ac:dyDescent="0.25">
      <c r="C53" s="13"/>
    </row>
    <row r="54" spans="3:3" x14ac:dyDescent="0.25">
      <c r="C54" s="9"/>
    </row>
    <row r="55" spans="3:3" x14ac:dyDescent="0.25">
      <c r="C55" s="9"/>
    </row>
  </sheetData>
  <mergeCells count="3">
    <mergeCell ref="B6:F6"/>
    <mergeCell ref="B2:F2"/>
    <mergeCell ref="B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Plan</vt:lpstr>
      <vt:lpstr>Dashboards</vt:lpstr>
      <vt:lpstr>Reporting</vt:lpstr>
      <vt:lpstr>User Management</vt:lpstr>
      <vt:lpstr>Inventory Management</vt:lpstr>
      <vt:lpstr>Financial Documents</vt:lpstr>
      <vt:lpstr>Website</vt:lpstr>
      <vt:lpstr>Notification</vt:lpstr>
      <vt:lpstr>Customers &amp; Invoices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Ammar</cp:lastModifiedBy>
  <dcterms:created xsi:type="dcterms:W3CDTF">2014-08-12T06:20:18Z</dcterms:created>
  <dcterms:modified xsi:type="dcterms:W3CDTF">2015-04-03T15:07:03Z</dcterms:modified>
</cp:coreProperties>
</file>