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<sst xmlns="http://schemas.openxmlformats.org/spreadsheetml/2006/main" count="60" uniqueCount="57">
  <si>
    <t xml:space="preserve">Наименование сценария</t>
  </si>
  <si>
    <t xml:space="preserve">1. AS IS</t>
  </si>
  <si>
    <t xml:space="preserve">2. Усиливаем рекламу</t>
  </si>
  <si>
    <t xml:space="preserve">3. Плюс 1 курьер</t>
  </si>
  <si>
    <t xml:space="preserve">4.1 Платная доставка</t>
  </si>
  <si>
    <t xml:space="preserve">4.2 Предоплата</t>
  </si>
  <si>
    <t xml:space="preserve">4.3 Плат. Доставка + Предоплата</t>
  </si>
  <si>
    <t xml:space="preserve">Параметры сценария</t>
  </si>
  <si>
    <t xml:space="preserve">Количество поступающих заказов в день, шт.</t>
  </si>
  <si>
    <t xml:space="preserve">Средняя маржа по заказу, руб.</t>
  </si>
  <si>
    <t xml:space="preserve">Стоимость доставки, руб.</t>
  </si>
  <si>
    <t xml:space="preserve">Зарплата Менеджера, руб. в час</t>
  </si>
  <si>
    <t xml:space="preserve">Зарплата Кладовщика, руб. в месяц</t>
  </si>
  <si>
    <t xml:space="preserve">Зарплата Курьера, руб. за доставку</t>
  </si>
  <si>
    <t xml:space="preserve">Транспортные расходы Курьера, руб. за доставку</t>
  </si>
  <si>
    <t xml:space="preserve">Количество Менеджеров, чел.</t>
  </si>
  <si>
    <t xml:space="preserve">Количество Курьеров, чел.</t>
  </si>
  <si>
    <t xml:space="preserve">Доходы (Продуктивность)</t>
  </si>
  <si>
    <t xml:space="preserve">Количество полученных заказов, шт. в месяц</t>
  </si>
  <si>
    <t xml:space="preserve">Количество успешно исполненных заказов, шт. в месяц</t>
  </si>
  <si>
    <t xml:space="preserve">Количество отказов покупателей от заказов при получении, шт. в месяц</t>
  </si>
  <si>
    <t xml:space="preserve">Маржинальная прибыль, руб. в месяц</t>
  </si>
  <si>
    <t xml:space="preserve">Затраты (Себестоимость)</t>
  </si>
  <si>
    <t xml:space="preserve">Постоянные издержки</t>
  </si>
  <si>
    <t xml:space="preserve">Аренда склада, руб. в месяц</t>
  </si>
  <si>
    <t xml:space="preserve">Реклама, руб. в месяц</t>
  </si>
  <si>
    <t xml:space="preserve">Иные постоянные издержки, руб. в месяц</t>
  </si>
  <si>
    <t xml:space="preserve">Переменные издержки</t>
  </si>
  <si>
    <t xml:space="preserve">Зарплата Менеджера, руб. в месяц</t>
  </si>
  <si>
    <t xml:space="preserve">Зарплата Курьеров, руб. в месяц</t>
  </si>
  <si>
    <t xml:space="preserve">Транспортные расходы Курьера, руб. в месяц</t>
  </si>
  <si>
    <t xml:space="preserve">Эффективность</t>
  </si>
  <si>
    <t xml:space="preserve">Чистая прибыль, руб. в месяц</t>
  </si>
  <si>
    <t xml:space="preserve">Чистая прибыль с 1-го заказа, руб</t>
  </si>
  <si>
    <t xml:space="preserve">Чистая прибыль с 1-го заказа, % от маржи</t>
  </si>
  <si>
    <t xml:space="preserve">Себестоимость обработки 1-го заказа, руб.</t>
  </si>
  <si>
    <t xml:space="preserve">Средняя длительность обработки заказа, мин</t>
  </si>
  <si>
    <t xml:space="preserve">6 дней 8 часов</t>
  </si>
  <si>
    <t xml:space="preserve">3 дня 13 часов</t>
  </si>
  <si>
    <t xml:space="preserve">1 день 16 часов</t>
  </si>
  <si>
    <t xml:space="preserve">8 часов 11 минут</t>
  </si>
  <si>
    <t xml:space="preserve">1 час 19 минут</t>
  </si>
  <si>
    <t xml:space="preserve">Максимальное среднее время ожидания ресурса, мин.                                Какой Ресурс                                                                                                                                 На какой Операции</t>
  </si>
  <si>
    <t xml:space="preserve">5 минут, Курьер, Доставка заказа покупателю</t>
  </si>
  <si>
    <t xml:space="preserve">2 дня 21 час, Курьер, Доставка заказа покупателю</t>
  </si>
  <si>
    <t xml:space="preserve">23 часа 13 минут, Менеджер, Отгрузка товара со склада</t>
  </si>
  <si>
    <t xml:space="preserve">21 час, Менеджер, Подтверждение заказа у покупателя</t>
  </si>
  <si>
    <t xml:space="preserve">10 часов 15 минут ,Курьер, Доставка заказа покупателю</t>
  </si>
  <si>
    <t xml:space="preserve">10 минут 55 секунд, Менеджер, Визуальный контроль заказа</t>
  </si>
  <si>
    <t xml:space="preserve">Средняя загрузка Менеджера, % от рабочего времени</t>
  </si>
  <si>
    <t xml:space="preserve">Средняя загрузка Курьера, % от рабочего времени</t>
  </si>
  <si>
    <t xml:space="preserve">Доля отказов от заказов при получении, % от общего количества заказов</t>
  </si>
  <si>
    <t xml:space="preserve">Выводы</t>
  </si>
  <si>
    <t xml:space="preserve">Мало заказов</t>
  </si>
  <si>
    <t xml:space="preserve">Нехватка курьеров</t>
  </si>
  <si>
    <t xml:space="preserve">Много отказов при получении</t>
  </si>
  <si>
    <t xml:space="preserve">Оптимальный вариант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</si>
</sst>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#,##0\ [$₽-419];\-#,##0\ [$₽-419]"/>
    <numFmt numFmtId="166" formatCode="#,##0.00\ [$₽-419];[RED]\-#,##0.00\ [$₽-419]"/>
    <numFmt numFmtId="167" formatCode="#,##0.00\ [$₽-419];\-#,##0.00\ [$₽-419]"/>
    <numFmt numFmtId="168" formatCode="0.00%"/>
    <numFmt numFmtId="169" formatCode="hh:mm"/>
  </numFmts>
  <fonts count="8">
    <font>
      <sz val="11"/>
      <color theme="1"/>
      <name val="Aptos Narrow"/>
      <family val="2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b val="true"/>
      <sz val="14"/>
      <color rgb="FF000000"/>
      <name val="Aptos Narrow"/>
      <family val="0"/>
      <charset val="1"/>
    </font>
    <font>
      <b val="true"/>
      <sz val="11"/>
      <color rgb="FF000000"/>
      <name val="Aptos Narrow"/>
      <family val="0"/>
      <charset val="1"/>
    </font>
    <font>
      <b val="true"/>
      <sz val="11"/>
      <color theme="1"/>
      <name val="Aptos Narrow"/>
      <family val="2"/>
      <charset val="1"/>
    </font>
    <font>
      <sz val="10"/>
      <color theme="1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theme="0" tint="-0.35"/>
        <bgColor rgb="FF9C9B70"/>
      </patternFill>
    </fill>
    <fill>
      <patternFill patternType="solid">
        <fgColor theme="0" tint="-0.15"/>
        <bgColor rgb="FFE9E9A8"/>
      </patternFill>
    </fill>
    <fill>
      <patternFill patternType="solid">
        <fgColor theme="9" tint="0.6"/>
        <bgColor rgb="FFD9D9D9"/>
      </patternFill>
    </fill>
    <fill>
      <patternFill patternType="solid">
        <fgColor rgb="FFE9E9A8"/>
        <bgColor rgb="FFD9D9D9"/>
      </patternFill>
    </fill>
    <fill>
      <patternFill patternType="solid">
        <fgColor rgb="FF834848"/>
        <bgColor rgb="FFB95151"/>
      </patternFill>
    </fill>
    <fill>
      <patternFill patternType="solid">
        <fgColor rgb="FFB95151"/>
        <bgColor rgb="FF834848"/>
      </patternFill>
    </fill>
    <fill>
      <patternFill patternType="solid">
        <fgColor rgb="FFFF9696"/>
        <bgColor rgb="FFFF8080"/>
      </patternFill>
    </fill>
    <fill>
      <patternFill patternType="solid">
        <fgColor theme="3" tint="0.7499"/>
        <bgColor rgb="FFD9D9D9"/>
      </patternFill>
    </fill>
    <fill>
      <patternFill patternType="solid">
        <fgColor rgb="FF9C9B70"/>
        <bgColor rgb="FFA6A6A6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5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6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7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8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7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5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5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0" fillId="5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5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1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6A6A6"/>
      <rgbColor rgb="FF808080"/>
      <rgbColor rgb="FF9999FF"/>
      <rgbColor rgb="FF834848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4E5A2"/>
      <rgbColor rgb="FFE9E9A8"/>
      <rgbColor rgb="FFA6CAEC"/>
      <rgbColor rgb="FFFF9696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C9B70"/>
      <rgbColor rgb="FF003366"/>
      <rgbColor rgb="FF339966"/>
      <rgbColor rgb="FF003300"/>
      <rgbColor rgb="FF333300"/>
      <rgbColor rgb="FF993300"/>
      <rgbColor rgb="FFB95151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 pitchFamily="0" charset="1"/>
        <a:ea typeface=""/>
        <a:cs typeface=""/>
      </a:majorFont>
      <a:minorFont>
        <a:latin typeface="Aptos Narrow" panose="0211000402020202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  <a:ln w="254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H38"/>
  <sheetViews>
    <sheetView showFormulas="false" showGridLines="true" showRowColHeaders="true" showZeros="true" rightToLeft="false" tabSelected="true" showOutlineSymbols="true" defaultGridColor="true" view="normal" topLeftCell="A1" colorId="64" zoomScale="65" zoomScaleNormal="65" zoomScalePageLayoutView="100" workbookViewId="0">
      <selection pane="topLeft" activeCell="B43" activeCellId="0" sqref="B43"/>
    </sheetView>
  </sheetViews>
  <sheetFormatPr defaultColWidth="8.6015625" defaultRowHeight="15" zeroHeight="false" outlineLevelRow="0" outlineLevelCol="0"/>
  <cols>
    <col collapsed="false" customWidth="true" hidden="false" outlineLevel="0" max="1" min="1" style="1" width="3.29"/>
    <col collapsed="false" customWidth="true" hidden="false" outlineLevel="0" max="2" min="2" style="1" width="64.43"/>
    <col collapsed="false" customWidth="true" hidden="false" outlineLevel="0" max="3" min="3" style="1" width="40.31"/>
    <col collapsed="false" customWidth="true" hidden="false" outlineLevel="0" max="4" min="4" style="1" width="43.68"/>
    <col collapsed="false" customWidth="true" hidden="false" outlineLevel="0" max="5" min="5" style="1" width="56.2"/>
    <col collapsed="false" customWidth="true" hidden="false" outlineLevel="0" max="6" min="6" style="1" width="62.1"/>
    <col collapsed="false" customWidth="true" hidden="false" outlineLevel="0" max="7" min="7" style="1" width="60.65"/>
    <col collapsed="false" customWidth="true" hidden="false" outlineLevel="0" max="8" min="8" style="1" width="61.38"/>
  </cols>
  <sheetData>
    <row r="1" s="2" customFormat="true" ht="17.35" hidden="false" customHeight="false" outlineLevel="0" collapsed="false">
      <c r="B1" s="3" t="s">
        <v>0</v>
      </c>
      <c r="C1" s="4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</row>
    <row r="2" s="6" customFormat="true" ht="15" hidden="false" customHeight="false" outlineLevel="0" collapsed="false">
      <c r="B2" s="7" t="s">
        <v>7</v>
      </c>
    </row>
    <row r="3" customFormat="false" ht="15" hidden="false" customHeight="false" outlineLevel="0" collapsed="false">
      <c r="B3" s="1" t="s">
        <v>8</v>
      </c>
      <c r="C3" s="1" t="n">
        <v>10</v>
      </c>
      <c r="D3" s="1" t="n">
        <v>30</v>
      </c>
      <c r="E3" s="1" t="n">
        <v>30</v>
      </c>
      <c r="F3" s="1" t="n">
        <v>25</v>
      </c>
      <c r="G3" s="1" t="n">
        <v>20</v>
      </c>
      <c r="H3" s="1" t="n">
        <v>10</v>
      </c>
    </row>
    <row r="4" customFormat="false" ht="15" hidden="false" customHeight="false" outlineLevel="0" collapsed="false">
      <c r="B4" s="1" t="s">
        <v>9</v>
      </c>
      <c r="C4" s="8" t="n">
        <v>1000</v>
      </c>
      <c r="D4" s="8" t="n">
        <v>1000</v>
      </c>
      <c r="E4" s="8" t="n">
        <v>1000</v>
      </c>
      <c r="F4" s="8" t="n">
        <v>1000</v>
      </c>
      <c r="G4" s="8" t="n">
        <v>1000</v>
      </c>
      <c r="H4" s="8" t="n">
        <v>1000</v>
      </c>
    </row>
    <row r="5" customFormat="false" ht="15" hidden="false" customHeight="false" outlineLevel="0" collapsed="false">
      <c r="B5" s="1" t="s">
        <v>10</v>
      </c>
      <c r="C5" s="8" t="n">
        <v>0</v>
      </c>
      <c r="D5" s="8" t="n">
        <v>0</v>
      </c>
      <c r="E5" s="8" t="n">
        <v>0</v>
      </c>
      <c r="F5" s="8" t="n">
        <v>200</v>
      </c>
      <c r="G5" s="8" t="n">
        <v>0</v>
      </c>
      <c r="H5" s="8" t="n">
        <v>200</v>
      </c>
    </row>
    <row r="6" customFormat="false" ht="15" hidden="false" customHeight="false" outlineLevel="0" collapsed="false">
      <c r="B6" s="1" t="s">
        <v>11</v>
      </c>
      <c r="C6" s="8" t="n">
        <v>300</v>
      </c>
      <c r="D6" s="8" t="n">
        <v>300</v>
      </c>
      <c r="E6" s="8" t="n">
        <v>300</v>
      </c>
      <c r="F6" s="8" t="n">
        <v>300</v>
      </c>
      <c r="G6" s="8" t="n">
        <v>300</v>
      </c>
      <c r="H6" s="8" t="n">
        <v>300</v>
      </c>
    </row>
    <row r="7" customFormat="false" ht="15" hidden="false" customHeight="false" outlineLevel="0" collapsed="false">
      <c r="B7" s="1" t="s">
        <v>12</v>
      </c>
      <c r="C7" s="8" t="n">
        <v>30000</v>
      </c>
      <c r="D7" s="8" t="n">
        <v>30000</v>
      </c>
      <c r="E7" s="8" t="n">
        <v>30000</v>
      </c>
      <c r="F7" s="8" t="n">
        <v>30000</v>
      </c>
      <c r="G7" s="8" t="n">
        <v>30000</v>
      </c>
      <c r="H7" s="8" t="n">
        <v>30000</v>
      </c>
    </row>
    <row r="8" customFormat="false" ht="15" hidden="false" customHeight="false" outlineLevel="0" collapsed="false">
      <c r="B8" s="1" t="s">
        <v>13</v>
      </c>
      <c r="C8" s="8" t="n">
        <v>200</v>
      </c>
      <c r="D8" s="8" t="n">
        <v>200</v>
      </c>
      <c r="E8" s="8" t="n">
        <v>200</v>
      </c>
      <c r="F8" s="8" t="n">
        <v>200</v>
      </c>
      <c r="G8" s="8" t="n">
        <v>200</v>
      </c>
      <c r="H8" s="8" t="n">
        <v>200</v>
      </c>
    </row>
    <row r="9" customFormat="false" ht="15" hidden="false" customHeight="false" outlineLevel="0" collapsed="false">
      <c r="B9" s="1" t="s">
        <v>14</v>
      </c>
      <c r="C9" s="8" t="n">
        <v>50</v>
      </c>
      <c r="D9" s="8" t="n">
        <v>50</v>
      </c>
      <c r="E9" s="8" t="n">
        <v>50</v>
      </c>
      <c r="F9" s="8" t="n">
        <v>50</v>
      </c>
      <c r="G9" s="8" t="n">
        <v>50</v>
      </c>
      <c r="H9" s="8" t="n">
        <v>50</v>
      </c>
    </row>
    <row r="10" customFormat="false" ht="15" hidden="false" customHeight="false" outlineLevel="0" collapsed="false">
      <c r="B10" s="1" t="s">
        <v>15</v>
      </c>
      <c r="C10" s="1" t="n">
        <v>1</v>
      </c>
      <c r="D10" s="1" t="n">
        <v>1</v>
      </c>
      <c r="E10" s="1" t="n">
        <v>1</v>
      </c>
      <c r="F10" s="1" t="n">
        <v>1</v>
      </c>
      <c r="G10" s="1" t="n">
        <v>1</v>
      </c>
      <c r="H10" s="1" t="n">
        <v>1</v>
      </c>
    </row>
    <row r="11" customFormat="false" ht="15" hidden="false" customHeight="false" outlineLevel="0" collapsed="false">
      <c r="B11" s="1" t="s">
        <v>16</v>
      </c>
      <c r="C11" s="1" t="n">
        <v>1</v>
      </c>
      <c r="D11" s="1" t="n">
        <v>1</v>
      </c>
      <c r="E11" s="1" t="n">
        <v>2</v>
      </c>
      <c r="F11" s="1" t="n">
        <v>2</v>
      </c>
      <c r="G11" s="1" t="n">
        <v>2</v>
      </c>
      <c r="H11" s="1" t="n">
        <v>2</v>
      </c>
    </row>
    <row r="12" s="9" customFormat="true" ht="15" hidden="false" customHeight="false" outlineLevel="0" collapsed="false">
      <c r="B12" s="10" t="s">
        <v>17</v>
      </c>
      <c r="C12" s="11" t="n">
        <f aca="false">C16</f>
        <v>81000</v>
      </c>
      <c r="D12" s="11" t="n">
        <f aca="false">D16</f>
        <v>269000</v>
      </c>
      <c r="E12" s="11" t="n">
        <f aca="false">E16</f>
        <v>269000</v>
      </c>
      <c r="F12" s="11" t="n">
        <f aca="false">F16</f>
        <v>420000</v>
      </c>
      <c r="G12" s="11" t="n">
        <f aca="false">G16</f>
        <v>286000</v>
      </c>
      <c r="H12" s="11" t="n">
        <f aca="false">H16</f>
        <v>281000</v>
      </c>
    </row>
    <row r="13" customFormat="false" ht="15" hidden="false" customHeight="false" outlineLevel="0" collapsed="false">
      <c r="B13" s="1" t="s">
        <v>18</v>
      </c>
      <c r="C13" s="1" t="n">
        <f aca="false">C3*30</f>
        <v>300</v>
      </c>
      <c r="D13" s="1" t="n">
        <v>900</v>
      </c>
      <c r="E13" s="1" t="n">
        <v>900</v>
      </c>
      <c r="F13" s="1" t="n">
        <v>750</v>
      </c>
      <c r="G13" s="1" t="n">
        <v>600</v>
      </c>
      <c r="H13" s="1" t="n">
        <v>300</v>
      </c>
    </row>
    <row r="14" customFormat="false" ht="15" hidden="false" customHeight="false" outlineLevel="0" collapsed="false">
      <c r="B14" s="12" t="s">
        <v>19</v>
      </c>
      <c r="C14" s="13" t="n">
        <v>81</v>
      </c>
      <c r="D14" s="13" t="n">
        <v>269</v>
      </c>
      <c r="E14" s="13" t="n">
        <v>269</v>
      </c>
      <c r="F14" s="13" t="n">
        <v>220</v>
      </c>
      <c r="G14" s="13" t="n">
        <v>286</v>
      </c>
      <c r="H14" s="13" t="n">
        <v>81</v>
      </c>
    </row>
    <row r="15" customFormat="false" ht="15.75" hidden="false" customHeight="true" outlineLevel="0" collapsed="false">
      <c r="B15" s="12" t="s">
        <v>20</v>
      </c>
      <c r="C15" s="13" t="n">
        <v>40</v>
      </c>
      <c r="D15" s="13" t="n">
        <v>130</v>
      </c>
      <c r="E15" s="13" t="n">
        <v>130</v>
      </c>
      <c r="F15" s="13" t="n">
        <v>108</v>
      </c>
      <c r="G15" s="13" t="n">
        <v>46</v>
      </c>
      <c r="H15" s="13" t="n">
        <v>40</v>
      </c>
    </row>
    <row r="16" customFormat="false" ht="15" hidden="false" customHeight="false" outlineLevel="0" collapsed="false">
      <c r="B16" s="1" t="s">
        <v>21</v>
      </c>
      <c r="C16" s="14" t="n">
        <f aca="false">C4*(C14+C5)</f>
        <v>81000</v>
      </c>
      <c r="D16" s="14" t="n">
        <f aca="false">D4*(D14+D5)</f>
        <v>269000</v>
      </c>
      <c r="E16" s="14" t="n">
        <f aca="false">E4*(E14+E5)</f>
        <v>269000</v>
      </c>
      <c r="F16" s="14" t="n">
        <f aca="false">F4*(F14+F5)</f>
        <v>420000</v>
      </c>
      <c r="G16" s="14" t="n">
        <f aca="false">G4*(G14+G5)</f>
        <v>286000</v>
      </c>
      <c r="H16" s="14" t="n">
        <f aca="false">H4*(H14+H5)</f>
        <v>281000</v>
      </c>
    </row>
    <row r="17" s="15" customFormat="true" ht="15" hidden="false" customHeight="false" outlineLevel="0" collapsed="false">
      <c r="B17" s="15" t="s">
        <v>22</v>
      </c>
      <c r="C17" s="16" t="n">
        <f aca="false">C18+C23</f>
        <v>165151.17</v>
      </c>
      <c r="D17" s="16" t="n">
        <f aca="false">D18+D23</f>
        <v>421028.25</v>
      </c>
      <c r="E17" s="16" t="n">
        <f aca="false">E18+E23</f>
        <v>405116.58</v>
      </c>
      <c r="F17" s="16" t="n">
        <f aca="false">F18+F23</f>
        <v>351470</v>
      </c>
      <c r="G17" s="16" t="n">
        <f aca="false">G18+G23</f>
        <v>278944.08</v>
      </c>
      <c r="H17" s="16" t="n">
        <f aca="false">H18+H23</f>
        <v>178518</v>
      </c>
    </row>
    <row r="18" s="17" customFormat="true" ht="15" hidden="false" customHeight="false" outlineLevel="0" collapsed="false">
      <c r="B18" s="17" t="s">
        <v>23</v>
      </c>
      <c r="C18" s="18" t="n">
        <f aca="false">SUM(C19:C22)</f>
        <v>70000</v>
      </c>
      <c r="D18" s="18" t="n">
        <f aca="false">SUM(D19:D22)</f>
        <v>110000</v>
      </c>
      <c r="E18" s="18" t="n">
        <f aca="false">SUM(E19:E22)</f>
        <v>110000</v>
      </c>
      <c r="F18" s="18" t="n">
        <f aca="false">SUM(F19:F22)</f>
        <v>110000</v>
      </c>
      <c r="G18" s="18" t="n">
        <f aca="false">SUM(G19:G22)</f>
        <v>110000</v>
      </c>
      <c r="H18" s="18" t="n">
        <f aca="false">SUM(H19:H22)</f>
        <v>110000</v>
      </c>
    </row>
    <row r="19" customFormat="false" ht="15" hidden="false" customHeight="false" outlineLevel="0" collapsed="false">
      <c r="B19" s="1" t="s">
        <v>12</v>
      </c>
      <c r="C19" s="14" t="n">
        <v>30000</v>
      </c>
      <c r="D19" s="14" t="n">
        <v>30000</v>
      </c>
      <c r="E19" s="14" t="n">
        <v>30000</v>
      </c>
      <c r="F19" s="14" t="n">
        <v>30000</v>
      </c>
      <c r="G19" s="14" t="n">
        <v>30000</v>
      </c>
      <c r="H19" s="14" t="n">
        <v>30000</v>
      </c>
    </row>
    <row r="20" customFormat="false" ht="15" hidden="false" customHeight="false" outlineLevel="0" collapsed="false">
      <c r="B20" s="1" t="s">
        <v>24</v>
      </c>
      <c r="C20" s="14" t="n">
        <v>10000</v>
      </c>
      <c r="D20" s="14" t="n">
        <v>10000</v>
      </c>
      <c r="E20" s="14" t="n">
        <v>10000</v>
      </c>
      <c r="F20" s="14" t="n">
        <v>10000</v>
      </c>
      <c r="G20" s="14" t="n">
        <v>10000</v>
      </c>
      <c r="H20" s="14" t="n">
        <v>10000</v>
      </c>
    </row>
    <row r="21" customFormat="false" ht="15" hidden="false" customHeight="false" outlineLevel="0" collapsed="false">
      <c r="B21" s="1" t="s">
        <v>25</v>
      </c>
      <c r="C21" s="14" t="n">
        <v>10000</v>
      </c>
      <c r="D21" s="14" t="n">
        <v>50000</v>
      </c>
      <c r="E21" s="14" t="n">
        <v>50000</v>
      </c>
      <c r="F21" s="14" t="n">
        <v>50000</v>
      </c>
      <c r="G21" s="14" t="n">
        <v>50000</v>
      </c>
      <c r="H21" s="14" t="n">
        <v>50000</v>
      </c>
    </row>
    <row r="22" customFormat="false" ht="15" hidden="false" customHeight="false" outlineLevel="0" collapsed="false">
      <c r="B22" s="1" t="s">
        <v>26</v>
      </c>
      <c r="C22" s="14" t="n">
        <v>20000</v>
      </c>
      <c r="D22" s="14" t="n">
        <v>20000</v>
      </c>
      <c r="E22" s="14" t="n">
        <v>20000</v>
      </c>
      <c r="F22" s="14" t="n">
        <v>20000</v>
      </c>
      <c r="G22" s="14" t="n">
        <v>20000</v>
      </c>
      <c r="H22" s="14" t="n">
        <v>20000</v>
      </c>
    </row>
    <row r="23" s="19" customFormat="true" ht="15" hidden="false" customHeight="false" outlineLevel="0" collapsed="false">
      <c r="B23" s="19" t="s">
        <v>27</v>
      </c>
      <c r="C23" s="20" t="n">
        <f aca="false">SUM(C24:C26)</f>
        <v>95151.17</v>
      </c>
      <c r="D23" s="20" t="n">
        <f aca="false">SUM(D24:D26)</f>
        <v>311028.25</v>
      </c>
      <c r="E23" s="20" t="n">
        <f aca="false">SUM(E24:E26)</f>
        <v>295116.58</v>
      </c>
      <c r="F23" s="20" t="n">
        <f aca="false">SUM(F24:F26)</f>
        <v>241470</v>
      </c>
      <c r="G23" s="20" t="n">
        <f aca="false">SUM(G24:G26)</f>
        <v>168944.08</v>
      </c>
      <c r="H23" s="20" t="n">
        <f aca="false">SUM(H24:H26)</f>
        <v>68518</v>
      </c>
    </row>
    <row r="24" customFormat="false" ht="15" hidden="false" customHeight="false" outlineLevel="0" collapsed="false">
      <c r="B24" s="1" t="s">
        <v>28</v>
      </c>
      <c r="C24" s="21" t="n">
        <v>851.17</v>
      </c>
      <c r="D24" s="22" t="n">
        <v>2728.25</v>
      </c>
      <c r="E24" s="22" t="n">
        <v>2216.58</v>
      </c>
      <c r="F24" s="22" t="n">
        <v>1870</v>
      </c>
      <c r="G24" s="22" t="n">
        <v>1494.08</v>
      </c>
      <c r="H24" s="22" t="n">
        <v>818</v>
      </c>
    </row>
    <row r="25" customFormat="false" ht="15" hidden="false" customHeight="false" outlineLevel="0" collapsed="false">
      <c r="B25" s="1" t="s">
        <v>29</v>
      </c>
      <c r="C25" s="23" t="n">
        <v>87400</v>
      </c>
      <c r="D25" s="22" t="n">
        <v>285800</v>
      </c>
      <c r="E25" s="22" t="n">
        <v>270400</v>
      </c>
      <c r="F25" s="22" t="n">
        <v>221200</v>
      </c>
      <c r="G25" s="22" t="n">
        <v>153000</v>
      </c>
      <c r="H25" s="22" t="n">
        <v>60800</v>
      </c>
    </row>
    <row r="26" customFormat="false" ht="15" hidden="false" customHeight="false" outlineLevel="0" collapsed="false">
      <c r="B26" s="1" t="s">
        <v>30</v>
      </c>
      <c r="C26" s="23" t="n">
        <v>6900</v>
      </c>
      <c r="D26" s="23" t="n">
        <v>22500</v>
      </c>
      <c r="E26" s="23" t="n">
        <v>22500</v>
      </c>
      <c r="F26" s="23" t="n">
        <v>18400</v>
      </c>
      <c r="G26" s="23" t="n">
        <v>14450</v>
      </c>
      <c r="H26" s="23" t="n">
        <v>6900</v>
      </c>
    </row>
    <row r="27" s="24" customFormat="true" ht="15" hidden="false" customHeight="false" outlineLevel="0" collapsed="false">
      <c r="B27" s="25" t="s">
        <v>31</v>
      </c>
    </row>
    <row r="28" customFormat="false" ht="15" hidden="false" customHeight="false" outlineLevel="0" collapsed="false">
      <c r="B28" s="1" t="s">
        <v>32</v>
      </c>
      <c r="C28" s="8" t="n">
        <f aca="false">C12-C17</f>
        <v>-84151.17</v>
      </c>
      <c r="D28" s="8" t="n">
        <f aca="false">D12-D17</f>
        <v>-152028.25</v>
      </c>
      <c r="E28" s="8" t="n">
        <f aca="false">E12-E17</f>
        <v>-136116.58</v>
      </c>
      <c r="F28" s="8" t="n">
        <f aca="false">F12-F17</f>
        <v>68530</v>
      </c>
      <c r="G28" s="8" t="n">
        <f aca="false">G12-G17</f>
        <v>7055.92000000004</v>
      </c>
      <c r="H28" s="8" t="n">
        <f aca="false">H12-H17</f>
        <v>102482</v>
      </c>
    </row>
    <row r="29" customFormat="false" ht="15" hidden="false" customHeight="false" outlineLevel="0" collapsed="false">
      <c r="B29" s="1" t="s">
        <v>33</v>
      </c>
      <c r="C29" s="14" t="n">
        <f aca="false">C28/C13</f>
        <v>-280.5039</v>
      </c>
      <c r="D29" s="14" t="n">
        <f aca="false">D28/D13</f>
        <v>-168.920277777778</v>
      </c>
      <c r="E29" s="14" t="n">
        <f aca="false">E28/E13</f>
        <v>-151.240644444444</v>
      </c>
      <c r="F29" s="14" t="n">
        <f aca="false">F28/F13</f>
        <v>91.3733333333333</v>
      </c>
      <c r="G29" s="14" t="n">
        <f aca="false">G28/G13</f>
        <v>11.7598666666667</v>
      </c>
      <c r="H29" s="14" t="n">
        <f aca="false">H28/H13</f>
        <v>341.606666666667</v>
      </c>
    </row>
    <row r="30" customFormat="false" ht="15" hidden="false" customHeight="false" outlineLevel="0" collapsed="false">
      <c r="B30" s="1" t="s">
        <v>34</v>
      </c>
      <c r="C30" s="26" t="n">
        <f aca="false">C29/C4</f>
        <v>-0.2805039</v>
      </c>
      <c r="D30" s="26" t="n">
        <f aca="false">D29/D4</f>
        <v>-0.168920277777778</v>
      </c>
      <c r="E30" s="26" t="n">
        <f aca="false">E29/E4</f>
        <v>-0.151240644444444</v>
      </c>
      <c r="F30" s="26" t="n">
        <f aca="false">F29/F4</f>
        <v>0.0913733333333333</v>
      </c>
      <c r="G30" s="26" t="n">
        <f aca="false">G29/G4</f>
        <v>0.0117598666666667</v>
      </c>
      <c r="H30" s="26" t="n">
        <f aca="false">H29/H4</f>
        <v>0.341606666666667</v>
      </c>
    </row>
    <row r="31" customFormat="false" ht="15" hidden="false" customHeight="false" outlineLevel="0" collapsed="false">
      <c r="B31" s="1" t="s">
        <v>35</v>
      </c>
      <c r="C31" s="27" t="n">
        <f aca="false">C17/C13</f>
        <v>550.5039</v>
      </c>
      <c r="D31" s="27" t="n">
        <f aca="false">D17/D13</f>
        <v>467.809166666667</v>
      </c>
      <c r="E31" s="27" t="n">
        <f aca="false">E17/E13</f>
        <v>450.129533333333</v>
      </c>
      <c r="F31" s="27" t="n">
        <f aca="false">F17/F13</f>
        <v>468.626666666667</v>
      </c>
      <c r="G31" s="27" t="n">
        <f aca="false">G17/G13</f>
        <v>464.9068</v>
      </c>
      <c r="H31" s="27" t="n">
        <f aca="false">H17/H13</f>
        <v>595.06</v>
      </c>
    </row>
    <row r="32" customFormat="false" ht="15" hidden="false" customHeight="false" outlineLevel="0" collapsed="false">
      <c r="B32" s="1" t="s">
        <v>36</v>
      </c>
      <c r="C32" s="28" t="n">
        <v>0.0659722222222222</v>
      </c>
      <c r="D32" s="13" t="s">
        <v>37</v>
      </c>
      <c r="E32" s="13" t="s">
        <v>38</v>
      </c>
      <c r="F32" s="13" t="s">
        <v>39</v>
      </c>
      <c r="G32" s="13" t="s">
        <v>40</v>
      </c>
      <c r="H32" s="13" t="s">
        <v>41</v>
      </c>
    </row>
    <row r="33" customFormat="false" ht="39.15" hidden="false" customHeight="false" outlineLevel="0" collapsed="false">
      <c r="B33" s="12" t="s">
        <v>42</v>
      </c>
      <c r="C33" s="13" t="s">
        <v>43</v>
      </c>
      <c r="D33" s="13" t="s">
        <v>44</v>
      </c>
      <c r="E33" s="29" t="s">
        <v>45</v>
      </c>
      <c r="F33" s="29" t="s">
        <v>46</v>
      </c>
      <c r="G33" s="29" t="s">
        <v>47</v>
      </c>
      <c r="H33" s="29" t="s">
        <v>48</v>
      </c>
    </row>
    <row r="34" customFormat="false" ht="15" hidden="false" customHeight="false" outlineLevel="0" collapsed="false">
      <c r="B34" s="1" t="s">
        <v>49</v>
      </c>
      <c r="C34" s="30" t="n">
        <v>0.5727</v>
      </c>
      <c r="D34" s="30" t="n">
        <v>0.845</v>
      </c>
      <c r="E34" s="30" t="n">
        <v>0.8946</v>
      </c>
      <c r="F34" s="30"/>
      <c r="G34" s="30" t="n">
        <v>0.9277</v>
      </c>
      <c r="H34" s="30" t="n">
        <v>0.5471</v>
      </c>
    </row>
    <row r="35" customFormat="false" ht="15" hidden="false" customHeight="false" outlineLevel="0" collapsed="false">
      <c r="B35" s="1" t="s">
        <v>50</v>
      </c>
      <c r="C35" s="30" t="n">
        <v>0.4797</v>
      </c>
      <c r="D35" s="30" t="n">
        <v>0.7252</v>
      </c>
      <c r="E35" s="30" t="n">
        <v>0.8875</v>
      </c>
      <c r="F35" s="30"/>
      <c r="G35" s="30" t="n">
        <v>0.7792</v>
      </c>
      <c r="H35" s="30" t="n">
        <v>0.3714</v>
      </c>
    </row>
    <row r="36" s="1" customFormat="true" ht="15.75" hidden="false" customHeight="true" outlineLevel="0" collapsed="false">
      <c r="B36" s="12" t="s">
        <v>51</v>
      </c>
      <c r="C36" s="26" t="n">
        <f aca="false">C15/C13</f>
        <v>0.133333333333333</v>
      </c>
      <c r="D36" s="26" t="n">
        <f aca="false">D15/D13</f>
        <v>0.144444444444444</v>
      </c>
      <c r="E36" s="26" t="n">
        <f aca="false">E15/E13</f>
        <v>0.144444444444444</v>
      </c>
      <c r="F36" s="26" t="n">
        <f aca="false">F15/F13</f>
        <v>0.144</v>
      </c>
      <c r="G36" s="26" t="n">
        <f aca="false">G15/G13</f>
        <v>0.0766666666666667</v>
      </c>
      <c r="H36" s="26" t="n">
        <f aca="false">H15/H13</f>
        <v>0.133333333333333</v>
      </c>
    </row>
    <row r="37" s="31" customFormat="true" ht="15" hidden="false" customHeight="false" outlineLevel="0" collapsed="false">
      <c r="B37" s="32" t="s">
        <v>52</v>
      </c>
    </row>
    <row r="38" customFormat="false" ht="15" hidden="false" customHeight="false" outlineLevel="0" collapsed="false">
      <c r="C38" s="1" t="s">
        <v>53</v>
      </c>
      <c r="D38" s="33" t="s">
        <v>54</v>
      </c>
      <c r="E38" s="33" t="s">
        <v>55</v>
      </c>
      <c r="F38" s="33" t="s">
        <v>56</v>
      </c>
      <c r="G38" s="33" t="s">
        <v>56</v>
      </c>
      <c r="H38" s="33" t="s">
        <v>56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</TotalTime>
  <Application>LibreOffice/24.2.6.2$Windows_X86_64 LibreOffice_project/ef66aa7e36a1bb8e65bfbc63aba53045a14d0871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2025-04-30T11:35:07Z</dcterms:created>
  <dc:creator/>
  <dc:description/>
  <dc:language>ru-RU</dc:language>
  <cp:lastModifiedBy/>
  <dcterms:modified xsi:type="dcterms:W3CDTF">2025-05-07T20:36:18Z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