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trlProps/ctrlProp1.xml" ContentType="application/vnd.ms-excel.controlproperties+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trlProps/ctrlProp2.xml" ContentType="application/vnd.ms-excel.controlproperties+xml"/>
  <Override PartName="/xl/slicers/slicer3.xml" ContentType="application/vnd.ms-excel.slicer+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charts/chart36.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nasir\Desktop\"/>
    </mc:Choice>
  </mc:AlternateContent>
  <xr:revisionPtr revIDLastSave="0" documentId="13_ncr:1_{BA2A81DF-3970-43D2-A7AD-834023391486}" xr6:coauthVersionLast="47" xr6:coauthVersionMax="47" xr10:uidLastSave="{00000000-0000-0000-0000-000000000000}"/>
  <bookViews>
    <workbookView xWindow="-110" yWindow="-110" windowWidth="19420" windowHeight="10560" activeTab="3" xr2:uid="{0A58164B-DB3C-8C47-8D7F-DF7AA453A30A}"/>
  </bookViews>
  <sheets>
    <sheet name="Dataset" sheetId="1" r:id="rId1"/>
    <sheet name="icon" sheetId="4" r:id="rId2"/>
    <sheet name="Analysis" sheetId="2" r:id="rId3"/>
    <sheet name="Dashboard" sheetId="3" r:id="rId4"/>
    <sheet name="Day" sheetId="5" r:id="rId5"/>
    <sheet name="Night" sheetId="6" r:id="rId6"/>
  </sheets>
  <externalReferences>
    <externalReference r:id="rId7"/>
  </externalReferences>
  <definedNames>
    <definedName name="_xlchart.v1.0" hidden="1">Analysis!$AA$14:$AA$18</definedName>
    <definedName name="_xlchart.v1.1" hidden="1">Analysis!$AB$14:$AB$18</definedName>
    <definedName name="Slicer_Month">#N/A</definedName>
    <definedName name="Срез_Month">#N/A</definedName>
    <definedName name="Срез_Month1">#N/A</definedName>
    <definedName name="Срез_Products">#N/A</definedName>
    <definedName name="Срез_Products1">#N/A</definedName>
    <definedName name="Срез_Teams">#N/A</definedName>
    <definedName name="Срез_Teams1">#N/A</definedName>
    <definedName name="Срез_Сhannels">#N/A</definedName>
    <definedName name="Срез_Сhannels1">#N/A</definedName>
  </definedNames>
  <calcPr calcId="191029"/>
  <pivotCaches>
    <pivotCache cacheId="0" r:id="rId8"/>
    <pivotCache cacheId="1"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1" l="1"/>
  <c r="J9" i="2"/>
  <c r="E20" i="2"/>
  <c r="A20" i="2"/>
  <c r="E28" i="1"/>
  <c r="E29" i="1"/>
  <c r="E30" i="1"/>
  <c r="E31" i="1"/>
  <c r="E32" i="1"/>
  <c r="E33" i="1"/>
  <c r="E34" i="1"/>
  <c r="E35" i="1"/>
  <c r="E27" i="1"/>
  <c r="B32" i="2"/>
  <c r="AG5" i="2"/>
  <c r="F20" i="2"/>
  <c r="B20" i="2"/>
  <c r="U21" i="2"/>
  <c r="W21" i="2"/>
  <c r="V21" i="2"/>
  <c r="D24" i="2" l="1"/>
  <c r="B33" i="2"/>
  <c r="A30" i="2"/>
  <c r="B30" i="2"/>
</calcChain>
</file>

<file path=xl/sharedStrings.xml><?xml version="1.0" encoding="utf-8"?>
<sst xmlns="http://schemas.openxmlformats.org/spreadsheetml/2006/main" count="1588" uniqueCount="78">
  <si>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</si>
  <si>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</si>
  <si>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</si>
  <si>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</si>
  <si>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</si>
  <si>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</si>
  <si>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</si>
  <si>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</si>
  <si>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</si>
  <si>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</si>
  <si>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</si>
  <si>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</si>
  <si>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</si>
  <si>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</si>
  <si>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</si>
  <si>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</si>
  <si>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</si>
  <si>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</si>
  <si>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</si>
  <si>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</si>
  <si>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</si>
  <si>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</si>
  <si>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</si>
  <si>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</si>
  <si>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</si>
  <si>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</si>
  <si>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</si>
  <si>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</si>
  <si>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</si>
  <si>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</si>
  <si>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</si>
  <si>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</si>
  <si>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</si>
  <si>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</si>
  <si>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</si>
  <si>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</si>
  <si>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</si>
  <si>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</si>
  <si>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</si>
  <si>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</si>
  <si>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</si>
  <si>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</si>
  <si>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</si>
  <si>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</si>
  <si>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</si>
  <si>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</si>
  <si>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</si>
  <si>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</si>
  <si>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</si>
  <si>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</si>
  <si>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</si>
  <si>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</si>
  <si>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</si>
  <si>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</si>
  <si>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</si>
  <si>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</si>
  <si>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</si>
  <si>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</si>
  <si>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Grand Total</t>
  </si>
  <si>
    <t>Sum of Amount</t>
  </si>
  <si>
    <t>Total</t>
  </si>
  <si>
    <t>Income Total</t>
  </si>
  <si>
    <t>income</t>
  </si>
  <si>
    <t>Expenses Total</t>
  </si>
  <si>
    <t>expenses</t>
  </si>
  <si>
    <t>Available balance</t>
  </si>
  <si>
    <t>a.cost</t>
  </si>
  <si>
    <t>Net worth</t>
  </si>
  <si>
    <t>Row Labels</t>
  </si>
  <si>
    <t>Sum of Income Goal</t>
  </si>
  <si>
    <t>Income Goal Vs Income</t>
  </si>
  <si>
    <t>diff</t>
  </si>
  <si>
    <t>percnetage</t>
  </si>
  <si>
    <t>Target</t>
  </si>
  <si>
    <t>Achive</t>
  </si>
  <si>
    <t>Cash follow</t>
  </si>
  <si>
    <t>Income VS Expenses</t>
  </si>
  <si>
    <t>Trasport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</si>
</sst>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Red]&quot;$&quot;#,##0"/>
    <numFmt numFmtId="165" formatCode="[$-409]mmm\ d\,\ yyyy;@"/>
    <numFmt numFmtId="166" formatCode="_(&quot;$&quot;* #,##0_);_(&quot;$&quot;* \(#,##0\);_(&quot;$&quot;* &quot;-&quot;??_);_(@_)"/>
    <numFmt numFmtId="167" formatCode="&quot;$&quot;#,##0"/>
  </numFmts>
  <fonts count="12"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4"/>
      <name val="Arial"/>
      <family val="2"/>
    </font>
    <font>
      <b/>
      <sz val="14"/>
      <color theme="9" tint="-0.499984740745262"/>
      <name val="Arial"/>
      <family val="2"/>
    </font>
    <font>
      <b/>
      <sz val="14"/>
      <color rgb="FF00B050"/>
      <name val="Arial"/>
      <family val="2"/>
    </font>
    <font>
      <b/>
      <sz val="14"/>
      <color theme="1"/>
      <name val="Arial"/>
      <family val="2"/>
    </font>
    <font>
      <b/>
      <sz val="14"/>
      <color theme="0"/>
      <name val="Arial"/>
      <family val="2"/>
    </font>
    <font>
      <sz val="12"/>
      <color theme="1"/>
      <name val="Calibri"/>
      <family val="2"/>
      <scheme val="minor"/>
    </font>
    <font>
      <sz val="8"/>
      <color rgb="FF000000"/>
      <name val="Segoe UI"/>
      <family val="2"/>
    </font>
  </fonts>
  <fills count="4">
    <fill>
      <patternFill patternType="none"/>
    </fill>
    <fill>
      <patternFill patternType="gray125"/>
    </fill>
    <fill>
      <patternFill patternType="solid">
        <fgColor rgb="FFF9F9F9"/>
        <bgColor rgb="FF000000"/>
      </patternFill>
    </fill>
    <fill>
      <patternFill patternType="solid">
        <fgColor rgb="FF002060"/>
        <bgColor rgb="FF000000"/>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4" tint="0.39997558519241921"/>
      </top>
      <bottom/>
      <diagonal/>
    </border>
    <border>
      <left style="thin">
        <color theme="0" tint="-0.249977111117893"/>
      </left>
      <right style="thin">
        <color theme="0" tint="-0.249977111117893"/>
      </right>
      <top/>
      <bottom/>
      <diagonal/>
    </border>
  </borders>
  <cellStyleXfs count="2">
    <xf numFmtId="0" fontId="0" fillId="0" borderId="0"/>
    <xf numFmtId="9" fontId="10" fillId="0" borderId="0" applyFont="0" applyFill="0" applyBorder="0" applyAlignment="0" applyProtection="0"/>
  </cellStyleXfs>
  <cellXfs count="33">
    <xf numFmtId="0" fontId="0" fillId="0" borderId="0" xfId="0"/>
    <xf numFmtId="0" fontId="2" fillId="0" borderId="0" xfId="0" applyFont="1" applyAlignment="1">
      <alignment horizontal="center" vertical="center"/>
    </xf>
    <xf numFmtId="0" fontId="3" fillId="2" borderId="2" xfId="0" applyFont="1" applyFill="1" applyBorder="1" applyAlignment="1">
      <alignment horizontal="center" vertical="center"/>
    </xf>
    <xf numFmtId="164" fontId="4" fillId="2" borderId="2" xfId="0" applyNumberFormat="1" applyFont="1" applyFill="1" applyBorder="1" applyAlignment="1">
      <alignment horizontal="center" vertical="center"/>
    </xf>
    <xf numFmtId="165" fontId="3" fillId="2" borderId="2" xfId="0" applyNumberFormat="1" applyFont="1" applyFill="1" applyBorder="1" applyAlignment="1">
      <alignment horizontal="center" vertical="center"/>
    </xf>
    <xf numFmtId="166" fontId="3" fillId="2" borderId="2" xfId="0" applyNumberFormat="1" applyFont="1" applyFill="1" applyBorder="1" applyAlignment="1">
      <alignment horizontal="center" vertical="center"/>
    </xf>
    <xf numFmtId="165" fontId="3"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7" fontId="6" fillId="2" borderId="1" xfId="0" applyNumberFormat="1" applyFont="1" applyFill="1" applyBorder="1" applyAlignment="1">
      <alignment horizontal="center" vertical="center"/>
    </xf>
    <xf numFmtId="164" fontId="4" fillId="2" borderId="1" xfId="0" applyNumberFormat="1" applyFont="1" applyFill="1" applyBorder="1" applyAlignment="1">
      <alignment horizontal="center" vertical="center"/>
    </xf>
    <xf numFmtId="166" fontId="3" fillId="2" borderId="1" xfId="0" applyNumberFormat="1" applyFont="1" applyFill="1" applyBorder="1" applyAlignment="1">
      <alignment horizontal="center" vertical="center"/>
    </xf>
    <xf numFmtId="0" fontId="2" fillId="0" borderId="0" xfId="0" applyFont="1"/>
    <xf numFmtId="164" fontId="7" fillId="2" borderId="1" xfId="0" applyNumberFormat="1" applyFont="1" applyFill="1" applyBorder="1" applyAlignment="1">
      <alignment horizontal="center" vertical="center"/>
    </xf>
    <xf numFmtId="0" fontId="3" fillId="2" borderId="3" xfId="0" applyFont="1" applyFill="1" applyBorder="1" applyAlignment="1">
      <alignment horizontal="center" vertical="center"/>
    </xf>
    <xf numFmtId="164" fontId="7" fillId="2" borderId="3" xfId="0" applyNumberFormat="1" applyFont="1" applyFill="1" applyBorder="1" applyAlignment="1">
      <alignment horizontal="center" vertical="center"/>
    </xf>
    <xf numFmtId="165" fontId="3" fillId="2" borderId="3" xfId="0" applyNumberFormat="1" applyFont="1" applyFill="1" applyBorder="1" applyAlignment="1">
      <alignment horizontal="center" vertical="center"/>
    </xf>
    <xf numFmtId="166" fontId="3"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164" fontId="7" fillId="2" borderId="4" xfId="0" applyNumberFormat="1" applyFont="1" applyFill="1" applyBorder="1" applyAlignment="1">
      <alignment horizontal="center" vertical="center"/>
    </xf>
    <xf numFmtId="165" fontId="3" fillId="2" borderId="4" xfId="0" applyNumberFormat="1" applyFont="1" applyFill="1" applyBorder="1" applyAlignment="1">
      <alignment horizontal="center" vertical="center"/>
    </xf>
    <xf numFmtId="166" fontId="3" fillId="2" borderId="4" xfId="0" applyNumberFormat="1" applyFont="1" applyFill="1" applyBorder="1" applyAlignment="1">
      <alignment horizontal="center" vertical="center"/>
    </xf>
    <xf numFmtId="0" fontId="9" fillId="3" borderId="0" xfId="0" applyFont="1" applyFill="1" applyAlignment="1">
      <alignment horizontal="center" vertical="center"/>
    </xf>
    <xf numFmtId="0" fontId="8" fillId="0" borderId="0" xfId="0" applyFont="1" applyAlignment="1">
      <alignment horizontal="center" vertical="center"/>
    </xf>
    <xf numFmtId="0" fontId="9" fillId="3" borderId="5" xfId="0" applyFont="1" applyFill="1" applyBorder="1" applyAlignment="1">
      <alignment horizontal="center" vertical="center"/>
    </xf>
    <xf numFmtId="0" fontId="0" fillId="0" borderId="0" xfId="0" pivotButton="1"/>
    <xf numFmtId="0" fontId="3" fillId="2" borderId="6" xfId="0" applyFont="1" applyFill="1" applyBorder="1" applyAlignment="1">
      <alignment horizontal="center" vertical="center"/>
    </xf>
    <xf numFmtId="0" fontId="6" fillId="2" borderId="1" xfId="0" applyFont="1" applyFill="1" applyBorder="1" applyAlignment="1">
      <alignment horizontal="center" vertical="center"/>
    </xf>
    <xf numFmtId="3" fontId="0" fillId="0" borderId="0" xfId="0" applyNumberFormat="1"/>
    <xf numFmtId="9" fontId="0" fillId="0" borderId="0" xfId="1" applyFont="1"/>
    <xf numFmtId="0" fontId="0" fillId="0" borderId="0" xfId="0" applyAlignment="1">
      <alignment horizontal="left"/>
    </xf>
    <xf numFmtId="167" fontId="2" fillId="0" borderId="0" xfId="0" applyNumberFormat="1" applyFont="1" applyAlignment="1">
      <alignment horizontal="center" vertical="center"/>
    </xf>
    <xf numFmtId="0" fontId="0" fillId="0" borderId="0" xfId="0" applyAlignment="1">
      <alignment horizontal="left" indent="1"/>
    </xf>
  </cellXfs>
  <cellStyles count="2">
    <cellStyle name="Normal" xfId="0" builtinId="0"/>
    <cellStyle name="Percent" xfId="1" builtinId="5"/>
  </cellStyles>
  <dxfs count="26">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name val="Arial"/>
        <family val="2"/>
        <scheme val="none"/>
      </font>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color theme="0"/>
      </font>
      <border diagonalDown="0">
        <left/>
        <right/>
        <top/>
        <bottom/>
        <vertical/>
        <horizontal/>
      </border>
    </dxf>
    <dxf>
      <font>
        <color theme="1"/>
      </font>
      <fill>
        <patternFill>
          <bgColor theme="1"/>
        </patternFill>
      </fill>
      <border diagonalDown="0">
        <left/>
        <right/>
        <top/>
        <bottom/>
        <vertical/>
        <horizontal/>
      </border>
    </dxf>
    <dxf>
      <font>
        <color theme="0"/>
      </font>
      <border diagonalDown="0">
        <left/>
        <right/>
        <top/>
        <bottom/>
        <vertical/>
        <horizontal/>
      </border>
    </dxf>
    <dxf>
      <font>
        <color theme="1"/>
      </font>
      <fill>
        <patternFill>
          <bgColor rgb="FF9CDCBB"/>
        </patternFill>
      </fill>
      <border diagonalDown="0">
        <left/>
        <right/>
        <top/>
        <bottom/>
        <vertical/>
        <horizontal/>
      </border>
    </dxf>
    <dxf>
      <font>
        <b/>
        <color theme="1"/>
      </font>
      <border>
        <bottom/>
        <vertical/>
        <horizontal/>
      </border>
    </dxf>
    <dxf>
      <font>
        <color theme="1"/>
      </font>
      <fill>
        <patternFill>
          <bgColor rgb="FF2D2D2D"/>
        </patternFill>
      </fill>
      <border>
        <left/>
        <right/>
        <top/>
        <bottom/>
        <vertical/>
        <horizontal/>
      </border>
    </dxf>
    <dxf>
      <font>
        <b/>
        <color theme="1"/>
      </font>
      <border>
        <bottom/>
        <vertical/>
        <horizontal/>
      </border>
    </dxf>
    <dxf>
      <font>
        <color theme="1"/>
      </font>
      <fill>
        <patternFill>
          <bgColor rgb="FFE8E8E8"/>
        </patternFill>
      </fill>
      <border>
        <left/>
        <right/>
        <top/>
        <bottom/>
        <vertical/>
        <horizontal/>
      </border>
    </dxf>
  </dxfs>
  <tableStyles count="4" defaultTableStyle="TableStyleMedium2" defaultPivotStyle="PivotStyleLight16">
    <tableStyle name="menu" pivot="0" table="0" count="10" xr9:uid="{373D101D-FA73-4EAD-B62B-1D729049115E}">
      <tableStyleElement type="wholeTable" dxfId="25"/>
      <tableStyleElement type="headerRow" dxfId="24"/>
    </tableStyle>
    <tableStyle name="menu 3" pivot="0" table="0" count="10" xr9:uid="{19CD6C76-A01D-4FEB-8DD6-74CCF2A94474}">
      <tableStyleElement type="wholeTable" dxfId="23"/>
      <tableStyleElement type="headerRow" dxfId="22"/>
    </tableStyle>
    <tableStyle name="SlicerStyleLight1 2" pivot="0" table="0" count="10" xr9:uid="{4F704469-E1C7-4E6D-9D16-AE722AB0813D}">
      <tableStyleElement type="wholeTable" dxfId="21"/>
      <tableStyleElement type="headerRow" dxfId="20"/>
    </tableStyle>
    <tableStyle name="SlicerStyleLight1 2 2" pivot="0" table="0" count="10" xr9:uid="{26E831D0-AEEE-4B4B-B5FC-C68BD176895B}">
      <tableStyleElement type="wholeTable" dxfId="19"/>
      <tableStyleElement type="headerRow" dxfId="18"/>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E0"/>
              </stop>
            </gradientFill>
          </fill>
          <border>
            <left/>
            <right/>
            <top/>
            <bottom/>
            <vertical/>
            <horizontal/>
          </border>
        </dxf>
        <dxf>
          <font>
            <color auto="1"/>
          </font>
          <fill>
            <gradientFill degree="90">
              <stop position="0">
                <color rgb="FFF8E162"/>
              </stop>
              <stop position="1">
                <color rgb="FFFCF7E0"/>
              </stop>
            </gradientFill>
          </fill>
          <border>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color theme="1"/>
          </font>
          <fill>
            <patternFill patternType="solid">
              <fgColor theme="4" tint="0.59999389629810485"/>
              <bgColor rgb="FFD2EFE0"/>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0.499984740745262"/>
          </font>
          <fill>
            <patternFill patternType="solid">
              <fgColor rgb="FFFFFFFF"/>
              <bgColor rgb="FF2D2D2D"/>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256947"/>
          </font>
          <fill>
            <gradientFill degree="90">
              <stop position="0">
                <color rgb="FFF8E162"/>
              </stop>
              <stop position="1">
                <color rgb="FFFCF7E0"/>
              </stop>
            </gradientFill>
          </fill>
          <border>
            <left/>
            <right/>
            <top/>
            <bottom/>
            <vertical/>
            <horizontal/>
          </border>
        </dxf>
        <dxf>
          <font>
            <color rgb="FF338F60"/>
          </font>
          <fill>
            <gradientFill degree="90">
              <stop position="0">
                <color rgb="FFF8E162"/>
              </stop>
              <stop position="1">
                <color rgb="FFFCF7E0"/>
              </stop>
            </gradientFill>
          </fill>
          <border>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color rgb="FF256947"/>
          </font>
          <fill>
            <patternFill patternType="solid">
              <fgColor theme="4" tint="0.59999389629810485"/>
              <bgColor theme="0"/>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338F60"/>
          </font>
          <fill>
            <patternFill patternType="solid">
              <fgColor rgb="FFFFFFFF"/>
              <bgColor rgb="FFD2EFE0"/>
            </patternFill>
          </fill>
          <border>
            <left/>
            <right/>
            <top/>
            <bottom/>
            <vertical/>
            <horizontal/>
          </border>
        </dxf>
        <dxf>
          <font>
            <sz val="3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40"/>
            <color auto="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36"/>
            <color theme="1" tint="0.499984740745262"/>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40"/>
            <color rgb="FFD2EFE0"/>
          </font>
          <fill>
            <patternFill patternType="solid">
              <fgColor theme="4" tint="0.59999389629810485"/>
              <bgColor rgb="FF000000"/>
            </patternFill>
          </fill>
          <border>
            <left style="thin">
              <color rgb="FFD2EFE0"/>
            </left>
            <right style="thin">
              <color rgb="FFD2EFE0"/>
            </right>
            <top style="thin">
              <color rgb="FFD2EFE0"/>
            </top>
            <bottom style="thin">
              <color rgb="FFD2EFE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36"/>
            <color theme="1" tint="0.34998626667073579"/>
          </font>
          <fill>
            <patternFill patternType="solid">
              <fgColor rgb="FFFFFFFF"/>
              <bgColor rgb="FF000000"/>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ont>
            <sz val="3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40"/>
            <color rgb="FF338F6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36"/>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40"/>
            <color rgb="FF338F60"/>
          </font>
          <fill>
            <patternFill patternType="solid">
              <fgColor theme="4" tint="0.59999389629810485"/>
              <bgColor rgb="FFFFFFFF"/>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36"/>
            <color rgb="FF9CDCBB"/>
          </font>
          <fill>
            <patternFill patternType="solid">
              <fgColor rgb="FFFFFFFF"/>
              <bgColor rgb="FFF2F2F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enu">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enu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1.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6.xml.rels><?xml version="1.0" encoding="UTF-8" standalone="yes"?>
<Relationships xmlns="http://schemas.openxmlformats.org/package/2006/relationships"><Relationship Id="rId3" Type="http://schemas.openxmlformats.org/officeDocument/2006/relationships/image" Target="../media/image21.png"/><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arChart>
        <c:barDir val="bar"/>
        <c:grouping val="clustered"/>
        <c:varyColors val="0"/>
        <c:ser>
          <c:idx val="0"/>
          <c:order val="0"/>
          <c:tx>
            <c:strRef>
              <c:f>Analysis!$A$32</c:f>
              <c:strCache>
                <c:ptCount val="1"/>
                <c:pt idx="0">
                  <c:v>Target</c:v>
                </c:pt>
              </c:strCache>
            </c:strRef>
          </c:tx>
          <c:spPr>
            <a:solidFill>
              <a:schemeClr val="accent5">
                <a:lumMod val="40000"/>
                <a:lumOff val="60000"/>
              </a:schemeClr>
            </a:solidFill>
            <a:ln>
              <a:noFill/>
            </a:ln>
            <a:effectLst/>
          </c:spPr>
          <c:invertIfNegative val="0"/>
          <c:dLbls>
            <c:dLbl>
              <c:idx val="0"/>
              <c:layout>
                <c:manualLayout>
                  <c:x val="-0.15550640939975036"/>
                  <c:y val="-1.35780228474289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50-432B-AA5D-972A42F8F8E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Analysis!$B$32</c:f>
              <c:numCache>
                <c:formatCode>General</c:formatCode>
                <c:ptCount val="1"/>
                <c:pt idx="0">
                  <c:v>10000</c:v>
                </c:pt>
              </c:numCache>
            </c:numRef>
          </c:val>
          <c:extLst>
            <c:ext xmlns:c16="http://schemas.microsoft.com/office/drawing/2014/chart" uri="{C3380CC4-5D6E-409C-BE32-E72D297353CC}">
              <c16:uniqueId val="{00000000-FC50-432B-AA5D-972A42F8F8E2}"/>
            </c:ext>
          </c:extLst>
        </c:ser>
        <c:ser>
          <c:idx val="1"/>
          <c:order val="1"/>
          <c:tx>
            <c:strRef>
              <c:f>Analysis!$A$33</c:f>
              <c:strCache>
                <c:ptCount val="1"/>
                <c:pt idx="0">
                  <c:v>Achive</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FC50-432B-AA5D-972A42F8F8E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Analysis!$B$33</c:f>
              <c:numCache>
                <c:formatCode>#,##0</c:formatCode>
                <c:ptCount val="1"/>
                <c:pt idx="0">
                  <c:v>8397</c:v>
                </c:pt>
              </c:numCache>
            </c:numRef>
          </c:val>
          <c:extLst>
            <c:ext xmlns:c16="http://schemas.microsoft.com/office/drawing/2014/chart" uri="{C3380CC4-5D6E-409C-BE32-E72D297353CC}">
              <c16:uniqueId val="{00000003-FC50-432B-AA5D-972A42F8F8E2}"/>
            </c:ext>
          </c:extLst>
        </c:ser>
        <c:dLbls>
          <c:showLegendKey val="0"/>
          <c:showVal val="0"/>
          <c:showCatName val="0"/>
          <c:showSerName val="0"/>
          <c:showPercent val="0"/>
          <c:showBubbleSize val="0"/>
        </c:dLbls>
        <c:gapWidth val="150"/>
        <c:overlap val="100"/>
        <c:axId val="739423023"/>
        <c:axId val="1163455791"/>
      </c:barChart>
      <c:catAx>
        <c:axId val="739423023"/>
        <c:scaling>
          <c:orientation val="minMax"/>
        </c:scaling>
        <c:delete val="1"/>
        <c:axPos val="l"/>
        <c:numFmt formatCode="General" sourceLinked="1"/>
        <c:majorTickMark val="none"/>
        <c:minorTickMark val="none"/>
        <c:tickLblPos val="nextTo"/>
        <c:crossAx val="1163455791"/>
        <c:crosses val="autoZero"/>
        <c:auto val="1"/>
        <c:lblAlgn val="ctr"/>
        <c:lblOffset val="100"/>
        <c:noMultiLvlLbl val="0"/>
      </c:catAx>
      <c:valAx>
        <c:axId val="1163455791"/>
        <c:scaling>
          <c:orientation val="minMax"/>
        </c:scaling>
        <c:delete val="1"/>
        <c:axPos val="b"/>
        <c:numFmt formatCode="General" sourceLinked="1"/>
        <c:majorTickMark val="none"/>
        <c:minorTickMark val="none"/>
        <c:tickLblPos val="nextTo"/>
        <c:crossAx val="73942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[1]Processing!$H$25</c:f>
          <c:strCache>
            <c:ptCount val="1"/>
            <c:pt idx="0">
              <c:v>Cost Ad</c:v>
            </c:pt>
          </c:strCache>
        </c:strRef>
      </c:tx>
      <c:layout>
        <c:manualLayout>
          <c:xMode val="edge"/>
          <c:yMode val="edge"/>
          <c:x val="0.39025627975210325"/>
          <c:y val="1.5506715506715507E-2"/>
        </c:manualLayout>
      </c:layout>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6531041984770914"/>
          <c:y val="0.18596459096459098"/>
          <c:w val="0.76498108839056711"/>
          <c:h val="0.45515689865689868"/>
        </c:manualLayout>
      </c:layout>
      <c:lineChart>
        <c:grouping val="standard"/>
        <c:varyColors val="0"/>
        <c:ser>
          <c:idx val="0"/>
          <c:order val="0"/>
          <c:tx>
            <c:strRef>
              <c:f>[1]Processing!$L$25</c:f>
              <c:strCache>
                <c:ptCount val="1"/>
                <c:pt idx="0">
                  <c:v>Chart</c:v>
                </c:pt>
              </c:strCache>
            </c:strRef>
          </c:tx>
          <c:spPr>
            <a:ln w="19050" cap="rnd">
              <a:solidFill>
                <a:schemeClr val="accent1"/>
              </a:solidFill>
              <a:round/>
            </a:ln>
            <a:effectLst/>
          </c:spPr>
          <c:marker>
            <c:symbol val="circle"/>
            <c:size val="7"/>
            <c:spPr>
              <a:solidFill>
                <a:schemeClr val="bg1"/>
              </a:solidFill>
              <a:ln w="15875">
                <a:solidFill>
                  <a:schemeClr val="accent1">
                    <a:lumMod val="75000"/>
                  </a:schemeClr>
                </a:solidFill>
              </a:ln>
              <a:effectLst/>
            </c:spPr>
          </c:marker>
          <c:cat>
            <c:strRef>
              <c:f>[1]Processing!$J$26:$J$31</c:f>
              <c:strCache>
                <c:ptCount val="6"/>
                <c:pt idx="0">
                  <c:v>Facebook</c:v>
                </c:pt>
                <c:pt idx="1">
                  <c:v>Youtube</c:v>
                </c:pt>
                <c:pt idx="2">
                  <c:v>Google Ad</c:v>
                </c:pt>
                <c:pt idx="3">
                  <c:v>Twitter</c:v>
                </c:pt>
                <c:pt idx="4">
                  <c:v>Instagram</c:v>
                </c:pt>
                <c:pt idx="5">
                  <c:v>Tiktok</c:v>
                </c:pt>
              </c:strCache>
            </c:strRef>
          </c:cat>
          <c:val>
            <c:numRef>
              <c:f>[1]Processing!$L$26:$L$31</c:f>
              <c:numCache>
                <c:formatCode>General</c:formatCode>
                <c:ptCount val="6"/>
                <c:pt idx="0">
                  <c:v>187</c:v>
                </c:pt>
                <c:pt idx="1">
                  <c:v>177</c:v>
                </c:pt>
                <c:pt idx="2">
                  <c:v>136</c:v>
                </c:pt>
                <c:pt idx="3">
                  <c:v>70</c:v>
                </c:pt>
                <c:pt idx="4">
                  <c:v>50</c:v>
                </c:pt>
                <c:pt idx="5">
                  <c:v>29</c:v>
                </c:pt>
              </c:numCache>
            </c:numRef>
          </c:val>
          <c:smooth val="0"/>
          <c:extLst>
            <c:ext xmlns:c16="http://schemas.microsoft.com/office/drawing/2014/chart" uri="{C3380CC4-5D6E-409C-BE32-E72D297353CC}">
              <c16:uniqueId val="{00000000-3378-49FD-8D12-00EBE152AA52}"/>
            </c:ext>
          </c:extLst>
        </c:ser>
        <c:dLbls>
          <c:showLegendKey val="0"/>
          <c:showVal val="0"/>
          <c:showCatName val="0"/>
          <c:showSerName val="0"/>
          <c:showPercent val="0"/>
          <c:showBubbleSize val="0"/>
        </c:dLbls>
        <c:marker val="1"/>
        <c:smooth val="0"/>
        <c:axId val="1586362144"/>
        <c:axId val="1586359232"/>
      </c:lineChart>
      <c:catAx>
        <c:axId val="1586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6359232"/>
        <c:crosses val="autoZero"/>
        <c:auto val="1"/>
        <c:lblAlgn val="ctr"/>
        <c:lblOffset val="100"/>
        <c:noMultiLvlLbl val="0"/>
      </c:catAx>
      <c:valAx>
        <c:axId val="15863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636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[1]Processing!$K$18</c:f>
          <c:strCache>
            <c:ptCount val="1"/>
            <c:pt idx="0">
              <c:v>Top Revenue</c:v>
            </c:pt>
          </c:strCache>
        </c:strRef>
      </c:tx>
      <c:layout>
        <c:manualLayout>
          <c:xMode val="edge"/>
          <c:yMode val="edge"/>
          <c:x val="0.36329044484340717"/>
          <c:y val="0"/>
        </c:manualLayout>
      </c:layout>
      <c:overlay val="0"/>
      <c:spPr>
        <a:noFill/>
        <a:ln>
          <a:noFill/>
        </a:ln>
        <a:effectLst/>
      </c:spPr>
      <c:txPr>
        <a:bodyPr rot="0" spcFirstLastPara="1" vertOverflow="ellipsis" vert="horz" wrap="square" anchor="ctr" anchorCtr="1"/>
        <a:lstStyle/>
        <a:p>
          <a:pPr algn="ctr" rtl="0">
            <a:defRPr lang="ru-RU"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800618392180329"/>
          <c:y val="0.28830771153605794"/>
          <c:w val="0.5838011170955516"/>
          <c:h val="0.62439070116235473"/>
        </c:manualLayout>
      </c:layout>
      <c:barChart>
        <c:barDir val="bar"/>
        <c:grouping val="clustered"/>
        <c:varyColors val="0"/>
        <c:ser>
          <c:idx val="0"/>
          <c:order val="0"/>
          <c:spPr>
            <a:solidFill>
              <a:schemeClr val="accent1"/>
            </a:solidFill>
            <a:ln>
              <a:noFill/>
            </a:ln>
            <a:effectLst/>
          </c:spPr>
          <c:invertIfNegative val="0"/>
          <c:cat>
            <c:strRef>
              <c:f>[1]Processing!$J$19:$J$24</c:f>
              <c:strCache>
                <c:ptCount val="6"/>
                <c:pt idx="0">
                  <c:v>Facebook</c:v>
                </c:pt>
                <c:pt idx="1">
                  <c:v>Youtube</c:v>
                </c:pt>
                <c:pt idx="2">
                  <c:v>Google Ad</c:v>
                </c:pt>
                <c:pt idx="3">
                  <c:v>Twitter</c:v>
                </c:pt>
                <c:pt idx="4">
                  <c:v>Instagram</c:v>
                </c:pt>
                <c:pt idx="5">
                  <c:v>Tiktok</c:v>
                </c:pt>
              </c:strCache>
            </c:strRef>
          </c:cat>
          <c:val>
            <c:numRef>
              <c:f>[1]Processing!$K$19:$K$24</c:f>
              <c:numCache>
                <c:formatCode>General</c:formatCode>
                <c:ptCount val="6"/>
                <c:pt idx="0">
                  <c:v>375</c:v>
                </c:pt>
                <c:pt idx="1">
                  <c:v>355</c:v>
                </c:pt>
                <c:pt idx="2">
                  <c:v>272</c:v>
                </c:pt>
                <c:pt idx="3">
                  <c:v>140</c:v>
                </c:pt>
                <c:pt idx="4">
                  <c:v>100</c:v>
                </c:pt>
                <c:pt idx="5">
                  <c:v>57</c:v>
                </c:pt>
              </c:numCache>
            </c:numRef>
          </c:val>
          <c:extLst>
            <c:ext xmlns:c16="http://schemas.microsoft.com/office/drawing/2014/chart" uri="{C3380CC4-5D6E-409C-BE32-E72D297353CC}">
              <c16:uniqueId val="{00000000-D6C6-4C44-874C-F7DF0A7AB3AA}"/>
            </c:ext>
          </c:extLst>
        </c:ser>
        <c:dLbls>
          <c:showLegendKey val="0"/>
          <c:showVal val="0"/>
          <c:showCatName val="0"/>
          <c:showSerName val="0"/>
          <c:showPercent val="0"/>
          <c:showBubbleSize val="0"/>
        </c:dLbls>
        <c:gapWidth val="130"/>
        <c:axId val="1562744032"/>
        <c:axId val="1562755264"/>
      </c:barChart>
      <c:catAx>
        <c:axId val="156274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65000"/>
                    <a:lumOff val="35000"/>
                  </a:schemeClr>
                </a:solidFill>
                <a:latin typeface="+mn-lt"/>
                <a:ea typeface="+mn-ea"/>
                <a:cs typeface="+mn-cs"/>
              </a:defRPr>
            </a:pPr>
            <a:endParaRPr lang="en-US"/>
          </a:p>
        </c:txPr>
        <c:crossAx val="1562755264"/>
        <c:crosses val="autoZero"/>
        <c:auto val="1"/>
        <c:lblAlgn val="ctr"/>
        <c:lblOffset val="100"/>
        <c:noMultiLvlLbl val="0"/>
      </c:catAx>
      <c:valAx>
        <c:axId val="156275526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627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[1]Processing!$L$18</c:f>
          <c:strCache>
            <c:ptCount val="1"/>
            <c:pt idx="0">
              <c:v>Top Traffic Sources</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8180573339024045"/>
          <c:y val="0.18270318197533139"/>
          <c:w val="0.64768103570920477"/>
          <c:h val="0.80329120806105558"/>
        </c:manualLayout>
      </c:layout>
      <c:doughnutChart>
        <c:varyColors val="1"/>
        <c:ser>
          <c:idx val="0"/>
          <c:order val="0"/>
          <c:dPt>
            <c:idx val="0"/>
            <c:bubble3D val="0"/>
            <c:spPr>
              <a:solidFill>
                <a:srgbClr val="00B0F0"/>
              </a:solidFill>
              <a:ln w="19050">
                <a:solidFill>
                  <a:schemeClr val="lt1"/>
                </a:solidFill>
              </a:ln>
              <a:effectLst/>
            </c:spPr>
            <c:extLst>
              <c:ext xmlns:c16="http://schemas.microsoft.com/office/drawing/2014/chart" uri="{C3380CC4-5D6E-409C-BE32-E72D297353CC}">
                <c16:uniqueId val="{00000001-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03-3829-4FF4-AE96-82F2DDB3ABFC}"/>
              </c:ext>
            </c:extLst>
          </c:dPt>
          <c:val>
            <c:numRef>
              <c:f>[1]Processing!$L$24:$M$24</c:f>
              <c:numCache>
                <c:formatCode>General</c:formatCode>
                <c:ptCount val="2"/>
                <c:pt idx="0">
                  <c:v>2.7</c:v>
                </c:pt>
                <c:pt idx="1">
                  <c:v>8.34</c:v>
                </c:pt>
              </c:numCache>
            </c:numRef>
          </c:val>
          <c:extLst>
            <c:ext xmlns:c16="http://schemas.microsoft.com/office/drawing/2014/chart" uri="{C3380CC4-5D6E-409C-BE32-E72D297353CC}">
              <c16:uniqueId val="{00000004-3829-4FF4-AE96-82F2DDB3ABFC}"/>
            </c:ext>
          </c:extLst>
        </c:ser>
        <c:ser>
          <c:idx val="1"/>
          <c:order val="1"/>
          <c:dPt>
            <c:idx val="0"/>
            <c:bubble3D val="0"/>
            <c:spPr>
              <a:solidFill>
                <a:srgbClr val="7030A0"/>
              </a:solidFill>
              <a:ln w="19050">
                <a:solidFill>
                  <a:schemeClr val="lt1"/>
                </a:solidFill>
              </a:ln>
              <a:effectLst/>
            </c:spPr>
            <c:extLst>
              <c:ext xmlns:c16="http://schemas.microsoft.com/office/drawing/2014/chart" uri="{C3380CC4-5D6E-409C-BE32-E72D297353CC}">
                <c16:uniqueId val="{00000006-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08-3829-4FF4-AE96-82F2DDB3ABFC}"/>
              </c:ext>
            </c:extLst>
          </c:dPt>
          <c:val>
            <c:numRef>
              <c:f>[1]Processing!$L$23:$M$23</c:f>
              <c:numCache>
                <c:formatCode>General</c:formatCode>
                <c:ptCount val="2"/>
                <c:pt idx="0">
                  <c:v>3.9</c:v>
                </c:pt>
                <c:pt idx="1">
                  <c:v>7.1399999999999988</c:v>
                </c:pt>
              </c:numCache>
            </c:numRef>
          </c:val>
          <c:extLst>
            <c:ext xmlns:c16="http://schemas.microsoft.com/office/drawing/2014/chart" uri="{C3380CC4-5D6E-409C-BE32-E72D297353CC}">
              <c16:uniqueId val="{00000009-3829-4FF4-AE96-82F2DDB3ABFC}"/>
            </c:ext>
          </c:extLst>
        </c:ser>
        <c:ser>
          <c:idx val="2"/>
          <c:order val="2"/>
          <c:dPt>
            <c:idx val="0"/>
            <c:bubble3D val="0"/>
            <c:spPr>
              <a:solidFill>
                <a:srgbClr val="338F60"/>
              </a:solidFill>
              <a:ln w="19050">
                <a:solidFill>
                  <a:schemeClr val="lt1"/>
                </a:solidFill>
              </a:ln>
              <a:effectLst/>
            </c:spPr>
            <c:extLst>
              <c:ext xmlns:c16="http://schemas.microsoft.com/office/drawing/2014/chart" uri="{C3380CC4-5D6E-409C-BE32-E72D297353CC}">
                <c16:uniqueId val="{0000000B-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0D-3829-4FF4-AE96-82F2DDB3ABFC}"/>
              </c:ext>
            </c:extLst>
          </c:dPt>
          <c:val>
            <c:numRef>
              <c:f>[1]Processing!$L$22:$M$22</c:f>
              <c:numCache>
                <c:formatCode>General</c:formatCode>
                <c:ptCount val="2"/>
                <c:pt idx="0">
                  <c:v>5.3</c:v>
                </c:pt>
                <c:pt idx="1">
                  <c:v>5.7399999999999993</c:v>
                </c:pt>
              </c:numCache>
            </c:numRef>
          </c:val>
          <c:extLst>
            <c:ext xmlns:c16="http://schemas.microsoft.com/office/drawing/2014/chart" uri="{C3380CC4-5D6E-409C-BE32-E72D297353CC}">
              <c16:uniqueId val="{0000000E-3829-4FF4-AE96-82F2DDB3ABFC}"/>
            </c:ext>
          </c:extLst>
        </c:ser>
        <c:ser>
          <c:idx val="3"/>
          <c:order val="3"/>
          <c:dPt>
            <c:idx val="0"/>
            <c:bubble3D val="0"/>
            <c:spPr>
              <a:solidFill>
                <a:srgbClr val="FF00FF"/>
              </a:solidFill>
              <a:ln w="19050">
                <a:solidFill>
                  <a:schemeClr val="lt1"/>
                </a:solidFill>
              </a:ln>
              <a:effectLst/>
            </c:spPr>
            <c:extLst>
              <c:ext xmlns:c16="http://schemas.microsoft.com/office/drawing/2014/chart" uri="{C3380CC4-5D6E-409C-BE32-E72D297353CC}">
                <c16:uniqueId val="{00000010-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12-3829-4FF4-AE96-82F2DDB3ABFC}"/>
              </c:ext>
            </c:extLst>
          </c:dPt>
          <c:val>
            <c:numRef>
              <c:f>[1]Processing!$L$21:$M$21</c:f>
              <c:numCache>
                <c:formatCode>General</c:formatCode>
                <c:ptCount val="2"/>
                <c:pt idx="0">
                  <c:v>6.7</c:v>
                </c:pt>
                <c:pt idx="1">
                  <c:v>4.339999999999999</c:v>
                </c:pt>
              </c:numCache>
            </c:numRef>
          </c:val>
          <c:extLst>
            <c:ext xmlns:c16="http://schemas.microsoft.com/office/drawing/2014/chart" uri="{C3380CC4-5D6E-409C-BE32-E72D297353CC}">
              <c16:uniqueId val="{00000013-3829-4FF4-AE96-82F2DDB3ABFC}"/>
            </c:ext>
          </c:extLst>
        </c:ser>
        <c:ser>
          <c:idx val="4"/>
          <c:order val="4"/>
          <c:dPt>
            <c:idx val="0"/>
            <c:bubble3D val="0"/>
            <c:spPr>
              <a:solidFill>
                <a:srgbClr val="CC0000"/>
              </a:solidFill>
              <a:ln w="19050">
                <a:solidFill>
                  <a:schemeClr val="lt1"/>
                </a:solidFill>
              </a:ln>
              <a:effectLst/>
            </c:spPr>
            <c:extLst>
              <c:ext xmlns:c16="http://schemas.microsoft.com/office/drawing/2014/chart" uri="{C3380CC4-5D6E-409C-BE32-E72D297353CC}">
                <c16:uniqueId val="{00000015-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17-3829-4FF4-AE96-82F2DDB3ABFC}"/>
              </c:ext>
            </c:extLst>
          </c:dPt>
          <c:val>
            <c:numRef>
              <c:f>[1]Processing!$L$20:$M$20</c:f>
              <c:numCache>
                <c:formatCode>General</c:formatCode>
                <c:ptCount val="2"/>
                <c:pt idx="0">
                  <c:v>7.4</c:v>
                </c:pt>
                <c:pt idx="1">
                  <c:v>3.6399999999999988</c:v>
                </c:pt>
              </c:numCache>
            </c:numRef>
          </c:val>
          <c:extLst>
            <c:ext xmlns:c16="http://schemas.microsoft.com/office/drawing/2014/chart" uri="{C3380CC4-5D6E-409C-BE32-E72D297353CC}">
              <c16:uniqueId val="{00000018-3829-4FF4-AE96-82F2DDB3ABFC}"/>
            </c:ext>
          </c:extLst>
        </c:ser>
        <c:ser>
          <c:idx val="5"/>
          <c:order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1A-3829-4FF4-AE96-82F2DDB3ABFC}"/>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1C-3829-4FF4-AE96-82F2DDB3ABFC}"/>
              </c:ext>
            </c:extLst>
          </c:dPt>
          <c:val>
            <c:numRef>
              <c:f>[1]Processing!$L$19:$M$19</c:f>
              <c:numCache>
                <c:formatCode>General</c:formatCode>
                <c:ptCount val="2"/>
                <c:pt idx="0">
                  <c:v>9.1999999999999993</c:v>
                </c:pt>
                <c:pt idx="1">
                  <c:v>1.8399999999999999</c:v>
                </c:pt>
              </c:numCache>
            </c:numRef>
          </c:val>
          <c:extLst>
            <c:ext xmlns:c16="http://schemas.microsoft.com/office/drawing/2014/chart" uri="{C3380CC4-5D6E-409C-BE32-E72D297353CC}">
              <c16:uniqueId val="{0000001D-3829-4FF4-AE96-82F2DDB3ABFC}"/>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[1]Processing!$O$32</c:f>
          <c:strCache>
            <c:ptCount val="1"/>
            <c:pt idx="0">
              <c:v>Traffic in Month </c:v>
            </c:pt>
          </c:strCache>
        </c:strRef>
      </c:tx>
      <c:layout>
        <c:manualLayout>
          <c:xMode val="edge"/>
          <c:yMode val="edge"/>
          <c:x val="3.8344867358708179E-2"/>
          <c:y val="2.7776927215702057E-2"/>
        </c:manualLayout>
      </c:layout>
      <c:overlay val="0"/>
      <c:spPr>
        <a:noFill/>
        <a:ln>
          <a:noFill/>
        </a:ln>
        <a:effectLst/>
      </c:spPr>
      <c:txPr>
        <a:bodyPr rot="0" spcFirstLastPara="1" vertOverflow="ellipsis" vert="horz" wrap="square" anchor="ctr" anchorCtr="1"/>
        <a:lstStyle/>
        <a:p>
          <a:pPr algn="ctr" rtl="0">
            <a:defRPr lang="en-US" sz="8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415128796616686"/>
          <c:y val="0.31046964439138147"/>
          <c:w val="0.6279315647827759"/>
          <c:h val="0.55454636748083586"/>
        </c:manualLayout>
      </c:layout>
      <c:lineChart>
        <c:grouping val="standard"/>
        <c:varyColors val="0"/>
        <c:ser>
          <c:idx val="0"/>
          <c:order val="0"/>
          <c:spPr>
            <a:ln w="19050" cap="rnd">
              <a:solidFill>
                <a:srgbClr val="7030A0"/>
              </a:solidFill>
              <a:round/>
            </a:ln>
            <a:effectLst/>
          </c:spPr>
          <c:marker>
            <c:symbol val="none"/>
          </c:marker>
          <c:val>
            <c:numRef>
              <c:f>[1]Processing!$N$34:$N$45</c:f>
              <c:numCache>
                <c:formatCode>General</c:formatCode>
                <c:ptCount val="12"/>
                <c:pt idx="0">
                  <c:v>1102177</c:v>
                </c:pt>
                <c:pt idx="1">
                  <c:v>2012801</c:v>
                </c:pt>
                <c:pt idx="2">
                  <c:v>3335497</c:v>
                </c:pt>
                <c:pt idx="3">
                  <c:v>3057338</c:v>
                </c:pt>
                <c:pt idx="4">
                  <c:v>2950955</c:v>
                </c:pt>
                <c:pt idx="5">
                  <c:v>3182955</c:v>
                </c:pt>
                <c:pt idx="6">
                  <c:v>3751497</c:v>
                </c:pt>
                <c:pt idx="7">
                  <c:v>2780422</c:v>
                </c:pt>
                <c:pt idx="8">
                  <c:v>2866644</c:v>
                </c:pt>
                <c:pt idx="9">
                  <c:v>2484879</c:v>
                </c:pt>
                <c:pt idx="10">
                  <c:v>4358882</c:v>
                </c:pt>
                <c:pt idx="11">
                  <c:v>3315416</c:v>
                </c:pt>
              </c:numCache>
            </c:numRef>
          </c:val>
          <c:smooth val="1"/>
          <c:extLst>
            <c:ext xmlns:c16="http://schemas.microsoft.com/office/drawing/2014/chart" uri="{C3380CC4-5D6E-409C-BE32-E72D297353CC}">
              <c16:uniqueId val="{00000000-20DC-4D2D-BADA-CB6E26C024D1}"/>
            </c:ext>
          </c:extLst>
        </c:ser>
        <c:dLbls>
          <c:showLegendKey val="0"/>
          <c:showVal val="0"/>
          <c:showCatName val="0"/>
          <c:showSerName val="0"/>
          <c:showPercent val="0"/>
          <c:showBubbleSize val="0"/>
        </c:dLbls>
        <c:marker val="1"/>
        <c:smooth val="0"/>
        <c:axId val="1735541184"/>
        <c:axId val="1735534944"/>
      </c:lineChart>
      <c:scatterChart>
        <c:scatterStyle val="lineMarker"/>
        <c:varyColors val="0"/>
        <c:ser>
          <c:idx val="1"/>
          <c:order val="1"/>
          <c:spPr>
            <a:ln w="25400" cap="rnd">
              <a:noFill/>
              <a:round/>
            </a:ln>
            <a:effectLst/>
          </c:spPr>
          <c:marker>
            <c:symbol val="circle"/>
            <c:size val="6"/>
            <c:spPr>
              <a:solidFill>
                <a:schemeClr val="bg1"/>
              </a:solidFill>
              <a:ln w="12700">
                <a:solidFill>
                  <a:srgbClr val="7030A0"/>
                </a:solidFill>
              </a:ln>
              <a:effectLst/>
            </c:spPr>
          </c:marker>
          <c:xVal>
            <c:numRef>
              <c:f>[1]Processing!$B$1</c:f>
              <c:numCache>
                <c:formatCode>General</c:formatCode>
                <c:ptCount val="1"/>
                <c:pt idx="0">
                  <c:v>#N/A</c:v>
                </c:pt>
              </c:numCache>
            </c:numRef>
          </c:xVal>
          <c:yVal>
            <c:numRef>
              <c:f>[1]Processing!$O$34</c:f>
              <c:numCache>
                <c:formatCode>General</c:formatCode>
                <c:ptCount val="1"/>
                <c:pt idx="0">
                  <c:v>0</c:v>
                </c:pt>
              </c:numCache>
            </c:numRef>
          </c:yVal>
          <c:smooth val="0"/>
          <c:extLst>
            <c:ext xmlns:c16="http://schemas.microsoft.com/office/drawing/2014/chart" uri="{C3380CC4-5D6E-409C-BE32-E72D297353CC}">
              <c16:uniqueId val="{00000001-20DC-4D2D-BADA-CB6E26C024D1}"/>
            </c:ext>
          </c:extLst>
        </c:ser>
        <c:dLbls>
          <c:showLegendKey val="0"/>
          <c:showVal val="0"/>
          <c:showCatName val="0"/>
          <c:showSerName val="0"/>
          <c:showPercent val="0"/>
          <c:showBubbleSize val="0"/>
        </c:dLbls>
        <c:axId val="1735541184"/>
        <c:axId val="1735534944"/>
      </c:scatterChart>
      <c:catAx>
        <c:axId val="1735541184"/>
        <c:scaling>
          <c:orientation val="minMax"/>
        </c:scaling>
        <c:delete val="1"/>
        <c:axPos val="b"/>
        <c:majorTickMark val="out"/>
        <c:minorTickMark val="none"/>
        <c:tickLblPos val="nextTo"/>
        <c:crossAx val="1735534944"/>
        <c:crosses val="autoZero"/>
        <c:auto val="1"/>
        <c:lblAlgn val="ctr"/>
        <c:lblOffset val="100"/>
        <c:noMultiLvlLbl val="0"/>
      </c:catAx>
      <c:valAx>
        <c:axId val="1735534944"/>
        <c:scaling>
          <c:orientation val="minMax"/>
        </c:scaling>
        <c:delete val="1"/>
        <c:axPos val="l"/>
        <c:numFmt formatCode="General" sourceLinked="1"/>
        <c:majorTickMark val="out"/>
        <c:minorTickMark val="none"/>
        <c:tickLblPos val="nextTo"/>
        <c:crossAx val="173554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[1]Processing!$A$47</c:f>
          <c:strCache>
            <c:ptCount val="1"/>
            <c:pt idx="0">
              <c:v>Count product sales by Managers and Teams</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5707366248180765E-2"/>
          <c:y val="0.1002464451804701"/>
          <c:w val="0.92858526750363846"/>
          <c:h val="0.64289264048818817"/>
        </c:manualLayout>
      </c:layout>
      <c:barChart>
        <c:barDir val="col"/>
        <c:grouping val="stacked"/>
        <c:varyColors val="0"/>
        <c:ser>
          <c:idx val="0"/>
          <c:order val="0"/>
          <c:tx>
            <c:strRef>
              <c:f>[1]Processing!$A$50</c:f>
              <c:strCache>
                <c:ptCount val="1"/>
                <c:pt idx="0">
                  <c:v>online</c:v>
                </c:pt>
              </c:strCache>
            </c:strRef>
          </c:tx>
          <c:spPr>
            <a:solidFill>
              <a:srgbClr val="C8EEDA"/>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[1]Processing!$B$50:$Q$50</c:f>
              <c:numCache>
                <c:formatCode>General</c:formatCode>
                <c:ptCount val="16"/>
                <c:pt idx="0">
                  <c:v>40720.699999999997</c:v>
                </c:pt>
                <c:pt idx="1">
                  <c:v>35616.699999999997</c:v>
                </c:pt>
                <c:pt idx="2">
                  <c:v>32199.300000000003</c:v>
                </c:pt>
                <c:pt idx="3">
                  <c:v>27095.300000000003</c:v>
                </c:pt>
                <c:pt idx="4">
                  <c:v>34778.660000000003</c:v>
                </c:pt>
                <c:pt idx="5">
                  <c:v>49189.120000000003</c:v>
                </c:pt>
                <c:pt idx="6">
                  <c:v>27613.88</c:v>
                </c:pt>
                <c:pt idx="7">
                  <c:v>42024.34</c:v>
                </c:pt>
                <c:pt idx="8">
                  <c:v>25407.519999999997</c:v>
                </c:pt>
                <c:pt idx="9">
                  <c:v>36566.26</c:v>
                </c:pt>
                <c:pt idx="10">
                  <c:v>26790.240000000002</c:v>
                </c:pt>
                <c:pt idx="11">
                  <c:v>37948.980000000003</c:v>
                </c:pt>
                <c:pt idx="12">
                  <c:v>37999.910000000003</c:v>
                </c:pt>
                <c:pt idx="13">
                  <c:v>35074.899999999994</c:v>
                </c:pt>
                <c:pt idx="14">
                  <c:v>37270.6</c:v>
                </c:pt>
                <c:pt idx="15">
                  <c:v>34345.589999999997</c:v>
                </c:pt>
              </c:numCache>
            </c:numRef>
          </c:val>
          <c:extLst>
            <c:ext xmlns:c16="http://schemas.microsoft.com/office/drawing/2014/chart" uri="{C3380CC4-5D6E-409C-BE32-E72D297353CC}">
              <c16:uniqueId val="{00000000-5D95-448A-A8F4-98D93FDED619}"/>
            </c:ext>
          </c:extLst>
        </c:ser>
        <c:ser>
          <c:idx val="1"/>
          <c:order val="1"/>
          <c:tx>
            <c:strRef>
              <c:f>[1]Processing!$A$51</c:f>
              <c:strCache>
                <c:ptCount val="1"/>
                <c:pt idx="0">
                  <c:v>video</c:v>
                </c:pt>
              </c:strCache>
            </c:strRef>
          </c:tx>
          <c:spPr>
            <a:solidFill>
              <a:srgbClr val="9CDCBB"/>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[1]Processing!$B$51:$Q$51</c:f>
              <c:numCache>
                <c:formatCode>General</c:formatCode>
                <c:ptCount val="16"/>
                <c:pt idx="0">
                  <c:v>31575.029999999995</c:v>
                </c:pt>
                <c:pt idx="1">
                  <c:v>30583.200000000001</c:v>
                </c:pt>
                <c:pt idx="2">
                  <c:v>29524.799999999999</c:v>
                </c:pt>
                <c:pt idx="3">
                  <c:v>28532.970000000005</c:v>
                </c:pt>
                <c:pt idx="4">
                  <c:v>33470.81</c:v>
                </c:pt>
                <c:pt idx="5">
                  <c:v>24892.14</c:v>
                </c:pt>
                <c:pt idx="6">
                  <c:v>27861.86</c:v>
                </c:pt>
                <c:pt idx="7">
                  <c:v>19283.190000000002</c:v>
                </c:pt>
                <c:pt idx="8">
                  <c:v>33677.840000000004</c:v>
                </c:pt>
                <c:pt idx="9">
                  <c:v>24311.620000000003</c:v>
                </c:pt>
                <c:pt idx="10">
                  <c:v>35771.879999999997</c:v>
                </c:pt>
                <c:pt idx="11">
                  <c:v>26405.66</c:v>
                </c:pt>
                <c:pt idx="12">
                  <c:v>29785.03</c:v>
                </c:pt>
                <c:pt idx="13">
                  <c:v>19577.46</c:v>
                </c:pt>
                <c:pt idx="14">
                  <c:v>33152.54</c:v>
                </c:pt>
                <c:pt idx="15">
                  <c:v>22944.97</c:v>
                </c:pt>
              </c:numCache>
            </c:numRef>
          </c:val>
          <c:extLst>
            <c:ext xmlns:c16="http://schemas.microsoft.com/office/drawing/2014/chart" uri="{C3380CC4-5D6E-409C-BE32-E72D297353CC}">
              <c16:uniqueId val="{00000001-5D95-448A-A8F4-98D93FDED619}"/>
            </c:ext>
          </c:extLst>
        </c:ser>
        <c:ser>
          <c:idx val="2"/>
          <c:order val="2"/>
          <c:tx>
            <c:strRef>
              <c:f>[1]Processing!$A$52</c:f>
              <c:strCache>
                <c:ptCount val="1"/>
                <c:pt idx="0">
                  <c:v>books</c:v>
                </c:pt>
              </c:strCache>
            </c:strRef>
          </c:tx>
          <c:spPr>
            <a:solidFill>
              <a:srgbClr val="338F60"/>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[1]Processing!$B$52:$Q$52</c:f>
              <c:numCache>
                <c:formatCode>General</c:formatCode>
                <c:ptCount val="16"/>
                <c:pt idx="0">
                  <c:v>14033.209999999997</c:v>
                </c:pt>
                <c:pt idx="1">
                  <c:v>14759.49</c:v>
                </c:pt>
                <c:pt idx="2">
                  <c:v>21662.010000000002</c:v>
                </c:pt>
                <c:pt idx="3">
                  <c:v>22388.289999999997</c:v>
                </c:pt>
                <c:pt idx="4">
                  <c:v>17633.45</c:v>
                </c:pt>
                <c:pt idx="5">
                  <c:v>16723.12</c:v>
                </c:pt>
                <c:pt idx="6">
                  <c:v>18826.38</c:v>
                </c:pt>
                <c:pt idx="7">
                  <c:v>17916.049999999996</c:v>
                </c:pt>
                <c:pt idx="8">
                  <c:v>20501.740000000002</c:v>
                </c:pt>
                <c:pt idx="9">
                  <c:v>17990.399999999998</c:v>
                </c:pt>
                <c:pt idx="10">
                  <c:v>18206.599999999999</c:v>
                </c:pt>
                <c:pt idx="11">
                  <c:v>15695.259999999998</c:v>
                </c:pt>
                <c:pt idx="12">
                  <c:v>16013.17</c:v>
                </c:pt>
                <c:pt idx="13">
                  <c:v>18013.879999999997</c:v>
                </c:pt>
                <c:pt idx="14">
                  <c:v>17313.62</c:v>
                </c:pt>
                <c:pt idx="15">
                  <c:v>19314.330000000002</c:v>
                </c:pt>
              </c:numCache>
            </c:numRef>
          </c:val>
          <c:extLst>
            <c:ext xmlns:c16="http://schemas.microsoft.com/office/drawing/2014/chart" uri="{C3380CC4-5D6E-409C-BE32-E72D297353CC}">
              <c16:uniqueId val="{00000002-5D95-448A-A8F4-98D93FDED619}"/>
            </c:ext>
          </c:extLst>
        </c:ser>
        <c:dLbls>
          <c:showLegendKey val="0"/>
          <c:showVal val="0"/>
          <c:showCatName val="0"/>
          <c:showSerName val="0"/>
          <c:showPercent val="0"/>
          <c:showBubbleSize val="0"/>
        </c:dLbls>
        <c:gapWidth val="100"/>
        <c:overlap val="100"/>
        <c:axId val="1400170928"/>
        <c:axId val="1400171344"/>
      </c:barChart>
      <c:lineChart>
        <c:grouping val="standard"/>
        <c:varyColors val="0"/>
        <c:ser>
          <c:idx val="3"/>
          <c:order val="3"/>
          <c:spPr>
            <a:ln w="28575" cap="rnd">
              <a:noFill/>
              <a:round/>
            </a:ln>
            <a:effectLst/>
          </c:spPr>
          <c:marker>
            <c:symbol val="none"/>
          </c:marker>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[1]Processing!$B$53:$Q$53</c:f>
              <c:numCache>
                <c:formatCode>General</c:formatCode>
                <c:ptCount val="16"/>
                <c:pt idx="0">
                  <c:v>219127.33333333334</c:v>
                </c:pt>
                <c:pt idx="1">
                  <c:v>219127.33333333334</c:v>
                </c:pt>
                <c:pt idx="2">
                  <c:v>219127.33333333334</c:v>
                </c:pt>
                <c:pt idx="3">
                  <c:v>219127.33333333334</c:v>
                </c:pt>
                <c:pt idx="4">
                  <c:v>220142</c:v>
                </c:pt>
                <c:pt idx="5">
                  <c:v>220142</c:v>
                </c:pt>
                <c:pt idx="6">
                  <c:v>220142</c:v>
                </c:pt>
                <c:pt idx="7">
                  <c:v>220142</c:v>
                </c:pt>
                <c:pt idx="8">
                  <c:v>212849.33333333334</c:v>
                </c:pt>
                <c:pt idx="9">
                  <c:v>212849.33333333334</c:v>
                </c:pt>
                <c:pt idx="10">
                  <c:v>212849.33333333334</c:v>
                </c:pt>
                <c:pt idx="11">
                  <c:v>212849.33333333334</c:v>
                </c:pt>
                <c:pt idx="12">
                  <c:v>213870.66666666666</c:v>
                </c:pt>
                <c:pt idx="13">
                  <c:v>213870.66666666666</c:v>
                </c:pt>
                <c:pt idx="14">
                  <c:v>213870.66666666666</c:v>
                </c:pt>
                <c:pt idx="15">
                  <c:v>213870.66666666666</c:v>
                </c:pt>
              </c:numCache>
            </c:numRef>
          </c:val>
          <c:smooth val="0"/>
          <c:extLst>
            <c:ext xmlns:c16="http://schemas.microsoft.com/office/drawing/2014/chart" uri="{C3380CC4-5D6E-409C-BE32-E72D297353CC}">
              <c16:uniqueId val="{00000003-5D95-448A-A8F4-98D93FDED619}"/>
            </c:ext>
          </c:extLst>
        </c:ser>
        <c:ser>
          <c:idx val="4"/>
          <c:order val="4"/>
          <c:spPr>
            <a:ln w="28575" cap="rnd">
              <a:noFill/>
              <a:round/>
            </a:ln>
            <a:effectLst/>
          </c:spPr>
          <c:marker>
            <c:symbol val="none"/>
          </c:marker>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[1]Processing!$B$54:$Q$54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4-5D95-448A-A8F4-98D93FDED619}"/>
            </c:ext>
          </c:extLst>
        </c:ser>
        <c:dLbls>
          <c:showLegendKey val="0"/>
          <c:showVal val="0"/>
          <c:showCatName val="0"/>
          <c:showSerName val="0"/>
          <c:showPercent val="0"/>
          <c:showBubbleSize val="0"/>
        </c:dLbls>
        <c:upDownBars>
          <c:gapWidth val="0"/>
          <c:upBars>
            <c:spPr>
              <a:solidFill>
                <a:schemeClr val="lt1"/>
              </a:solidFill>
              <a:ln w="9525" cap="flat" cmpd="sng" algn="ctr">
                <a:solidFill>
                  <a:schemeClr val="tx1">
                    <a:lumMod val="65000"/>
                    <a:lumOff val="35000"/>
                  </a:schemeClr>
                </a:solidFill>
                <a:round/>
              </a:ln>
              <a:effectLst/>
            </c:spPr>
          </c:upBars>
          <c:downBars>
            <c:spPr>
              <a:gradFill>
                <a:gsLst>
                  <a:gs pos="0">
                    <a:srgbClr val="7030A0">
                      <a:alpha val="74000"/>
                    </a:srgbClr>
                  </a:gs>
                  <a:gs pos="72000">
                    <a:srgbClr val="B686DA">
                      <a:alpha val="0"/>
                    </a:srgbClr>
                  </a:gs>
                </a:gsLst>
                <a:lin ang="5400000" scaled="1"/>
              </a:gradFill>
              <a:ln w="9525" cap="flat" cmpd="sng" algn="ctr">
                <a:solidFill>
                  <a:schemeClr val="bg1"/>
                </a:solidFill>
                <a:round/>
              </a:ln>
              <a:effectLst/>
            </c:spPr>
          </c:downBars>
        </c:upDownBars>
        <c:marker val="1"/>
        <c:smooth val="0"/>
        <c:axId val="1400170928"/>
        <c:axId val="1400171344"/>
      </c:lineChart>
      <c:catAx>
        <c:axId val="14001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00171344"/>
        <c:crosses val="autoZero"/>
        <c:auto val="1"/>
        <c:lblAlgn val="ctr"/>
        <c:lblOffset val="100"/>
        <c:noMultiLvlLbl val="0"/>
      </c:catAx>
      <c:valAx>
        <c:axId val="1400171344"/>
        <c:scaling>
          <c:orientation val="minMax"/>
        </c:scaling>
        <c:delete val="1"/>
        <c:axPos val="l"/>
        <c:numFmt formatCode="General" sourceLinked="1"/>
        <c:majorTickMark val="none"/>
        <c:minorTickMark val="none"/>
        <c:tickLblPos val="nextTo"/>
        <c:crossAx val="1400170928"/>
        <c:crosses val="autoZero"/>
        <c:crossBetween val="between"/>
      </c:valAx>
      <c:spPr>
        <a:noFill/>
        <a:ln>
          <a:noFill/>
        </a:ln>
        <a:effectLst/>
      </c:spPr>
    </c:plotArea>
    <c:legend>
      <c:legendPos val="b"/>
      <c:legendEntry>
        <c:idx val="3"/>
        <c:delete val="1"/>
      </c:legendEntry>
      <c:legendEntry>
        <c:idx val="4"/>
        <c:delete val="1"/>
      </c:legendEntry>
      <c:layout>
        <c:manualLayout>
          <c:xMode val="edge"/>
          <c:yMode val="edge"/>
          <c:x val="0.33656896005167586"/>
          <c:y val="0.88649244143462647"/>
          <c:w val="0.32686195895160924"/>
          <c:h val="9.246922455975169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rgbClr val="B686DA">
                    <a:alpha val="67000"/>
                  </a:srgbClr>
                </a:gs>
                <a:gs pos="100000">
                  <a:srgbClr val="FE4C35">
                    <a:alpha val="0"/>
                  </a:srgbClr>
                </a:gs>
              </a:gsLst>
              <a:lin ang="5400000" scaled="1"/>
            </a:gradFill>
            <a:ln>
              <a:noFill/>
            </a:ln>
            <a:effectLst/>
          </c:spPr>
          <c:invertIfNegative val="0"/>
          <c:val>
            <c:numRef>
              <c:f>[1]Processing!$T$34:$T$45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2132-47B4-AF92-913942FB0350}"/>
            </c:ext>
          </c:extLst>
        </c:ser>
        <c:dLbls>
          <c:showLegendKey val="0"/>
          <c:showVal val="0"/>
          <c:showCatName val="0"/>
          <c:showSerName val="0"/>
          <c:showPercent val="0"/>
          <c:showBubbleSize val="0"/>
        </c:dLbls>
        <c:gapWidth val="500"/>
        <c:axId val="1952031823"/>
        <c:axId val="1952032655"/>
      </c:barChart>
      <c:scatterChart>
        <c:scatterStyle val="lineMarker"/>
        <c:varyColors val="0"/>
        <c:ser>
          <c:idx val="1"/>
          <c:order val="1"/>
          <c:spPr>
            <a:ln w="25400" cap="rnd">
              <a:noFill/>
              <a:round/>
            </a:ln>
            <a:effectLst/>
          </c:spPr>
          <c:marker>
            <c:symbol val="circle"/>
            <c:size val="10"/>
            <c:spPr>
              <a:solidFill>
                <a:schemeClr val="bg1"/>
              </a:solidFill>
              <a:ln w="9525">
                <a:solidFill>
                  <a:srgbClr val="007AD6"/>
                </a:solidFill>
              </a:ln>
              <a:effectLst/>
            </c:spPr>
          </c:marker>
          <c:xVal>
            <c:numRef>
              <c:f>[1]Processing!$R$34</c:f>
              <c:numCache>
                <c:formatCode>General</c:formatCode>
                <c:ptCount val="1"/>
                <c:pt idx="0">
                  <c:v>1</c:v>
                </c:pt>
              </c:numCache>
            </c:numRef>
          </c:xVal>
          <c:yVal>
            <c:numRef>
              <c:f>[1]Processing!$S$34</c:f>
              <c:numCache>
                <c:formatCode>General</c:formatCode>
                <c:ptCount val="1"/>
                <c:pt idx="0">
                  <c:v>3.3188657407407416E-3</c:v>
                </c:pt>
              </c:numCache>
            </c:numRef>
          </c:yVal>
          <c:smooth val="0"/>
          <c:extLst>
            <c:ext xmlns:c16="http://schemas.microsoft.com/office/drawing/2014/chart" uri="{C3380CC4-5D6E-409C-BE32-E72D297353CC}">
              <c16:uniqueId val="{00000001-2132-47B4-AF92-913942FB0350}"/>
            </c:ext>
          </c:extLst>
        </c:ser>
        <c:ser>
          <c:idx val="2"/>
          <c:order val="2"/>
          <c:spPr>
            <a:ln w="25400" cap="rnd">
              <a:noFill/>
              <a:round/>
            </a:ln>
            <a:effectLst/>
          </c:spPr>
          <c:marker>
            <c:symbol val="circle"/>
            <c:size val="10"/>
            <c:spPr>
              <a:solidFill>
                <a:schemeClr val="bg1"/>
              </a:solidFill>
              <a:ln w="9525">
                <a:solidFill>
                  <a:srgbClr val="007AD6"/>
                </a:solidFill>
              </a:ln>
              <a:effectLst/>
            </c:spPr>
          </c:marker>
          <c:xVal>
            <c:numRef>
              <c:f>[1]Processing!$R$35</c:f>
              <c:numCache>
                <c:formatCode>General</c:formatCode>
                <c:ptCount val="1"/>
                <c:pt idx="0">
                  <c:v>2</c:v>
                </c:pt>
              </c:numCache>
            </c:numRef>
          </c:xVal>
          <c:yVal>
            <c:numRef>
              <c:f>[1]Processing!$S$35</c:f>
              <c:numCache>
                <c:formatCode>General</c:formatCode>
                <c:ptCount val="1"/>
                <c:pt idx="0">
                  <c:v>2.7498070987654324E-3</c:v>
                </c:pt>
              </c:numCache>
            </c:numRef>
          </c:yVal>
          <c:smooth val="0"/>
          <c:extLst>
            <c:ext xmlns:c16="http://schemas.microsoft.com/office/drawing/2014/chart" uri="{C3380CC4-5D6E-409C-BE32-E72D297353CC}">
              <c16:uniqueId val="{00000002-2132-47B4-AF92-913942FB0350}"/>
            </c:ext>
          </c:extLst>
        </c:ser>
        <c:ser>
          <c:idx val="3"/>
          <c:order val="3"/>
          <c:spPr>
            <a:ln w="25400" cap="rnd">
              <a:noFill/>
              <a:round/>
            </a:ln>
            <a:effectLst/>
          </c:spPr>
          <c:marker>
            <c:symbol val="circle"/>
            <c:size val="10"/>
            <c:spPr>
              <a:solidFill>
                <a:schemeClr val="bg1"/>
              </a:solidFill>
              <a:ln w="9525">
                <a:solidFill>
                  <a:srgbClr val="007AD6"/>
                </a:solidFill>
              </a:ln>
              <a:effectLst/>
            </c:spPr>
          </c:marker>
          <c:xVal>
            <c:numRef>
              <c:f>[1]Processing!$R$36</c:f>
              <c:numCache>
                <c:formatCode>General</c:formatCode>
                <c:ptCount val="1"/>
                <c:pt idx="0">
                  <c:v>3</c:v>
                </c:pt>
              </c:numCache>
            </c:numRef>
          </c:xVal>
          <c:yVal>
            <c:numRef>
              <c:f>[1]Processing!$S$36</c:f>
              <c:numCache>
                <c:formatCode>General</c:formatCode>
                <c:ptCount val="1"/>
                <c:pt idx="0">
                  <c:v>1.7480066872427981E-3</c:v>
                </c:pt>
              </c:numCache>
            </c:numRef>
          </c:yVal>
          <c:smooth val="0"/>
          <c:extLst>
            <c:ext xmlns:c16="http://schemas.microsoft.com/office/drawing/2014/chart" uri="{C3380CC4-5D6E-409C-BE32-E72D297353CC}">
              <c16:uniqueId val="{00000003-2132-47B4-AF92-913942FB0350}"/>
            </c:ext>
          </c:extLst>
        </c:ser>
        <c:ser>
          <c:idx val="4"/>
          <c:order val="4"/>
          <c:spPr>
            <a:ln w="25400" cap="rnd">
              <a:noFill/>
              <a:round/>
            </a:ln>
            <a:effectLst/>
          </c:spPr>
          <c:marker>
            <c:symbol val="circle"/>
            <c:size val="10"/>
            <c:spPr>
              <a:solidFill>
                <a:schemeClr val="bg1"/>
              </a:solidFill>
              <a:ln w="9525">
                <a:solidFill>
                  <a:srgbClr val="007AD6"/>
                </a:solidFill>
              </a:ln>
              <a:effectLst/>
            </c:spPr>
          </c:marker>
          <c:xVal>
            <c:numRef>
              <c:f>[1]Processing!$R$37</c:f>
              <c:numCache>
                <c:formatCode>General</c:formatCode>
                <c:ptCount val="1"/>
                <c:pt idx="0">
                  <c:v>4</c:v>
                </c:pt>
              </c:numCache>
            </c:numRef>
          </c:xVal>
          <c:yVal>
            <c:numRef>
              <c:f>[1]Processing!$S$37</c:f>
              <c:numCache>
                <c:formatCode>General</c:formatCode>
                <c:ptCount val="1"/>
                <c:pt idx="0">
                  <c:v>4.0097736625514411E-3</c:v>
                </c:pt>
              </c:numCache>
            </c:numRef>
          </c:yVal>
          <c:smooth val="0"/>
          <c:extLst>
            <c:ext xmlns:c16="http://schemas.microsoft.com/office/drawing/2014/chart" uri="{C3380CC4-5D6E-409C-BE32-E72D297353CC}">
              <c16:uniqueId val="{00000004-2132-47B4-AF92-913942FB0350}"/>
            </c:ext>
          </c:extLst>
        </c:ser>
        <c:ser>
          <c:idx val="5"/>
          <c:order val="5"/>
          <c:spPr>
            <a:ln w="25400" cap="rnd">
              <a:noFill/>
              <a:round/>
            </a:ln>
            <a:effectLst/>
          </c:spPr>
          <c:marker>
            <c:symbol val="circle"/>
            <c:size val="10"/>
            <c:spPr>
              <a:solidFill>
                <a:schemeClr val="bg1"/>
              </a:solidFill>
              <a:ln w="9525">
                <a:solidFill>
                  <a:srgbClr val="007AD6"/>
                </a:solidFill>
              </a:ln>
              <a:effectLst/>
            </c:spPr>
          </c:marker>
          <c:xVal>
            <c:numRef>
              <c:f>[1]Processing!$R$38</c:f>
              <c:numCache>
                <c:formatCode>General</c:formatCode>
                <c:ptCount val="1"/>
                <c:pt idx="0">
                  <c:v>5</c:v>
                </c:pt>
              </c:numCache>
            </c:numRef>
          </c:xVal>
          <c:yVal>
            <c:numRef>
              <c:f>[1]Processing!$S$38</c:f>
              <c:numCache>
                <c:formatCode>General</c:formatCode>
                <c:ptCount val="1"/>
                <c:pt idx="0">
                  <c:v>2.9292052469135797E-3</c:v>
                </c:pt>
              </c:numCache>
            </c:numRef>
          </c:yVal>
          <c:smooth val="0"/>
          <c:extLst>
            <c:ext xmlns:c16="http://schemas.microsoft.com/office/drawing/2014/chart" uri="{C3380CC4-5D6E-409C-BE32-E72D297353CC}">
              <c16:uniqueId val="{00000005-2132-47B4-AF92-913942FB0350}"/>
            </c:ext>
          </c:extLst>
        </c:ser>
        <c:ser>
          <c:idx val="6"/>
          <c:order val="6"/>
          <c:spPr>
            <a:ln w="25400" cap="rnd">
              <a:noFill/>
              <a:round/>
            </a:ln>
            <a:effectLst/>
          </c:spPr>
          <c:marker>
            <c:symbol val="circle"/>
            <c:size val="10"/>
            <c:spPr>
              <a:solidFill>
                <a:schemeClr val="bg1"/>
              </a:solidFill>
              <a:ln w="9525">
                <a:solidFill>
                  <a:srgbClr val="007AD6"/>
                </a:solidFill>
              </a:ln>
              <a:effectLst/>
            </c:spPr>
          </c:marker>
          <c:xVal>
            <c:numRef>
              <c:f>[1]Processing!$R$39</c:f>
              <c:numCache>
                <c:formatCode>General</c:formatCode>
                <c:ptCount val="1"/>
                <c:pt idx="0">
                  <c:v>6</c:v>
                </c:pt>
              </c:numCache>
            </c:numRef>
          </c:xVal>
          <c:yVal>
            <c:numRef>
              <c:f>[1]Processing!$S$39</c:f>
              <c:numCache>
                <c:formatCode>General</c:formatCode>
                <c:ptCount val="1"/>
                <c:pt idx="0">
                  <c:v>3.5852301954732504E-3</c:v>
                </c:pt>
              </c:numCache>
            </c:numRef>
          </c:yVal>
          <c:smooth val="0"/>
          <c:extLst>
            <c:ext xmlns:c16="http://schemas.microsoft.com/office/drawing/2014/chart" uri="{C3380CC4-5D6E-409C-BE32-E72D297353CC}">
              <c16:uniqueId val="{00000006-2132-47B4-AF92-913942FB0350}"/>
            </c:ext>
          </c:extLst>
        </c:ser>
        <c:ser>
          <c:idx val="7"/>
          <c:order val="7"/>
          <c:spPr>
            <a:ln w="25400" cap="rnd">
              <a:noFill/>
              <a:round/>
            </a:ln>
            <a:effectLst/>
          </c:spPr>
          <c:marker>
            <c:symbol val="circle"/>
            <c:size val="10"/>
            <c:spPr>
              <a:solidFill>
                <a:schemeClr val="bg1"/>
              </a:solidFill>
              <a:ln w="9525">
                <a:solidFill>
                  <a:srgbClr val="007AD6"/>
                </a:solidFill>
              </a:ln>
              <a:effectLst/>
            </c:spPr>
          </c:marker>
          <c:xVal>
            <c:numRef>
              <c:f>[1]Processing!$R$40</c:f>
              <c:numCache>
                <c:formatCode>General</c:formatCode>
                <c:ptCount val="1"/>
                <c:pt idx="0">
                  <c:v>7</c:v>
                </c:pt>
              </c:numCache>
            </c:numRef>
          </c:xVal>
          <c:yVal>
            <c:numRef>
              <c:f>[1]Processing!$S$40</c:f>
              <c:numCache>
                <c:formatCode>General</c:formatCode>
                <c:ptCount val="1"/>
                <c:pt idx="0">
                  <c:v>2.9865933641975307E-3</c:v>
                </c:pt>
              </c:numCache>
            </c:numRef>
          </c:yVal>
          <c:smooth val="0"/>
          <c:extLst>
            <c:ext xmlns:c16="http://schemas.microsoft.com/office/drawing/2014/chart" uri="{C3380CC4-5D6E-409C-BE32-E72D297353CC}">
              <c16:uniqueId val="{00000007-2132-47B4-AF92-913942FB0350}"/>
            </c:ext>
          </c:extLst>
        </c:ser>
        <c:ser>
          <c:idx val="8"/>
          <c:order val="8"/>
          <c:spPr>
            <a:ln w="25400" cap="rnd">
              <a:noFill/>
              <a:round/>
            </a:ln>
            <a:effectLst/>
          </c:spPr>
          <c:marker>
            <c:symbol val="circle"/>
            <c:size val="10"/>
            <c:spPr>
              <a:solidFill>
                <a:schemeClr val="bg1"/>
              </a:solidFill>
              <a:ln w="9525">
                <a:solidFill>
                  <a:srgbClr val="007AD6"/>
                </a:solidFill>
              </a:ln>
              <a:effectLst/>
            </c:spPr>
          </c:marker>
          <c:xVal>
            <c:numRef>
              <c:f>[1]Processing!$R$41</c:f>
              <c:numCache>
                <c:formatCode>General</c:formatCode>
                <c:ptCount val="1"/>
                <c:pt idx="0">
                  <c:v>8</c:v>
                </c:pt>
              </c:numCache>
            </c:numRef>
          </c:xVal>
          <c:yVal>
            <c:numRef>
              <c:f>[1]Processing!$S$41</c:f>
              <c:numCache>
                <c:formatCode>General</c:formatCode>
                <c:ptCount val="1"/>
                <c:pt idx="0">
                  <c:v>3.9009452160493818E-3</c:v>
                </c:pt>
              </c:numCache>
            </c:numRef>
          </c:yVal>
          <c:smooth val="0"/>
          <c:extLst>
            <c:ext xmlns:c16="http://schemas.microsoft.com/office/drawing/2014/chart" uri="{C3380CC4-5D6E-409C-BE32-E72D297353CC}">
              <c16:uniqueId val="{00000008-2132-47B4-AF92-913942FB0350}"/>
            </c:ext>
          </c:extLst>
        </c:ser>
        <c:ser>
          <c:idx val="9"/>
          <c:order val="9"/>
          <c:spPr>
            <a:ln w="25400" cap="rnd">
              <a:noFill/>
              <a:round/>
            </a:ln>
            <a:effectLst/>
          </c:spPr>
          <c:marker>
            <c:symbol val="circle"/>
            <c:size val="10"/>
            <c:spPr>
              <a:solidFill>
                <a:schemeClr val="bg1"/>
              </a:solidFill>
              <a:ln w="9525">
                <a:solidFill>
                  <a:srgbClr val="007AD6"/>
                </a:solidFill>
              </a:ln>
              <a:effectLst/>
            </c:spPr>
          </c:marker>
          <c:xVal>
            <c:numRef>
              <c:f>[1]Processing!$R$42</c:f>
              <c:numCache>
                <c:formatCode>General</c:formatCode>
                <c:ptCount val="1"/>
                <c:pt idx="0">
                  <c:v>9</c:v>
                </c:pt>
              </c:numCache>
            </c:numRef>
          </c:xVal>
          <c:yVal>
            <c:numRef>
              <c:f>[1]Processing!$S$42</c:f>
              <c:numCache>
                <c:formatCode>General</c:formatCode>
                <c:ptCount val="1"/>
                <c:pt idx="0">
                  <c:v>4.4153485082304537E-3</c:v>
                </c:pt>
              </c:numCache>
            </c:numRef>
          </c:yVal>
          <c:smooth val="0"/>
          <c:extLst>
            <c:ext xmlns:c16="http://schemas.microsoft.com/office/drawing/2014/chart" uri="{C3380CC4-5D6E-409C-BE32-E72D297353CC}">
              <c16:uniqueId val="{00000009-2132-47B4-AF92-913942FB0350}"/>
            </c:ext>
          </c:extLst>
        </c:ser>
        <c:ser>
          <c:idx val="10"/>
          <c:order val="10"/>
          <c:spPr>
            <a:ln w="25400" cap="rnd">
              <a:noFill/>
              <a:round/>
            </a:ln>
            <a:effectLst/>
          </c:spPr>
          <c:marker>
            <c:symbol val="circle"/>
            <c:size val="10"/>
            <c:spPr>
              <a:solidFill>
                <a:schemeClr val="bg1"/>
              </a:solidFill>
              <a:ln w="9525">
                <a:solidFill>
                  <a:srgbClr val="007AD6"/>
                </a:solidFill>
              </a:ln>
              <a:effectLst/>
            </c:spPr>
          </c:marker>
          <c:xVal>
            <c:numRef>
              <c:f>[1]Processing!$R$43</c:f>
              <c:numCache>
                <c:formatCode>General</c:formatCode>
                <c:ptCount val="1"/>
                <c:pt idx="0">
                  <c:v>10</c:v>
                </c:pt>
              </c:numCache>
            </c:numRef>
          </c:xVal>
          <c:yVal>
            <c:numRef>
              <c:f>[1]Processing!$S$43</c:f>
              <c:numCache>
                <c:formatCode>General</c:formatCode>
                <c:ptCount val="1"/>
                <c:pt idx="0">
                  <c:v>2.9087898662551429E-3</c:v>
                </c:pt>
              </c:numCache>
            </c:numRef>
          </c:yVal>
          <c:smooth val="0"/>
          <c:extLst>
            <c:ext xmlns:c16="http://schemas.microsoft.com/office/drawing/2014/chart" uri="{C3380CC4-5D6E-409C-BE32-E72D297353CC}">
              <c16:uniqueId val="{0000000A-2132-47B4-AF92-913942FB0350}"/>
            </c:ext>
          </c:extLst>
        </c:ser>
        <c:ser>
          <c:idx val="11"/>
          <c:order val="11"/>
          <c:spPr>
            <a:ln w="25400" cap="rnd">
              <a:noFill/>
              <a:round/>
            </a:ln>
            <a:effectLst/>
          </c:spPr>
          <c:marker>
            <c:symbol val="circle"/>
            <c:size val="10"/>
            <c:spPr>
              <a:solidFill>
                <a:schemeClr val="bg1"/>
              </a:solidFill>
              <a:ln w="9525">
                <a:solidFill>
                  <a:srgbClr val="007AD6"/>
                </a:solidFill>
              </a:ln>
              <a:effectLst/>
            </c:spPr>
          </c:marker>
          <c:xVal>
            <c:numRef>
              <c:f>[1]Processing!$R$44</c:f>
              <c:numCache>
                <c:formatCode>General</c:formatCode>
                <c:ptCount val="1"/>
                <c:pt idx="0">
                  <c:v>11</c:v>
                </c:pt>
              </c:numCache>
            </c:numRef>
          </c:xVal>
          <c:yVal>
            <c:numRef>
              <c:f>[1]Processing!$S$44</c:f>
              <c:numCache>
                <c:formatCode>General</c:formatCode>
                <c:ptCount val="1"/>
                <c:pt idx="0">
                  <c:v>3.614647633744856E-3</c:v>
                </c:pt>
              </c:numCache>
            </c:numRef>
          </c:yVal>
          <c:smooth val="0"/>
          <c:extLst>
            <c:ext xmlns:c16="http://schemas.microsoft.com/office/drawing/2014/chart" uri="{C3380CC4-5D6E-409C-BE32-E72D297353CC}">
              <c16:uniqueId val="{0000000B-2132-47B4-AF92-913942FB0350}"/>
            </c:ext>
          </c:extLst>
        </c:ser>
        <c:ser>
          <c:idx val="12"/>
          <c:order val="12"/>
          <c:spPr>
            <a:ln w="25400" cap="rnd">
              <a:noFill/>
              <a:round/>
            </a:ln>
            <a:effectLst/>
          </c:spPr>
          <c:marker>
            <c:symbol val="circle"/>
            <c:size val="10"/>
            <c:spPr>
              <a:solidFill>
                <a:schemeClr val="bg1"/>
              </a:solidFill>
              <a:ln w="9525">
                <a:solidFill>
                  <a:srgbClr val="007AD6"/>
                </a:solidFill>
              </a:ln>
              <a:effectLst/>
            </c:spPr>
          </c:marker>
          <c:xVal>
            <c:numRef>
              <c:f>[1]Processing!$R$45</c:f>
              <c:numCache>
                <c:formatCode>General</c:formatCode>
                <c:ptCount val="1"/>
                <c:pt idx="0">
                  <c:v>12</c:v>
                </c:pt>
              </c:numCache>
            </c:numRef>
          </c:xVal>
          <c:yVal>
            <c:numRef>
              <c:f>[1]Processing!$S$45</c:f>
              <c:numCache>
                <c:formatCode>General</c:formatCode>
                <c:ptCount val="1"/>
                <c:pt idx="0">
                  <c:v>3.1658307613168721E-3</c:v>
                </c:pt>
              </c:numCache>
            </c:numRef>
          </c:yVal>
          <c:smooth val="0"/>
          <c:extLst>
            <c:ext xmlns:c16="http://schemas.microsoft.com/office/drawing/2014/chart" uri="{C3380CC4-5D6E-409C-BE32-E72D297353CC}">
              <c16:uniqueId val="{0000000C-2132-47B4-AF92-913942FB0350}"/>
            </c:ext>
          </c:extLst>
        </c:ser>
        <c:dLbls>
          <c:showLegendKey val="0"/>
          <c:showVal val="0"/>
          <c:showCatName val="0"/>
          <c:showSerName val="0"/>
          <c:showPercent val="0"/>
          <c:showBubbleSize val="0"/>
        </c:dLbls>
        <c:axId val="1952031823"/>
        <c:axId val="1952032655"/>
      </c:scatterChart>
      <c:catAx>
        <c:axId val="19520318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2655"/>
        <c:crosses val="autoZero"/>
        <c:auto val="1"/>
        <c:lblAlgn val="ctr"/>
        <c:lblOffset val="100"/>
        <c:noMultiLvlLbl val="0"/>
      </c:catAx>
      <c:valAx>
        <c:axId val="19520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3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[1]Processing!$H$32</c:f>
          <c:strCache>
            <c:ptCount val="1"/>
            <c:pt idx="0">
              <c:v>Traffic from Channels by Month</c:v>
            </c:pt>
          </c:strCache>
        </c:strRef>
      </c:tx>
      <c:layout>
        <c:manualLayout>
          <c:xMode val="edge"/>
          <c:yMode val="edge"/>
          <c:x val="0.31505433316162584"/>
          <c:y val="6.3191153238546599E-2"/>
        </c:manualLayout>
      </c:layout>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4267912772585667E-2"/>
          <c:y val="0.23302319833339219"/>
          <c:w val="0.75791228199278826"/>
          <c:h val="0.62029824747242901"/>
        </c:manualLayout>
      </c:layout>
      <c:barChart>
        <c:barDir val="col"/>
        <c:grouping val="stacked"/>
        <c:varyColors val="0"/>
        <c:ser>
          <c:idx val="5"/>
          <c:order val="0"/>
          <c:tx>
            <c:strRef>
              <c:f>[1]Processing!$M$33</c:f>
              <c:strCache>
                <c:ptCount val="1"/>
                <c:pt idx="0">
                  <c:v>Facebook</c:v>
                </c:pt>
              </c:strCache>
            </c:strRef>
          </c:tx>
          <c:spPr>
            <a:solidFill>
              <a:schemeClr val="accent1"/>
            </a:solidFill>
            <a:ln>
              <a:noFill/>
            </a:ln>
            <a:effectLst/>
          </c:spPr>
          <c:invertIfNegative val="0"/>
          <c:val>
            <c:numRef>
              <c:f>[1]Processing!$M$34:$M$45</c:f>
              <c:numCache>
                <c:formatCode>General</c:formatCode>
                <c:ptCount val="12"/>
                <c:pt idx="0">
                  <c:v>198146</c:v>
                </c:pt>
                <c:pt idx="1">
                  <c:v>551993</c:v>
                </c:pt>
                <c:pt idx="2">
                  <c:v>410454</c:v>
                </c:pt>
                <c:pt idx="3">
                  <c:v>651069</c:v>
                </c:pt>
                <c:pt idx="4">
                  <c:v>629837</c:v>
                </c:pt>
                <c:pt idx="5">
                  <c:v>1521532</c:v>
                </c:pt>
                <c:pt idx="6">
                  <c:v>205224</c:v>
                </c:pt>
                <c:pt idx="7">
                  <c:v>297224</c:v>
                </c:pt>
                <c:pt idx="8">
                  <c:v>1641839</c:v>
                </c:pt>
                <c:pt idx="9">
                  <c:v>268916</c:v>
                </c:pt>
                <c:pt idx="10">
                  <c:v>1783378</c:v>
                </c:pt>
                <c:pt idx="11">
                  <c:v>1040298</c:v>
                </c:pt>
              </c:numCache>
            </c:numRef>
          </c:val>
          <c:extLst>
            <c:ext xmlns:c16="http://schemas.microsoft.com/office/drawing/2014/chart" uri="{C3380CC4-5D6E-409C-BE32-E72D297353CC}">
              <c16:uniqueId val="{00000000-3076-4F27-8870-C1A5811CE236}"/>
            </c:ext>
          </c:extLst>
        </c:ser>
        <c:ser>
          <c:idx val="4"/>
          <c:order val="1"/>
          <c:tx>
            <c:strRef>
              <c:f>[1]Processing!$L$33</c:f>
              <c:strCache>
                <c:ptCount val="1"/>
                <c:pt idx="0">
                  <c:v>Youtube</c:v>
                </c:pt>
              </c:strCache>
            </c:strRef>
          </c:tx>
          <c:spPr>
            <a:solidFill>
              <a:srgbClr val="CC0000"/>
            </a:solidFill>
            <a:ln>
              <a:noFill/>
            </a:ln>
            <a:effectLst/>
          </c:spPr>
          <c:invertIfNegative val="0"/>
          <c:val>
            <c:numRef>
              <c:f>[1]Processing!$L$34:$L$45</c:f>
              <c:numCache>
                <c:formatCode>General</c:formatCode>
                <c:ptCount val="12"/>
                <c:pt idx="0">
                  <c:v>330147</c:v>
                </c:pt>
                <c:pt idx="1">
                  <c:v>165070</c:v>
                </c:pt>
                <c:pt idx="2">
                  <c:v>239069</c:v>
                </c:pt>
                <c:pt idx="3">
                  <c:v>1223836</c:v>
                </c:pt>
                <c:pt idx="4">
                  <c:v>216300</c:v>
                </c:pt>
                <c:pt idx="5">
                  <c:v>836760</c:v>
                </c:pt>
                <c:pt idx="6">
                  <c:v>506606</c:v>
                </c:pt>
                <c:pt idx="7">
                  <c:v>1434456</c:v>
                </c:pt>
                <c:pt idx="8">
                  <c:v>159375</c:v>
                </c:pt>
                <c:pt idx="9">
                  <c:v>443992</c:v>
                </c:pt>
                <c:pt idx="10">
                  <c:v>1320608</c:v>
                </c:pt>
                <c:pt idx="11">
                  <c:v>523684</c:v>
                </c:pt>
              </c:numCache>
            </c:numRef>
          </c:val>
          <c:extLst>
            <c:ext xmlns:c16="http://schemas.microsoft.com/office/drawing/2014/chart" uri="{C3380CC4-5D6E-409C-BE32-E72D297353CC}">
              <c16:uniqueId val="{00000001-3076-4F27-8870-C1A5811CE236}"/>
            </c:ext>
          </c:extLst>
        </c:ser>
        <c:ser>
          <c:idx val="2"/>
          <c:order val="2"/>
          <c:tx>
            <c:strRef>
              <c:f>[1]Processing!$J$33</c:f>
              <c:strCache>
                <c:ptCount val="1"/>
                <c:pt idx="0">
                  <c:v>Google Ad</c:v>
                </c:pt>
              </c:strCache>
            </c:strRef>
          </c:tx>
          <c:spPr>
            <a:solidFill>
              <a:srgbClr val="338F60"/>
            </a:solidFill>
            <a:ln>
              <a:noFill/>
            </a:ln>
            <a:effectLst/>
          </c:spPr>
          <c:invertIfNegative val="0"/>
          <c:val>
            <c:numRef>
              <c:f>[1]Processing!$J$34:$J$45</c:f>
              <c:numCache>
                <c:formatCode>General</c:formatCode>
                <c:ptCount val="12"/>
                <c:pt idx="0">
                  <c:v>171213</c:v>
                </c:pt>
                <c:pt idx="1">
                  <c:v>599299</c:v>
                </c:pt>
                <c:pt idx="2">
                  <c:v>945838</c:v>
                </c:pt>
                <c:pt idx="3">
                  <c:v>154916</c:v>
                </c:pt>
                <c:pt idx="4">
                  <c:v>876530</c:v>
                </c:pt>
                <c:pt idx="5">
                  <c:v>362839</c:v>
                </c:pt>
                <c:pt idx="6">
                  <c:v>1027378</c:v>
                </c:pt>
                <c:pt idx="7">
                  <c:v>317993</c:v>
                </c:pt>
                <c:pt idx="8">
                  <c:v>114146</c:v>
                </c:pt>
                <c:pt idx="9">
                  <c:v>375070</c:v>
                </c:pt>
                <c:pt idx="10">
                  <c:v>118225</c:v>
                </c:pt>
                <c:pt idx="11">
                  <c:v>236455</c:v>
                </c:pt>
              </c:numCache>
            </c:numRef>
          </c:val>
          <c:extLst>
            <c:ext xmlns:c16="http://schemas.microsoft.com/office/drawing/2014/chart" uri="{C3380CC4-5D6E-409C-BE32-E72D297353CC}">
              <c16:uniqueId val="{00000002-3076-4F27-8870-C1A5811CE236}"/>
            </c:ext>
          </c:extLst>
        </c:ser>
        <c:ser>
          <c:idx val="3"/>
          <c:order val="3"/>
          <c:tx>
            <c:strRef>
              <c:f>[1]Processing!$K$33</c:f>
              <c:strCache>
                <c:ptCount val="1"/>
                <c:pt idx="0">
                  <c:v>Instagram</c:v>
                </c:pt>
              </c:strCache>
            </c:strRef>
          </c:tx>
          <c:spPr>
            <a:solidFill>
              <a:srgbClr val="FF00FF"/>
            </a:solidFill>
            <a:ln>
              <a:noFill/>
            </a:ln>
            <a:effectLst/>
          </c:spPr>
          <c:invertIfNegative val="0"/>
          <c:val>
            <c:numRef>
              <c:f>[1]Processing!$K$34:$K$45</c:f>
              <c:numCache>
                <c:formatCode>General</c:formatCode>
                <c:ptCount val="12"/>
                <c:pt idx="0">
                  <c:v>216454</c:v>
                </c:pt>
                <c:pt idx="1">
                  <c:v>401993</c:v>
                </c:pt>
                <c:pt idx="2">
                  <c:v>1108072</c:v>
                </c:pt>
                <c:pt idx="3">
                  <c:v>458684</c:v>
                </c:pt>
                <c:pt idx="4">
                  <c:v>474147</c:v>
                </c:pt>
                <c:pt idx="5">
                  <c:v>298915</c:v>
                </c:pt>
                <c:pt idx="6">
                  <c:v>1298762</c:v>
                </c:pt>
                <c:pt idx="7">
                  <c:v>149454</c:v>
                </c:pt>
                <c:pt idx="8">
                  <c:v>144299</c:v>
                </c:pt>
                <c:pt idx="9">
                  <c:v>1195685</c:v>
                </c:pt>
                <c:pt idx="10">
                  <c:v>195839</c:v>
                </c:pt>
                <c:pt idx="11">
                  <c:v>757608</c:v>
                </c:pt>
              </c:numCache>
            </c:numRef>
          </c:val>
          <c:extLst>
            <c:ext xmlns:c16="http://schemas.microsoft.com/office/drawing/2014/chart" uri="{C3380CC4-5D6E-409C-BE32-E72D297353CC}">
              <c16:uniqueId val="{00000003-3076-4F27-8870-C1A5811CE236}"/>
            </c:ext>
          </c:extLst>
        </c:ser>
        <c:ser>
          <c:idx val="1"/>
          <c:order val="4"/>
          <c:tx>
            <c:strRef>
              <c:f>[1]Processing!$I$33</c:f>
              <c:strCache>
                <c:ptCount val="1"/>
                <c:pt idx="0">
                  <c:v>Tiktok</c:v>
                </c:pt>
              </c:strCache>
            </c:strRef>
          </c:tx>
          <c:spPr>
            <a:solidFill>
              <a:srgbClr val="6D00A3"/>
            </a:solidFill>
            <a:ln>
              <a:noFill/>
            </a:ln>
            <a:effectLst/>
          </c:spPr>
          <c:invertIfNegative val="0"/>
          <c:val>
            <c:numRef>
              <c:f>[1]Processing!$I$34:$I$45</c:f>
              <c:numCache>
                <c:formatCode>General</c:formatCode>
                <c:ptCount val="12"/>
                <c:pt idx="0">
                  <c:v>125993</c:v>
                </c:pt>
                <c:pt idx="1">
                  <c:v>173992</c:v>
                </c:pt>
                <c:pt idx="2">
                  <c:v>440994</c:v>
                </c:pt>
                <c:pt idx="3">
                  <c:v>86994</c:v>
                </c:pt>
                <c:pt idx="4">
                  <c:v>695993</c:v>
                </c:pt>
                <c:pt idx="5">
                  <c:v>83993</c:v>
                </c:pt>
                <c:pt idx="6">
                  <c:v>266993</c:v>
                </c:pt>
                <c:pt idx="7">
                  <c:v>275994</c:v>
                </c:pt>
                <c:pt idx="8">
                  <c:v>644992</c:v>
                </c:pt>
                <c:pt idx="9">
                  <c:v>113993</c:v>
                </c:pt>
                <c:pt idx="10">
                  <c:v>755993</c:v>
                </c:pt>
                <c:pt idx="11">
                  <c:v>233994</c:v>
                </c:pt>
              </c:numCache>
            </c:numRef>
          </c:val>
          <c:extLst>
            <c:ext xmlns:c16="http://schemas.microsoft.com/office/drawing/2014/chart" uri="{C3380CC4-5D6E-409C-BE32-E72D297353CC}">
              <c16:uniqueId val="{00000004-3076-4F27-8870-C1A5811CE236}"/>
            </c:ext>
          </c:extLst>
        </c:ser>
        <c:ser>
          <c:idx val="0"/>
          <c:order val="5"/>
          <c:tx>
            <c:strRef>
              <c:f>[1]Processing!$H$33</c:f>
              <c:strCache>
                <c:ptCount val="1"/>
                <c:pt idx="0">
                  <c:v>Twitter</c:v>
                </c:pt>
              </c:strCache>
            </c:strRef>
          </c:tx>
          <c:spPr>
            <a:solidFill>
              <a:srgbClr val="00B0F0"/>
            </a:solidFill>
            <a:ln>
              <a:noFill/>
            </a:ln>
            <a:effectLst/>
          </c:spPr>
          <c:invertIfNegative val="0"/>
          <c:val>
            <c:numRef>
              <c:f>[1]Processing!$H$34:$H$45</c:f>
              <c:numCache>
                <c:formatCode>General</c:formatCode>
                <c:ptCount val="12"/>
                <c:pt idx="0">
                  <c:v>60224</c:v>
                </c:pt>
                <c:pt idx="1">
                  <c:v>120454</c:v>
                </c:pt>
                <c:pt idx="2">
                  <c:v>191070</c:v>
                </c:pt>
                <c:pt idx="3">
                  <c:v>481839</c:v>
                </c:pt>
                <c:pt idx="4">
                  <c:v>58148</c:v>
                </c:pt>
                <c:pt idx="5">
                  <c:v>78916</c:v>
                </c:pt>
                <c:pt idx="6">
                  <c:v>446534</c:v>
                </c:pt>
                <c:pt idx="7">
                  <c:v>305301</c:v>
                </c:pt>
                <c:pt idx="8">
                  <c:v>161993</c:v>
                </c:pt>
                <c:pt idx="9">
                  <c:v>87223</c:v>
                </c:pt>
                <c:pt idx="10">
                  <c:v>184839</c:v>
                </c:pt>
                <c:pt idx="11">
                  <c:v>523377</c:v>
                </c:pt>
              </c:numCache>
            </c:numRef>
          </c:val>
          <c:extLst>
            <c:ext xmlns:c16="http://schemas.microsoft.com/office/drawing/2014/chart" uri="{C3380CC4-5D6E-409C-BE32-E72D297353CC}">
              <c16:uniqueId val="{00000005-3076-4F27-8870-C1A5811CE236}"/>
            </c:ext>
          </c:extLst>
        </c:ser>
        <c:dLbls>
          <c:showLegendKey val="0"/>
          <c:showVal val="0"/>
          <c:showCatName val="0"/>
          <c:showSerName val="0"/>
          <c:showPercent val="0"/>
          <c:showBubbleSize val="0"/>
        </c:dLbls>
        <c:gapWidth val="270"/>
        <c:overlap val="100"/>
        <c:axId val="928682224"/>
        <c:axId val="928683888"/>
      </c:barChart>
      <c:lineChart>
        <c:grouping val="standard"/>
        <c:varyColors val="0"/>
        <c:ser>
          <c:idx val="6"/>
          <c:order val="6"/>
          <c:tx>
            <c:strRef>
              <c:f>[1]Processing!$P$33</c:f>
              <c:strCache>
                <c:ptCount val="1"/>
                <c:pt idx="0">
                  <c:v>___ </c:v>
                </c:pt>
              </c:strCache>
            </c:strRef>
          </c:tx>
          <c:spPr>
            <a:ln w="28575" cap="rnd">
              <a:solidFill>
                <a:schemeClr val="accent1">
                  <a:lumMod val="60000"/>
                </a:schemeClr>
              </a:solidFill>
              <a:round/>
            </a:ln>
            <a:effectLst/>
          </c:spPr>
          <c:marker>
            <c:symbol val="none"/>
          </c:marker>
          <c:dLbls>
            <c:spPr>
              <a:noFill/>
              <a:ln>
                <a:solidFill>
                  <a:srgbClr val="2D9CD6"/>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[1]Processing!$P$34:$P$45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6-3076-4F27-8870-C1A5811CE236}"/>
            </c:ext>
          </c:extLst>
        </c:ser>
        <c:ser>
          <c:idx val="7"/>
          <c:order val="7"/>
          <c:tx>
            <c:strRef>
              <c:f>[1]Processing!$Q$33</c:f>
              <c:strCache>
                <c:ptCount val="1"/>
                <c:pt idx="0">
                  <c:v>%</c:v>
                </c:pt>
              </c:strCache>
            </c:strRef>
          </c:tx>
          <c:spPr>
            <a:ln w="28575" cap="rnd">
              <a:noFill/>
              <a:round/>
            </a:ln>
            <a:effectLst/>
          </c:spPr>
          <c:marker>
            <c:symbol val="none"/>
          </c:marker>
          <c:dLbls>
            <c:dLbl>
              <c:idx val="0"/>
              <c:tx>
                <c:rich>
                  <a:bodyPr/>
                  <a:lstStyle/>
                  <a:p>
                    <a:fld id="{D9AD5A10-1F23-4C39-B467-753B24B822F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076-4F27-8870-C1A5811CE236}"/>
                </c:ext>
              </c:extLst>
            </c:dLbl>
            <c:dLbl>
              <c:idx val="1"/>
              <c:tx>
                <c:rich>
                  <a:bodyPr/>
                  <a:lstStyle/>
                  <a:p>
                    <a:fld id="{A55D5456-4347-465B-9F16-3878E17D26F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076-4F27-8870-C1A5811CE236}"/>
                </c:ext>
              </c:extLst>
            </c:dLbl>
            <c:dLbl>
              <c:idx val="2"/>
              <c:tx>
                <c:rich>
                  <a:bodyPr/>
                  <a:lstStyle/>
                  <a:p>
                    <a:fld id="{8F0FF78F-04CD-4E96-8A11-5C4D4E2218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076-4F27-8870-C1A5811CE236}"/>
                </c:ext>
              </c:extLst>
            </c:dLbl>
            <c:dLbl>
              <c:idx val="3"/>
              <c:tx>
                <c:rich>
                  <a:bodyPr/>
                  <a:lstStyle/>
                  <a:p>
                    <a:fld id="{B753EF1A-2A80-4FB6-A7D9-DF5A7CCD72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076-4F27-8870-C1A5811CE236}"/>
                </c:ext>
              </c:extLst>
            </c:dLbl>
            <c:dLbl>
              <c:idx val="4"/>
              <c:tx>
                <c:rich>
                  <a:bodyPr/>
                  <a:lstStyle/>
                  <a:p>
                    <a:fld id="{90CF0F81-915C-4B32-9547-1474F67AB8B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076-4F27-8870-C1A5811CE236}"/>
                </c:ext>
              </c:extLst>
            </c:dLbl>
            <c:dLbl>
              <c:idx val="5"/>
              <c:tx>
                <c:rich>
                  <a:bodyPr/>
                  <a:lstStyle/>
                  <a:p>
                    <a:fld id="{3C77A3E6-99AB-492C-BD03-AA6BA239FC6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076-4F27-8870-C1A5811CE236}"/>
                </c:ext>
              </c:extLst>
            </c:dLbl>
            <c:dLbl>
              <c:idx val="6"/>
              <c:tx>
                <c:rich>
                  <a:bodyPr/>
                  <a:lstStyle/>
                  <a:p>
                    <a:fld id="{DBEA26AA-2C7E-4E58-8D25-2D0D1DE0966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076-4F27-8870-C1A5811CE236}"/>
                </c:ext>
              </c:extLst>
            </c:dLbl>
            <c:dLbl>
              <c:idx val="7"/>
              <c:tx>
                <c:rich>
                  <a:bodyPr/>
                  <a:lstStyle/>
                  <a:p>
                    <a:fld id="{09498D37-1AF9-4AF9-B5D6-61A0801FD46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076-4F27-8870-C1A5811CE236}"/>
                </c:ext>
              </c:extLst>
            </c:dLbl>
            <c:dLbl>
              <c:idx val="8"/>
              <c:tx>
                <c:rich>
                  <a:bodyPr/>
                  <a:lstStyle/>
                  <a:p>
                    <a:fld id="{22D4C2E4-DFC9-438D-8D35-788D7735DAF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076-4F27-8870-C1A5811CE236}"/>
                </c:ext>
              </c:extLst>
            </c:dLbl>
            <c:dLbl>
              <c:idx val="9"/>
              <c:tx>
                <c:rich>
                  <a:bodyPr/>
                  <a:lstStyle/>
                  <a:p>
                    <a:fld id="{431AD481-73EE-4F4F-96C9-3A87B37DFC3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076-4F27-8870-C1A5811CE236}"/>
                </c:ext>
              </c:extLst>
            </c:dLbl>
            <c:dLbl>
              <c:idx val="10"/>
              <c:tx>
                <c:rich>
                  <a:bodyPr/>
                  <a:lstStyle/>
                  <a:p>
                    <a:fld id="{CBE2B5E6-E4EC-4030-A094-EA238C256BB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076-4F27-8870-C1A5811CE236}"/>
                </c:ext>
              </c:extLst>
            </c:dLbl>
            <c:dLbl>
              <c:idx val="11"/>
              <c:tx>
                <c:rich>
                  <a:bodyPr/>
                  <a:lstStyle/>
                  <a:p>
                    <a:fld id="{0094CBC0-9F13-4CBB-9B96-C8641041DF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076-4F27-8870-C1A5811CE23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[1]Processing!$N$34:$N$45</c:f>
              <c:numCache>
                <c:formatCode>General</c:formatCode>
                <c:ptCount val="12"/>
                <c:pt idx="0">
                  <c:v>1102177</c:v>
                </c:pt>
                <c:pt idx="1">
                  <c:v>2012801</c:v>
                </c:pt>
                <c:pt idx="2">
                  <c:v>3335497</c:v>
                </c:pt>
                <c:pt idx="3">
                  <c:v>3057338</c:v>
                </c:pt>
                <c:pt idx="4">
                  <c:v>2950955</c:v>
                </c:pt>
                <c:pt idx="5">
                  <c:v>3182955</c:v>
                </c:pt>
                <c:pt idx="6">
                  <c:v>3751497</c:v>
                </c:pt>
                <c:pt idx="7">
                  <c:v>2780422</c:v>
                </c:pt>
                <c:pt idx="8">
                  <c:v>2866644</c:v>
                </c:pt>
                <c:pt idx="9">
                  <c:v>2484879</c:v>
                </c:pt>
                <c:pt idx="10">
                  <c:v>4358882</c:v>
                </c:pt>
                <c:pt idx="11">
                  <c:v>3315416</c:v>
                </c:pt>
              </c:numCache>
            </c:numRef>
          </c:val>
          <c:smooth val="0"/>
          <c:extLst>
            <c:ext xmlns:c15="http://schemas.microsoft.com/office/drawing/2012/chart" uri="{02D57815-91ED-43cb-92C2-25804820EDAC}">
              <c15:datalabelsRange>
                <c15:f>[1]Processing!$Q$34:$Q$45</c15:f>
                <c15:dlblRangeCache>
                  <c:ptCount val="12"/>
                  <c:pt idx="1">
                    <c:v>+29%</c:v>
                  </c:pt>
                  <c:pt idx="2">
                    <c:v>+25%</c:v>
                  </c:pt>
                  <c:pt idx="3">
                    <c:v>-4%</c:v>
                  </c:pt>
                  <c:pt idx="4">
                    <c:v>-2%</c:v>
                  </c:pt>
                  <c:pt idx="5">
                    <c:v>+4%</c:v>
                  </c:pt>
                  <c:pt idx="6">
                    <c:v>+8%</c:v>
                  </c:pt>
                  <c:pt idx="7">
                    <c:v>-15%</c:v>
                  </c:pt>
                  <c:pt idx="8">
                    <c:v>+2%</c:v>
                  </c:pt>
                  <c:pt idx="9">
                    <c:v>-7%</c:v>
                  </c:pt>
                  <c:pt idx="10">
                    <c:v>+27%</c:v>
                  </c:pt>
                  <c:pt idx="11">
                    <c:v>-14%</c:v>
                  </c:pt>
                </c15:dlblRangeCache>
              </c15:datalabelsRange>
            </c:ext>
            <c:ext xmlns:c16="http://schemas.microsoft.com/office/drawing/2014/chart" uri="{C3380CC4-5D6E-409C-BE32-E72D297353CC}">
              <c16:uniqueId val="{00000013-3076-4F27-8870-C1A5811CE236}"/>
            </c:ext>
          </c:extLst>
        </c:ser>
        <c:dLbls>
          <c:showLegendKey val="0"/>
          <c:showVal val="0"/>
          <c:showCatName val="0"/>
          <c:showSerName val="0"/>
          <c:showPercent val="0"/>
          <c:showBubbleSize val="0"/>
        </c:dLbls>
        <c:marker val="1"/>
        <c:smooth val="0"/>
        <c:axId val="928682224"/>
        <c:axId val="928683888"/>
      </c:lineChart>
      <c:catAx>
        <c:axId val="928682224"/>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83888"/>
        <c:crosses val="autoZero"/>
        <c:auto val="1"/>
        <c:lblAlgn val="ctr"/>
        <c:lblOffset val="100"/>
        <c:noMultiLvlLbl val="0"/>
      </c:catAx>
      <c:valAx>
        <c:axId val="928683888"/>
        <c:scaling>
          <c:orientation val="minMax"/>
        </c:scaling>
        <c:delete val="1"/>
        <c:axPos val="l"/>
        <c:numFmt formatCode="General" sourceLinked="1"/>
        <c:majorTickMark val="none"/>
        <c:minorTickMark val="none"/>
        <c:tickLblPos val="nextTo"/>
        <c:crossAx val="928682224"/>
        <c:crosses val="autoZero"/>
        <c:crossBetween val="between"/>
      </c:valAx>
      <c:spPr>
        <a:noFill/>
        <a:ln>
          <a:noFill/>
        </a:ln>
        <a:effectLst/>
      </c:spPr>
    </c:plotArea>
    <c:legend>
      <c:legendPos val="r"/>
      <c:legendEntry>
        <c:idx val="6"/>
        <c:delete val="1"/>
      </c:legendEntry>
      <c:legendEntry>
        <c:idx val="7"/>
        <c:delete val="1"/>
      </c:legendEntry>
      <c:layout>
        <c:manualLayout>
          <c:xMode val="edge"/>
          <c:yMode val="edge"/>
          <c:x val="0.83288883544934611"/>
          <c:y val="0.23174786567453218"/>
          <c:w val="0.14871315327426654"/>
          <c:h val="0.6530986696776438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[1]Processing!$A$4</c:f>
          <c:strCache>
            <c:ptCount val="1"/>
            <c:pt idx="0">
              <c:v>Total Sales by:
Sales Team</c:v>
            </c:pt>
          </c:strCache>
        </c:strRef>
      </c:tx>
      <c:layout>
        <c:manualLayout>
          <c:xMode val="edge"/>
          <c:yMode val="edge"/>
          <c:x val="5.3679482182450174E-2"/>
          <c:y val="5.8169974846894151E-2"/>
        </c:manualLayout>
      </c:layout>
      <c:overlay val="0"/>
      <c:spPr>
        <a:noFill/>
        <a:ln>
          <a:noFill/>
        </a:ln>
        <a:effectLst/>
      </c:spPr>
      <c:txPr>
        <a:bodyPr rot="0" spcFirstLastPara="1" vertOverflow="ellipsis" vert="horz" wrap="square" anchor="ctr" anchorCtr="1"/>
        <a:lstStyle/>
        <a:p>
          <a:pPr algn="l">
            <a:defRPr sz="9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1142234186712566"/>
          <c:y val="0.28481176181102369"/>
          <c:w val="0.6740642474781755"/>
          <c:h val="0.6382207905829953"/>
        </c:manualLayout>
      </c:layout>
      <c:barChart>
        <c:barDir val="bar"/>
        <c:grouping val="clustered"/>
        <c:varyColors val="0"/>
        <c:ser>
          <c:idx val="1"/>
          <c:order val="0"/>
          <c:spPr>
            <a:solidFill>
              <a:schemeClr val="accent2"/>
            </a:solidFill>
            <a:ln>
              <a:noFill/>
            </a:ln>
            <a:effectLst/>
          </c:spPr>
          <c:invertIfNegative val="0"/>
          <c:dLbls>
            <c:dLbl>
              <c:idx val="0"/>
              <c:layout>
                <c:manualLayout>
                  <c:x val="-3.7453201929282288E-2"/>
                  <c:y val="6.8350831150085278E-7"/>
                </c:manualLayout>
              </c:layout>
              <c:tx>
                <c:rich>
                  <a:bodyPr/>
                  <a:lstStyle/>
                  <a:p>
                    <a:fld id="{A5AA7B3D-0B40-4831-A646-AFACE6B3A60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46D-400C-B616-2098AD5551EF}"/>
                </c:ext>
              </c:extLst>
            </c:dLbl>
            <c:dLbl>
              <c:idx val="1"/>
              <c:layout>
                <c:manualLayout>
                  <c:x val="-3.7453201929282288E-2"/>
                  <c:y val="4.1010498687664041E-6"/>
                </c:manualLayout>
              </c:layout>
              <c:tx>
                <c:rich>
                  <a:bodyPr/>
                  <a:lstStyle/>
                  <a:p>
                    <a:fld id="{24494A2F-B078-4FCF-B5E9-25F6F02C15E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46D-400C-B616-2098AD5551EF}"/>
                </c:ext>
              </c:extLst>
            </c:dLbl>
            <c:dLbl>
              <c:idx val="2"/>
              <c:layout>
                <c:manualLayout>
                  <c:x val="-3.7453201929282288E-2"/>
                  <c:y val="1.3670166230017056E-6"/>
                </c:manualLayout>
              </c:layout>
              <c:tx>
                <c:rich>
                  <a:bodyPr/>
                  <a:lstStyle/>
                  <a:p>
                    <a:fld id="{374A9AA6-B71E-46A9-BCEB-6F322039A13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46D-400C-B616-2098AD5551EF}"/>
                </c:ext>
              </c:extLst>
            </c:dLbl>
            <c:dLbl>
              <c:idx val="3"/>
              <c:layout>
                <c:manualLayout>
                  <c:x val="-3.7453201929282288E-2"/>
                  <c:y val="1.3670166230812765E-6"/>
                </c:manualLayout>
              </c:layout>
              <c:tx>
                <c:rich>
                  <a:bodyPr/>
                  <a:lstStyle/>
                  <a:p>
                    <a:fld id="{3A6055E8-541B-42A4-912F-4547BE29B4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46D-400C-B616-2098AD5551E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[1]Processing!$D$5:$D$8</c:f>
              <c:numCache>
                <c:formatCode>General</c:formatCode>
                <c:ptCount val="4"/>
                <c:pt idx="0">
                  <c:v>0</c:v>
                </c:pt>
                <c:pt idx="1">
                  <c:v>0</c:v>
                </c:pt>
                <c:pt idx="2">
                  <c:v>0</c:v>
                </c:pt>
                <c:pt idx="3">
                  <c:v>0</c:v>
                </c:pt>
              </c:numCache>
            </c:numRef>
          </c:val>
          <c:extLst>
            <c:ext xmlns:c15="http://schemas.microsoft.com/office/drawing/2012/chart" uri="{02D57815-91ED-43cb-92C2-25804820EDAC}">
              <c15:datalabelsRange>
                <c15:f>[1]Processing!$A$5:$A$8</c15:f>
                <c15:dlblRangeCache>
                  <c:ptCount val="4"/>
                  <c:pt idx="0">
                    <c:v>North</c:v>
                  </c:pt>
                  <c:pt idx="1">
                    <c:v>East</c:v>
                  </c:pt>
                  <c:pt idx="2">
                    <c:v>South</c:v>
                  </c:pt>
                  <c:pt idx="3">
                    <c:v>West</c:v>
                  </c:pt>
                </c15:dlblRangeCache>
              </c15:datalabelsRange>
            </c:ext>
            <c:ext xmlns:c16="http://schemas.microsoft.com/office/drawing/2014/chart" uri="{C3380CC4-5D6E-409C-BE32-E72D297353CC}">
              <c16:uniqueId val="{00000004-646D-400C-B616-2098AD5551EF}"/>
            </c:ext>
          </c:extLst>
        </c:ser>
        <c:ser>
          <c:idx val="0"/>
          <c:order val="1"/>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[1]Processing!$B$5:$B$8</c:f>
              <c:numCache>
                <c:formatCode>General</c:formatCode>
                <c:ptCount val="4"/>
                <c:pt idx="0">
                  <c:v>0.25327174749807546</c:v>
                </c:pt>
                <c:pt idx="1">
                  <c:v>0.2540415704387991</c:v>
                </c:pt>
                <c:pt idx="2">
                  <c:v>0.2455735180908391</c:v>
                </c:pt>
                <c:pt idx="3">
                  <c:v>0.24711316397228639</c:v>
                </c:pt>
              </c:numCache>
            </c:numRef>
          </c:cat>
          <c:val>
            <c:numRef>
              <c:f>[1]Processing!$C$5:$C$8</c:f>
              <c:numCache>
                <c:formatCode>General</c:formatCode>
                <c:ptCount val="4"/>
                <c:pt idx="0">
                  <c:v>329</c:v>
                </c:pt>
                <c:pt idx="1">
                  <c:v>330</c:v>
                </c:pt>
                <c:pt idx="2">
                  <c:v>319</c:v>
                </c:pt>
                <c:pt idx="3">
                  <c:v>321</c:v>
                </c:pt>
              </c:numCache>
            </c:numRef>
          </c:val>
          <c:extLst>
            <c:ext xmlns:c16="http://schemas.microsoft.com/office/drawing/2014/chart" uri="{C3380CC4-5D6E-409C-BE32-E72D297353CC}">
              <c16:uniqueId val="{00000005-646D-400C-B616-2098AD5551EF}"/>
            </c:ext>
          </c:extLst>
        </c:ser>
        <c:dLbls>
          <c:dLblPos val="outEnd"/>
          <c:showLegendKey val="0"/>
          <c:showVal val="1"/>
          <c:showCatName val="0"/>
          <c:showSerName val="0"/>
          <c:showPercent val="0"/>
          <c:showBubbleSize val="0"/>
        </c:dLbls>
        <c:gapWidth val="130"/>
        <c:overlap val="-70"/>
        <c:axId val="1236741552"/>
        <c:axId val="1236743632"/>
      </c:barChart>
      <c:catAx>
        <c:axId val="1236741552"/>
        <c:scaling>
          <c:orientation val="maxMin"/>
        </c:scaling>
        <c:delete val="0"/>
        <c:axPos val="l"/>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36743632"/>
        <c:crosses val="autoZero"/>
        <c:auto val="1"/>
        <c:lblAlgn val="ctr"/>
        <c:lblOffset val="100"/>
        <c:noMultiLvlLbl val="0"/>
      </c:catAx>
      <c:valAx>
        <c:axId val="1236743632"/>
        <c:scaling>
          <c:orientation val="minMax"/>
        </c:scaling>
        <c:delete val="1"/>
        <c:axPos val="t"/>
        <c:numFmt formatCode="General" sourceLinked="1"/>
        <c:majorTickMark val="none"/>
        <c:minorTickMark val="none"/>
        <c:tickLblPos val="nextTo"/>
        <c:crossAx val="123674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[1]Processing!$G$4</c:f>
          <c:strCache>
            <c:ptCount val="1"/>
            <c:pt idx="0">
              <c:v>Products by Sales Team</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2049800696491159E-2"/>
          <c:y val="0.17155176714063758"/>
          <c:w val="0.88544652179109329"/>
          <c:h val="0.5064616915737644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8EEDA"/>
              </a:solidFill>
              <a:ln>
                <a:noFill/>
              </a:ln>
              <a:effectLst/>
            </c:spPr>
            <c:extLst>
              <c:ext xmlns:c16="http://schemas.microsoft.com/office/drawing/2014/chart" uri="{C3380CC4-5D6E-409C-BE32-E72D297353CC}">
                <c16:uniqueId val="{00000001-1314-4F53-B0BE-69F9D385D45C}"/>
              </c:ext>
            </c:extLst>
          </c:dPt>
          <c:dPt>
            <c:idx val="1"/>
            <c:invertIfNegative val="0"/>
            <c:bubble3D val="0"/>
            <c:spPr>
              <a:solidFill>
                <a:srgbClr val="9CDCBB"/>
              </a:solidFill>
              <a:ln>
                <a:noFill/>
              </a:ln>
              <a:effectLst/>
            </c:spPr>
            <c:extLst>
              <c:ext xmlns:c16="http://schemas.microsoft.com/office/drawing/2014/chart" uri="{C3380CC4-5D6E-409C-BE32-E72D297353CC}">
                <c16:uniqueId val="{00000003-1314-4F53-B0BE-69F9D385D45C}"/>
              </c:ext>
            </c:extLst>
          </c:dPt>
          <c:dPt>
            <c:idx val="2"/>
            <c:invertIfNegative val="0"/>
            <c:bubble3D val="0"/>
            <c:spPr>
              <a:solidFill>
                <a:srgbClr val="338F60"/>
              </a:solidFill>
              <a:ln>
                <a:noFill/>
              </a:ln>
              <a:effectLst/>
            </c:spPr>
            <c:extLst>
              <c:ext xmlns:c16="http://schemas.microsoft.com/office/drawing/2014/chart" uri="{C3380CC4-5D6E-409C-BE32-E72D297353CC}">
                <c16:uniqueId val="{00000005-1314-4F53-B0BE-69F9D385D45C}"/>
              </c:ext>
            </c:extLst>
          </c:dPt>
          <c:dPt>
            <c:idx val="3"/>
            <c:invertIfNegative val="0"/>
            <c:bubble3D val="0"/>
            <c:spPr>
              <a:solidFill>
                <a:srgbClr val="C8EEDA"/>
              </a:solidFill>
              <a:ln>
                <a:noFill/>
              </a:ln>
              <a:effectLst/>
            </c:spPr>
            <c:extLst>
              <c:ext xmlns:c16="http://schemas.microsoft.com/office/drawing/2014/chart" uri="{C3380CC4-5D6E-409C-BE32-E72D297353CC}">
                <c16:uniqueId val="{00000007-1314-4F53-B0BE-69F9D385D45C}"/>
              </c:ext>
            </c:extLst>
          </c:dPt>
          <c:dPt>
            <c:idx val="4"/>
            <c:invertIfNegative val="0"/>
            <c:bubble3D val="0"/>
            <c:spPr>
              <a:solidFill>
                <a:srgbClr val="9CDCBB"/>
              </a:solidFill>
              <a:ln>
                <a:noFill/>
              </a:ln>
              <a:effectLst/>
            </c:spPr>
            <c:extLst>
              <c:ext xmlns:c16="http://schemas.microsoft.com/office/drawing/2014/chart" uri="{C3380CC4-5D6E-409C-BE32-E72D297353CC}">
                <c16:uniqueId val="{00000009-1314-4F53-B0BE-69F9D385D45C}"/>
              </c:ext>
            </c:extLst>
          </c:dPt>
          <c:dPt>
            <c:idx val="5"/>
            <c:invertIfNegative val="0"/>
            <c:bubble3D val="0"/>
            <c:spPr>
              <a:solidFill>
                <a:srgbClr val="338F60"/>
              </a:solidFill>
              <a:ln>
                <a:noFill/>
              </a:ln>
              <a:effectLst/>
            </c:spPr>
            <c:extLst>
              <c:ext xmlns:c16="http://schemas.microsoft.com/office/drawing/2014/chart" uri="{C3380CC4-5D6E-409C-BE32-E72D297353CC}">
                <c16:uniqueId val="{0000000B-1314-4F53-B0BE-69F9D385D45C}"/>
              </c:ext>
            </c:extLst>
          </c:dPt>
          <c:dPt>
            <c:idx val="6"/>
            <c:invertIfNegative val="0"/>
            <c:bubble3D val="0"/>
            <c:spPr>
              <a:solidFill>
                <a:srgbClr val="C8EEDA"/>
              </a:solidFill>
              <a:ln>
                <a:noFill/>
              </a:ln>
              <a:effectLst/>
            </c:spPr>
            <c:extLst>
              <c:ext xmlns:c16="http://schemas.microsoft.com/office/drawing/2014/chart" uri="{C3380CC4-5D6E-409C-BE32-E72D297353CC}">
                <c16:uniqueId val="{0000000D-1314-4F53-B0BE-69F9D385D45C}"/>
              </c:ext>
            </c:extLst>
          </c:dPt>
          <c:dPt>
            <c:idx val="7"/>
            <c:invertIfNegative val="0"/>
            <c:bubble3D val="0"/>
            <c:spPr>
              <a:solidFill>
                <a:srgbClr val="9CDCBB"/>
              </a:solidFill>
              <a:ln>
                <a:noFill/>
              </a:ln>
              <a:effectLst/>
            </c:spPr>
            <c:extLst>
              <c:ext xmlns:c16="http://schemas.microsoft.com/office/drawing/2014/chart" uri="{C3380CC4-5D6E-409C-BE32-E72D297353CC}">
                <c16:uniqueId val="{0000000F-1314-4F53-B0BE-69F9D385D45C}"/>
              </c:ext>
            </c:extLst>
          </c:dPt>
          <c:dPt>
            <c:idx val="8"/>
            <c:invertIfNegative val="0"/>
            <c:bubble3D val="0"/>
            <c:spPr>
              <a:solidFill>
                <a:srgbClr val="338F60"/>
              </a:solidFill>
              <a:ln>
                <a:noFill/>
              </a:ln>
              <a:effectLst/>
            </c:spPr>
            <c:extLst>
              <c:ext xmlns:c16="http://schemas.microsoft.com/office/drawing/2014/chart" uri="{C3380CC4-5D6E-409C-BE32-E72D297353CC}">
                <c16:uniqueId val="{00000011-1314-4F53-B0BE-69F9D385D45C}"/>
              </c:ext>
            </c:extLst>
          </c:dPt>
          <c:dPt>
            <c:idx val="9"/>
            <c:invertIfNegative val="0"/>
            <c:bubble3D val="0"/>
            <c:spPr>
              <a:solidFill>
                <a:srgbClr val="C8EEDA"/>
              </a:solidFill>
              <a:ln>
                <a:noFill/>
              </a:ln>
              <a:effectLst/>
            </c:spPr>
            <c:extLst>
              <c:ext xmlns:c16="http://schemas.microsoft.com/office/drawing/2014/chart" uri="{C3380CC4-5D6E-409C-BE32-E72D297353CC}">
                <c16:uniqueId val="{00000013-1314-4F53-B0BE-69F9D385D45C}"/>
              </c:ext>
            </c:extLst>
          </c:dPt>
          <c:dPt>
            <c:idx val="10"/>
            <c:invertIfNegative val="0"/>
            <c:bubble3D val="0"/>
            <c:spPr>
              <a:solidFill>
                <a:srgbClr val="9CDCBB"/>
              </a:solidFill>
              <a:ln>
                <a:noFill/>
              </a:ln>
              <a:effectLst/>
            </c:spPr>
            <c:extLst>
              <c:ext xmlns:c16="http://schemas.microsoft.com/office/drawing/2014/chart" uri="{C3380CC4-5D6E-409C-BE32-E72D297353CC}">
                <c16:uniqueId val="{00000015-1314-4F53-B0BE-69F9D385D45C}"/>
              </c:ext>
            </c:extLst>
          </c:dPt>
          <c:dPt>
            <c:idx val="11"/>
            <c:invertIfNegative val="0"/>
            <c:bubble3D val="0"/>
            <c:spPr>
              <a:solidFill>
                <a:srgbClr val="338F60"/>
              </a:solidFill>
              <a:ln>
                <a:noFill/>
              </a:ln>
              <a:effectLst/>
            </c:spPr>
            <c:extLst>
              <c:ext xmlns:c16="http://schemas.microsoft.com/office/drawing/2014/chart" uri="{C3380CC4-5D6E-409C-BE32-E72D297353CC}">
                <c16:uniqueId val="{00000017-1314-4F53-B0BE-69F9D385D45C}"/>
              </c:ext>
            </c:extLst>
          </c:dPt>
          <c:cat>
            <c:multiLvlStrRef>
              <c:f>[1]Processing!$G$5:$H$16</c:f>
              <c:multiLvlStrCache>
                <c:ptCount val="12"/>
                <c:lvl>
                  <c:pt idx="0">
                    <c:v>online</c:v>
                  </c:pt>
                  <c:pt idx="1">
                    <c:v>video</c:v>
                  </c:pt>
                  <c:pt idx="2">
                    <c:v>books</c:v>
                  </c:pt>
                  <c:pt idx="3">
                    <c:v>online</c:v>
                  </c:pt>
                  <c:pt idx="4">
                    <c:v>video</c:v>
                  </c:pt>
                  <c:pt idx="5">
                    <c:v>books</c:v>
                  </c:pt>
                  <c:pt idx="6">
                    <c:v>online</c:v>
                  </c:pt>
                  <c:pt idx="7">
                    <c:v>video</c:v>
                  </c:pt>
                  <c:pt idx="8">
                    <c:v>books</c:v>
                  </c:pt>
                  <c:pt idx="9">
                    <c:v>online</c:v>
                  </c:pt>
                  <c:pt idx="10">
                    <c:v>video</c:v>
                  </c:pt>
                  <c:pt idx="11">
                    <c:v>books</c:v>
                  </c:pt>
                </c:lvl>
                <c:lvl>
                  <c:pt idx="0">
                    <c:v>North</c:v>
                  </c:pt>
                  <c:pt idx="3">
                    <c:v>East</c:v>
                  </c:pt>
                  <c:pt idx="6">
                    <c:v>South</c:v>
                  </c:pt>
                  <c:pt idx="9">
                    <c:v>West</c:v>
                  </c:pt>
                </c:lvl>
              </c:multiLvlStrCache>
            </c:multiLvlStrRef>
          </c:cat>
          <c:val>
            <c:numRef>
              <c:f>[1]Processing!$I$5:$I$16</c:f>
              <c:numCache>
                <c:formatCode>General</c:formatCode>
                <c:ptCount val="12"/>
                <c:pt idx="0">
                  <c:v>135632</c:v>
                </c:pt>
                <c:pt idx="1">
                  <c:v>120216</c:v>
                </c:pt>
                <c:pt idx="2">
                  <c:v>72843</c:v>
                </c:pt>
                <c:pt idx="3">
                  <c:v>153606</c:v>
                </c:pt>
                <c:pt idx="4">
                  <c:v>105508</c:v>
                </c:pt>
                <c:pt idx="5">
                  <c:v>71099</c:v>
                </c:pt>
                <c:pt idx="6">
                  <c:v>126713</c:v>
                </c:pt>
                <c:pt idx="7">
                  <c:v>120167</c:v>
                </c:pt>
                <c:pt idx="8">
                  <c:v>72394</c:v>
                </c:pt>
                <c:pt idx="9">
                  <c:v>144691</c:v>
                </c:pt>
                <c:pt idx="10">
                  <c:v>105460</c:v>
                </c:pt>
                <c:pt idx="11">
                  <c:v>70655</c:v>
                </c:pt>
              </c:numCache>
            </c:numRef>
          </c:val>
          <c:extLst>
            <c:ext xmlns:c16="http://schemas.microsoft.com/office/drawing/2014/chart" uri="{C3380CC4-5D6E-409C-BE32-E72D297353CC}">
              <c16:uniqueId val="{00000018-1314-4F53-B0BE-69F9D385D45C}"/>
            </c:ext>
          </c:extLst>
        </c:ser>
        <c:dLbls>
          <c:showLegendKey val="0"/>
          <c:showVal val="0"/>
          <c:showCatName val="0"/>
          <c:showSerName val="0"/>
          <c:showPercent val="0"/>
          <c:showBubbleSize val="0"/>
        </c:dLbls>
        <c:gapWidth val="219"/>
        <c:overlap val="-27"/>
        <c:axId val="1145080976"/>
        <c:axId val="1329647680"/>
      </c:barChart>
      <c:catAx>
        <c:axId val="11450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29647680"/>
        <c:crosses val="autoZero"/>
        <c:auto val="1"/>
        <c:lblAlgn val="ctr"/>
        <c:lblOffset val="100"/>
        <c:noMultiLvlLbl val="0"/>
      </c:catAx>
      <c:valAx>
        <c:axId val="1329647680"/>
        <c:scaling>
          <c:orientation val="minMax"/>
        </c:scaling>
        <c:delete val="1"/>
        <c:axPos val="l"/>
        <c:numFmt formatCode="General" sourceLinked="1"/>
        <c:majorTickMark val="none"/>
        <c:minorTickMark val="none"/>
        <c:tickLblPos val="nextTo"/>
        <c:crossAx val="11450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57023170116984"/>
          <c:y val="7.7136322085299858E-2"/>
          <c:w val="0.75942535328779281"/>
          <c:h val="0.8703850348877169"/>
        </c:manualLayout>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D1E2-40FE-B135-2CBD92F57F30}"/>
              </c:ext>
            </c:extLst>
          </c:dPt>
          <c:dPt>
            <c:idx val="1"/>
            <c:bubble3D val="0"/>
            <c:spPr>
              <a:solidFill>
                <a:schemeClr val="bg1"/>
              </a:solidFill>
              <a:ln w="19050">
                <a:noFill/>
              </a:ln>
              <a:effectLst/>
            </c:spPr>
            <c:extLst>
              <c:ext xmlns:c16="http://schemas.microsoft.com/office/drawing/2014/chart" uri="{C3380CC4-5D6E-409C-BE32-E72D297353CC}">
                <c16:uniqueId val="{00000003-D1E2-40FE-B135-2CBD92F57F30}"/>
              </c:ext>
            </c:extLst>
          </c:dPt>
          <c:dPt>
            <c:idx val="2"/>
            <c:bubble3D val="0"/>
            <c:spPr>
              <a:solidFill>
                <a:schemeClr val="bg1"/>
              </a:solidFill>
              <a:ln w="19050">
                <a:noFill/>
              </a:ln>
              <a:effectLst/>
            </c:spPr>
            <c:extLst>
              <c:ext xmlns:c16="http://schemas.microsoft.com/office/drawing/2014/chart" uri="{C3380CC4-5D6E-409C-BE32-E72D297353CC}">
                <c16:uniqueId val="{00000005-D1E2-40FE-B135-2CBD92F57F30}"/>
              </c:ext>
            </c:extLst>
          </c:dPt>
          <c:dPt>
            <c:idx val="3"/>
            <c:bubble3D val="0"/>
            <c:spPr>
              <a:noFill/>
              <a:ln w="19050">
                <a:noFill/>
              </a:ln>
              <a:effectLst/>
            </c:spPr>
            <c:extLst>
              <c:ext xmlns:c16="http://schemas.microsoft.com/office/drawing/2014/chart" uri="{C3380CC4-5D6E-409C-BE32-E72D297353CC}">
                <c16:uniqueId val="{00000007-D1E2-40FE-B135-2CBD92F57F30}"/>
              </c:ext>
            </c:extLst>
          </c:dPt>
          <c:val>
            <c:numRef>
              <c:f>[1]Processing!$S$18:$S$21</c:f>
              <c:numCache>
                <c:formatCode>General</c:formatCode>
                <c:ptCount val="4"/>
                <c:pt idx="0">
                  <c:v>0.5013310185185188</c:v>
                </c:pt>
                <c:pt idx="1">
                  <c:v>0.4986689814814812</c:v>
                </c:pt>
                <c:pt idx="2">
                  <c:v>0.5013310185185188</c:v>
                </c:pt>
                <c:pt idx="3">
                  <c:v>0.4986689814814812</c:v>
                </c:pt>
              </c:numCache>
            </c:numRef>
          </c:val>
          <c:extLst>
            <c:ext xmlns:c16="http://schemas.microsoft.com/office/drawing/2014/chart" uri="{C3380CC4-5D6E-409C-BE32-E72D297353CC}">
              <c16:uniqueId val="{00000008-D1E2-40FE-B135-2CBD92F57F30}"/>
            </c:ext>
          </c:extLst>
        </c:ser>
        <c:ser>
          <c:idx val="2"/>
          <c:order val="2"/>
          <c:tx>
            <c:v>1</c:v>
          </c:tx>
          <c:spPr>
            <a:noFill/>
            <a:ln w="25400">
              <a:noFill/>
            </a:ln>
          </c:spPr>
          <c:dPt>
            <c:idx val="0"/>
            <c:bubble3D val="0"/>
            <c:spPr>
              <a:noFill/>
              <a:ln w="25400">
                <a:noFill/>
              </a:ln>
              <a:effectLst/>
            </c:spPr>
            <c:extLst>
              <c:ext xmlns:c16="http://schemas.microsoft.com/office/drawing/2014/chart" uri="{C3380CC4-5D6E-409C-BE32-E72D297353CC}">
                <c16:uniqueId val="{0000000A-D1E2-40FE-B135-2CBD92F57F30}"/>
              </c:ext>
            </c:extLst>
          </c:dPt>
          <c:val>
            <c:numLit>
              <c:formatCode>General</c:formatCode>
              <c:ptCount val="1"/>
              <c:pt idx="0">
                <c:v>1</c:v>
              </c:pt>
            </c:numLit>
          </c:val>
          <c:extLst>
            <c:ext xmlns:c16="http://schemas.microsoft.com/office/drawing/2014/chart" uri="{C3380CC4-5D6E-409C-BE32-E72D297353CC}">
              <c16:uniqueId val="{0000000B-D1E2-40FE-B135-2CBD92F57F30}"/>
            </c:ext>
          </c:extLst>
        </c:ser>
        <c:dLbls>
          <c:showLegendKey val="0"/>
          <c:showVal val="0"/>
          <c:showCatName val="0"/>
          <c:showSerName val="0"/>
          <c:showPercent val="0"/>
          <c:showBubbleSize val="0"/>
          <c:showLeaderLines val="1"/>
        </c:dLbls>
        <c:firstSliceAng val="0"/>
        <c:holeSize val="66"/>
      </c:doughnutChart>
      <c:scatterChart>
        <c:scatterStyle val="lineMarker"/>
        <c:varyColors val="0"/>
        <c:ser>
          <c:idx val="1"/>
          <c:order val="1"/>
          <c:spPr>
            <a:ln w="25400" cap="rnd">
              <a:noFill/>
              <a:round/>
            </a:ln>
            <a:effectLst/>
          </c:spPr>
          <c:marker>
            <c:symbol val="dash"/>
            <c:size val="28"/>
            <c:spPr>
              <a:solidFill>
                <a:schemeClr val="bg1">
                  <a:alpha val="55000"/>
                </a:schemeClr>
              </a:solidFill>
              <a:ln w="12700">
                <a:solidFill>
                  <a:schemeClr val="bg1"/>
                </a:solidFill>
              </a:ln>
              <a:effectLst/>
            </c:spPr>
          </c:marker>
          <c:dLbls>
            <c:dLbl>
              <c:idx val="0"/>
              <c:layout>
                <c:manualLayout>
                  <c:x val="-0.20267225818709877"/>
                  <c:y val="-8.4870696385529271E-2"/>
                </c:manualLayout>
              </c:layout>
              <c:tx>
                <c:rich>
                  <a:bodyPr/>
                  <a:lstStyle/>
                  <a:p>
                    <a:fld id="{3A949C43-02A6-4066-93F7-0DB5414C33F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D1E2-40FE-B135-2CBD92F57F30}"/>
                </c:ext>
              </c:extLst>
            </c:dLbl>
            <c:dLbl>
              <c:idx val="1"/>
              <c:layout>
                <c:manualLayout>
                  <c:x val="-0.11222972838949387"/>
                  <c:y val="-7.7432221109412683E-2"/>
                </c:manualLayout>
              </c:layout>
              <c:tx>
                <c:rich>
                  <a:bodyPr/>
                  <a:lstStyle/>
                  <a:p>
                    <a:fld id="{A8E2DC4F-B471-481A-8476-E10DBD58CBD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D1E2-40FE-B135-2CBD92F57F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[1]Processing!$V$19:$V$20</c:f>
              <c:numCache>
                <c:formatCode>General</c:formatCode>
                <c:ptCount val="2"/>
                <c:pt idx="0">
                  <c:v>-1.0999903832129831</c:v>
                </c:pt>
                <c:pt idx="1">
                  <c:v>1.0999903832129831</c:v>
                </c:pt>
              </c:numCache>
            </c:numRef>
          </c:xVal>
          <c:yVal>
            <c:numRef>
              <c:f>[1]Processing!$W$19:$W$20</c:f>
              <c:numCache>
                <c:formatCode>General</c:formatCode>
                <c:ptCount val="2"/>
                <c:pt idx="0">
                  <c:v>4.5996563952637346E-3</c:v>
                </c:pt>
                <c:pt idx="1">
                  <c:v>-4.5996563952637346E-3</c:v>
                </c:pt>
              </c:numCache>
            </c:numRef>
          </c:yVal>
          <c:smooth val="0"/>
          <c:extLst>
            <c:ext xmlns:c15="http://schemas.microsoft.com/office/drawing/2012/chart" uri="{02D57815-91ED-43cb-92C2-25804820EDAC}">
              <c15:datalabelsRange>
                <c15:f>[1]Processing!$U$19:$U$20</c15:f>
                <c15:dlblRangeCache>
                  <c:ptCount val="2"/>
                  <c:pt idx="0">
                    <c:v>0.498668981</c:v>
                  </c:pt>
                  <c:pt idx="1">
                    <c:v>0.501331019</c:v>
                  </c:pt>
                </c15:dlblRangeCache>
              </c15:datalabelsRange>
            </c:ext>
            <c:ext xmlns:c16="http://schemas.microsoft.com/office/drawing/2014/chart" uri="{C3380CC4-5D6E-409C-BE32-E72D297353CC}">
              <c16:uniqueId val="{0000000E-D1E2-40FE-B135-2CBD92F57F30}"/>
            </c:ext>
          </c:extLst>
        </c:ser>
        <c:dLbls>
          <c:showLegendKey val="0"/>
          <c:showVal val="0"/>
          <c:showCatName val="0"/>
          <c:showSerName val="0"/>
          <c:showPercent val="0"/>
          <c:showBubbleSize val="0"/>
        </c:dLbls>
        <c:axId val="1143957872"/>
        <c:axId val="1143957456"/>
      </c:scatterChart>
      <c:valAx>
        <c:axId val="1143957872"/>
        <c:scaling>
          <c:orientation val="minMax"/>
          <c:max val="1.5"/>
          <c:min val="-1.5"/>
        </c:scaling>
        <c:delete val="1"/>
        <c:axPos val="b"/>
        <c:numFmt formatCode="General" sourceLinked="1"/>
        <c:majorTickMark val="out"/>
        <c:minorTickMark val="none"/>
        <c:tickLblPos val="nextTo"/>
        <c:crossAx val="1143957456"/>
        <c:crosses val="autoZero"/>
        <c:crossBetween val="midCat"/>
      </c:valAx>
      <c:valAx>
        <c:axId val="1143957456"/>
        <c:scaling>
          <c:orientation val="minMax"/>
          <c:max val="1.5"/>
          <c:min val="-1.5"/>
        </c:scaling>
        <c:delete val="1"/>
        <c:axPos val="l"/>
        <c:numFmt formatCode="General" sourceLinked="1"/>
        <c:majorTickMark val="out"/>
        <c:minorTickMark val="none"/>
        <c:tickLblPos val="nextTo"/>
        <c:crossAx val="114395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Datasets.xlsx]Analysis!PivotTable6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8100000" scaled="1"/>
            <a:tileRect/>
          </a:gradFill>
          <a:ln>
            <a:noFill/>
          </a:ln>
          <a:effectLst>
            <a:softEdge rad="12700"/>
          </a:effectLst>
          <a:scene3d>
            <a:camera prst="orthographicFront"/>
            <a:lightRig rig="threePt" dir="t"/>
          </a:scene3d>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25575006363679E-2"/>
          <c:y val="0"/>
          <c:w val="0.96731903736304903"/>
          <c:h val="0.81823595365335988"/>
        </c:manualLayout>
      </c:layout>
      <c:barChart>
        <c:barDir val="col"/>
        <c:grouping val="clustered"/>
        <c:varyColors val="0"/>
        <c:ser>
          <c:idx val="0"/>
          <c:order val="0"/>
          <c:tx>
            <c:strRef>
              <c:f>Analysis!$M$3:$M$4</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8100000" scaled="1"/>
              <a:tileRect/>
            </a:gradFill>
            <a:ln>
              <a:noFill/>
            </a:ln>
            <a:effectLst>
              <a:softEdge rad="12700"/>
            </a:effectLst>
            <a:scene3d>
              <a:camera prst="orthographicFront"/>
              <a:lightRig rig="threePt" dir="t"/>
            </a:scene3d>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Analysis!$L$5:$L$9</c:f>
              <c:strCache>
                <c:ptCount val="4"/>
                <c:pt idx="0">
                  <c:v>E-commerce</c:v>
                </c:pt>
                <c:pt idx="1">
                  <c:v>Google Adsecne</c:v>
                </c:pt>
                <c:pt idx="2">
                  <c:v>My Shop</c:v>
                </c:pt>
                <c:pt idx="3">
                  <c:v>Salary</c:v>
                </c:pt>
              </c:strCache>
            </c:strRef>
          </c:cat>
          <c:val>
            <c:numRef>
              <c:f>Analysis!$M$5:$M$9</c:f>
              <c:numCache>
                <c:formatCode>General</c:formatCode>
                <c:ptCount val="4"/>
                <c:pt idx="0">
                  <c:v>958</c:v>
                </c:pt>
                <c:pt idx="1">
                  <c:v>439</c:v>
                </c:pt>
                <c:pt idx="2">
                  <c:v>1000</c:v>
                </c:pt>
                <c:pt idx="3">
                  <c:v>6000</c:v>
                </c:pt>
              </c:numCache>
            </c:numRef>
          </c:val>
          <c:extLst>
            <c:ext xmlns:c16="http://schemas.microsoft.com/office/drawing/2014/chart" uri="{C3380CC4-5D6E-409C-BE32-E72D297353CC}">
              <c16:uniqueId val="{00000000-A86F-4AF6-9F5F-47C1EBAAE19B}"/>
            </c:ext>
          </c:extLst>
        </c:ser>
        <c:dLbls>
          <c:dLblPos val="outEnd"/>
          <c:showLegendKey val="0"/>
          <c:showVal val="1"/>
          <c:showCatName val="0"/>
          <c:showSerName val="0"/>
          <c:showPercent val="0"/>
          <c:showBubbleSize val="0"/>
        </c:dLbls>
        <c:gapWidth val="60"/>
        <c:overlap val="9"/>
        <c:axId val="819486111"/>
        <c:axId val="1152370655"/>
      </c:barChart>
      <c:catAx>
        <c:axId val="819486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70655"/>
        <c:crosses val="autoZero"/>
        <c:auto val="1"/>
        <c:lblAlgn val="ctr"/>
        <c:lblOffset val="100"/>
        <c:noMultiLvlLbl val="0"/>
      </c:catAx>
      <c:valAx>
        <c:axId val="11523706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1948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28571428571425E-2"/>
          <c:y val="9.5985524547775952E-2"/>
          <c:w val="0.79761904761904767"/>
          <c:h val="0.90401448758460856"/>
        </c:manualLayout>
      </c:layout>
      <c:scatterChart>
        <c:scatterStyle val="lineMarker"/>
        <c:varyColors val="0"/>
        <c:ser>
          <c:idx val="0"/>
          <c:order val="0"/>
          <c:spPr>
            <a:ln w="25400" cap="rnd">
              <a:noFill/>
              <a:round/>
            </a:ln>
            <a:effectLst/>
          </c:spPr>
          <c:marker>
            <c:symbol val="circle"/>
            <c:size val="7"/>
            <c:spPr>
              <a:solidFill>
                <a:schemeClr val="accent1"/>
              </a:solidFill>
              <a:ln w="9525">
                <a:noFill/>
              </a:ln>
              <a:effectLst/>
            </c:spPr>
          </c:marker>
          <c:yVal>
            <c:numRef>
              <c:f>[1]Processing!$P$19</c:f>
              <c:numCache>
                <c:formatCode>General</c:formatCode>
                <c:ptCount val="1"/>
                <c:pt idx="0">
                  <c:v>6</c:v>
                </c:pt>
              </c:numCache>
            </c:numRef>
          </c:yVal>
          <c:smooth val="0"/>
          <c:extLst>
            <c:ext xmlns:c16="http://schemas.microsoft.com/office/drawing/2014/chart" uri="{C3380CC4-5D6E-409C-BE32-E72D297353CC}">
              <c16:uniqueId val="{00000000-433A-48C6-ACCD-F22563A9E351}"/>
            </c:ext>
          </c:extLst>
        </c:ser>
        <c:ser>
          <c:idx val="1"/>
          <c:order val="1"/>
          <c:spPr>
            <a:ln w="25400" cap="rnd">
              <a:noFill/>
              <a:round/>
            </a:ln>
            <a:effectLst/>
          </c:spPr>
          <c:marker>
            <c:symbol val="circle"/>
            <c:size val="7"/>
            <c:spPr>
              <a:solidFill>
                <a:srgbClr val="CC0000"/>
              </a:solidFill>
              <a:ln w="9525">
                <a:noFill/>
              </a:ln>
              <a:effectLst/>
            </c:spPr>
          </c:marker>
          <c:yVal>
            <c:numRef>
              <c:f>[1]Processing!$P$20</c:f>
              <c:numCache>
                <c:formatCode>General</c:formatCode>
                <c:ptCount val="1"/>
                <c:pt idx="0">
                  <c:v>5</c:v>
                </c:pt>
              </c:numCache>
            </c:numRef>
          </c:yVal>
          <c:smooth val="0"/>
          <c:extLst>
            <c:ext xmlns:c16="http://schemas.microsoft.com/office/drawing/2014/chart" uri="{C3380CC4-5D6E-409C-BE32-E72D297353CC}">
              <c16:uniqueId val="{00000001-433A-48C6-ACCD-F22563A9E351}"/>
            </c:ext>
          </c:extLst>
        </c:ser>
        <c:ser>
          <c:idx val="2"/>
          <c:order val="2"/>
          <c:spPr>
            <a:ln w="25400" cap="rnd">
              <a:noFill/>
              <a:round/>
            </a:ln>
            <a:effectLst/>
          </c:spPr>
          <c:marker>
            <c:symbol val="circle"/>
            <c:size val="7"/>
            <c:spPr>
              <a:solidFill>
                <a:srgbClr val="FF00FF"/>
              </a:solidFill>
              <a:ln w="9525">
                <a:noFill/>
              </a:ln>
              <a:effectLst/>
            </c:spPr>
          </c:marker>
          <c:yVal>
            <c:numRef>
              <c:f>[1]Processing!$P$21</c:f>
              <c:numCache>
                <c:formatCode>General</c:formatCode>
                <c:ptCount val="1"/>
                <c:pt idx="0">
                  <c:v>4</c:v>
                </c:pt>
              </c:numCache>
            </c:numRef>
          </c:yVal>
          <c:smooth val="0"/>
          <c:extLst>
            <c:ext xmlns:c16="http://schemas.microsoft.com/office/drawing/2014/chart" uri="{C3380CC4-5D6E-409C-BE32-E72D297353CC}">
              <c16:uniqueId val="{00000002-433A-48C6-ACCD-F22563A9E351}"/>
            </c:ext>
          </c:extLst>
        </c:ser>
        <c:ser>
          <c:idx val="3"/>
          <c:order val="3"/>
          <c:spPr>
            <a:ln w="25400" cap="rnd">
              <a:noFill/>
              <a:round/>
            </a:ln>
            <a:effectLst/>
          </c:spPr>
          <c:marker>
            <c:symbol val="circle"/>
            <c:size val="7"/>
            <c:spPr>
              <a:solidFill>
                <a:srgbClr val="338F60"/>
              </a:solidFill>
              <a:ln w="9525">
                <a:noFill/>
              </a:ln>
              <a:effectLst/>
            </c:spPr>
          </c:marker>
          <c:yVal>
            <c:numRef>
              <c:f>[1]Processing!$P$22</c:f>
              <c:numCache>
                <c:formatCode>General</c:formatCode>
                <c:ptCount val="1"/>
                <c:pt idx="0">
                  <c:v>3</c:v>
                </c:pt>
              </c:numCache>
            </c:numRef>
          </c:yVal>
          <c:smooth val="0"/>
          <c:extLst>
            <c:ext xmlns:c16="http://schemas.microsoft.com/office/drawing/2014/chart" uri="{C3380CC4-5D6E-409C-BE32-E72D297353CC}">
              <c16:uniqueId val="{00000003-433A-48C6-ACCD-F22563A9E351}"/>
            </c:ext>
          </c:extLst>
        </c:ser>
        <c:ser>
          <c:idx val="4"/>
          <c:order val="4"/>
          <c:spPr>
            <a:ln w="25400" cap="rnd">
              <a:noFill/>
              <a:round/>
            </a:ln>
            <a:effectLst/>
          </c:spPr>
          <c:marker>
            <c:symbol val="circle"/>
            <c:size val="7"/>
            <c:spPr>
              <a:solidFill>
                <a:srgbClr val="6D00A3"/>
              </a:solidFill>
              <a:ln w="9525">
                <a:noFill/>
              </a:ln>
              <a:effectLst/>
            </c:spPr>
          </c:marker>
          <c:yVal>
            <c:numRef>
              <c:f>[1]Processing!$P$23</c:f>
              <c:numCache>
                <c:formatCode>General</c:formatCode>
                <c:ptCount val="1"/>
                <c:pt idx="0">
                  <c:v>2</c:v>
                </c:pt>
              </c:numCache>
            </c:numRef>
          </c:yVal>
          <c:smooth val="0"/>
          <c:extLst>
            <c:ext xmlns:c16="http://schemas.microsoft.com/office/drawing/2014/chart" uri="{C3380CC4-5D6E-409C-BE32-E72D297353CC}">
              <c16:uniqueId val="{00000004-433A-48C6-ACCD-F22563A9E351}"/>
            </c:ext>
          </c:extLst>
        </c:ser>
        <c:ser>
          <c:idx val="5"/>
          <c:order val="5"/>
          <c:spPr>
            <a:ln w="25400" cap="rnd">
              <a:noFill/>
              <a:round/>
            </a:ln>
            <a:effectLst/>
          </c:spPr>
          <c:marker>
            <c:symbol val="circle"/>
            <c:size val="7"/>
            <c:spPr>
              <a:solidFill>
                <a:srgbClr val="00B0F0"/>
              </a:solidFill>
              <a:ln w="9525">
                <a:noFill/>
              </a:ln>
              <a:effectLst/>
            </c:spPr>
          </c:marker>
          <c:yVal>
            <c:numRef>
              <c:f>[1]Processing!$P$24</c:f>
              <c:numCache>
                <c:formatCode>General</c:formatCode>
                <c:ptCount val="1"/>
                <c:pt idx="0">
                  <c:v>1</c:v>
                </c:pt>
              </c:numCache>
            </c:numRef>
          </c:yVal>
          <c:smooth val="0"/>
          <c:extLst>
            <c:ext xmlns:c16="http://schemas.microsoft.com/office/drawing/2014/chart" uri="{C3380CC4-5D6E-409C-BE32-E72D297353CC}">
              <c16:uniqueId val="{00000005-433A-48C6-ACCD-F22563A9E351}"/>
            </c:ext>
          </c:extLst>
        </c:ser>
        <c:dLbls>
          <c:showLegendKey val="0"/>
          <c:showVal val="0"/>
          <c:showCatName val="0"/>
          <c:showSerName val="0"/>
          <c:showPercent val="0"/>
          <c:showBubbleSize val="0"/>
        </c:dLbls>
        <c:axId val="2052314832"/>
        <c:axId val="2052311504"/>
      </c:scatterChart>
      <c:valAx>
        <c:axId val="2052314832"/>
        <c:scaling>
          <c:orientation val="minMax"/>
        </c:scaling>
        <c:delete val="1"/>
        <c:axPos val="b"/>
        <c:majorTickMark val="none"/>
        <c:minorTickMark val="none"/>
        <c:tickLblPos val="nextTo"/>
        <c:crossAx val="2052311504"/>
        <c:crosses val="autoZero"/>
        <c:crossBetween val="midCat"/>
      </c:valAx>
      <c:valAx>
        <c:axId val="2052311504"/>
        <c:scaling>
          <c:orientation val="minMax"/>
          <c:max val="6"/>
          <c:min val="0"/>
        </c:scaling>
        <c:delete val="1"/>
        <c:axPos val="l"/>
        <c:numFmt formatCode="General" sourceLinked="1"/>
        <c:majorTickMark val="out"/>
        <c:minorTickMark val="none"/>
        <c:tickLblPos val="nextTo"/>
        <c:crossAx val="205231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6876640419948"/>
          <c:y val="0.10338455527003448"/>
          <c:w val="0.78392913385826768"/>
          <c:h val="0.81046164867160342"/>
        </c:manualLayout>
      </c:layout>
      <c:doughnutChart>
        <c:varyColors val="1"/>
        <c:ser>
          <c:idx val="0"/>
          <c:order val="0"/>
          <c:spPr>
            <a:ln>
              <a:noFill/>
            </a:ln>
          </c:spPr>
          <c:dPt>
            <c:idx val="0"/>
            <c:bubble3D val="0"/>
            <c:spPr>
              <a:solidFill>
                <a:srgbClr val="2D2D2D"/>
              </a:solidFill>
              <a:ln w="19050">
                <a:noFill/>
              </a:ln>
              <a:effectLst/>
            </c:spPr>
            <c:extLst>
              <c:ext xmlns:c16="http://schemas.microsoft.com/office/drawing/2014/chart" uri="{C3380CC4-5D6E-409C-BE32-E72D297353CC}">
                <c16:uniqueId val="{00000001-E6E2-4F3C-845E-5A0CFA42DF00}"/>
              </c:ext>
            </c:extLst>
          </c:dPt>
          <c:dPt>
            <c:idx val="1"/>
            <c:bubble3D val="0"/>
            <c:spPr>
              <a:solidFill>
                <a:srgbClr val="FE690E"/>
              </a:solidFill>
              <a:ln w="19050">
                <a:noFill/>
              </a:ln>
              <a:effectLst/>
            </c:spPr>
            <c:extLst>
              <c:ext xmlns:c16="http://schemas.microsoft.com/office/drawing/2014/chart" uri="{C3380CC4-5D6E-409C-BE32-E72D297353CC}">
                <c16:uniqueId val="{00000003-E6E2-4F3C-845E-5A0CFA42DF00}"/>
              </c:ext>
            </c:extLst>
          </c:dPt>
          <c:val>
            <c:numRef>
              <c:f>[1]Processing!$J$5:$K$5</c:f>
              <c:numCache>
                <c:formatCode>General</c:formatCode>
                <c:ptCount val="2"/>
                <c:pt idx="0">
                  <c:v>0.76258324299210156</c:v>
                </c:pt>
                <c:pt idx="1">
                  <c:v>0.23741675700789841</c:v>
                </c:pt>
              </c:numCache>
            </c:numRef>
          </c:val>
          <c:extLst>
            <c:ext xmlns:c16="http://schemas.microsoft.com/office/drawing/2014/chart" uri="{C3380CC4-5D6E-409C-BE32-E72D297353CC}">
              <c16:uniqueId val="{00000004-E6E2-4F3C-845E-5A0CFA42DF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6876640419948"/>
          <c:y val="0.10338455527003448"/>
          <c:w val="0.78392913385826768"/>
          <c:h val="0.81046164867160342"/>
        </c:manualLayout>
      </c:layout>
      <c:doughnutChart>
        <c:varyColors val="1"/>
        <c:ser>
          <c:idx val="0"/>
          <c:order val="0"/>
          <c:spPr>
            <a:ln>
              <a:noFill/>
            </a:ln>
          </c:spPr>
          <c:dPt>
            <c:idx val="0"/>
            <c:bubble3D val="0"/>
            <c:spPr>
              <a:solidFill>
                <a:srgbClr val="AAFF9A"/>
              </a:solidFill>
              <a:ln w="19050">
                <a:noFill/>
              </a:ln>
              <a:effectLst/>
            </c:spPr>
            <c:extLst>
              <c:ext xmlns:c16="http://schemas.microsoft.com/office/drawing/2014/chart" uri="{C3380CC4-5D6E-409C-BE32-E72D297353CC}">
                <c16:uniqueId val="{00000001-74CD-4A68-91CB-CD4C9B0C4219}"/>
              </c:ext>
            </c:extLst>
          </c:dPt>
          <c:dPt>
            <c:idx val="1"/>
            <c:bubble3D val="0"/>
            <c:spPr>
              <a:solidFill>
                <a:srgbClr val="2D2D2D"/>
              </a:solidFill>
              <a:ln w="19050">
                <a:noFill/>
              </a:ln>
              <a:effectLst/>
            </c:spPr>
            <c:extLst>
              <c:ext xmlns:c16="http://schemas.microsoft.com/office/drawing/2014/chart" uri="{C3380CC4-5D6E-409C-BE32-E72D297353CC}">
                <c16:uniqueId val="{00000003-74CD-4A68-91CB-CD4C9B0C4219}"/>
              </c:ext>
            </c:extLst>
          </c:dPt>
          <c:val>
            <c:numRef>
              <c:f>[1]Processing!$J$5:$K$5</c:f>
              <c:numCache>
                <c:formatCode>General</c:formatCode>
                <c:ptCount val="2"/>
                <c:pt idx="0">
                  <c:v>0.76258324299210156</c:v>
                </c:pt>
                <c:pt idx="1">
                  <c:v>0.23741675700789841</c:v>
                </c:pt>
              </c:numCache>
            </c:numRef>
          </c:val>
          <c:extLst>
            <c:ext xmlns:c16="http://schemas.microsoft.com/office/drawing/2014/chart" uri="{C3380CC4-5D6E-409C-BE32-E72D297353CC}">
              <c16:uniqueId val="{00000004-74CD-4A68-91CB-CD4C9B0C42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[1]Processing!$M$4</c:f>
          <c:strCache>
            <c:ptCount val="1"/>
            <c:pt idx="0">
              <c:v>Total Revenue by Motnhs</c:v>
            </c:pt>
          </c:strCache>
        </c:strRef>
      </c:tx>
      <c:layout>
        <c:manualLayout>
          <c:xMode val="edge"/>
          <c:yMode val="edge"/>
          <c:x val="3.6813596829808046E-2"/>
          <c:y val="5.5339757476158463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3.5947712418300651E-2"/>
          <c:y val="0.17668758248051591"/>
          <c:w val="0.92810457516339873"/>
          <c:h val="0.50549538109110836"/>
        </c:manualLayout>
      </c:layout>
      <c:areaChart>
        <c:grouping val="standard"/>
        <c:varyColors val="0"/>
        <c:ser>
          <c:idx val="1"/>
          <c:order val="1"/>
          <c:spPr>
            <a:gradFill>
              <a:gsLst>
                <a:gs pos="0">
                  <a:srgbClr val="3AE89F">
                    <a:alpha val="70000"/>
                  </a:srgbClr>
                </a:gs>
                <a:gs pos="100000">
                  <a:srgbClr val="3AE89F">
                    <a:alpha val="10000"/>
                  </a:srgbClr>
                </a:gs>
              </a:gsLst>
              <a:lin ang="5400000" scaled="0"/>
            </a:gradFill>
            <a:ln>
              <a:noFill/>
            </a:ln>
            <a:effectLst/>
          </c:spPr>
          <c:val>
            <c:numRef>
              <c:f>[1]Processing!$N$5:$N$16</c:f>
              <c:numCache>
                <c:formatCode>General</c:formatCode>
                <c:ptCount val="12"/>
                <c:pt idx="0">
                  <c:v>42</c:v>
                </c:pt>
                <c:pt idx="1">
                  <c:v>58</c:v>
                </c:pt>
                <c:pt idx="2">
                  <c:v>28</c:v>
                </c:pt>
                <c:pt idx="3">
                  <c:v>89</c:v>
                </c:pt>
                <c:pt idx="4">
                  <c:v>78</c:v>
                </c:pt>
                <c:pt idx="5">
                  <c:v>38</c:v>
                </c:pt>
                <c:pt idx="6">
                  <c:v>29</c:v>
                </c:pt>
                <c:pt idx="7">
                  <c:v>92</c:v>
                </c:pt>
                <c:pt idx="8">
                  <c:v>215</c:v>
                </c:pt>
                <c:pt idx="9">
                  <c:v>252</c:v>
                </c:pt>
                <c:pt idx="10">
                  <c:v>232</c:v>
                </c:pt>
                <c:pt idx="11">
                  <c:v>147</c:v>
                </c:pt>
              </c:numCache>
            </c:numRef>
          </c:val>
          <c:extLst>
            <c:ext xmlns:c16="http://schemas.microsoft.com/office/drawing/2014/chart" uri="{C3380CC4-5D6E-409C-BE32-E72D297353CC}">
              <c16:uniqueId val="{00000000-4FAC-473E-B726-8F9B04FA3C73}"/>
            </c:ext>
          </c:extLst>
        </c:ser>
        <c:dLbls>
          <c:showLegendKey val="0"/>
          <c:showVal val="0"/>
          <c:showCatName val="0"/>
          <c:showSerName val="0"/>
          <c:showPercent val="0"/>
          <c:showBubbleSize val="0"/>
        </c:dLbls>
        <c:axId val="1057578224"/>
        <c:axId val="1057576976"/>
      </c:areaChart>
      <c:lineChart>
        <c:grouping val="stacked"/>
        <c:varyColors val="0"/>
        <c:ser>
          <c:idx val="0"/>
          <c:order val="0"/>
          <c:spPr>
            <a:ln w="47625" cap="rnd">
              <a:gradFill flip="none" rotWithShape="1">
                <a:gsLst>
                  <a:gs pos="0">
                    <a:srgbClr val="7030A0"/>
                  </a:gs>
                  <a:gs pos="100000">
                    <a:srgbClr val="FF00FF"/>
                  </a:gs>
                </a:gsLst>
                <a:lin ang="0" scaled="1"/>
                <a:tileRect/>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[1]Processing!$N$5:$N$16</c:f>
              <c:numCache>
                <c:formatCode>General</c:formatCode>
                <c:ptCount val="12"/>
                <c:pt idx="0">
                  <c:v>42</c:v>
                </c:pt>
                <c:pt idx="1">
                  <c:v>58</c:v>
                </c:pt>
                <c:pt idx="2">
                  <c:v>28</c:v>
                </c:pt>
                <c:pt idx="3">
                  <c:v>89</c:v>
                </c:pt>
                <c:pt idx="4">
                  <c:v>78</c:v>
                </c:pt>
                <c:pt idx="5">
                  <c:v>38</c:v>
                </c:pt>
                <c:pt idx="6">
                  <c:v>29</c:v>
                </c:pt>
                <c:pt idx="7">
                  <c:v>92</c:v>
                </c:pt>
                <c:pt idx="8">
                  <c:v>215</c:v>
                </c:pt>
                <c:pt idx="9">
                  <c:v>252</c:v>
                </c:pt>
                <c:pt idx="10">
                  <c:v>232</c:v>
                </c:pt>
                <c:pt idx="11">
                  <c:v>147</c:v>
                </c:pt>
              </c:numCache>
            </c:numRef>
          </c:val>
          <c:smooth val="1"/>
          <c:extLst>
            <c:ext xmlns:c16="http://schemas.microsoft.com/office/drawing/2014/chart" uri="{C3380CC4-5D6E-409C-BE32-E72D297353CC}">
              <c16:uniqueId val="{00000001-4FAC-473E-B726-8F9B04FA3C73}"/>
            </c:ext>
          </c:extLst>
        </c:ser>
        <c:dLbls>
          <c:showLegendKey val="0"/>
          <c:showVal val="0"/>
          <c:showCatName val="0"/>
          <c:showSerName val="0"/>
          <c:showPercent val="0"/>
          <c:showBubbleSize val="0"/>
        </c:dLbls>
        <c:marker val="1"/>
        <c:smooth val="0"/>
        <c:axId val="1057578224"/>
        <c:axId val="1057576976"/>
      </c:lineChart>
      <c:scatterChart>
        <c:scatterStyle val="lineMarker"/>
        <c:varyColors val="0"/>
        <c:ser>
          <c:idx val="2"/>
          <c:order val="2"/>
          <c:spPr>
            <a:ln w="25400" cap="rnd">
              <a:noFill/>
              <a:round/>
            </a:ln>
            <a:effectLst>
              <a:glow rad="101600">
                <a:srgbClr val="00FFFF">
                  <a:alpha val="40000"/>
                </a:srgbClr>
              </a:glow>
              <a:outerShdw blurRad="50800" dist="38100" dir="2700000" algn="tl" rotWithShape="0">
                <a:prstClr val="black">
                  <a:alpha val="40000"/>
                </a:prstClr>
              </a:outerShdw>
            </a:effectLst>
          </c:spPr>
          <c:marker>
            <c:symbol val="circle"/>
            <c:size val="10"/>
            <c:spPr>
              <a:solidFill>
                <a:schemeClr val="tx1"/>
              </a:solidFill>
              <a:ln w="12700">
                <a:solidFill>
                  <a:srgbClr val="00FFFF"/>
                </a:solidFill>
              </a:ln>
              <a:effectLst>
                <a:glow rad="101600">
                  <a:srgbClr val="00FFFF">
                    <a:alpha val="40000"/>
                  </a:srgbClr>
                </a:glow>
                <a:outerShdw blurRad="50800" dist="38100" dir="2700000" algn="tl" rotWithShape="0">
                  <a:prstClr val="black">
                    <a:alpha val="40000"/>
                  </a:prstClr>
                </a:outerShdw>
              </a:effectLst>
            </c:spPr>
          </c:marker>
          <c:xVal>
            <c:numRef>
              <c:f>[1]Processing!$B$1</c:f>
              <c:numCache>
                <c:formatCode>General</c:formatCode>
                <c:ptCount val="1"/>
                <c:pt idx="0">
                  <c:v>#N/A</c:v>
                </c:pt>
              </c:numCache>
            </c:numRef>
          </c:xVal>
          <c:yVal>
            <c:numRef>
              <c:f>[1]Processing!$O$14</c:f>
              <c:numCache>
                <c:formatCode>General</c:formatCode>
                <c:ptCount val="1"/>
                <c:pt idx="0">
                  <c:v>#N/A</c:v>
                </c:pt>
              </c:numCache>
            </c:numRef>
          </c:yVal>
          <c:smooth val="0"/>
          <c:extLst>
            <c:ext xmlns:c16="http://schemas.microsoft.com/office/drawing/2014/chart" uri="{C3380CC4-5D6E-409C-BE32-E72D297353CC}">
              <c16:uniqueId val="{00000002-4FAC-473E-B726-8F9B04FA3C73}"/>
            </c:ext>
          </c:extLst>
        </c:ser>
        <c:dLbls>
          <c:showLegendKey val="0"/>
          <c:showVal val="0"/>
          <c:showCatName val="0"/>
          <c:showSerName val="0"/>
          <c:showPercent val="0"/>
          <c:showBubbleSize val="0"/>
        </c:dLbls>
        <c:axId val="1057578224"/>
        <c:axId val="1057576976"/>
      </c:scatterChart>
      <c:catAx>
        <c:axId val="1057578224"/>
        <c:scaling>
          <c:orientation val="minMax"/>
        </c:scaling>
        <c:delete val="1"/>
        <c:axPos val="b"/>
        <c:majorTickMark val="none"/>
        <c:minorTickMark val="none"/>
        <c:tickLblPos val="nextTo"/>
        <c:crossAx val="1057576976"/>
        <c:crosses val="autoZero"/>
        <c:auto val="1"/>
        <c:lblAlgn val="ctr"/>
        <c:lblOffset val="100"/>
        <c:noMultiLvlLbl val="0"/>
      </c:catAx>
      <c:valAx>
        <c:axId val="1057576976"/>
        <c:scaling>
          <c:orientation val="minMax"/>
        </c:scaling>
        <c:delete val="1"/>
        <c:axPos val="l"/>
        <c:numFmt formatCode="General" sourceLinked="1"/>
        <c:majorTickMark val="none"/>
        <c:minorTickMark val="none"/>
        <c:tickLblPos val="nextTo"/>
        <c:crossAx val="105757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[1]Processing!$A$10</c:f>
          <c:strCache>
            <c:ptCount val="1"/>
            <c:pt idx="0">
              <c:v>Product
Distribution</c:v>
            </c:pt>
          </c:strCache>
        </c:strRef>
      </c:tx>
      <c:layout>
        <c:manualLayout>
          <c:xMode val="edge"/>
          <c:yMode val="edge"/>
          <c:x val="0.31162625923133519"/>
          <c:y val="0.36749250135802175"/>
        </c:manualLayout>
      </c:layout>
      <c:overlay val="0"/>
      <c:spPr>
        <a:noFill/>
        <a:ln>
          <a:noFill/>
        </a:ln>
        <a:effectLst/>
      </c:spPr>
      <c:txPr>
        <a:bodyPr rot="0" spcFirstLastPara="1" vertOverflow="ellipsis" vert="horz" wrap="square" anchor="ctr" anchorCtr="1"/>
        <a:lstStyle/>
        <a:p>
          <a:pPr algn="ctr">
            <a:defRPr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9071052894528873"/>
          <c:y val="0.11516788761275751"/>
          <c:w val="0.59537797378437052"/>
          <c:h val="0.72846510891265182"/>
        </c:manualLayout>
      </c:layout>
      <c:doughnutChart>
        <c:varyColors val="1"/>
        <c:ser>
          <c:idx val="0"/>
          <c:order val="0"/>
          <c:spPr>
            <a:ln>
              <a:noFill/>
            </a:ln>
          </c:spPr>
          <c:dPt>
            <c:idx val="0"/>
            <c:bubble3D val="0"/>
            <c:spPr>
              <a:solidFill>
                <a:srgbClr val="3AE89F"/>
              </a:solidFill>
              <a:ln w="19050">
                <a:noFill/>
              </a:ln>
              <a:effectLst/>
            </c:spPr>
            <c:extLst>
              <c:ext xmlns:c16="http://schemas.microsoft.com/office/drawing/2014/chart" uri="{C3380CC4-5D6E-409C-BE32-E72D297353CC}">
                <c16:uniqueId val="{00000001-42E1-41B6-A731-94373F90764D}"/>
              </c:ext>
            </c:extLst>
          </c:dPt>
          <c:dPt>
            <c:idx val="1"/>
            <c:bubble3D val="0"/>
            <c:spPr>
              <a:solidFill>
                <a:srgbClr val="00FFFF"/>
              </a:solidFill>
              <a:ln w="19050">
                <a:noFill/>
              </a:ln>
              <a:effectLst/>
            </c:spPr>
            <c:extLst>
              <c:ext xmlns:c16="http://schemas.microsoft.com/office/drawing/2014/chart" uri="{C3380CC4-5D6E-409C-BE32-E72D297353CC}">
                <c16:uniqueId val="{00000003-42E1-41B6-A731-94373F90764D}"/>
              </c:ext>
            </c:extLst>
          </c:dPt>
          <c:dPt>
            <c:idx val="2"/>
            <c:bubble3D val="0"/>
            <c:spPr>
              <a:solidFill>
                <a:srgbClr val="8D1FF8"/>
              </a:solidFill>
              <a:ln w="19050">
                <a:noFill/>
              </a:ln>
              <a:effectLst/>
            </c:spPr>
            <c:extLst>
              <c:ext xmlns:c16="http://schemas.microsoft.com/office/drawing/2014/chart" uri="{C3380CC4-5D6E-409C-BE32-E72D297353CC}">
                <c16:uniqueId val="{00000005-42E1-41B6-A731-94373F90764D}"/>
              </c:ext>
            </c:extLst>
          </c:dPt>
          <c:dLbls>
            <c:dLbl>
              <c:idx val="0"/>
              <c:layout>
                <c:manualLayout>
                  <c:x val="0.16796545005313979"/>
                  <c:y val="-5.2931792185900946E-2"/>
                </c:manualLayout>
              </c:layout>
              <c:tx>
                <c:rich>
                  <a:bodyPr/>
                  <a:lstStyle/>
                  <a:p>
                    <a:fld id="{2EAFCCFB-7E9E-4D1C-8C81-09AE5A8AAC4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2E1-41B6-A731-94373F90764D}"/>
                </c:ext>
              </c:extLst>
            </c:dLbl>
            <c:dLbl>
              <c:idx val="1"/>
              <c:layout>
                <c:manualLayout>
                  <c:x val="-0.1514143359343065"/>
                  <c:y val="2.6465795217262646E-2"/>
                </c:manualLayout>
              </c:layout>
              <c:tx>
                <c:rich>
                  <a:bodyPr/>
                  <a:lstStyle/>
                  <a:p>
                    <a:fld id="{24D68FEA-24A9-4392-8785-ED23A27B4D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2E1-41B6-A731-94373F90764D}"/>
                </c:ext>
              </c:extLst>
            </c:dLbl>
            <c:dLbl>
              <c:idx val="2"/>
              <c:layout>
                <c:manualLayout>
                  <c:x val="-0.14394864970432475"/>
                  <c:y val="-0.15131746673408822"/>
                </c:manualLayout>
              </c:layout>
              <c:tx>
                <c:rich>
                  <a:bodyPr/>
                  <a:lstStyle/>
                  <a:p>
                    <a:fld id="{C3CAB2D3-E57D-4ADE-A8A4-7168EEC0D4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2E1-41B6-A731-94373F9076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[1]Processing!$A$11:$A$13</c:f>
              <c:strCache>
                <c:ptCount val="3"/>
                <c:pt idx="0">
                  <c:v>online</c:v>
                </c:pt>
                <c:pt idx="1">
                  <c:v>video</c:v>
                </c:pt>
                <c:pt idx="2">
                  <c:v>books</c:v>
                </c:pt>
              </c:strCache>
            </c:strRef>
          </c:cat>
          <c:val>
            <c:numRef>
              <c:f>[1]Processing!$B$11:$B$13</c:f>
              <c:numCache>
                <c:formatCode>General</c:formatCode>
                <c:ptCount val="3"/>
                <c:pt idx="0">
                  <c:v>561</c:v>
                </c:pt>
                <c:pt idx="1">
                  <c:v>451</c:v>
                </c:pt>
                <c:pt idx="2">
                  <c:v>287</c:v>
                </c:pt>
              </c:numCache>
            </c:numRef>
          </c:val>
          <c:extLst>
            <c:ext xmlns:c15="http://schemas.microsoft.com/office/drawing/2012/chart" uri="{02D57815-91ED-43cb-92C2-25804820EDAC}">
              <c15:datalabelsRange>
                <c15:f>[1]Processing!$C$11:$C$13</c15:f>
                <c15:dlblRangeCache>
                  <c:ptCount val="3"/>
                  <c:pt idx="0">
                    <c:v>561</c:v>
                  </c:pt>
                  <c:pt idx="1">
                    <c:v>451</c:v>
                  </c:pt>
                  <c:pt idx="2">
                    <c:v>287</c:v>
                  </c:pt>
                </c15:dlblRangeCache>
              </c15:datalabelsRange>
            </c:ext>
            <c:ext xmlns:c16="http://schemas.microsoft.com/office/drawing/2014/chart" uri="{C3380CC4-5D6E-409C-BE32-E72D297353CC}">
              <c16:uniqueId val="{00000006-42E1-41B6-A731-94373F90764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6.2816794898580219E-2"/>
          <c:y val="0.85084321850249689"/>
          <c:w val="0.81668475841834187"/>
          <c:h val="0.1488711400575440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[1]Processing!$A$15</c:f>
          <c:strCache>
            <c:ptCount val="1"/>
            <c:pt idx="0">
              <c:v>Product Comparison</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4682969779595546"/>
          <c:y val="0.27461507750838671"/>
          <c:w val="0.56086684844353563"/>
          <c:h val="0.60266739913324796"/>
        </c:manualLayout>
      </c:layout>
      <c:radarChart>
        <c:radarStyle val="filled"/>
        <c:varyColors val="0"/>
        <c:ser>
          <c:idx val="4"/>
          <c:order val="4"/>
          <c:tx>
            <c:v>TotalPlus</c:v>
          </c:tx>
          <c:spPr>
            <a:solidFill>
              <a:srgbClr val="7DD1A5">
                <a:alpha val="41961"/>
              </a:srgbClr>
            </a:solidFill>
            <a:ln>
              <a:noFill/>
            </a:ln>
            <a:effectLst/>
          </c:spP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[1]Processing!$B$29:$B$40</c:f>
              <c:numCache>
                <c:formatCode>General</c:formatCode>
                <c:ptCount val="12"/>
                <c:pt idx="0">
                  <c:v>42</c:v>
                </c:pt>
                <c:pt idx="1">
                  <c:v>58</c:v>
                </c:pt>
                <c:pt idx="2">
                  <c:v>28</c:v>
                </c:pt>
                <c:pt idx="3">
                  <c:v>89</c:v>
                </c:pt>
                <c:pt idx="4">
                  <c:v>78</c:v>
                </c:pt>
                <c:pt idx="5">
                  <c:v>38</c:v>
                </c:pt>
                <c:pt idx="6">
                  <c:v>29</c:v>
                </c:pt>
                <c:pt idx="7">
                  <c:v>92</c:v>
                </c:pt>
                <c:pt idx="8">
                  <c:v>215</c:v>
                </c:pt>
                <c:pt idx="9">
                  <c:v>252</c:v>
                </c:pt>
                <c:pt idx="10">
                  <c:v>231</c:v>
                </c:pt>
                <c:pt idx="11">
                  <c:v>146</c:v>
                </c:pt>
              </c:numCache>
            </c:numRef>
          </c:val>
          <c:extLst>
            <c:ext xmlns:c16="http://schemas.microsoft.com/office/drawing/2014/chart" uri="{C3380CC4-5D6E-409C-BE32-E72D297353CC}">
              <c16:uniqueId val="{00000000-0C21-4C1D-8A08-CA0F25E8E8C1}"/>
            </c:ext>
          </c:extLst>
        </c:ser>
        <c:dLbls>
          <c:showLegendKey val="0"/>
          <c:showVal val="0"/>
          <c:showCatName val="0"/>
          <c:showSerName val="0"/>
          <c:showPercent val="0"/>
          <c:showBubbleSize val="0"/>
        </c:dLbls>
        <c:axId val="857117888"/>
        <c:axId val="857121632"/>
      </c:radarChart>
      <c:radarChart>
        <c:radarStyle val="marker"/>
        <c:varyColors val="0"/>
        <c:ser>
          <c:idx val="0"/>
          <c:order val="0"/>
          <c:tx>
            <c:strRef>
              <c:f>[1]Processing!$B$15</c:f>
              <c:strCache>
                <c:ptCount val="1"/>
                <c:pt idx="0">
                  <c:v>Total</c:v>
                </c:pt>
              </c:strCache>
            </c:strRef>
          </c:tx>
          <c:spPr>
            <a:ln w="19050" cap="rnd">
              <a:solidFill>
                <a:srgbClr val="4FC185"/>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[1]Processing!$B$29:$B$40</c:f>
              <c:numCache>
                <c:formatCode>General</c:formatCode>
                <c:ptCount val="12"/>
                <c:pt idx="0">
                  <c:v>42</c:v>
                </c:pt>
                <c:pt idx="1">
                  <c:v>58</c:v>
                </c:pt>
                <c:pt idx="2">
                  <c:v>28</c:v>
                </c:pt>
                <c:pt idx="3">
                  <c:v>89</c:v>
                </c:pt>
                <c:pt idx="4">
                  <c:v>78</c:v>
                </c:pt>
                <c:pt idx="5">
                  <c:v>38</c:v>
                </c:pt>
                <c:pt idx="6">
                  <c:v>29</c:v>
                </c:pt>
                <c:pt idx="7">
                  <c:v>92</c:v>
                </c:pt>
                <c:pt idx="8">
                  <c:v>215</c:v>
                </c:pt>
                <c:pt idx="9">
                  <c:v>252</c:v>
                </c:pt>
                <c:pt idx="10">
                  <c:v>231</c:v>
                </c:pt>
                <c:pt idx="11">
                  <c:v>146</c:v>
                </c:pt>
              </c:numCache>
            </c:numRef>
          </c:val>
          <c:extLst>
            <c:ext xmlns:c16="http://schemas.microsoft.com/office/drawing/2014/chart" uri="{C3380CC4-5D6E-409C-BE32-E72D297353CC}">
              <c16:uniqueId val="{00000001-0C21-4C1D-8A08-CA0F25E8E8C1}"/>
            </c:ext>
          </c:extLst>
        </c:ser>
        <c:ser>
          <c:idx val="1"/>
          <c:order val="1"/>
          <c:tx>
            <c:strRef>
              <c:f>[1]Processing!$C$15</c:f>
              <c:strCache>
                <c:ptCount val="1"/>
                <c:pt idx="0">
                  <c:v>online</c:v>
                </c:pt>
              </c:strCache>
            </c:strRef>
          </c:tx>
          <c:spPr>
            <a:ln w="19050" cap="rnd">
              <a:solidFill>
                <a:srgbClr val="3AE89F"/>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[1]Processing!$C$29:$C$40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0C21-4C1D-8A08-CA0F25E8E8C1}"/>
            </c:ext>
          </c:extLst>
        </c:ser>
        <c:ser>
          <c:idx val="2"/>
          <c:order val="2"/>
          <c:tx>
            <c:strRef>
              <c:f>[1]Processing!$D$15</c:f>
              <c:strCache>
                <c:ptCount val="1"/>
                <c:pt idx="0">
                  <c:v>video</c:v>
                </c:pt>
              </c:strCache>
            </c:strRef>
          </c:tx>
          <c:spPr>
            <a:ln w="19050" cap="rnd">
              <a:solidFill>
                <a:srgbClr val="00FFFF"/>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[1]Processing!$D$29:$D$40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3-0C21-4C1D-8A08-CA0F25E8E8C1}"/>
            </c:ext>
          </c:extLst>
        </c:ser>
        <c:ser>
          <c:idx val="3"/>
          <c:order val="3"/>
          <c:tx>
            <c:strRef>
              <c:f>[1]Processing!$E$15</c:f>
              <c:strCache>
                <c:ptCount val="1"/>
                <c:pt idx="0">
                  <c:v>books</c:v>
                </c:pt>
              </c:strCache>
            </c:strRef>
          </c:tx>
          <c:spPr>
            <a:ln w="19050" cap="rnd">
              <a:solidFill>
                <a:srgbClr val="8D1FF8"/>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[1]Processing!$E$29:$E$40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4-0C21-4C1D-8A08-CA0F25E8E8C1}"/>
            </c:ext>
          </c:extLst>
        </c:ser>
        <c:dLbls>
          <c:showLegendKey val="0"/>
          <c:showVal val="0"/>
          <c:showCatName val="0"/>
          <c:showSerName val="0"/>
          <c:showPercent val="0"/>
          <c:showBubbleSize val="0"/>
        </c:dLbls>
        <c:axId val="857117888"/>
        <c:axId val="857121632"/>
      </c:radarChart>
      <c:catAx>
        <c:axId val="85711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7121632"/>
        <c:crosses val="autoZero"/>
        <c:auto val="1"/>
        <c:lblAlgn val="ctr"/>
        <c:lblOffset val="100"/>
        <c:noMultiLvlLbl val="0"/>
      </c:catAx>
      <c:valAx>
        <c:axId val="857121632"/>
        <c:scaling>
          <c:orientation val="minMax"/>
        </c:scaling>
        <c:delete val="1"/>
        <c:axPos val="l"/>
        <c:majorGridlines>
          <c:spPr>
            <a:ln w="9525" cap="flat" cmpd="sng" algn="ctr">
              <a:solidFill>
                <a:schemeClr val="bg1">
                  <a:lumMod val="50000"/>
                </a:schemeClr>
              </a:solidFill>
              <a:round/>
            </a:ln>
            <a:effectLst/>
          </c:spPr>
        </c:majorGridlines>
        <c:numFmt formatCode="General" sourceLinked="1"/>
        <c:majorTickMark val="out"/>
        <c:minorTickMark val="none"/>
        <c:tickLblPos val="nextTo"/>
        <c:crossAx val="85711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[1]Processing!$L$18</c:f>
          <c:strCache>
            <c:ptCount val="1"/>
            <c:pt idx="0">
              <c:v>Top Traffic Sources</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8180573339024045"/>
          <c:y val="0.18270318197533139"/>
          <c:w val="0.64768103570920477"/>
          <c:h val="0.80329120806105558"/>
        </c:manualLayout>
      </c:layout>
      <c:doughnutChart>
        <c:varyColors val="1"/>
        <c:ser>
          <c:idx val="0"/>
          <c:order val="0"/>
          <c:spPr>
            <a:ln>
              <a:solidFill>
                <a:schemeClr val="tx1"/>
              </a:solidFill>
            </a:ln>
          </c:spPr>
          <c:dPt>
            <c:idx val="0"/>
            <c:bubble3D val="0"/>
            <c:spPr>
              <a:solidFill>
                <a:srgbClr val="00B0F0"/>
              </a:solidFill>
              <a:ln w="19050">
                <a:solidFill>
                  <a:schemeClr val="tx1"/>
                </a:solidFill>
              </a:ln>
              <a:effectLst/>
            </c:spPr>
            <c:extLst>
              <c:ext xmlns:c16="http://schemas.microsoft.com/office/drawing/2014/chart" uri="{C3380CC4-5D6E-409C-BE32-E72D297353CC}">
                <c16:uniqueId val="{00000001-1E38-4212-BA0E-2289039EF845}"/>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03-1E38-4212-BA0E-2289039EF845}"/>
              </c:ext>
            </c:extLst>
          </c:dPt>
          <c:val>
            <c:numRef>
              <c:f>[1]Processing!$L$24:$M$24</c:f>
              <c:numCache>
                <c:formatCode>General</c:formatCode>
                <c:ptCount val="2"/>
                <c:pt idx="0">
                  <c:v>2.7</c:v>
                </c:pt>
                <c:pt idx="1">
                  <c:v>8.34</c:v>
                </c:pt>
              </c:numCache>
            </c:numRef>
          </c:val>
          <c:extLst>
            <c:ext xmlns:c16="http://schemas.microsoft.com/office/drawing/2014/chart" uri="{C3380CC4-5D6E-409C-BE32-E72D297353CC}">
              <c16:uniqueId val="{00000004-1E38-4212-BA0E-2289039EF845}"/>
            </c:ext>
          </c:extLst>
        </c:ser>
        <c:ser>
          <c:idx val="1"/>
          <c:order val="1"/>
          <c:spPr>
            <a:ln>
              <a:solidFill>
                <a:schemeClr val="tx1"/>
              </a:solidFill>
            </a:ln>
          </c:spPr>
          <c:dPt>
            <c:idx val="0"/>
            <c:bubble3D val="0"/>
            <c:spPr>
              <a:solidFill>
                <a:srgbClr val="7030A0"/>
              </a:solidFill>
              <a:ln w="19050">
                <a:solidFill>
                  <a:schemeClr val="tx1"/>
                </a:solidFill>
              </a:ln>
              <a:effectLst/>
            </c:spPr>
            <c:extLst>
              <c:ext xmlns:c16="http://schemas.microsoft.com/office/drawing/2014/chart" uri="{C3380CC4-5D6E-409C-BE32-E72D297353CC}">
                <c16:uniqueId val="{00000006-1E38-4212-BA0E-2289039EF845}"/>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08-1E38-4212-BA0E-2289039EF845}"/>
              </c:ext>
            </c:extLst>
          </c:dPt>
          <c:val>
            <c:numRef>
              <c:f>[1]Processing!$L$23:$M$23</c:f>
              <c:numCache>
                <c:formatCode>General</c:formatCode>
                <c:ptCount val="2"/>
                <c:pt idx="0">
                  <c:v>3.9</c:v>
                </c:pt>
                <c:pt idx="1">
                  <c:v>7.1399999999999988</c:v>
                </c:pt>
              </c:numCache>
            </c:numRef>
          </c:val>
          <c:extLst>
            <c:ext xmlns:c16="http://schemas.microsoft.com/office/drawing/2014/chart" uri="{C3380CC4-5D6E-409C-BE32-E72D297353CC}">
              <c16:uniqueId val="{00000009-1E38-4212-BA0E-2289039EF845}"/>
            </c:ext>
          </c:extLst>
        </c:ser>
        <c:ser>
          <c:idx val="2"/>
          <c:order val="2"/>
          <c:spPr>
            <a:ln>
              <a:solidFill>
                <a:schemeClr val="tx1"/>
              </a:solidFill>
            </a:ln>
          </c:spPr>
          <c:dPt>
            <c:idx val="0"/>
            <c:bubble3D val="0"/>
            <c:spPr>
              <a:solidFill>
                <a:srgbClr val="338F60"/>
              </a:solidFill>
              <a:ln w="19050">
                <a:solidFill>
                  <a:schemeClr val="tx1"/>
                </a:solidFill>
              </a:ln>
              <a:effectLst/>
            </c:spPr>
            <c:extLst>
              <c:ext xmlns:c16="http://schemas.microsoft.com/office/drawing/2014/chart" uri="{C3380CC4-5D6E-409C-BE32-E72D297353CC}">
                <c16:uniqueId val="{0000000B-1E38-4212-BA0E-2289039EF845}"/>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0D-1E38-4212-BA0E-2289039EF845}"/>
              </c:ext>
            </c:extLst>
          </c:dPt>
          <c:val>
            <c:numRef>
              <c:f>[1]Processing!$L$22:$M$22</c:f>
              <c:numCache>
                <c:formatCode>General</c:formatCode>
                <c:ptCount val="2"/>
                <c:pt idx="0">
                  <c:v>5.3</c:v>
                </c:pt>
                <c:pt idx="1">
                  <c:v>5.7399999999999993</c:v>
                </c:pt>
              </c:numCache>
            </c:numRef>
          </c:val>
          <c:extLst>
            <c:ext xmlns:c16="http://schemas.microsoft.com/office/drawing/2014/chart" uri="{C3380CC4-5D6E-409C-BE32-E72D297353CC}">
              <c16:uniqueId val="{0000000E-1E38-4212-BA0E-2289039EF845}"/>
            </c:ext>
          </c:extLst>
        </c:ser>
        <c:ser>
          <c:idx val="3"/>
          <c:order val="3"/>
          <c:spPr>
            <a:ln>
              <a:solidFill>
                <a:schemeClr val="tx1"/>
              </a:solidFill>
            </a:ln>
          </c:spPr>
          <c:dPt>
            <c:idx val="0"/>
            <c:bubble3D val="0"/>
            <c:spPr>
              <a:solidFill>
                <a:srgbClr val="FF00FF"/>
              </a:solidFill>
              <a:ln w="19050">
                <a:solidFill>
                  <a:schemeClr val="tx1"/>
                </a:solidFill>
              </a:ln>
              <a:effectLst/>
            </c:spPr>
            <c:extLst>
              <c:ext xmlns:c16="http://schemas.microsoft.com/office/drawing/2014/chart" uri="{C3380CC4-5D6E-409C-BE32-E72D297353CC}">
                <c16:uniqueId val="{00000010-1E38-4212-BA0E-2289039EF845}"/>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12-1E38-4212-BA0E-2289039EF845}"/>
              </c:ext>
            </c:extLst>
          </c:dPt>
          <c:val>
            <c:numRef>
              <c:f>[1]Processing!$L$21:$M$21</c:f>
              <c:numCache>
                <c:formatCode>General</c:formatCode>
                <c:ptCount val="2"/>
                <c:pt idx="0">
                  <c:v>6.7</c:v>
                </c:pt>
                <c:pt idx="1">
                  <c:v>4.339999999999999</c:v>
                </c:pt>
              </c:numCache>
            </c:numRef>
          </c:val>
          <c:extLst>
            <c:ext xmlns:c16="http://schemas.microsoft.com/office/drawing/2014/chart" uri="{C3380CC4-5D6E-409C-BE32-E72D297353CC}">
              <c16:uniqueId val="{00000013-1E38-4212-BA0E-2289039EF845}"/>
            </c:ext>
          </c:extLst>
        </c:ser>
        <c:ser>
          <c:idx val="4"/>
          <c:order val="4"/>
          <c:spPr>
            <a:ln>
              <a:solidFill>
                <a:schemeClr val="tx1"/>
              </a:solidFill>
            </a:ln>
          </c:spPr>
          <c:dPt>
            <c:idx val="0"/>
            <c:bubble3D val="0"/>
            <c:spPr>
              <a:solidFill>
                <a:srgbClr val="CC0000"/>
              </a:solidFill>
              <a:ln w="19050">
                <a:solidFill>
                  <a:schemeClr val="tx1"/>
                </a:solidFill>
              </a:ln>
              <a:effectLst/>
            </c:spPr>
            <c:extLst>
              <c:ext xmlns:c16="http://schemas.microsoft.com/office/drawing/2014/chart" uri="{C3380CC4-5D6E-409C-BE32-E72D297353CC}">
                <c16:uniqueId val="{00000015-1E38-4212-BA0E-2289039EF845}"/>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17-1E38-4212-BA0E-2289039EF845}"/>
              </c:ext>
            </c:extLst>
          </c:dPt>
          <c:val>
            <c:numRef>
              <c:f>[1]Processing!$L$20:$M$20</c:f>
              <c:numCache>
                <c:formatCode>General</c:formatCode>
                <c:ptCount val="2"/>
                <c:pt idx="0">
                  <c:v>7.4</c:v>
                </c:pt>
                <c:pt idx="1">
                  <c:v>3.6399999999999988</c:v>
                </c:pt>
              </c:numCache>
            </c:numRef>
          </c:val>
          <c:extLst>
            <c:ext xmlns:c16="http://schemas.microsoft.com/office/drawing/2014/chart" uri="{C3380CC4-5D6E-409C-BE32-E72D297353CC}">
              <c16:uniqueId val="{00000018-1E38-4212-BA0E-2289039EF845}"/>
            </c:ext>
          </c:extLst>
        </c:ser>
        <c:ser>
          <c:idx val="5"/>
          <c:order val="5"/>
          <c:spPr>
            <a:gradFill>
              <a:gsLst>
                <a:gs pos="98000">
                  <a:srgbClr val="FF00FF"/>
                </a:gs>
                <a:gs pos="0">
                  <a:srgbClr val="8D1FF8"/>
                </a:gs>
              </a:gsLst>
              <a:lin ang="5400000" scaled="0"/>
            </a:gradFill>
            <a:ln>
              <a:solidFill>
                <a:schemeClr val="tx1"/>
              </a:solidFill>
            </a:ln>
          </c:spPr>
          <c:dPt>
            <c:idx val="0"/>
            <c:bubble3D val="0"/>
            <c:spPr>
              <a:gradFill flip="none" rotWithShape="1">
                <a:gsLst>
                  <a:gs pos="96000">
                    <a:srgbClr val="FF00FF"/>
                  </a:gs>
                  <a:gs pos="30000">
                    <a:srgbClr val="2050E8"/>
                  </a:gs>
                </a:gsLst>
                <a:lin ang="2700000" scaled="1"/>
                <a:tileRect/>
              </a:gradFill>
              <a:ln w="19050">
                <a:solidFill>
                  <a:schemeClr val="tx1"/>
                </a:solidFill>
              </a:ln>
              <a:effectLst/>
            </c:spPr>
            <c:extLst>
              <c:ext xmlns:c16="http://schemas.microsoft.com/office/drawing/2014/chart" uri="{C3380CC4-5D6E-409C-BE32-E72D297353CC}">
                <c16:uniqueId val="{0000001A-1E38-4212-BA0E-2289039EF845}"/>
              </c:ext>
            </c:extLst>
          </c:dPt>
          <c:dPt>
            <c:idx val="1"/>
            <c:bubble3D val="0"/>
            <c:spPr>
              <a:noFill/>
              <a:ln w="19050">
                <a:solidFill>
                  <a:schemeClr val="tx1"/>
                </a:solidFill>
              </a:ln>
              <a:effectLst/>
            </c:spPr>
            <c:extLst>
              <c:ext xmlns:c16="http://schemas.microsoft.com/office/drawing/2014/chart" uri="{C3380CC4-5D6E-409C-BE32-E72D297353CC}">
                <c16:uniqueId val="{0000001C-1E38-4212-BA0E-2289039EF845}"/>
              </c:ext>
            </c:extLst>
          </c:dPt>
          <c:val>
            <c:numRef>
              <c:f>[1]Processing!$L$19:$M$19</c:f>
              <c:numCache>
                <c:formatCode>General</c:formatCode>
                <c:ptCount val="2"/>
                <c:pt idx="0">
                  <c:v>9.1999999999999993</c:v>
                </c:pt>
                <c:pt idx="1">
                  <c:v>1.8399999999999999</c:v>
                </c:pt>
              </c:numCache>
            </c:numRef>
          </c:val>
          <c:extLst>
            <c:ext xmlns:c16="http://schemas.microsoft.com/office/drawing/2014/chart" uri="{C3380CC4-5D6E-409C-BE32-E72D297353CC}">
              <c16:uniqueId val="{0000001D-1E38-4212-BA0E-2289039EF845}"/>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[1]Processing!$O$32</c:f>
          <c:strCache>
            <c:ptCount val="1"/>
            <c:pt idx="0">
              <c:v>Traffic in Month </c:v>
            </c:pt>
          </c:strCache>
        </c:strRef>
      </c:tx>
      <c:layout>
        <c:manualLayout>
          <c:xMode val="edge"/>
          <c:yMode val="edge"/>
          <c:x val="3.8344867358708179E-2"/>
          <c:y val="2.7776927215702057E-2"/>
        </c:manualLayout>
      </c:layout>
      <c:overlay val="0"/>
      <c:spPr>
        <a:noFill/>
        <a:ln>
          <a:noFill/>
        </a:ln>
        <a:effectLst/>
      </c:spPr>
      <c:txPr>
        <a:bodyPr rot="0" spcFirstLastPara="1" vertOverflow="ellipsis" vert="horz" wrap="square" anchor="ctr" anchorCtr="1"/>
        <a:lstStyle/>
        <a:p>
          <a:pPr algn="ctr" rtl="0">
            <a:defRPr lang="en-US" sz="8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415128796616686"/>
          <c:y val="0.31046964439138147"/>
          <c:w val="0.6279315647827759"/>
          <c:h val="0.55454636748083586"/>
        </c:manualLayout>
      </c:layout>
      <c:lineChart>
        <c:grouping val="standard"/>
        <c:varyColors val="0"/>
        <c:ser>
          <c:idx val="0"/>
          <c:order val="0"/>
          <c:spPr>
            <a:ln w="19050" cap="rnd">
              <a:solidFill>
                <a:srgbClr val="3AE89F"/>
              </a:solidFill>
              <a:round/>
            </a:ln>
            <a:effectLst/>
          </c:spPr>
          <c:marker>
            <c:symbol val="none"/>
          </c:marker>
          <c:val>
            <c:numRef>
              <c:f>[1]Processing!$N$34:$N$45</c:f>
              <c:numCache>
                <c:formatCode>General</c:formatCode>
                <c:ptCount val="12"/>
                <c:pt idx="0">
                  <c:v>1102177</c:v>
                </c:pt>
                <c:pt idx="1">
                  <c:v>2012801</c:v>
                </c:pt>
                <c:pt idx="2">
                  <c:v>3335497</c:v>
                </c:pt>
                <c:pt idx="3">
                  <c:v>3057338</c:v>
                </c:pt>
                <c:pt idx="4">
                  <c:v>2950955</c:v>
                </c:pt>
                <c:pt idx="5">
                  <c:v>3182955</c:v>
                </c:pt>
                <c:pt idx="6">
                  <c:v>3751497</c:v>
                </c:pt>
                <c:pt idx="7">
                  <c:v>2780422</c:v>
                </c:pt>
                <c:pt idx="8">
                  <c:v>2866644</c:v>
                </c:pt>
                <c:pt idx="9">
                  <c:v>2484879</c:v>
                </c:pt>
                <c:pt idx="10">
                  <c:v>4358882</c:v>
                </c:pt>
                <c:pt idx="11">
                  <c:v>3315416</c:v>
                </c:pt>
              </c:numCache>
            </c:numRef>
          </c:val>
          <c:smooth val="1"/>
          <c:extLst>
            <c:ext xmlns:c16="http://schemas.microsoft.com/office/drawing/2014/chart" uri="{C3380CC4-5D6E-409C-BE32-E72D297353CC}">
              <c16:uniqueId val="{00000000-3121-45ED-B5A7-BE87311A99D2}"/>
            </c:ext>
          </c:extLst>
        </c:ser>
        <c:dLbls>
          <c:showLegendKey val="0"/>
          <c:showVal val="0"/>
          <c:showCatName val="0"/>
          <c:showSerName val="0"/>
          <c:showPercent val="0"/>
          <c:showBubbleSize val="0"/>
        </c:dLbls>
        <c:marker val="1"/>
        <c:smooth val="0"/>
        <c:axId val="1735541184"/>
        <c:axId val="1735534944"/>
      </c:lineChart>
      <c:scatterChart>
        <c:scatterStyle val="lineMarker"/>
        <c:varyColors val="0"/>
        <c:ser>
          <c:idx val="1"/>
          <c:order val="1"/>
          <c:spPr>
            <a:ln w="25400" cap="rnd">
              <a:noFill/>
              <a:round/>
            </a:ln>
            <a:effectLst/>
          </c:spPr>
          <c:marker>
            <c:symbol val="circle"/>
            <c:size val="6"/>
            <c:spPr>
              <a:solidFill>
                <a:schemeClr val="bg1"/>
              </a:solidFill>
              <a:ln w="9525">
                <a:noFill/>
              </a:ln>
              <a:effectLst/>
            </c:spPr>
          </c:marker>
          <c:xVal>
            <c:numRef>
              <c:f>[1]Processing!$B$1</c:f>
              <c:numCache>
                <c:formatCode>General</c:formatCode>
                <c:ptCount val="1"/>
                <c:pt idx="0">
                  <c:v>#N/A</c:v>
                </c:pt>
              </c:numCache>
            </c:numRef>
          </c:xVal>
          <c:yVal>
            <c:numRef>
              <c:f>[1]Processing!$O$34</c:f>
              <c:numCache>
                <c:formatCode>General</c:formatCode>
                <c:ptCount val="1"/>
                <c:pt idx="0">
                  <c:v>0</c:v>
                </c:pt>
              </c:numCache>
            </c:numRef>
          </c:yVal>
          <c:smooth val="0"/>
          <c:extLst>
            <c:ext xmlns:c16="http://schemas.microsoft.com/office/drawing/2014/chart" uri="{C3380CC4-5D6E-409C-BE32-E72D297353CC}">
              <c16:uniqueId val="{00000001-3121-45ED-B5A7-BE87311A99D2}"/>
            </c:ext>
          </c:extLst>
        </c:ser>
        <c:dLbls>
          <c:showLegendKey val="0"/>
          <c:showVal val="0"/>
          <c:showCatName val="0"/>
          <c:showSerName val="0"/>
          <c:showPercent val="0"/>
          <c:showBubbleSize val="0"/>
        </c:dLbls>
        <c:axId val="1735541184"/>
        <c:axId val="1735534944"/>
      </c:scatterChart>
      <c:catAx>
        <c:axId val="1735541184"/>
        <c:scaling>
          <c:orientation val="minMax"/>
        </c:scaling>
        <c:delete val="1"/>
        <c:axPos val="b"/>
        <c:majorTickMark val="out"/>
        <c:minorTickMark val="none"/>
        <c:tickLblPos val="nextTo"/>
        <c:crossAx val="1735534944"/>
        <c:crosses val="autoZero"/>
        <c:auto val="1"/>
        <c:lblAlgn val="ctr"/>
        <c:lblOffset val="100"/>
        <c:noMultiLvlLbl val="0"/>
      </c:catAx>
      <c:valAx>
        <c:axId val="1735534944"/>
        <c:scaling>
          <c:orientation val="minMax"/>
        </c:scaling>
        <c:delete val="1"/>
        <c:axPos val="l"/>
        <c:numFmt formatCode="General" sourceLinked="1"/>
        <c:majorTickMark val="out"/>
        <c:minorTickMark val="none"/>
        <c:tickLblPos val="nextTo"/>
        <c:crossAx val="173554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[1]Processing!$A$47</c:f>
          <c:strCache>
            <c:ptCount val="1"/>
            <c:pt idx="0">
              <c:v>Count product sales by Managers and Teams</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3.5707366248180765E-2"/>
          <c:y val="0.1002464451804701"/>
          <c:w val="0.92858526750363846"/>
          <c:h val="0.64289264048818817"/>
        </c:manualLayout>
      </c:layout>
      <c:barChart>
        <c:barDir val="col"/>
        <c:grouping val="stacked"/>
        <c:varyColors val="0"/>
        <c:ser>
          <c:idx val="0"/>
          <c:order val="0"/>
          <c:tx>
            <c:strRef>
              <c:f>[1]Processing!$A$50</c:f>
              <c:strCache>
                <c:ptCount val="1"/>
                <c:pt idx="0">
                  <c:v>online</c:v>
                </c:pt>
              </c:strCache>
            </c:strRef>
          </c:tx>
          <c:spPr>
            <a:solidFill>
              <a:srgbClr val="3AE89F"/>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[1]Processing!$B$50:$Q$50</c:f>
              <c:numCache>
                <c:formatCode>General</c:formatCode>
                <c:ptCount val="16"/>
                <c:pt idx="0">
                  <c:v>40720.699999999997</c:v>
                </c:pt>
                <c:pt idx="1">
                  <c:v>35616.699999999997</c:v>
                </c:pt>
                <c:pt idx="2">
                  <c:v>32199.300000000003</c:v>
                </c:pt>
                <c:pt idx="3">
                  <c:v>27095.300000000003</c:v>
                </c:pt>
                <c:pt idx="4">
                  <c:v>34778.660000000003</c:v>
                </c:pt>
                <c:pt idx="5">
                  <c:v>49189.120000000003</c:v>
                </c:pt>
                <c:pt idx="6">
                  <c:v>27613.88</c:v>
                </c:pt>
                <c:pt idx="7">
                  <c:v>42024.34</c:v>
                </c:pt>
                <c:pt idx="8">
                  <c:v>25407.519999999997</c:v>
                </c:pt>
                <c:pt idx="9">
                  <c:v>36566.26</c:v>
                </c:pt>
                <c:pt idx="10">
                  <c:v>26790.240000000002</c:v>
                </c:pt>
                <c:pt idx="11">
                  <c:v>37948.980000000003</c:v>
                </c:pt>
                <c:pt idx="12">
                  <c:v>37999.910000000003</c:v>
                </c:pt>
                <c:pt idx="13">
                  <c:v>35074.899999999994</c:v>
                </c:pt>
                <c:pt idx="14">
                  <c:v>37270.6</c:v>
                </c:pt>
                <c:pt idx="15">
                  <c:v>34345.589999999997</c:v>
                </c:pt>
              </c:numCache>
            </c:numRef>
          </c:val>
          <c:extLst>
            <c:ext xmlns:c16="http://schemas.microsoft.com/office/drawing/2014/chart" uri="{C3380CC4-5D6E-409C-BE32-E72D297353CC}">
              <c16:uniqueId val="{00000000-EE85-4A27-A69D-EA1E836E4544}"/>
            </c:ext>
          </c:extLst>
        </c:ser>
        <c:ser>
          <c:idx val="1"/>
          <c:order val="1"/>
          <c:tx>
            <c:strRef>
              <c:f>[1]Processing!$A$51</c:f>
              <c:strCache>
                <c:ptCount val="1"/>
                <c:pt idx="0">
                  <c:v>video</c:v>
                </c:pt>
              </c:strCache>
            </c:strRef>
          </c:tx>
          <c:spPr>
            <a:solidFill>
              <a:srgbClr val="00FFFF"/>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[1]Processing!$B$51:$Q$51</c:f>
              <c:numCache>
                <c:formatCode>General</c:formatCode>
                <c:ptCount val="16"/>
                <c:pt idx="0">
                  <c:v>31575.029999999995</c:v>
                </c:pt>
                <c:pt idx="1">
                  <c:v>30583.200000000001</c:v>
                </c:pt>
                <c:pt idx="2">
                  <c:v>29524.799999999999</c:v>
                </c:pt>
                <c:pt idx="3">
                  <c:v>28532.970000000005</c:v>
                </c:pt>
                <c:pt idx="4">
                  <c:v>33470.81</c:v>
                </c:pt>
                <c:pt idx="5">
                  <c:v>24892.14</c:v>
                </c:pt>
                <c:pt idx="6">
                  <c:v>27861.86</c:v>
                </c:pt>
                <c:pt idx="7">
                  <c:v>19283.190000000002</c:v>
                </c:pt>
                <c:pt idx="8">
                  <c:v>33677.840000000004</c:v>
                </c:pt>
                <c:pt idx="9">
                  <c:v>24311.620000000003</c:v>
                </c:pt>
                <c:pt idx="10">
                  <c:v>35771.879999999997</c:v>
                </c:pt>
                <c:pt idx="11">
                  <c:v>26405.66</c:v>
                </c:pt>
                <c:pt idx="12">
                  <c:v>29785.03</c:v>
                </c:pt>
                <c:pt idx="13">
                  <c:v>19577.46</c:v>
                </c:pt>
                <c:pt idx="14">
                  <c:v>33152.54</c:v>
                </c:pt>
                <c:pt idx="15">
                  <c:v>22944.97</c:v>
                </c:pt>
              </c:numCache>
            </c:numRef>
          </c:val>
          <c:extLst>
            <c:ext xmlns:c16="http://schemas.microsoft.com/office/drawing/2014/chart" uri="{C3380CC4-5D6E-409C-BE32-E72D297353CC}">
              <c16:uniqueId val="{00000001-EE85-4A27-A69D-EA1E836E4544}"/>
            </c:ext>
          </c:extLst>
        </c:ser>
        <c:ser>
          <c:idx val="2"/>
          <c:order val="2"/>
          <c:tx>
            <c:strRef>
              <c:f>[1]Processing!$A$52</c:f>
              <c:strCache>
                <c:ptCount val="1"/>
                <c:pt idx="0">
                  <c:v>books</c:v>
                </c:pt>
              </c:strCache>
            </c:strRef>
          </c:tx>
          <c:spPr>
            <a:solidFill>
              <a:srgbClr val="8D1FF8"/>
            </a:solidFill>
            <a:ln>
              <a:noFill/>
            </a:ln>
            <a:effectLst/>
          </c:spPr>
          <c:invertIfNegative val="0"/>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[1]Processing!$B$52:$Q$52</c:f>
              <c:numCache>
                <c:formatCode>General</c:formatCode>
                <c:ptCount val="16"/>
                <c:pt idx="0">
                  <c:v>14033.209999999997</c:v>
                </c:pt>
                <c:pt idx="1">
                  <c:v>14759.49</c:v>
                </c:pt>
                <c:pt idx="2">
                  <c:v>21662.010000000002</c:v>
                </c:pt>
                <c:pt idx="3">
                  <c:v>22388.289999999997</c:v>
                </c:pt>
                <c:pt idx="4">
                  <c:v>17633.45</c:v>
                </c:pt>
                <c:pt idx="5">
                  <c:v>16723.12</c:v>
                </c:pt>
                <c:pt idx="6">
                  <c:v>18826.38</c:v>
                </c:pt>
                <c:pt idx="7">
                  <c:v>17916.049999999996</c:v>
                </c:pt>
                <c:pt idx="8">
                  <c:v>20501.740000000002</c:v>
                </c:pt>
                <c:pt idx="9">
                  <c:v>17990.399999999998</c:v>
                </c:pt>
                <c:pt idx="10">
                  <c:v>18206.599999999999</c:v>
                </c:pt>
                <c:pt idx="11">
                  <c:v>15695.259999999998</c:v>
                </c:pt>
                <c:pt idx="12">
                  <c:v>16013.17</c:v>
                </c:pt>
                <c:pt idx="13">
                  <c:v>18013.879999999997</c:v>
                </c:pt>
                <c:pt idx="14">
                  <c:v>17313.62</c:v>
                </c:pt>
                <c:pt idx="15">
                  <c:v>19314.330000000002</c:v>
                </c:pt>
              </c:numCache>
            </c:numRef>
          </c:val>
          <c:extLst>
            <c:ext xmlns:c16="http://schemas.microsoft.com/office/drawing/2014/chart" uri="{C3380CC4-5D6E-409C-BE32-E72D297353CC}">
              <c16:uniqueId val="{00000002-EE85-4A27-A69D-EA1E836E4544}"/>
            </c:ext>
          </c:extLst>
        </c:ser>
        <c:dLbls>
          <c:showLegendKey val="0"/>
          <c:showVal val="0"/>
          <c:showCatName val="0"/>
          <c:showSerName val="0"/>
          <c:showPercent val="0"/>
          <c:showBubbleSize val="0"/>
        </c:dLbls>
        <c:gapWidth val="100"/>
        <c:overlap val="100"/>
        <c:axId val="1400170928"/>
        <c:axId val="1400171344"/>
      </c:barChart>
      <c:lineChart>
        <c:grouping val="standard"/>
        <c:varyColors val="0"/>
        <c:ser>
          <c:idx val="3"/>
          <c:order val="3"/>
          <c:spPr>
            <a:ln w="28575" cap="rnd">
              <a:noFill/>
              <a:round/>
            </a:ln>
            <a:effectLst/>
          </c:spPr>
          <c:marker>
            <c:symbol val="none"/>
          </c:marker>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[1]Processing!$B$53:$Q$53</c:f>
              <c:numCache>
                <c:formatCode>General</c:formatCode>
                <c:ptCount val="16"/>
                <c:pt idx="0">
                  <c:v>219127.33333333334</c:v>
                </c:pt>
                <c:pt idx="1">
                  <c:v>219127.33333333334</c:v>
                </c:pt>
                <c:pt idx="2">
                  <c:v>219127.33333333334</c:v>
                </c:pt>
                <c:pt idx="3">
                  <c:v>219127.33333333334</c:v>
                </c:pt>
                <c:pt idx="4">
                  <c:v>220142</c:v>
                </c:pt>
                <c:pt idx="5">
                  <c:v>220142</c:v>
                </c:pt>
                <c:pt idx="6">
                  <c:v>220142</c:v>
                </c:pt>
                <c:pt idx="7">
                  <c:v>220142</c:v>
                </c:pt>
                <c:pt idx="8">
                  <c:v>212849.33333333334</c:v>
                </c:pt>
                <c:pt idx="9">
                  <c:v>212849.33333333334</c:v>
                </c:pt>
                <c:pt idx="10">
                  <c:v>212849.33333333334</c:v>
                </c:pt>
                <c:pt idx="11">
                  <c:v>212849.33333333334</c:v>
                </c:pt>
                <c:pt idx="12">
                  <c:v>213870.66666666666</c:v>
                </c:pt>
                <c:pt idx="13">
                  <c:v>213870.66666666666</c:v>
                </c:pt>
                <c:pt idx="14">
                  <c:v>213870.66666666666</c:v>
                </c:pt>
                <c:pt idx="15">
                  <c:v>213870.66666666666</c:v>
                </c:pt>
              </c:numCache>
            </c:numRef>
          </c:val>
          <c:smooth val="0"/>
          <c:extLst>
            <c:ext xmlns:c16="http://schemas.microsoft.com/office/drawing/2014/chart" uri="{C3380CC4-5D6E-409C-BE32-E72D297353CC}">
              <c16:uniqueId val="{00000003-EE85-4A27-A69D-EA1E836E4544}"/>
            </c:ext>
          </c:extLst>
        </c:ser>
        <c:ser>
          <c:idx val="4"/>
          <c:order val="4"/>
          <c:spPr>
            <a:ln w="28575" cap="rnd">
              <a:noFill/>
              <a:round/>
            </a:ln>
            <a:effectLst/>
          </c:spPr>
          <c:marker>
            <c:symbol val="none"/>
          </c:marker>
          <c:cat>
            <c:multiLvlStrRef>
              <c:f>[1]Processing!$B$48:$Q$49</c:f>
              <c:multiLvlStrCache>
                <c:ptCount val="16"/>
                <c:lvl>
                  <c:pt idx="0">
                    <c:v>M1</c:v>
                  </c:pt>
                  <c:pt idx="1">
                    <c:v>M2</c:v>
                  </c:pt>
                  <c:pt idx="2">
                    <c:v>M3</c:v>
                  </c:pt>
                  <c:pt idx="3">
                    <c:v>M4</c:v>
                  </c:pt>
                  <c:pt idx="4">
                    <c:v>M5</c:v>
                  </c:pt>
                  <c:pt idx="5">
                    <c:v>M6</c:v>
                  </c:pt>
                  <c:pt idx="6">
                    <c:v>M7</c:v>
                  </c:pt>
                  <c:pt idx="7">
                    <c:v>M8</c:v>
                  </c:pt>
                  <c:pt idx="8">
                    <c:v>M9</c:v>
                  </c:pt>
                  <c:pt idx="9">
                    <c:v>M10</c:v>
                  </c:pt>
                  <c:pt idx="10">
                    <c:v>M11</c:v>
                  </c:pt>
                  <c:pt idx="11">
                    <c:v>M12</c:v>
                  </c:pt>
                  <c:pt idx="12">
                    <c:v>M13</c:v>
                  </c:pt>
                  <c:pt idx="13">
                    <c:v>M14</c:v>
                  </c:pt>
                  <c:pt idx="14">
                    <c:v>M15</c:v>
                  </c:pt>
                  <c:pt idx="15">
                    <c:v>M16</c:v>
                  </c:pt>
                </c:lvl>
                <c:lvl>
                  <c:pt idx="0">
                    <c:v>North</c:v>
                  </c:pt>
                  <c:pt idx="4">
                    <c:v>East</c:v>
                  </c:pt>
                  <c:pt idx="8">
                    <c:v>South</c:v>
                  </c:pt>
                  <c:pt idx="12">
                    <c:v>West</c:v>
                  </c:pt>
                </c:lvl>
              </c:multiLvlStrCache>
            </c:multiLvlStrRef>
          </c:cat>
          <c:val>
            <c:numRef>
              <c:f>[1]Processing!$B$54:$Q$54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4-EE85-4A27-A69D-EA1E836E4544}"/>
            </c:ext>
          </c:extLst>
        </c:ser>
        <c:dLbls>
          <c:showLegendKey val="0"/>
          <c:showVal val="0"/>
          <c:showCatName val="0"/>
          <c:showSerName val="0"/>
          <c:showPercent val="0"/>
          <c:showBubbleSize val="0"/>
        </c:dLbls>
        <c:upDownBars>
          <c:gapWidth val="0"/>
          <c:upBars>
            <c:spPr>
              <a:solidFill>
                <a:schemeClr val="lt1"/>
              </a:solidFill>
              <a:ln w="9525" cap="flat" cmpd="sng" algn="ctr">
                <a:solidFill>
                  <a:schemeClr val="tx1">
                    <a:lumMod val="65000"/>
                    <a:lumOff val="35000"/>
                  </a:schemeClr>
                </a:solidFill>
                <a:round/>
              </a:ln>
              <a:effectLst/>
            </c:spPr>
          </c:upBars>
          <c:downBars>
            <c:spPr>
              <a:gradFill>
                <a:gsLst>
                  <a:gs pos="0">
                    <a:srgbClr val="7030A0">
                      <a:alpha val="74000"/>
                    </a:srgbClr>
                  </a:gs>
                  <a:gs pos="72000">
                    <a:srgbClr val="B686DA">
                      <a:alpha val="0"/>
                    </a:srgbClr>
                  </a:gs>
                </a:gsLst>
                <a:lin ang="5400000" scaled="1"/>
              </a:gradFill>
              <a:ln w="9525" cap="flat" cmpd="sng" algn="ctr">
                <a:solidFill>
                  <a:schemeClr val="tx1"/>
                </a:solidFill>
                <a:round/>
              </a:ln>
              <a:effectLst/>
            </c:spPr>
          </c:downBars>
        </c:upDownBars>
        <c:marker val="1"/>
        <c:smooth val="0"/>
        <c:axId val="1400170928"/>
        <c:axId val="1400171344"/>
      </c:lineChart>
      <c:catAx>
        <c:axId val="1400170928"/>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crossAx val="1400171344"/>
        <c:crosses val="autoZero"/>
        <c:auto val="1"/>
        <c:lblAlgn val="ctr"/>
        <c:lblOffset val="100"/>
        <c:noMultiLvlLbl val="0"/>
      </c:catAx>
      <c:valAx>
        <c:axId val="1400171344"/>
        <c:scaling>
          <c:orientation val="minMax"/>
        </c:scaling>
        <c:delete val="1"/>
        <c:axPos val="l"/>
        <c:numFmt formatCode="General" sourceLinked="1"/>
        <c:majorTickMark val="none"/>
        <c:minorTickMark val="none"/>
        <c:tickLblPos val="nextTo"/>
        <c:crossAx val="1400170928"/>
        <c:crosses val="autoZero"/>
        <c:crossBetween val="between"/>
      </c:valAx>
      <c:spPr>
        <a:noFill/>
        <a:ln>
          <a:noFill/>
        </a:ln>
        <a:effectLst/>
      </c:spPr>
    </c:plotArea>
    <c:legend>
      <c:legendPos val="b"/>
      <c:legendEntry>
        <c:idx val="3"/>
        <c:delete val="1"/>
      </c:legendEntry>
      <c:legendEntry>
        <c:idx val="4"/>
        <c:delete val="1"/>
      </c:legendEntry>
      <c:layout>
        <c:manualLayout>
          <c:xMode val="edge"/>
          <c:yMode val="edge"/>
          <c:x val="0.33656896005167586"/>
          <c:y val="0.88649244143462647"/>
          <c:w val="0.32686195895160924"/>
          <c:h val="9.246922455975169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rgbClr val="B686DA">
                    <a:alpha val="67000"/>
                  </a:srgbClr>
                </a:gs>
                <a:gs pos="100000">
                  <a:srgbClr val="FE4C35">
                    <a:alpha val="0"/>
                  </a:srgbClr>
                </a:gs>
              </a:gsLst>
              <a:lin ang="5400000" scaled="1"/>
            </a:gradFill>
            <a:ln>
              <a:noFill/>
            </a:ln>
            <a:effectLst/>
          </c:spPr>
          <c:invertIfNegative val="0"/>
          <c:val>
            <c:numRef>
              <c:f>[1]Processing!$T$34:$T$45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75EA-4B2D-AF1B-5F4D43D0E659}"/>
            </c:ext>
          </c:extLst>
        </c:ser>
        <c:dLbls>
          <c:showLegendKey val="0"/>
          <c:showVal val="0"/>
          <c:showCatName val="0"/>
          <c:showSerName val="0"/>
          <c:showPercent val="0"/>
          <c:showBubbleSize val="0"/>
        </c:dLbls>
        <c:gapWidth val="500"/>
        <c:axId val="1952031823"/>
        <c:axId val="1952032655"/>
      </c:barChart>
      <c:scatterChart>
        <c:scatterStyle val="lineMarker"/>
        <c:varyColors val="0"/>
        <c:ser>
          <c:idx val="1"/>
          <c:order val="1"/>
          <c:spPr>
            <a:ln w="25400" cap="rnd">
              <a:noFill/>
              <a:round/>
            </a:ln>
            <a:effectLst/>
          </c:spPr>
          <c:marker>
            <c:symbol val="circle"/>
            <c:size val="10"/>
            <c:spPr>
              <a:noFill/>
              <a:ln w="19050">
                <a:solidFill>
                  <a:srgbClr val="FF00FF"/>
                </a:solidFill>
              </a:ln>
              <a:effectLst/>
            </c:spPr>
          </c:marker>
          <c:xVal>
            <c:numRef>
              <c:f>[1]Processing!$R$34</c:f>
              <c:numCache>
                <c:formatCode>General</c:formatCode>
                <c:ptCount val="1"/>
                <c:pt idx="0">
                  <c:v>1</c:v>
                </c:pt>
              </c:numCache>
            </c:numRef>
          </c:xVal>
          <c:yVal>
            <c:numRef>
              <c:f>[1]Processing!$S$34</c:f>
              <c:numCache>
                <c:formatCode>General</c:formatCode>
                <c:ptCount val="1"/>
                <c:pt idx="0">
                  <c:v>3.3188657407407416E-3</c:v>
                </c:pt>
              </c:numCache>
            </c:numRef>
          </c:yVal>
          <c:smooth val="0"/>
          <c:extLst>
            <c:ext xmlns:c16="http://schemas.microsoft.com/office/drawing/2014/chart" uri="{C3380CC4-5D6E-409C-BE32-E72D297353CC}">
              <c16:uniqueId val="{00000001-75EA-4B2D-AF1B-5F4D43D0E659}"/>
            </c:ext>
          </c:extLst>
        </c:ser>
        <c:ser>
          <c:idx val="2"/>
          <c:order val="2"/>
          <c:spPr>
            <a:ln w="25400" cap="rnd">
              <a:noFill/>
              <a:round/>
            </a:ln>
            <a:effectLst/>
          </c:spPr>
          <c:marker>
            <c:symbol val="circle"/>
            <c:size val="10"/>
            <c:spPr>
              <a:noFill/>
              <a:ln w="19050">
                <a:solidFill>
                  <a:srgbClr val="FF00FF"/>
                </a:solidFill>
              </a:ln>
              <a:effectLst/>
            </c:spPr>
          </c:marker>
          <c:xVal>
            <c:numRef>
              <c:f>[1]Processing!$R$35</c:f>
              <c:numCache>
                <c:formatCode>General</c:formatCode>
                <c:ptCount val="1"/>
                <c:pt idx="0">
                  <c:v>2</c:v>
                </c:pt>
              </c:numCache>
            </c:numRef>
          </c:xVal>
          <c:yVal>
            <c:numRef>
              <c:f>[1]Processing!$S$35</c:f>
              <c:numCache>
                <c:formatCode>General</c:formatCode>
                <c:ptCount val="1"/>
                <c:pt idx="0">
                  <c:v>2.7498070987654324E-3</c:v>
                </c:pt>
              </c:numCache>
            </c:numRef>
          </c:yVal>
          <c:smooth val="0"/>
          <c:extLst>
            <c:ext xmlns:c16="http://schemas.microsoft.com/office/drawing/2014/chart" uri="{C3380CC4-5D6E-409C-BE32-E72D297353CC}">
              <c16:uniqueId val="{00000002-75EA-4B2D-AF1B-5F4D43D0E659}"/>
            </c:ext>
          </c:extLst>
        </c:ser>
        <c:ser>
          <c:idx val="3"/>
          <c:order val="3"/>
          <c:spPr>
            <a:ln w="25400" cap="rnd">
              <a:noFill/>
              <a:round/>
            </a:ln>
            <a:effectLst/>
          </c:spPr>
          <c:marker>
            <c:symbol val="circle"/>
            <c:size val="10"/>
            <c:spPr>
              <a:noFill/>
              <a:ln w="19050">
                <a:solidFill>
                  <a:srgbClr val="FF00FF"/>
                </a:solidFill>
              </a:ln>
              <a:effectLst/>
            </c:spPr>
          </c:marker>
          <c:xVal>
            <c:numRef>
              <c:f>[1]Processing!$R$36</c:f>
              <c:numCache>
                <c:formatCode>General</c:formatCode>
                <c:ptCount val="1"/>
                <c:pt idx="0">
                  <c:v>3</c:v>
                </c:pt>
              </c:numCache>
            </c:numRef>
          </c:xVal>
          <c:yVal>
            <c:numRef>
              <c:f>[1]Processing!$S$36</c:f>
              <c:numCache>
                <c:formatCode>General</c:formatCode>
                <c:ptCount val="1"/>
                <c:pt idx="0">
                  <c:v>1.7480066872427981E-3</c:v>
                </c:pt>
              </c:numCache>
            </c:numRef>
          </c:yVal>
          <c:smooth val="0"/>
          <c:extLst>
            <c:ext xmlns:c16="http://schemas.microsoft.com/office/drawing/2014/chart" uri="{C3380CC4-5D6E-409C-BE32-E72D297353CC}">
              <c16:uniqueId val="{00000003-75EA-4B2D-AF1B-5F4D43D0E659}"/>
            </c:ext>
          </c:extLst>
        </c:ser>
        <c:ser>
          <c:idx val="4"/>
          <c:order val="4"/>
          <c:spPr>
            <a:ln w="25400" cap="rnd">
              <a:noFill/>
              <a:round/>
            </a:ln>
            <a:effectLst/>
          </c:spPr>
          <c:marker>
            <c:symbol val="circle"/>
            <c:size val="10"/>
            <c:spPr>
              <a:noFill/>
              <a:ln w="19050">
                <a:solidFill>
                  <a:srgbClr val="FF00FF"/>
                </a:solidFill>
              </a:ln>
              <a:effectLst/>
            </c:spPr>
          </c:marker>
          <c:xVal>
            <c:numRef>
              <c:f>[1]Processing!$R$37</c:f>
              <c:numCache>
                <c:formatCode>General</c:formatCode>
                <c:ptCount val="1"/>
                <c:pt idx="0">
                  <c:v>4</c:v>
                </c:pt>
              </c:numCache>
            </c:numRef>
          </c:xVal>
          <c:yVal>
            <c:numRef>
              <c:f>[1]Processing!$S$37</c:f>
              <c:numCache>
                <c:formatCode>General</c:formatCode>
                <c:ptCount val="1"/>
                <c:pt idx="0">
                  <c:v>4.0097736625514411E-3</c:v>
                </c:pt>
              </c:numCache>
            </c:numRef>
          </c:yVal>
          <c:smooth val="0"/>
          <c:extLst>
            <c:ext xmlns:c16="http://schemas.microsoft.com/office/drawing/2014/chart" uri="{C3380CC4-5D6E-409C-BE32-E72D297353CC}">
              <c16:uniqueId val="{00000004-75EA-4B2D-AF1B-5F4D43D0E659}"/>
            </c:ext>
          </c:extLst>
        </c:ser>
        <c:ser>
          <c:idx val="5"/>
          <c:order val="5"/>
          <c:spPr>
            <a:ln w="25400" cap="rnd">
              <a:noFill/>
              <a:round/>
            </a:ln>
            <a:effectLst/>
          </c:spPr>
          <c:marker>
            <c:symbol val="circle"/>
            <c:size val="10"/>
            <c:spPr>
              <a:noFill/>
              <a:ln w="19050">
                <a:solidFill>
                  <a:srgbClr val="FF00FF"/>
                </a:solidFill>
              </a:ln>
              <a:effectLst/>
            </c:spPr>
          </c:marker>
          <c:xVal>
            <c:numRef>
              <c:f>[1]Processing!$R$38</c:f>
              <c:numCache>
                <c:formatCode>General</c:formatCode>
                <c:ptCount val="1"/>
                <c:pt idx="0">
                  <c:v>5</c:v>
                </c:pt>
              </c:numCache>
            </c:numRef>
          </c:xVal>
          <c:yVal>
            <c:numRef>
              <c:f>[1]Processing!$S$38</c:f>
              <c:numCache>
                <c:formatCode>General</c:formatCode>
                <c:ptCount val="1"/>
                <c:pt idx="0">
                  <c:v>2.9292052469135797E-3</c:v>
                </c:pt>
              </c:numCache>
            </c:numRef>
          </c:yVal>
          <c:smooth val="0"/>
          <c:extLst>
            <c:ext xmlns:c16="http://schemas.microsoft.com/office/drawing/2014/chart" uri="{C3380CC4-5D6E-409C-BE32-E72D297353CC}">
              <c16:uniqueId val="{00000005-75EA-4B2D-AF1B-5F4D43D0E659}"/>
            </c:ext>
          </c:extLst>
        </c:ser>
        <c:ser>
          <c:idx val="6"/>
          <c:order val="6"/>
          <c:spPr>
            <a:ln w="25400" cap="rnd">
              <a:noFill/>
              <a:round/>
            </a:ln>
            <a:effectLst/>
          </c:spPr>
          <c:marker>
            <c:symbol val="circle"/>
            <c:size val="10"/>
            <c:spPr>
              <a:noFill/>
              <a:ln w="19050">
                <a:solidFill>
                  <a:srgbClr val="FF00FF"/>
                </a:solidFill>
              </a:ln>
              <a:effectLst/>
            </c:spPr>
          </c:marker>
          <c:xVal>
            <c:numRef>
              <c:f>[1]Processing!$R$39</c:f>
              <c:numCache>
                <c:formatCode>General</c:formatCode>
                <c:ptCount val="1"/>
                <c:pt idx="0">
                  <c:v>6</c:v>
                </c:pt>
              </c:numCache>
            </c:numRef>
          </c:xVal>
          <c:yVal>
            <c:numRef>
              <c:f>[1]Processing!$S$39</c:f>
              <c:numCache>
                <c:formatCode>General</c:formatCode>
                <c:ptCount val="1"/>
                <c:pt idx="0">
                  <c:v>3.5852301954732504E-3</c:v>
                </c:pt>
              </c:numCache>
            </c:numRef>
          </c:yVal>
          <c:smooth val="0"/>
          <c:extLst>
            <c:ext xmlns:c16="http://schemas.microsoft.com/office/drawing/2014/chart" uri="{C3380CC4-5D6E-409C-BE32-E72D297353CC}">
              <c16:uniqueId val="{00000006-75EA-4B2D-AF1B-5F4D43D0E659}"/>
            </c:ext>
          </c:extLst>
        </c:ser>
        <c:ser>
          <c:idx val="7"/>
          <c:order val="7"/>
          <c:spPr>
            <a:ln w="25400" cap="rnd">
              <a:noFill/>
              <a:round/>
            </a:ln>
            <a:effectLst/>
          </c:spPr>
          <c:marker>
            <c:symbol val="circle"/>
            <c:size val="10"/>
            <c:spPr>
              <a:noFill/>
              <a:ln w="19050">
                <a:solidFill>
                  <a:srgbClr val="FF00FF"/>
                </a:solidFill>
              </a:ln>
              <a:effectLst/>
            </c:spPr>
          </c:marker>
          <c:xVal>
            <c:numRef>
              <c:f>[1]Processing!$R$40</c:f>
              <c:numCache>
                <c:formatCode>General</c:formatCode>
                <c:ptCount val="1"/>
                <c:pt idx="0">
                  <c:v>7</c:v>
                </c:pt>
              </c:numCache>
            </c:numRef>
          </c:xVal>
          <c:yVal>
            <c:numRef>
              <c:f>[1]Processing!$S$40</c:f>
              <c:numCache>
                <c:formatCode>General</c:formatCode>
                <c:ptCount val="1"/>
                <c:pt idx="0">
                  <c:v>2.9865933641975307E-3</c:v>
                </c:pt>
              </c:numCache>
            </c:numRef>
          </c:yVal>
          <c:smooth val="0"/>
          <c:extLst>
            <c:ext xmlns:c16="http://schemas.microsoft.com/office/drawing/2014/chart" uri="{C3380CC4-5D6E-409C-BE32-E72D297353CC}">
              <c16:uniqueId val="{00000007-75EA-4B2D-AF1B-5F4D43D0E659}"/>
            </c:ext>
          </c:extLst>
        </c:ser>
        <c:ser>
          <c:idx val="8"/>
          <c:order val="8"/>
          <c:spPr>
            <a:ln w="25400" cap="rnd">
              <a:noFill/>
              <a:round/>
            </a:ln>
            <a:effectLst/>
          </c:spPr>
          <c:marker>
            <c:symbol val="circle"/>
            <c:size val="10"/>
            <c:spPr>
              <a:noFill/>
              <a:ln w="19050">
                <a:solidFill>
                  <a:srgbClr val="FF00FF"/>
                </a:solidFill>
              </a:ln>
              <a:effectLst/>
            </c:spPr>
          </c:marker>
          <c:xVal>
            <c:numRef>
              <c:f>[1]Processing!$R$41</c:f>
              <c:numCache>
                <c:formatCode>General</c:formatCode>
                <c:ptCount val="1"/>
                <c:pt idx="0">
                  <c:v>8</c:v>
                </c:pt>
              </c:numCache>
            </c:numRef>
          </c:xVal>
          <c:yVal>
            <c:numRef>
              <c:f>[1]Processing!$S$41</c:f>
              <c:numCache>
                <c:formatCode>General</c:formatCode>
                <c:ptCount val="1"/>
                <c:pt idx="0">
                  <c:v>3.9009452160493818E-3</c:v>
                </c:pt>
              </c:numCache>
            </c:numRef>
          </c:yVal>
          <c:smooth val="0"/>
          <c:extLst>
            <c:ext xmlns:c16="http://schemas.microsoft.com/office/drawing/2014/chart" uri="{C3380CC4-5D6E-409C-BE32-E72D297353CC}">
              <c16:uniqueId val="{00000008-75EA-4B2D-AF1B-5F4D43D0E659}"/>
            </c:ext>
          </c:extLst>
        </c:ser>
        <c:ser>
          <c:idx val="9"/>
          <c:order val="9"/>
          <c:spPr>
            <a:ln w="25400" cap="rnd">
              <a:noFill/>
              <a:round/>
            </a:ln>
            <a:effectLst/>
          </c:spPr>
          <c:marker>
            <c:symbol val="circle"/>
            <c:size val="10"/>
            <c:spPr>
              <a:noFill/>
              <a:ln w="19050">
                <a:solidFill>
                  <a:srgbClr val="FF00FF"/>
                </a:solidFill>
              </a:ln>
              <a:effectLst/>
            </c:spPr>
          </c:marker>
          <c:xVal>
            <c:numRef>
              <c:f>[1]Processing!$R$42</c:f>
              <c:numCache>
                <c:formatCode>General</c:formatCode>
                <c:ptCount val="1"/>
                <c:pt idx="0">
                  <c:v>9</c:v>
                </c:pt>
              </c:numCache>
            </c:numRef>
          </c:xVal>
          <c:yVal>
            <c:numRef>
              <c:f>[1]Processing!$S$42</c:f>
              <c:numCache>
                <c:formatCode>General</c:formatCode>
                <c:ptCount val="1"/>
                <c:pt idx="0">
                  <c:v>4.4153485082304537E-3</c:v>
                </c:pt>
              </c:numCache>
            </c:numRef>
          </c:yVal>
          <c:smooth val="0"/>
          <c:extLst>
            <c:ext xmlns:c16="http://schemas.microsoft.com/office/drawing/2014/chart" uri="{C3380CC4-5D6E-409C-BE32-E72D297353CC}">
              <c16:uniqueId val="{00000009-75EA-4B2D-AF1B-5F4D43D0E659}"/>
            </c:ext>
          </c:extLst>
        </c:ser>
        <c:ser>
          <c:idx val="10"/>
          <c:order val="10"/>
          <c:spPr>
            <a:ln w="25400" cap="rnd">
              <a:noFill/>
              <a:round/>
            </a:ln>
            <a:effectLst/>
          </c:spPr>
          <c:marker>
            <c:symbol val="circle"/>
            <c:size val="10"/>
            <c:spPr>
              <a:noFill/>
              <a:ln w="19050">
                <a:solidFill>
                  <a:srgbClr val="FF00FF"/>
                </a:solidFill>
              </a:ln>
              <a:effectLst/>
            </c:spPr>
          </c:marker>
          <c:xVal>
            <c:numRef>
              <c:f>[1]Processing!$R$43</c:f>
              <c:numCache>
                <c:formatCode>General</c:formatCode>
                <c:ptCount val="1"/>
                <c:pt idx="0">
                  <c:v>10</c:v>
                </c:pt>
              </c:numCache>
            </c:numRef>
          </c:xVal>
          <c:yVal>
            <c:numRef>
              <c:f>[1]Processing!$S$43</c:f>
              <c:numCache>
                <c:formatCode>General</c:formatCode>
                <c:ptCount val="1"/>
                <c:pt idx="0">
                  <c:v>2.9087898662551429E-3</c:v>
                </c:pt>
              </c:numCache>
            </c:numRef>
          </c:yVal>
          <c:smooth val="0"/>
          <c:extLst>
            <c:ext xmlns:c16="http://schemas.microsoft.com/office/drawing/2014/chart" uri="{C3380CC4-5D6E-409C-BE32-E72D297353CC}">
              <c16:uniqueId val="{0000000A-75EA-4B2D-AF1B-5F4D43D0E659}"/>
            </c:ext>
          </c:extLst>
        </c:ser>
        <c:ser>
          <c:idx val="11"/>
          <c:order val="11"/>
          <c:spPr>
            <a:ln w="25400" cap="rnd">
              <a:noFill/>
              <a:round/>
            </a:ln>
            <a:effectLst/>
          </c:spPr>
          <c:marker>
            <c:symbol val="circle"/>
            <c:size val="10"/>
            <c:spPr>
              <a:noFill/>
              <a:ln w="19050">
                <a:solidFill>
                  <a:srgbClr val="FF00FF"/>
                </a:solidFill>
              </a:ln>
              <a:effectLst/>
            </c:spPr>
          </c:marker>
          <c:xVal>
            <c:numRef>
              <c:f>[1]Processing!$R$44</c:f>
              <c:numCache>
                <c:formatCode>General</c:formatCode>
                <c:ptCount val="1"/>
                <c:pt idx="0">
                  <c:v>11</c:v>
                </c:pt>
              </c:numCache>
            </c:numRef>
          </c:xVal>
          <c:yVal>
            <c:numRef>
              <c:f>[1]Processing!$S$44</c:f>
              <c:numCache>
                <c:formatCode>General</c:formatCode>
                <c:ptCount val="1"/>
                <c:pt idx="0">
                  <c:v>3.614647633744856E-3</c:v>
                </c:pt>
              </c:numCache>
            </c:numRef>
          </c:yVal>
          <c:smooth val="0"/>
          <c:extLst>
            <c:ext xmlns:c16="http://schemas.microsoft.com/office/drawing/2014/chart" uri="{C3380CC4-5D6E-409C-BE32-E72D297353CC}">
              <c16:uniqueId val="{0000000B-75EA-4B2D-AF1B-5F4D43D0E659}"/>
            </c:ext>
          </c:extLst>
        </c:ser>
        <c:ser>
          <c:idx val="12"/>
          <c:order val="12"/>
          <c:spPr>
            <a:ln w="25400" cap="rnd">
              <a:noFill/>
              <a:round/>
            </a:ln>
            <a:effectLst/>
          </c:spPr>
          <c:marker>
            <c:symbol val="circle"/>
            <c:size val="10"/>
            <c:spPr>
              <a:noFill/>
              <a:ln w="19050">
                <a:solidFill>
                  <a:srgbClr val="FF00FF"/>
                </a:solidFill>
              </a:ln>
              <a:effectLst/>
            </c:spPr>
          </c:marker>
          <c:xVal>
            <c:numRef>
              <c:f>[1]Processing!$R$45</c:f>
              <c:numCache>
                <c:formatCode>General</c:formatCode>
                <c:ptCount val="1"/>
                <c:pt idx="0">
                  <c:v>12</c:v>
                </c:pt>
              </c:numCache>
            </c:numRef>
          </c:xVal>
          <c:yVal>
            <c:numRef>
              <c:f>[1]Processing!$S$45</c:f>
              <c:numCache>
                <c:formatCode>General</c:formatCode>
                <c:ptCount val="1"/>
                <c:pt idx="0">
                  <c:v>3.1658307613168721E-3</c:v>
                </c:pt>
              </c:numCache>
            </c:numRef>
          </c:yVal>
          <c:smooth val="0"/>
          <c:extLst>
            <c:ext xmlns:c16="http://schemas.microsoft.com/office/drawing/2014/chart" uri="{C3380CC4-5D6E-409C-BE32-E72D297353CC}">
              <c16:uniqueId val="{0000000C-75EA-4B2D-AF1B-5F4D43D0E659}"/>
            </c:ext>
          </c:extLst>
        </c:ser>
        <c:dLbls>
          <c:showLegendKey val="0"/>
          <c:showVal val="0"/>
          <c:showCatName val="0"/>
          <c:showSerName val="0"/>
          <c:showPercent val="0"/>
          <c:showBubbleSize val="0"/>
        </c:dLbls>
        <c:axId val="1952031823"/>
        <c:axId val="1952032655"/>
      </c:scatterChart>
      <c:catAx>
        <c:axId val="1952031823"/>
        <c:scaling>
          <c:orientation val="minMax"/>
        </c:scaling>
        <c:delete val="0"/>
        <c:axPos val="b"/>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952032655"/>
        <c:crosses val="autoZero"/>
        <c:auto val="1"/>
        <c:lblAlgn val="ctr"/>
        <c:lblOffset val="100"/>
        <c:noMultiLvlLbl val="0"/>
      </c:catAx>
      <c:valAx>
        <c:axId val="195203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95203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7423151907245"/>
          <c:y val="4.2073883579691648E-2"/>
          <c:w val="0.66448913049945557"/>
          <c:h val="0.78557377079930579"/>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64A-4CE4-AB0F-C8BE92E444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64A-4CE4-AB0F-C8BE92E444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64A-4CE4-AB0F-C8BE92E444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64A-4CE4-AB0F-C8BE92E444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764A-4CE4-AB0F-C8BE92E44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Dataset!$N$2:$N$6</c:f>
              <c:strCache>
                <c:ptCount val="5"/>
                <c:pt idx="0">
                  <c:v>Gold</c:v>
                </c:pt>
                <c:pt idx="1">
                  <c:v>Bonds</c:v>
                </c:pt>
                <c:pt idx="2">
                  <c:v>Stock </c:v>
                </c:pt>
                <c:pt idx="3">
                  <c:v>Warehouse</c:v>
                </c:pt>
                <c:pt idx="4">
                  <c:v>Land</c:v>
                </c:pt>
              </c:strCache>
            </c:strRef>
          </c:cat>
          <c:val>
            <c:numRef>
              <c:f>Dataset!$O$2:$O$6</c:f>
              <c:numCache>
                <c:formatCode>"$"#,##0</c:formatCode>
                <c:ptCount val="5"/>
                <c:pt idx="0">
                  <c:v>11258</c:v>
                </c:pt>
                <c:pt idx="1">
                  <c:v>14385</c:v>
                </c:pt>
                <c:pt idx="2">
                  <c:v>14240</c:v>
                </c:pt>
                <c:pt idx="3">
                  <c:v>13825</c:v>
                </c:pt>
                <c:pt idx="4">
                  <c:v>13583</c:v>
                </c:pt>
              </c:numCache>
            </c:numRef>
          </c:val>
          <c:extLst>
            <c:ext xmlns:c16="http://schemas.microsoft.com/office/drawing/2014/chart" uri="{C3380CC4-5D6E-409C-BE32-E72D297353CC}">
              <c16:uniqueId val="{0000000A-764A-4CE4-AB0F-C8BE92E444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[1]Processing!$H$32</c:f>
          <c:strCache>
            <c:ptCount val="1"/>
            <c:pt idx="0">
              <c:v>Traffic from Channels by Month</c:v>
            </c:pt>
          </c:strCache>
        </c:strRef>
      </c:tx>
      <c:layout>
        <c:manualLayout>
          <c:xMode val="edge"/>
          <c:yMode val="edge"/>
          <c:x val="0.31505433316162584"/>
          <c:y val="6.3191153238546599E-2"/>
        </c:manualLayout>
      </c:layout>
      <c:overlay val="0"/>
      <c:spPr>
        <a:noFill/>
        <a:ln>
          <a:noFill/>
        </a:ln>
        <a:effectLst/>
      </c:spPr>
      <c:txPr>
        <a:bodyPr rot="0" spcFirstLastPara="1" vertOverflow="ellipsis" vert="horz" wrap="square" anchor="ctr" anchorCtr="1"/>
        <a:lstStyle/>
        <a:p>
          <a:pPr algn="ctr" rtl="0">
            <a:defRPr lang="en-US"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3.4267912772585667E-2"/>
          <c:y val="0.23302319833339219"/>
          <c:w val="0.75791228199278826"/>
          <c:h val="0.62029824747242901"/>
        </c:manualLayout>
      </c:layout>
      <c:barChart>
        <c:barDir val="col"/>
        <c:grouping val="stacked"/>
        <c:varyColors val="0"/>
        <c:ser>
          <c:idx val="5"/>
          <c:order val="0"/>
          <c:tx>
            <c:strRef>
              <c:f>[1]Processing!$M$33</c:f>
              <c:strCache>
                <c:ptCount val="1"/>
                <c:pt idx="0">
                  <c:v>Facebook</c:v>
                </c:pt>
              </c:strCache>
            </c:strRef>
          </c:tx>
          <c:spPr>
            <a:solidFill>
              <a:srgbClr val="1A62FF"/>
            </a:solidFill>
            <a:ln>
              <a:noFill/>
            </a:ln>
            <a:effectLst/>
          </c:spPr>
          <c:invertIfNegative val="0"/>
          <c:val>
            <c:numRef>
              <c:f>[1]Processing!$M$34:$M$45</c:f>
              <c:numCache>
                <c:formatCode>General</c:formatCode>
                <c:ptCount val="12"/>
                <c:pt idx="0">
                  <c:v>198146</c:v>
                </c:pt>
                <c:pt idx="1">
                  <c:v>551993</c:v>
                </c:pt>
                <c:pt idx="2">
                  <c:v>410454</c:v>
                </c:pt>
                <c:pt idx="3">
                  <c:v>651069</c:v>
                </c:pt>
                <c:pt idx="4">
                  <c:v>629837</c:v>
                </c:pt>
                <c:pt idx="5">
                  <c:v>1521532</c:v>
                </c:pt>
                <c:pt idx="6">
                  <c:v>205224</c:v>
                </c:pt>
                <c:pt idx="7">
                  <c:v>297224</c:v>
                </c:pt>
                <c:pt idx="8">
                  <c:v>1641839</c:v>
                </c:pt>
                <c:pt idx="9">
                  <c:v>268916</c:v>
                </c:pt>
                <c:pt idx="10">
                  <c:v>1783378</c:v>
                </c:pt>
                <c:pt idx="11">
                  <c:v>1040298</c:v>
                </c:pt>
              </c:numCache>
            </c:numRef>
          </c:val>
          <c:extLst>
            <c:ext xmlns:c16="http://schemas.microsoft.com/office/drawing/2014/chart" uri="{C3380CC4-5D6E-409C-BE32-E72D297353CC}">
              <c16:uniqueId val="{00000000-BD5D-4234-A9BB-FF6E20AD8655}"/>
            </c:ext>
          </c:extLst>
        </c:ser>
        <c:ser>
          <c:idx val="4"/>
          <c:order val="1"/>
          <c:tx>
            <c:strRef>
              <c:f>[1]Processing!$L$33</c:f>
              <c:strCache>
                <c:ptCount val="1"/>
                <c:pt idx="0">
                  <c:v>Youtube</c:v>
                </c:pt>
              </c:strCache>
            </c:strRef>
          </c:tx>
          <c:spPr>
            <a:solidFill>
              <a:srgbClr val="CC0000"/>
            </a:solidFill>
            <a:ln>
              <a:noFill/>
            </a:ln>
            <a:effectLst/>
          </c:spPr>
          <c:invertIfNegative val="0"/>
          <c:val>
            <c:numRef>
              <c:f>[1]Processing!$L$34:$L$45</c:f>
              <c:numCache>
                <c:formatCode>General</c:formatCode>
                <c:ptCount val="12"/>
                <c:pt idx="0">
                  <c:v>330147</c:v>
                </c:pt>
                <c:pt idx="1">
                  <c:v>165070</c:v>
                </c:pt>
                <c:pt idx="2">
                  <c:v>239069</c:v>
                </c:pt>
                <c:pt idx="3">
                  <c:v>1223836</c:v>
                </c:pt>
                <c:pt idx="4">
                  <c:v>216300</c:v>
                </c:pt>
                <c:pt idx="5">
                  <c:v>836760</c:v>
                </c:pt>
                <c:pt idx="6">
                  <c:v>506606</c:v>
                </c:pt>
                <c:pt idx="7">
                  <c:v>1434456</c:v>
                </c:pt>
                <c:pt idx="8">
                  <c:v>159375</c:v>
                </c:pt>
                <c:pt idx="9">
                  <c:v>443992</c:v>
                </c:pt>
                <c:pt idx="10">
                  <c:v>1320608</c:v>
                </c:pt>
                <c:pt idx="11">
                  <c:v>523684</c:v>
                </c:pt>
              </c:numCache>
            </c:numRef>
          </c:val>
          <c:extLst>
            <c:ext xmlns:c16="http://schemas.microsoft.com/office/drawing/2014/chart" uri="{C3380CC4-5D6E-409C-BE32-E72D297353CC}">
              <c16:uniqueId val="{00000001-BD5D-4234-A9BB-FF6E20AD8655}"/>
            </c:ext>
          </c:extLst>
        </c:ser>
        <c:ser>
          <c:idx val="2"/>
          <c:order val="2"/>
          <c:tx>
            <c:strRef>
              <c:f>[1]Processing!$J$33</c:f>
              <c:strCache>
                <c:ptCount val="1"/>
                <c:pt idx="0">
                  <c:v>Google Ad</c:v>
                </c:pt>
              </c:strCache>
            </c:strRef>
          </c:tx>
          <c:spPr>
            <a:solidFill>
              <a:srgbClr val="338F60"/>
            </a:solidFill>
            <a:ln>
              <a:noFill/>
            </a:ln>
            <a:effectLst/>
          </c:spPr>
          <c:invertIfNegative val="0"/>
          <c:val>
            <c:numRef>
              <c:f>[1]Processing!$J$34:$J$45</c:f>
              <c:numCache>
                <c:formatCode>General</c:formatCode>
                <c:ptCount val="12"/>
                <c:pt idx="0">
                  <c:v>171213</c:v>
                </c:pt>
                <c:pt idx="1">
                  <c:v>599299</c:v>
                </c:pt>
                <c:pt idx="2">
                  <c:v>945838</c:v>
                </c:pt>
                <c:pt idx="3">
                  <c:v>154916</c:v>
                </c:pt>
                <c:pt idx="4">
                  <c:v>876530</c:v>
                </c:pt>
                <c:pt idx="5">
                  <c:v>362839</c:v>
                </c:pt>
                <c:pt idx="6">
                  <c:v>1027378</c:v>
                </c:pt>
                <c:pt idx="7">
                  <c:v>317993</c:v>
                </c:pt>
                <c:pt idx="8">
                  <c:v>114146</c:v>
                </c:pt>
                <c:pt idx="9">
                  <c:v>375070</c:v>
                </c:pt>
                <c:pt idx="10">
                  <c:v>118225</c:v>
                </c:pt>
                <c:pt idx="11">
                  <c:v>236455</c:v>
                </c:pt>
              </c:numCache>
            </c:numRef>
          </c:val>
          <c:extLst>
            <c:ext xmlns:c16="http://schemas.microsoft.com/office/drawing/2014/chart" uri="{C3380CC4-5D6E-409C-BE32-E72D297353CC}">
              <c16:uniqueId val="{00000002-BD5D-4234-A9BB-FF6E20AD8655}"/>
            </c:ext>
          </c:extLst>
        </c:ser>
        <c:ser>
          <c:idx val="3"/>
          <c:order val="3"/>
          <c:tx>
            <c:strRef>
              <c:f>[1]Processing!$K$33</c:f>
              <c:strCache>
                <c:ptCount val="1"/>
                <c:pt idx="0">
                  <c:v>Instagram</c:v>
                </c:pt>
              </c:strCache>
            </c:strRef>
          </c:tx>
          <c:spPr>
            <a:solidFill>
              <a:srgbClr val="FF00FF"/>
            </a:solidFill>
            <a:ln>
              <a:noFill/>
            </a:ln>
            <a:effectLst/>
          </c:spPr>
          <c:invertIfNegative val="0"/>
          <c:val>
            <c:numRef>
              <c:f>[1]Processing!$K$34:$K$45</c:f>
              <c:numCache>
                <c:formatCode>General</c:formatCode>
                <c:ptCount val="12"/>
                <c:pt idx="0">
                  <c:v>216454</c:v>
                </c:pt>
                <c:pt idx="1">
                  <c:v>401993</c:v>
                </c:pt>
                <c:pt idx="2">
                  <c:v>1108072</c:v>
                </c:pt>
                <c:pt idx="3">
                  <c:v>458684</c:v>
                </c:pt>
                <c:pt idx="4">
                  <c:v>474147</c:v>
                </c:pt>
                <c:pt idx="5">
                  <c:v>298915</c:v>
                </c:pt>
                <c:pt idx="6">
                  <c:v>1298762</c:v>
                </c:pt>
                <c:pt idx="7">
                  <c:v>149454</c:v>
                </c:pt>
                <c:pt idx="8">
                  <c:v>144299</c:v>
                </c:pt>
                <c:pt idx="9">
                  <c:v>1195685</c:v>
                </c:pt>
                <c:pt idx="10">
                  <c:v>195839</c:v>
                </c:pt>
                <c:pt idx="11">
                  <c:v>757608</c:v>
                </c:pt>
              </c:numCache>
            </c:numRef>
          </c:val>
          <c:extLst>
            <c:ext xmlns:c16="http://schemas.microsoft.com/office/drawing/2014/chart" uri="{C3380CC4-5D6E-409C-BE32-E72D297353CC}">
              <c16:uniqueId val="{00000003-BD5D-4234-A9BB-FF6E20AD8655}"/>
            </c:ext>
          </c:extLst>
        </c:ser>
        <c:ser>
          <c:idx val="1"/>
          <c:order val="4"/>
          <c:tx>
            <c:strRef>
              <c:f>[1]Processing!$I$33</c:f>
              <c:strCache>
                <c:ptCount val="1"/>
                <c:pt idx="0">
                  <c:v>Tiktok</c:v>
                </c:pt>
              </c:strCache>
            </c:strRef>
          </c:tx>
          <c:spPr>
            <a:solidFill>
              <a:srgbClr val="6D00A3"/>
            </a:solidFill>
            <a:ln>
              <a:noFill/>
            </a:ln>
            <a:effectLst/>
          </c:spPr>
          <c:invertIfNegative val="0"/>
          <c:val>
            <c:numRef>
              <c:f>[1]Processing!$I$34:$I$45</c:f>
              <c:numCache>
                <c:formatCode>General</c:formatCode>
                <c:ptCount val="12"/>
                <c:pt idx="0">
                  <c:v>125993</c:v>
                </c:pt>
                <c:pt idx="1">
                  <c:v>173992</c:v>
                </c:pt>
                <c:pt idx="2">
                  <c:v>440994</c:v>
                </c:pt>
                <c:pt idx="3">
                  <c:v>86994</c:v>
                </c:pt>
                <c:pt idx="4">
                  <c:v>695993</c:v>
                </c:pt>
                <c:pt idx="5">
                  <c:v>83993</c:v>
                </c:pt>
                <c:pt idx="6">
                  <c:v>266993</c:v>
                </c:pt>
                <c:pt idx="7">
                  <c:v>275994</c:v>
                </c:pt>
                <c:pt idx="8">
                  <c:v>644992</c:v>
                </c:pt>
                <c:pt idx="9">
                  <c:v>113993</c:v>
                </c:pt>
                <c:pt idx="10">
                  <c:v>755993</c:v>
                </c:pt>
                <c:pt idx="11">
                  <c:v>233994</c:v>
                </c:pt>
              </c:numCache>
            </c:numRef>
          </c:val>
          <c:extLst>
            <c:ext xmlns:c16="http://schemas.microsoft.com/office/drawing/2014/chart" uri="{C3380CC4-5D6E-409C-BE32-E72D297353CC}">
              <c16:uniqueId val="{00000004-BD5D-4234-A9BB-FF6E20AD8655}"/>
            </c:ext>
          </c:extLst>
        </c:ser>
        <c:ser>
          <c:idx val="0"/>
          <c:order val="5"/>
          <c:tx>
            <c:strRef>
              <c:f>[1]Processing!$H$33</c:f>
              <c:strCache>
                <c:ptCount val="1"/>
                <c:pt idx="0">
                  <c:v>Twitter</c:v>
                </c:pt>
              </c:strCache>
            </c:strRef>
          </c:tx>
          <c:spPr>
            <a:solidFill>
              <a:srgbClr val="00B0F0"/>
            </a:solidFill>
            <a:ln>
              <a:noFill/>
            </a:ln>
            <a:effectLst/>
          </c:spPr>
          <c:invertIfNegative val="0"/>
          <c:val>
            <c:numRef>
              <c:f>[1]Processing!$H$34:$H$45</c:f>
              <c:numCache>
                <c:formatCode>General</c:formatCode>
                <c:ptCount val="12"/>
                <c:pt idx="0">
                  <c:v>60224</c:v>
                </c:pt>
                <c:pt idx="1">
                  <c:v>120454</c:v>
                </c:pt>
                <c:pt idx="2">
                  <c:v>191070</c:v>
                </c:pt>
                <c:pt idx="3">
                  <c:v>481839</c:v>
                </c:pt>
                <c:pt idx="4">
                  <c:v>58148</c:v>
                </c:pt>
                <c:pt idx="5">
                  <c:v>78916</c:v>
                </c:pt>
                <c:pt idx="6">
                  <c:v>446534</c:v>
                </c:pt>
                <c:pt idx="7">
                  <c:v>305301</c:v>
                </c:pt>
                <c:pt idx="8">
                  <c:v>161993</c:v>
                </c:pt>
                <c:pt idx="9">
                  <c:v>87223</c:v>
                </c:pt>
                <c:pt idx="10">
                  <c:v>184839</c:v>
                </c:pt>
                <c:pt idx="11">
                  <c:v>523377</c:v>
                </c:pt>
              </c:numCache>
            </c:numRef>
          </c:val>
          <c:extLst>
            <c:ext xmlns:c16="http://schemas.microsoft.com/office/drawing/2014/chart" uri="{C3380CC4-5D6E-409C-BE32-E72D297353CC}">
              <c16:uniqueId val="{00000005-BD5D-4234-A9BB-FF6E20AD8655}"/>
            </c:ext>
          </c:extLst>
        </c:ser>
        <c:dLbls>
          <c:showLegendKey val="0"/>
          <c:showVal val="0"/>
          <c:showCatName val="0"/>
          <c:showSerName val="0"/>
          <c:showPercent val="0"/>
          <c:showBubbleSize val="0"/>
        </c:dLbls>
        <c:gapWidth val="270"/>
        <c:overlap val="100"/>
        <c:axId val="928682224"/>
        <c:axId val="928683888"/>
      </c:barChart>
      <c:lineChart>
        <c:grouping val="standard"/>
        <c:varyColors val="0"/>
        <c:ser>
          <c:idx val="6"/>
          <c:order val="6"/>
          <c:tx>
            <c:strRef>
              <c:f>[1]Processing!$P$33</c:f>
              <c:strCache>
                <c:ptCount val="1"/>
                <c:pt idx="0">
                  <c:v>___ </c:v>
                </c:pt>
              </c:strCache>
            </c:strRef>
          </c:tx>
          <c:spPr>
            <a:ln w="28575" cap="rnd">
              <a:solidFill>
                <a:schemeClr val="accent1">
                  <a:lumMod val="60000"/>
                </a:schemeClr>
              </a:solidFill>
              <a:round/>
            </a:ln>
            <a:effectLst/>
          </c:spPr>
          <c:marker>
            <c:symbol val="none"/>
          </c:marker>
          <c:dLbls>
            <c:spPr>
              <a:noFill/>
              <a:ln>
                <a:solidFill>
                  <a:srgbClr val="2D9CD6"/>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[1]Processing!$P$34:$P$45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6-BD5D-4234-A9BB-FF6E20AD8655}"/>
            </c:ext>
          </c:extLst>
        </c:ser>
        <c:ser>
          <c:idx val="7"/>
          <c:order val="7"/>
          <c:tx>
            <c:strRef>
              <c:f>[1]Processing!$Q$33</c:f>
              <c:strCache>
                <c:ptCount val="1"/>
                <c:pt idx="0">
                  <c:v>%</c:v>
                </c:pt>
              </c:strCache>
            </c:strRef>
          </c:tx>
          <c:spPr>
            <a:ln w="28575" cap="rnd">
              <a:noFill/>
              <a:round/>
            </a:ln>
            <a:effectLst/>
          </c:spPr>
          <c:marker>
            <c:symbol val="none"/>
          </c:marker>
          <c:dLbls>
            <c:dLbl>
              <c:idx val="0"/>
              <c:tx>
                <c:rich>
                  <a:bodyPr/>
                  <a:lstStyle/>
                  <a:p>
                    <a:fld id="{FEC24DB1-46AC-4E07-9DDC-6E7084B2EC3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D5D-4234-A9BB-FF6E20AD8655}"/>
                </c:ext>
              </c:extLst>
            </c:dLbl>
            <c:dLbl>
              <c:idx val="1"/>
              <c:tx>
                <c:rich>
                  <a:bodyPr/>
                  <a:lstStyle/>
                  <a:p>
                    <a:fld id="{78B75AD7-1185-46D6-8631-6C5048E4E6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D5D-4234-A9BB-FF6E20AD8655}"/>
                </c:ext>
              </c:extLst>
            </c:dLbl>
            <c:dLbl>
              <c:idx val="2"/>
              <c:tx>
                <c:rich>
                  <a:bodyPr/>
                  <a:lstStyle/>
                  <a:p>
                    <a:fld id="{5B02DEE4-2C0B-459C-B6E9-DF0F032EF25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D5D-4234-A9BB-FF6E20AD8655}"/>
                </c:ext>
              </c:extLst>
            </c:dLbl>
            <c:dLbl>
              <c:idx val="3"/>
              <c:tx>
                <c:rich>
                  <a:bodyPr/>
                  <a:lstStyle/>
                  <a:p>
                    <a:fld id="{D423930C-FE5F-4DFB-812B-D00E9C19E7B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D5D-4234-A9BB-FF6E20AD8655}"/>
                </c:ext>
              </c:extLst>
            </c:dLbl>
            <c:dLbl>
              <c:idx val="4"/>
              <c:tx>
                <c:rich>
                  <a:bodyPr/>
                  <a:lstStyle/>
                  <a:p>
                    <a:fld id="{D6256C4A-5B4D-4A39-8C81-B51828E2ACD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D5D-4234-A9BB-FF6E20AD8655}"/>
                </c:ext>
              </c:extLst>
            </c:dLbl>
            <c:dLbl>
              <c:idx val="5"/>
              <c:tx>
                <c:rich>
                  <a:bodyPr/>
                  <a:lstStyle/>
                  <a:p>
                    <a:fld id="{8DD8B3A4-890A-4D85-84FD-1D5D379947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D5D-4234-A9BB-FF6E20AD8655}"/>
                </c:ext>
              </c:extLst>
            </c:dLbl>
            <c:dLbl>
              <c:idx val="6"/>
              <c:tx>
                <c:rich>
                  <a:bodyPr/>
                  <a:lstStyle/>
                  <a:p>
                    <a:fld id="{0520327F-6161-4C78-AABD-E80A0E55B0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D5D-4234-A9BB-FF6E20AD8655}"/>
                </c:ext>
              </c:extLst>
            </c:dLbl>
            <c:dLbl>
              <c:idx val="7"/>
              <c:tx>
                <c:rich>
                  <a:bodyPr/>
                  <a:lstStyle/>
                  <a:p>
                    <a:fld id="{CCD073E8-4616-4931-8489-BC90C2CCCD8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D5D-4234-A9BB-FF6E20AD8655}"/>
                </c:ext>
              </c:extLst>
            </c:dLbl>
            <c:dLbl>
              <c:idx val="8"/>
              <c:tx>
                <c:rich>
                  <a:bodyPr/>
                  <a:lstStyle/>
                  <a:p>
                    <a:fld id="{ED93EBB1-73C0-42E6-9545-FD39ADEDEB1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D5D-4234-A9BB-FF6E20AD8655}"/>
                </c:ext>
              </c:extLst>
            </c:dLbl>
            <c:dLbl>
              <c:idx val="9"/>
              <c:tx>
                <c:rich>
                  <a:bodyPr/>
                  <a:lstStyle/>
                  <a:p>
                    <a:fld id="{028B3803-C8CE-4EC1-9F54-6B927C3470D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BD5D-4234-A9BB-FF6E20AD8655}"/>
                </c:ext>
              </c:extLst>
            </c:dLbl>
            <c:dLbl>
              <c:idx val="10"/>
              <c:tx>
                <c:rich>
                  <a:bodyPr/>
                  <a:lstStyle/>
                  <a:p>
                    <a:fld id="{B9037351-9A4B-4063-B7EC-974056E4F4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BD5D-4234-A9BB-FF6E20AD8655}"/>
                </c:ext>
              </c:extLst>
            </c:dLbl>
            <c:dLbl>
              <c:idx val="11"/>
              <c:tx>
                <c:rich>
                  <a:bodyPr/>
                  <a:lstStyle/>
                  <a:p>
                    <a:fld id="{EA49F28A-CE16-4358-B7EA-03CD347D39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BD5D-4234-A9BB-FF6E20AD865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[1]Processing!$N$34:$N$45</c:f>
              <c:numCache>
                <c:formatCode>General</c:formatCode>
                <c:ptCount val="12"/>
                <c:pt idx="0">
                  <c:v>1102177</c:v>
                </c:pt>
                <c:pt idx="1">
                  <c:v>2012801</c:v>
                </c:pt>
                <c:pt idx="2">
                  <c:v>3335497</c:v>
                </c:pt>
                <c:pt idx="3">
                  <c:v>3057338</c:v>
                </c:pt>
                <c:pt idx="4">
                  <c:v>2950955</c:v>
                </c:pt>
                <c:pt idx="5">
                  <c:v>3182955</c:v>
                </c:pt>
                <c:pt idx="6">
                  <c:v>3751497</c:v>
                </c:pt>
                <c:pt idx="7">
                  <c:v>2780422</c:v>
                </c:pt>
                <c:pt idx="8">
                  <c:v>2866644</c:v>
                </c:pt>
                <c:pt idx="9">
                  <c:v>2484879</c:v>
                </c:pt>
                <c:pt idx="10">
                  <c:v>4358882</c:v>
                </c:pt>
                <c:pt idx="11">
                  <c:v>3315416</c:v>
                </c:pt>
              </c:numCache>
            </c:numRef>
          </c:val>
          <c:smooth val="0"/>
          <c:extLst>
            <c:ext xmlns:c15="http://schemas.microsoft.com/office/drawing/2012/chart" uri="{02D57815-91ED-43cb-92C2-25804820EDAC}">
              <c15:datalabelsRange>
                <c15:f>[1]Processing!$Q$34:$Q$45</c15:f>
                <c15:dlblRangeCache>
                  <c:ptCount val="12"/>
                  <c:pt idx="1">
                    <c:v>+29%</c:v>
                  </c:pt>
                  <c:pt idx="2">
                    <c:v>+25%</c:v>
                  </c:pt>
                  <c:pt idx="3">
                    <c:v>-4%</c:v>
                  </c:pt>
                  <c:pt idx="4">
                    <c:v>-2%</c:v>
                  </c:pt>
                  <c:pt idx="5">
                    <c:v>+4%</c:v>
                  </c:pt>
                  <c:pt idx="6">
                    <c:v>+8%</c:v>
                  </c:pt>
                  <c:pt idx="7">
                    <c:v>-15%</c:v>
                  </c:pt>
                  <c:pt idx="8">
                    <c:v>+2%</c:v>
                  </c:pt>
                  <c:pt idx="9">
                    <c:v>-7%</c:v>
                  </c:pt>
                  <c:pt idx="10">
                    <c:v>+27%</c:v>
                  </c:pt>
                  <c:pt idx="11">
                    <c:v>-14%</c:v>
                  </c:pt>
                </c15:dlblRangeCache>
              </c15:datalabelsRange>
            </c:ext>
            <c:ext xmlns:c16="http://schemas.microsoft.com/office/drawing/2014/chart" uri="{C3380CC4-5D6E-409C-BE32-E72D297353CC}">
              <c16:uniqueId val="{00000013-BD5D-4234-A9BB-FF6E20AD8655}"/>
            </c:ext>
          </c:extLst>
        </c:ser>
        <c:dLbls>
          <c:showLegendKey val="0"/>
          <c:showVal val="0"/>
          <c:showCatName val="0"/>
          <c:showSerName val="0"/>
          <c:showPercent val="0"/>
          <c:showBubbleSize val="0"/>
        </c:dLbls>
        <c:marker val="1"/>
        <c:smooth val="0"/>
        <c:axId val="928682224"/>
        <c:axId val="928683888"/>
      </c:lineChart>
      <c:catAx>
        <c:axId val="928682224"/>
        <c:scaling>
          <c:orientation val="minMax"/>
        </c:scaling>
        <c:delete val="0"/>
        <c:axPos val="b"/>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928683888"/>
        <c:crosses val="autoZero"/>
        <c:auto val="1"/>
        <c:lblAlgn val="ctr"/>
        <c:lblOffset val="100"/>
        <c:noMultiLvlLbl val="0"/>
      </c:catAx>
      <c:valAx>
        <c:axId val="928683888"/>
        <c:scaling>
          <c:orientation val="minMax"/>
        </c:scaling>
        <c:delete val="1"/>
        <c:axPos val="l"/>
        <c:numFmt formatCode="General" sourceLinked="1"/>
        <c:majorTickMark val="none"/>
        <c:minorTickMark val="none"/>
        <c:tickLblPos val="nextTo"/>
        <c:crossAx val="928682224"/>
        <c:crosses val="autoZero"/>
        <c:crossBetween val="between"/>
      </c:valAx>
      <c:spPr>
        <a:noFill/>
        <a:ln>
          <a:noFill/>
        </a:ln>
        <a:effectLst/>
      </c:spPr>
    </c:plotArea>
    <c:legend>
      <c:legendPos val="r"/>
      <c:legendEntry>
        <c:idx val="6"/>
        <c:delete val="1"/>
      </c:legendEntry>
      <c:legendEntry>
        <c:idx val="7"/>
        <c:delete val="1"/>
      </c:legendEntry>
      <c:layout>
        <c:manualLayout>
          <c:xMode val="edge"/>
          <c:yMode val="edge"/>
          <c:x val="0.83288883544934611"/>
          <c:y val="0.23174786567453218"/>
          <c:w val="0.14871315327426654"/>
          <c:h val="0.6530986696776438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[1]Processing!$A$4</c:f>
          <c:strCache>
            <c:ptCount val="1"/>
            <c:pt idx="0">
              <c:v>Total Sales by:
Sales Team</c:v>
            </c:pt>
          </c:strCache>
        </c:strRef>
      </c:tx>
      <c:layout>
        <c:manualLayout>
          <c:xMode val="edge"/>
          <c:yMode val="edge"/>
          <c:x val="5.3679482182450174E-2"/>
          <c:y val="5.8169974846894151E-2"/>
        </c:manualLayout>
      </c:layout>
      <c:overlay val="0"/>
      <c:spPr>
        <a:noFill/>
        <a:ln>
          <a:noFill/>
        </a:ln>
        <a:effectLst/>
      </c:spPr>
      <c:txPr>
        <a:bodyPr rot="0" spcFirstLastPara="1" vertOverflow="ellipsis" vert="horz" wrap="square" anchor="ctr" anchorCtr="1"/>
        <a:lstStyle/>
        <a:p>
          <a:pPr algn="l">
            <a:defRPr sz="9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1142234186712566"/>
          <c:y val="0.28481176181102369"/>
          <c:w val="0.6740642474781755"/>
          <c:h val="0.6382207905829953"/>
        </c:manualLayout>
      </c:layout>
      <c:barChart>
        <c:barDir val="bar"/>
        <c:grouping val="clustered"/>
        <c:varyColors val="0"/>
        <c:ser>
          <c:idx val="1"/>
          <c:order val="0"/>
          <c:spPr>
            <a:solidFill>
              <a:schemeClr val="accent2"/>
            </a:solidFill>
            <a:ln>
              <a:noFill/>
            </a:ln>
            <a:effectLst/>
          </c:spPr>
          <c:invertIfNegative val="0"/>
          <c:dLbls>
            <c:dLbl>
              <c:idx val="0"/>
              <c:layout>
                <c:manualLayout>
                  <c:x val="-3.7453201929282288E-2"/>
                  <c:y val="6.8350831150085278E-7"/>
                </c:manualLayout>
              </c:layout>
              <c:tx>
                <c:rich>
                  <a:bodyPr/>
                  <a:lstStyle/>
                  <a:p>
                    <a:fld id="{F7C1550B-5018-4CD9-9BB9-6F13369F65B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58A-4333-AF1C-D8A294B5F01B}"/>
                </c:ext>
              </c:extLst>
            </c:dLbl>
            <c:dLbl>
              <c:idx val="1"/>
              <c:layout>
                <c:manualLayout>
                  <c:x val="-3.7453201929282288E-2"/>
                  <c:y val="4.1010498687664041E-6"/>
                </c:manualLayout>
              </c:layout>
              <c:tx>
                <c:rich>
                  <a:bodyPr/>
                  <a:lstStyle/>
                  <a:p>
                    <a:fld id="{52E195CC-695E-4712-9CA4-9C77111DA5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58A-4333-AF1C-D8A294B5F01B}"/>
                </c:ext>
              </c:extLst>
            </c:dLbl>
            <c:dLbl>
              <c:idx val="2"/>
              <c:layout>
                <c:manualLayout>
                  <c:x val="-3.7453201929282288E-2"/>
                  <c:y val="1.3670166230017056E-6"/>
                </c:manualLayout>
              </c:layout>
              <c:tx>
                <c:rich>
                  <a:bodyPr/>
                  <a:lstStyle/>
                  <a:p>
                    <a:fld id="{47815FE7-3A3E-4AD1-8EEF-BB01AE7A92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58A-4333-AF1C-D8A294B5F01B}"/>
                </c:ext>
              </c:extLst>
            </c:dLbl>
            <c:dLbl>
              <c:idx val="3"/>
              <c:layout>
                <c:manualLayout>
                  <c:x val="-3.7453201929282288E-2"/>
                  <c:y val="1.3670166230812765E-6"/>
                </c:manualLayout>
              </c:layout>
              <c:tx>
                <c:rich>
                  <a:bodyPr/>
                  <a:lstStyle/>
                  <a:p>
                    <a:fld id="{E1A6231A-3731-48FD-A8E8-F43D2CE37F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58A-4333-AF1C-D8A294B5F01B}"/>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50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[1]Processing!$D$5:$D$8</c:f>
              <c:numCache>
                <c:formatCode>General</c:formatCode>
                <c:ptCount val="4"/>
                <c:pt idx="0">
                  <c:v>0</c:v>
                </c:pt>
                <c:pt idx="1">
                  <c:v>0</c:v>
                </c:pt>
                <c:pt idx="2">
                  <c:v>0</c:v>
                </c:pt>
                <c:pt idx="3">
                  <c:v>0</c:v>
                </c:pt>
              </c:numCache>
            </c:numRef>
          </c:val>
          <c:extLst>
            <c:ext xmlns:c15="http://schemas.microsoft.com/office/drawing/2012/chart" uri="{02D57815-91ED-43cb-92C2-25804820EDAC}">
              <c15:datalabelsRange>
                <c15:f>[1]Processing!$A$5:$A$8</c15:f>
                <c15:dlblRangeCache>
                  <c:ptCount val="4"/>
                  <c:pt idx="0">
                    <c:v>North</c:v>
                  </c:pt>
                  <c:pt idx="1">
                    <c:v>East</c:v>
                  </c:pt>
                  <c:pt idx="2">
                    <c:v>South</c:v>
                  </c:pt>
                  <c:pt idx="3">
                    <c:v>West</c:v>
                  </c:pt>
                </c15:dlblRangeCache>
              </c15:datalabelsRange>
            </c:ext>
            <c:ext xmlns:c16="http://schemas.microsoft.com/office/drawing/2014/chart" uri="{C3380CC4-5D6E-409C-BE32-E72D297353CC}">
              <c16:uniqueId val="{00000004-B58A-4333-AF1C-D8A294B5F01B}"/>
            </c:ext>
          </c:extLst>
        </c:ser>
        <c:ser>
          <c:idx val="0"/>
          <c:order val="1"/>
          <c:spPr>
            <a:solidFill>
              <a:srgbClr val="8D1F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[1]Processing!$B$5:$B$8</c:f>
              <c:numCache>
                <c:formatCode>General</c:formatCode>
                <c:ptCount val="4"/>
                <c:pt idx="0">
                  <c:v>0.25327174749807546</c:v>
                </c:pt>
                <c:pt idx="1">
                  <c:v>0.2540415704387991</c:v>
                </c:pt>
                <c:pt idx="2">
                  <c:v>0.2455735180908391</c:v>
                </c:pt>
                <c:pt idx="3">
                  <c:v>0.24711316397228639</c:v>
                </c:pt>
              </c:numCache>
            </c:numRef>
          </c:cat>
          <c:val>
            <c:numRef>
              <c:f>[1]Processing!$C$5:$C$8</c:f>
              <c:numCache>
                <c:formatCode>General</c:formatCode>
                <c:ptCount val="4"/>
                <c:pt idx="0">
                  <c:v>329</c:v>
                </c:pt>
                <c:pt idx="1">
                  <c:v>330</c:v>
                </c:pt>
                <c:pt idx="2">
                  <c:v>319</c:v>
                </c:pt>
                <c:pt idx="3">
                  <c:v>321</c:v>
                </c:pt>
              </c:numCache>
            </c:numRef>
          </c:val>
          <c:extLst>
            <c:ext xmlns:c16="http://schemas.microsoft.com/office/drawing/2014/chart" uri="{C3380CC4-5D6E-409C-BE32-E72D297353CC}">
              <c16:uniqueId val="{00000005-B58A-4333-AF1C-D8A294B5F01B}"/>
            </c:ext>
          </c:extLst>
        </c:ser>
        <c:dLbls>
          <c:dLblPos val="outEnd"/>
          <c:showLegendKey val="0"/>
          <c:showVal val="1"/>
          <c:showCatName val="0"/>
          <c:showSerName val="0"/>
          <c:showPercent val="0"/>
          <c:showBubbleSize val="0"/>
        </c:dLbls>
        <c:gapWidth val="130"/>
        <c:overlap val="-70"/>
        <c:axId val="1236741552"/>
        <c:axId val="1236743632"/>
      </c:barChart>
      <c:catAx>
        <c:axId val="1236741552"/>
        <c:scaling>
          <c:orientation val="maxMin"/>
        </c:scaling>
        <c:delete val="0"/>
        <c:axPos val="l"/>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236743632"/>
        <c:crosses val="autoZero"/>
        <c:auto val="1"/>
        <c:lblAlgn val="ctr"/>
        <c:lblOffset val="100"/>
        <c:noMultiLvlLbl val="0"/>
      </c:catAx>
      <c:valAx>
        <c:axId val="1236743632"/>
        <c:scaling>
          <c:orientation val="minMax"/>
        </c:scaling>
        <c:delete val="1"/>
        <c:axPos val="t"/>
        <c:numFmt formatCode="General" sourceLinked="1"/>
        <c:majorTickMark val="none"/>
        <c:minorTickMark val="none"/>
        <c:tickLblPos val="nextTo"/>
        <c:crossAx val="123674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[1]Processing!$G$4</c:f>
          <c:strCache>
            <c:ptCount val="1"/>
            <c:pt idx="0">
              <c:v>Products by Sales Team</c:v>
            </c:pt>
          </c:strCache>
        </c:strRef>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6.2049800696491159E-2"/>
          <c:y val="0.17155176714063758"/>
          <c:w val="0.88544652179109329"/>
          <c:h val="0.50646169157376442"/>
        </c:manualLayout>
      </c:layout>
      <c:barChart>
        <c:barDir val="col"/>
        <c:grouping val="clustered"/>
        <c:varyColors val="0"/>
        <c:ser>
          <c:idx val="0"/>
          <c:order val="0"/>
          <c:spPr>
            <a:solidFill>
              <a:srgbClr val="3AE89F"/>
            </a:solidFill>
            <a:ln>
              <a:noFill/>
            </a:ln>
            <a:effectLst/>
          </c:spPr>
          <c:invertIfNegative val="0"/>
          <c:dPt>
            <c:idx val="0"/>
            <c:invertIfNegative val="0"/>
            <c:bubble3D val="0"/>
            <c:spPr>
              <a:solidFill>
                <a:srgbClr val="3AE89F"/>
              </a:solidFill>
              <a:ln>
                <a:noFill/>
              </a:ln>
              <a:effectLst/>
            </c:spPr>
            <c:extLst>
              <c:ext xmlns:c16="http://schemas.microsoft.com/office/drawing/2014/chart" uri="{C3380CC4-5D6E-409C-BE32-E72D297353CC}">
                <c16:uniqueId val="{00000001-0676-4CF7-B155-7EEB74050DA0}"/>
              </c:ext>
            </c:extLst>
          </c:dPt>
          <c:dPt>
            <c:idx val="1"/>
            <c:invertIfNegative val="0"/>
            <c:bubble3D val="0"/>
            <c:spPr>
              <a:solidFill>
                <a:srgbClr val="00FFFF"/>
              </a:solidFill>
              <a:ln>
                <a:noFill/>
              </a:ln>
              <a:effectLst/>
            </c:spPr>
            <c:extLst>
              <c:ext xmlns:c16="http://schemas.microsoft.com/office/drawing/2014/chart" uri="{C3380CC4-5D6E-409C-BE32-E72D297353CC}">
                <c16:uniqueId val="{00000003-0676-4CF7-B155-7EEB74050DA0}"/>
              </c:ext>
            </c:extLst>
          </c:dPt>
          <c:dPt>
            <c:idx val="2"/>
            <c:invertIfNegative val="0"/>
            <c:bubble3D val="0"/>
            <c:spPr>
              <a:solidFill>
                <a:srgbClr val="8D1FF8"/>
              </a:solidFill>
              <a:ln>
                <a:noFill/>
              </a:ln>
              <a:effectLst/>
            </c:spPr>
            <c:extLst>
              <c:ext xmlns:c16="http://schemas.microsoft.com/office/drawing/2014/chart" uri="{C3380CC4-5D6E-409C-BE32-E72D297353CC}">
                <c16:uniqueId val="{00000005-0676-4CF7-B155-7EEB74050DA0}"/>
              </c:ext>
            </c:extLst>
          </c:dPt>
          <c:dPt>
            <c:idx val="3"/>
            <c:invertIfNegative val="0"/>
            <c:bubble3D val="0"/>
            <c:spPr>
              <a:solidFill>
                <a:srgbClr val="3AE89F"/>
              </a:solidFill>
              <a:ln>
                <a:noFill/>
              </a:ln>
              <a:effectLst/>
            </c:spPr>
            <c:extLst>
              <c:ext xmlns:c16="http://schemas.microsoft.com/office/drawing/2014/chart" uri="{C3380CC4-5D6E-409C-BE32-E72D297353CC}">
                <c16:uniqueId val="{00000007-0676-4CF7-B155-7EEB74050DA0}"/>
              </c:ext>
            </c:extLst>
          </c:dPt>
          <c:dPt>
            <c:idx val="4"/>
            <c:invertIfNegative val="0"/>
            <c:bubble3D val="0"/>
            <c:spPr>
              <a:solidFill>
                <a:srgbClr val="00FFFF"/>
              </a:solidFill>
              <a:ln>
                <a:noFill/>
              </a:ln>
              <a:effectLst/>
            </c:spPr>
            <c:extLst>
              <c:ext xmlns:c16="http://schemas.microsoft.com/office/drawing/2014/chart" uri="{C3380CC4-5D6E-409C-BE32-E72D297353CC}">
                <c16:uniqueId val="{00000009-0676-4CF7-B155-7EEB74050DA0}"/>
              </c:ext>
            </c:extLst>
          </c:dPt>
          <c:dPt>
            <c:idx val="5"/>
            <c:invertIfNegative val="0"/>
            <c:bubble3D val="0"/>
            <c:spPr>
              <a:solidFill>
                <a:srgbClr val="8D1FF8"/>
              </a:solidFill>
              <a:ln>
                <a:noFill/>
              </a:ln>
              <a:effectLst/>
            </c:spPr>
            <c:extLst>
              <c:ext xmlns:c16="http://schemas.microsoft.com/office/drawing/2014/chart" uri="{C3380CC4-5D6E-409C-BE32-E72D297353CC}">
                <c16:uniqueId val="{0000000B-0676-4CF7-B155-7EEB74050DA0}"/>
              </c:ext>
            </c:extLst>
          </c:dPt>
          <c:dPt>
            <c:idx val="6"/>
            <c:invertIfNegative val="0"/>
            <c:bubble3D val="0"/>
            <c:spPr>
              <a:solidFill>
                <a:srgbClr val="3AE89F"/>
              </a:solidFill>
              <a:ln>
                <a:noFill/>
              </a:ln>
              <a:effectLst/>
            </c:spPr>
            <c:extLst>
              <c:ext xmlns:c16="http://schemas.microsoft.com/office/drawing/2014/chart" uri="{C3380CC4-5D6E-409C-BE32-E72D297353CC}">
                <c16:uniqueId val="{0000000D-0676-4CF7-B155-7EEB74050DA0}"/>
              </c:ext>
            </c:extLst>
          </c:dPt>
          <c:dPt>
            <c:idx val="7"/>
            <c:invertIfNegative val="0"/>
            <c:bubble3D val="0"/>
            <c:spPr>
              <a:solidFill>
                <a:srgbClr val="00FFFF"/>
              </a:solidFill>
              <a:ln>
                <a:noFill/>
              </a:ln>
              <a:effectLst/>
            </c:spPr>
            <c:extLst>
              <c:ext xmlns:c16="http://schemas.microsoft.com/office/drawing/2014/chart" uri="{C3380CC4-5D6E-409C-BE32-E72D297353CC}">
                <c16:uniqueId val="{0000000F-0676-4CF7-B155-7EEB74050DA0}"/>
              </c:ext>
            </c:extLst>
          </c:dPt>
          <c:dPt>
            <c:idx val="8"/>
            <c:invertIfNegative val="0"/>
            <c:bubble3D val="0"/>
            <c:spPr>
              <a:solidFill>
                <a:srgbClr val="8D1FF8"/>
              </a:solidFill>
              <a:ln>
                <a:noFill/>
              </a:ln>
              <a:effectLst/>
            </c:spPr>
            <c:extLst>
              <c:ext xmlns:c16="http://schemas.microsoft.com/office/drawing/2014/chart" uri="{C3380CC4-5D6E-409C-BE32-E72D297353CC}">
                <c16:uniqueId val="{00000011-0676-4CF7-B155-7EEB74050DA0}"/>
              </c:ext>
            </c:extLst>
          </c:dPt>
          <c:dPt>
            <c:idx val="9"/>
            <c:invertIfNegative val="0"/>
            <c:bubble3D val="0"/>
            <c:spPr>
              <a:solidFill>
                <a:srgbClr val="3AE89F"/>
              </a:solidFill>
              <a:ln>
                <a:noFill/>
              </a:ln>
              <a:effectLst/>
            </c:spPr>
            <c:extLst>
              <c:ext xmlns:c16="http://schemas.microsoft.com/office/drawing/2014/chart" uri="{C3380CC4-5D6E-409C-BE32-E72D297353CC}">
                <c16:uniqueId val="{00000013-0676-4CF7-B155-7EEB74050DA0}"/>
              </c:ext>
            </c:extLst>
          </c:dPt>
          <c:dPt>
            <c:idx val="10"/>
            <c:invertIfNegative val="0"/>
            <c:bubble3D val="0"/>
            <c:spPr>
              <a:solidFill>
                <a:srgbClr val="00FFFF"/>
              </a:solidFill>
              <a:ln>
                <a:noFill/>
              </a:ln>
              <a:effectLst/>
            </c:spPr>
            <c:extLst>
              <c:ext xmlns:c16="http://schemas.microsoft.com/office/drawing/2014/chart" uri="{C3380CC4-5D6E-409C-BE32-E72D297353CC}">
                <c16:uniqueId val="{00000015-0676-4CF7-B155-7EEB74050DA0}"/>
              </c:ext>
            </c:extLst>
          </c:dPt>
          <c:dPt>
            <c:idx val="11"/>
            <c:invertIfNegative val="0"/>
            <c:bubble3D val="0"/>
            <c:spPr>
              <a:solidFill>
                <a:srgbClr val="8D1FF8"/>
              </a:solidFill>
              <a:ln>
                <a:noFill/>
              </a:ln>
              <a:effectLst/>
            </c:spPr>
            <c:extLst>
              <c:ext xmlns:c16="http://schemas.microsoft.com/office/drawing/2014/chart" uri="{C3380CC4-5D6E-409C-BE32-E72D297353CC}">
                <c16:uniqueId val="{00000017-0676-4CF7-B155-7EEB74050DA0}"/>
              </c:ext>
            </c:extLst>
          </c:dPt>
          <c:cat>
            <c:multiLvlStrRef>
              <c:f>[1]Processing!$G$5:$H$16</c:f>
              <c:multiLvlStrCache>
                <c:ptCount val="12"/>
                <c:lvl>
                  <c:pt idx="0">
                    <c:v>online</c:v>
                  </c:pt>
                  <c:pt idx="1">
                    <c:v>video</c:v>
                  </c:pt>
                  <c:pt idx="2">
                    <c:v>books</c:v>
                  </c:pt>
                  <c:pt idx="3">
                    <c:v>online</c:v>
                  </c:pt>
                  <c:pt idx="4">
                    <c:v>video</c:v>
                  </c:pt>
                  <c:pt idx="5">
                    <c:v>books</c:v>
                  </c:pt>
                  <c:pt idx="6">
                    <c:v>online</c:v>
                  </c:pt>
                  <c:pt idx="7">
                    <c:v>video</c:v>
                  </c:pt>
                  <c:pt idx="8">
                    <c:v>books</c:v>
                  </c:pt>
                  <c:pt idx="9">
                    <c:v>online</c:v>
                  </c:pt>
                  <c:pt idx="10">
                    <c:v>video</c:v>
                  </c:pt>
                  <c:pt idx="11">
                    <c:v>books</c:v>
                  </c:pt>
                </c:lvl>
                <c:lvl>
                  <c:pt idx="0">
                    <c:v>North</c:v>
                  </c:pt>
                  <c:pt idx="3">
                    <c:v>East</c:v>
                  </c:pt>
                  <c:pt idx="6">
                    <c:v>South</c:v>
                  </c:pt>
                  <c:pt idx="9">
                    <c:v>West</c:v>
                  </c:pt>
                </c:lvl>
              </c:multiLvlStrCache>
            </c:multiLvlStrRef>
          </c:cat>
          <c:val>
            <c:numRef>
              <c:f>[1]Processing!$I$5:$I$16</c:f>
              <c:numCache>
                <c:formatCode>General</c:formatCode>
                <c:ptCount val="12"/>
                <c:pt idx="0">
                  <c:v>135632</c:v>
                </c:pt>
                <c:pt idx="1">
                  <c:v>120216</c:v>
                </c:pt>
                <c:pt idx="2">
                  <c:v>72843</c:v>
                </c:pt>
                <c:pt idx="3">
                  <c:v>153606</c:v>
                </c:pt>
                <c:pt idx="4">
                  <c:v>105508</c:v>
                </c:pt>
                <c:pt idx="5">
                  <c:v>71099</c:v>
                </c:pt>
                <c:pt idx="6">
                  <c:v>126713</c:v>
                </c:pt>
                <c:pt idx="7">
                  <c:v>120167</c:v>
                </c:pt>
                <c:pt idx="8">
                  <c:v>72394</c:v>
                </c:pt>
                <c:pt idx="9">
                  <c:v>144691</c:v>
                </c:pt>
                <c:pt idx="10">
                  <c:v>105460</c:v>
                </c:pt>
                <c:pt idx="11">
                  <c:v>70655</c:v>
                </c:pt>
              </c:numCache>
            </c:numRef>
          </c:val>
          <c:extLst>
            <c:ext xmlns:c16="http://schemas.microsoft.com/office/drawing/2014/chart" uri="{C3380CC4-5D6E-409C-BE32-E72D297353CC}">
              <c16:uniqueId val="{00000018-0676-4CF7-B155-7EEB74050DA0}"/>
            </c:ext>
          </c:extLst>
        </c:ser>
        <c:dLbls>
          <c:showLegendKey val="0"/>
          <c:showVal val="0"/>
          <c:showCatName val="0"/>
          <c:showSerName val="0"/>
          <c:showPercent val="0"/>
          <c:showBubbleSize val="0"/>
        </c:dLbls>
        <c:gapWidth val="219"/>
        <c:overlap val="-27"/>
        <c:axId val="1145080976"/>
        <c:axId val="1329647680"/>
      </c:barChart>
      <c:catAx>
        <c:axId val="1145080976"/>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US"/>
          </a:p>
        </c:txPr>
        <c:crossAx val="1329647680"/>
        <c:crosses val="autoZero"/>
        <c:auto val="1"/>
        <c:lblAlgn val="ctr"/>
        <c:lblOffset val="100"/>
        <c:noMultiLvlLbl val="0"/>
      </c:catAx>
      <c:valAx>
        <c:axId val="1329647680"/>
        <c:scaling>
          <c:orientation val="minMax"/>
        </c:scaling>
        <c:delete val="1"/>
        <c:axPos val="l"/>
        <c:numFmt formatCode="General" sourceLinked="1"/>
        <c:majorTickMark val="none"/>
        <c:minorTickMark val="none"/>
        <c:tickLblPos val="nextTo"/>
        <c:crossAx val="11450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57023170116984"/>
          <c:y val="7.7136322085299858E-2"/>
          <c:w val="0.75942535328779281"/>
          <c:h val="0.8703850348877169"/>
        </c:manualLayout>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770B-4F6E-A542-02E48D99713A}"/>
              </c:ext>
            </c:extLst>
          </c:dPt>
          <c:dPt>
            <c:idx val="1"/>
            <c:bubble3D val="0"/>
            <c:spPr>
              <a:solidFill>
                <a:schemeClr val="bg1"/>
              </a:solidFill>
              <a:ln w="19050">
                <a:noFill/>
              </a:ln>
              <a:effectLst/>
            </c:spPr>
            <c:extLst>
              <c:ext xmlns:c16="http://schemas.microsoft.com/office/drawing/2014/chart" uri="{C3380CC4-5D6E-409C-BE32-E72D297353CC}">
                <c16:uniqueId val="{00000003-770B-4F6E-A542-02E48D99713A}"/>
              </c:ext>
            </c:extLst>
          </c:dPt>
          <c:dPt>
            <c:idx val="2"/>
            <c:bubble3D val="0"/>
            <c:spPr>
              <a:solidFill>
                <a:schemeClr val="bg1"/>
              </a:solidFill>
              <a:ln w="19050">
                <a:noFill/>
              </a:ln>
              <a:effectLst/>
            </c:spPr>
            <c:extLst>
              <c:ext xmlns:c16="http://schemas.microsoft.com/office/drawing/2014/chart" uri="{C3380CC4-5D6E-409C-BE32-E72D297353CC}">
                <c16:uniqueId val="{00000005-770B-4F6E-A542-02E48D99713A}"/>
              </c:ext>
            </c:extLst>
          </c:dPt>
          <c:dPt>
            <c:idx val="3"/>
            <c:bubble3D val="0"/>
            <c:spPr>
              <a:noFill/>
              <a:ln w="19050">
                <a:noFill/>
              </a:ln>
              <a:effectLst/>
            </c:spPr>
            <c:extLst>
              <c:ext xmlns:c16="http://schemas.microsoft.com/office/drawing/2014/chart" uri="{C3380CC4-5D6E-409C-BE32-E72D297353CC}">
                <c16:uniqueId val="{00000007-770B-4F6E-A542-02E48D99713A}"/>
              </c:ext>
            </c:extLst>
          </c:dPt>
          <c:val>
            <c:numRef>
              <c:f>[1]Processing!$S$18:$S$21</c:f>
              <c:numCache>
                <c:formatCode>General</c:formatCode>
                <c:ptCount val="4"/>
                <c:pt idx="0">
                  <c:v>0.5013310185185188</c:v>
                </c:pt>
                <c:pt idx="1">
                  <c:v>0.4986689814814812</c:v>
                </c:pt>
                <c:pt idx="2">
                  <c:v>0.5013310185185188</c:v>
                </c:pt>
                <c:pt idx="3">
                  <c:v>0.4986689814814812</c:v>
                </c:pt>
              </c:numCache>
            </c:numRef>
          </c:val>
          <c:extLst>
            <c:ext xmlns:c16="http://schemas.microsoft.com/office/drawing/2014/chart" uri="{C3380CC4-5D6E-409C-BE32-E72D297353CC}">
              <c16:uniqueId val="{00000008-770B-4F6E-A542-02E48D99713A}"/>
            </c:ext>
          </c:extLst>
        </c:ser>
        <c:ser>
          <c:idx val="2"/>
          <c:order val="2"/>
          <c:tx>
            <c:v>1</c:v>
          </c:tx>
          <c:spPr>
            <a:noFill/>
            <a:ln w="25400">
              <a:noFill/>
            </a:ln>
          </c:spPr>
          <c:dPt>
            <c:idx val="0"/>
            <c:bubble3D val="0"/>
            <c:spPr>
              <a:noFill/>
              <a:ln w="25400">
                <a:noFill/>
              </a:ln>
              <a:effectLst/>
            </c:spPr>
            <c:extLst>
              <c:ext xmlns:c16="http://schemas.microsoft.com/office/drawing/2014/chart" uri="{C3380CC4-5D6E-409C-BE32-E72D297353CC}">
                <c16:uniqueId val="{0000000A-770B-4F6E-A542-02E48D99713A}"/>
              </c:ext>
            </c:extLst>
          </c:dPt>
          <c:val>
            <c:numLit>
              <c:formatCode>General</c:formatCode>
              <c:ptCount val="1"/>
              <c:pt idx="0">
                <c:v>1</c:v>
              </c:pt>
            </c:numLit>
          </c:val>
          <c:extLst>
            <c:ext xmlns:c16="http://schemas.microsoft.com/office/drawing/2014/chart" uri="{C3380CC4-5D6E-409C-BE32-E72D297353CC}">
              <c16:uniqueId val="{0000000B-770B-4F6E-A542-02E48D99713A}"/>
            </c:ext>
          </c:extLst>
        </c:ser>
        <c:dLbls>
          <c:showLegendKey val="0"/>
          <c:showVal val="0"/>
          <c:showCatName val="0"/>
          <c:showSerName val="0"/>
          <c:showPercent val="0"/>
          <c:showBubbleSize val="0"/>
          <c:showLeaderLines val="1"/>
        </c:dLbls>
        <c:firstSliceAng val="0"/>
        <c:holeSize val="66"/>
      </c:doughnutChart>
      <c:scatterChart>
        <c:scatterStyle val="lineMarker"/>
        <c:varyColors val="0"/>
        <c:ser>
          <c:idx val="1"/>
          <c:order val="1"/>
          <c:spPr>
            <a:ln w="25400" cap="rnd">
              <a:noFill/>
              <a:round/>
            </a:ln>
            <a:effectLst/>
          </c:spPr>
          <c:marker>
            <c:symbol val="dash"/>
            <c:size val="28"/>
            <c:spPr>
              <a:solidFill>
                <a:schemeClr val="bg1">
                  <a:alpha val="55000"/>
                </a:schemeClr>
              </a:solidFill>
              <a:ln w="12700">
                <a:solidFill>
                  <a:schemeClr val="bg1"/>
                </a:solidFill>
              </a:ln>
              <a:effectLst/>
            </c:spPr>
          </c:marker>
          <c:dLbls>
            <c:dLbl>
              <c:idx val="0"/>
              <c:layout>
                <c:manualLayout>
                  <c:x val="-0.20267225818709877"/>
                  <c:y val="-8.4870696385529271E-2"/>
                </c:manualLayout>
              </c:layout>
              <c:tx>
                <c:rich>
                  <a:bodyPr/>
                  <a:lstStyle/>
                  <a:p>
                    <a:fld id="{6304E4AB-6B20-4609-9DFE-368AF927F4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770B-4F6E-A542-02E48D99713A}"/>
                </c:ext>
              </c:extLst>
            </c:dLbl>
            <c:dLbl>
              <c:idx val="1"/>
              <c:layout>
                <c:manualLayout>
                  <c:x val="-0.11222972838949387"/>
                  <c:y val="-7.7432221109412683E-2"/>
                </c:manualLayout>
              </c:layout>
              <c:tx>
                <c:rich>
                  <a:bodyPr/>
                  <a:lstStyle/>
                  <a:p>
                    <a:fld id="{855C3329-DF94-4610-AF4E-9333248A8DC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770B-4F6E-A542-02E48D99713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[1]Processing!$V$19:$V$20</c:f>
              <c:numCache>
                <c:formatCode>General</c:formatCode>
                <c:ptCount val="2"/>
                <c:pt idx="0">
                  <c:v>-1.0999903832129831</c:v>
                </c:pt>
                <c:pt idx="1">
                  <c:v>1.0999903832129831</c:v>
                </c:pt>
              </c:numCache>
            </c:numRef>
          </c:xVal>
          <c:yVal>
            <c:numRef>
              <c:f>[1]Processing!$W$19:$W$20</c:f>
              <c:numCache>
                <c:formatCode>General</c:formatCode>
                <c:ptCount val="2"/>
                <c:pt idx="0">
                  <c:v>4.5996563952637346E-3</c:v>
                </c:pt>
                <c:pt idx="1">
                  <c:v>-4.5996563952637346E-3</c:v>
                </c:pt>
              </c:numCache>
            </c:numRef>
          </c:yVal>
          <c:smooth val="0"/>
          <c:extLst>
            <c:ext xmlns:c15="http://schemas.microsoft.com/office/drawing/2012/chart" uri="{02D57815-91ED-43cb-92C2-25804820EDAC}">
              <c15:datalabelsRange>
                <c15:f>[1]Processing!$U$19:$U$20</c15:f>
                <c15:dlblRangeCache>
                  <c:ptCount val="2"/>
                  <c:pt idx="0">
                    <c:v>0.498668981</c:v>
                  </c:pt>
                  <c:pt idx="1">
                    <c:v>0.501331019</c:v>
                  </c:pt>
                </c15:dlblRangeCache>
              </c15:datalabelsRange>
            </c:ext>
            <c:ext xmlns:c16="http://schemas.microsoft.com/office/drawing/2014/chart" uri="{C3380CC4-5D6E-409C-BE32-E72D297353CC}">
              <c16:uniqueId val="{0000000E-770B-4F6E-A542-02E48D99713A}"/>
            </c:ext>
          </c:extLst>
        </c:ser>
        <c:dLbls>
          <c:showLegendKey val="0"/>
          <c:showVal val="0"/>
          <c:showCatName val="0"/>
          <c:showSerName val="0"/>
          <c:showPercent val="0"/>
          <c:showBubbleSize val="0"/>
        </c:dLbls>
        <c:axId val="1143957872"/>
        <c:axId val="1143957456"/>
      </c:scatterChart>
      <c:valAx>
        <c:axId val="1143957872"/>
        <c:scaling>
          <c:orientation val="minMax"/>
          <c:max val="1.5"/>
          <c:min val="-1.5"/>
        </c:scaling>
        <c:delete val="1"/>
        <c:axPos val="b"/>
        <c:numFmt formatCode="General" sourceLinked="1"/>
        <c:majorTickMark val="out"/>
        <c:minorTickMark val="none"/>
        <c:tickLblPos val="nextTo"/>
        <c:crossAx val="1143957456"/>
        <c:crosses val="autoZero"/>
        <c:crossBetween val="midCat"/>
      </c:valAx>
      <c:valAx>
        <c:axId val="1143957456"/>
        <c:scaling>
          <c:orientation val="minMax"/>
          <c:max val="1.5"/>
          <c:min val="-1.5"/>
        </c:scaling>
        <c:delete val="1"/>
        <c:axPos val="l"/>
        <c:numFmt formatCode="General" sourceLinked="1"/>
        <c:majorTickMark val="out"/>
        <c:minorTickMark val="none"/>
        <c:tickLblPos val="nextTo"/>
        <c:crossAx val="1143957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28571428571425E-2"/>
          <c:y val="9.5985524547775952E-2"/>
          <c:w val="0.79761904761904767"/>
          <c:h val="0.90401448758460856"/>
        </c:manualLayout>
      </c:layout>
      <c:scatterChart>
        <c:scatterStyle val="lineMarker"/>
        <c:varyColors val="0"/>
        <c:ser>
          <c:idx val="0"/>
          <c:order val="0"/>
          <c:spPr>
            <a:ln w="25400" cap="rnd">
              <a:noFill/>
              <a:round/>
            </a:ln>
            <a:effectLst/>
          </c:spPr>
          <c:marker>
            <c:symbol val="circle"/>
            <c:size val="7"/>
            <c:spPr>
              <a:solidFill>
                <a:srgbClr val="2050E8"/>
              </a:solidFill>
              <a:ln w="9525">
                <a:noFill/>
              </a:ln>
              <a:effectLst/>
            </c:spPr>
          </c:marker>
          <c:yVal>
            <c:numRef>
              <c:f>[1]Processing!$P$19</c:f>
              <c:numCache>
                <c:formatCode>General</c:formatCode>
                <c:ptCount val="1"/>
                <c:pt idx="0">
                  <c:v>6</c:v>
                </c:pt>
              </c:numCache>
            </c:numRef>
          </c:yVal>
          <c:smooth val="0"/>
          <c:extLst>
            <c:ext xmlns:c16="http://schemas.microsoft.com/office/drawing/2014/chart" uri="{C3380CC4-5D6E-409C-BE32-E72D297353CC}">
              <c16:uniqueId val="{00000000-9D24-427B-9929-2810F5364D18}"/>
            </c:ext>
          </c:extLst>
        </c:ser>
        <c:ser>
          <c:idx val="1"/>
          <c:order val="1"/>
          <c:spPr>
            <a:ln w="25400" cap="rnd">
              <a:noFill/>
              <a:round/>
            </a:ln>
            <a:effectLst/>
          </c:spPr>
          <c:marker>
            <c:symbol val="circle"/>
            <c:size val="7"/>
            <c:spPr>
              <a:solidFill>
                <a:srgbClr val="CC0000"/>
              </a:solidFill>
              <a:ln w="9525">
                <a:noFill/>
              </a:ln>
              <a:effectLst/>
            </c:spPr>
          </c:marker>
          <c:yVal>
            <c:numRef>
              <c:f>[1]Processing!$P$20</c:f>
              <c:numCache>
                <c:formatCode>General</c:formatCode>
                <c:ptCount val="1"/>
                <c:pt idx="0">
                  <c:v>5</c:v>
                </c:pt>
              </c:numCache>
            </c:numRef>
          </c:yVal>
          <c:smooth val="0"/>
          <c:extLst>
            <c:ext xmlns:c16="http://schemas.microsoft.com/office/drawing/2014/chart" uri="{C3380CC4-5D6E-409C-BE32-E72D297353CC}">
              <c16:uniqueId val="{00000001-9D24-427B-9929-2810F5364D18}"/>
            </c:ext>
          </c:extLst>
        </c:ser>
        <c:ser>
          <c:idx val="2"/>
          <c:order val="2"/>
          <c:spPr>
            <a:ln w="25400" cap="rnd">
              <a:noFill/>
              <a:round/>
            </a:ln>
            <a:effectLst/>
          </c:spPr>
          <c:marker>
            <c:symbol val="circle"/>
            <c:size val="7"/>
            <c:spPr>
              <a:solidFill>
                <a:srgbClr val="FF00FF"/>
              </a:solidFill>
              <a:ln w="9525">
                <a:noFill/>
              </a:ln>
              <a:effectLst/>
            </c:spPr>
          </c:marker>
          <c:yVal>
            <c:numRef>
              <c:f>[1]Processing!$P$21</c:f>
              <c:numCache>
                <c:formatCode>General</c:formatCode>
                <c:ptCount val="1"/>
                <c:pt idx="0">
                  <c:v>4</c:v>
                </c:pt>
              </c:numCache>
            </c:numRef>
          </c:yVal>
          <c:smooth val="0"/>
          <c:extLst>
            <c:ext xmlns:c16="http://schemas.microsoft.com/office/drawing/2014/chart" uri="{C3380CC4-5D6E-409C-BE32-E72D297353CC}">
              <c16:uniqueId val="{00000002-9D24-427B-9929-2810F5364D18}"/>
            </c:ext>
          </c:extLst>
        </c:ser>
        <c:ser>
          <c:idx val="3"/>
          <c:order val="3"/>
          <c:spPr>
            <a:ln w="25400" cap="rnd">
              <a:noFill/>
              <a:round/>
            </a:ln>
            <a:effectLst/>
          </c:spPr>
          <c:marker>
            <c:symbol val="circle"/>
            <c:size val="7"/>
            <c:spPr>
              <a:solidFill>
                <a:srgbClr val="338F60"/>
              </a:solidFill>
              <a:ln w="9525">
                <a:noFill/>
              </a:ln>
              <a:effectLst/>
            </c:spPr>
          </c:marker>
          <c:yVal>
            <c:numRef>
              <c:f>[1]Processing!$P$22</c:f>
              <c:numCache>
                <c:formatCode>General</c:formatCode>
                <c:ptCount val="1"/>
                <c:pt idx="0">
                  <c:v>3</c:v>
                </c:pt>
              </c:numCache>
            </c:numRef>
          </c:yVal>
          <c:smooth val="0"/>
          <c:extLst>
            <c:ext xmlns:c16="http://schemas.microsoft.com/office/drawing/2014/chart" uri="{C3380CC4-5D6E-409C-BE32-E72D297353CC}">
              <c16:uniqueId val="{00000003-9D24-427B-9929-2810F5364D18}"/>
            </c:ext>
          </c:extLst>
        </c:ser>
        <c:ser>
          <c:idx val="4"/>
          <c:order val="4"/>
          <c:spPr>
            <a:ln w="25400" cap="rnd">
              <a:noFill/>
              <a:round/>
            </a:ln>
            <a:effectLst/>
          </c:spPr>
          <c:marker>
            <c:symbol val="circle"/>
            <c:size val="7"/>
            <c:spPr>
              <a:solidFill>
                <a:srgbClr val="6D00A3"/>
              </a:solidFill>
              <a:ln w="9525">
                <a:noFill/>
              </a:ln>
              <a:effectLst/>
            </c:spPr>
          </c:marker>
          <c:yVal>
            <c:numRef>
              <c:f>[1]Processing!$P$23</c:f>
              <c:numCache>
                <c:formatCode>General</c:formatCode>
                <c:ptCount val="1"/>
                <c:pt idx="0">
                  <c:v>2</c:v>
                </c:pt>
              </c:numCache>
            </c:numRef>
          </c:yVal>
          <c:smooth val="0"/>
          <c:extLst>
            <c:ext xmlns:c16="http://schemas.microsoft.com/office/drawing/2014/chart" uri="{C3380CC4-5D6E-409C-BE32-E72D297353CC}">
              <c16:uniqueId val="{00000004-9D24-427B-9929-2810F5364D18}"/>
            </c:ext>
          </c:extLst>
        </c:ser>
        <c:ser>
          <c:idx val="5"/>
          <c:order val="5"/>
          <c:spPr>
            <a:ln w="25400" cap="rnd">
              <a:noFill/>
              <a:round/>
            </a:ln>
            <a:effectLst/>
          </c:spPr>
          <c:marker>
            <c:symbol val="circle"/>
            <c:size val="7"/>
            <c:spPr>
              <a:solidFill>
                <a:srgbClr val="00B0F0"/>
              </a:solidFill>
              <a:ln w="9525">
                <a:noFill/>
              </a:ln>
              <a:effectLst/>
            </c:spPr>
          </c:marker>
          <c:yVal>
            <c:numRef>
              <c:f>[1]Processing!$P$24</c:f>
              <c:numCache>
                <c:formatCode>General</c:formatCode>
                <c:ptCount val="1"/>
                <c:pt idx="0">
                  <c:v>1</c:v>
                </c:pt>
              </c:numCache>
            </c:numRef>
          </c:yVal>
          <c:smooth val="0"/>
          <c:extLst>
            <c:ext xmlns:c16="http://schemas.microsoft.com/office/drawing/2014/chart" uri="{C3380CC4-5D6E-409C-BE32-E72D297353CC}">
              <c16:uniqueId val="{00000005-9D24-427B-9929-2810F5364D18}"/>
            </c:ext>
          </c:extLst>
        </c:ser>
        <c:dLbls>
          <c:showLegendKey val="0"/>
          <c:showVal val="0"/>
          <c:showCatName val="0"/>
          <c:showSerName val="0"/>
          <c:showPercent val="0"/>
          <c:showBubbleSize val="0"/>
        </c:dLbls>
        <c:axId val="2052314832"/>
        <c:axId val="2052311504"/>
      </c:scatterChart>
      <c:valAx>
        <c:axId val="2052314832"/>
        <c:scaling>
          <c:orientation val="minMax"/>
        </c:scaling>
        <c:delete val="1"/>
        <c:axPos val="b"/>
        <c:majorTickMark val="none"/>
        <c:minorTickMark val="none"/>
        <c:tickLblPos val="nextTo"/>
        <c:crossAx val="2052311504"/>
        <c:crosses val="autoZero"/>
        <c:crossBetween val="midCat"/>
      </c:valAx>
      <c:valAx>
        <c:axId val="2052311504"/>
        <c:scaling>
          <c:orientation val="minMax"/>
          <c:max val="6"/>
          <c:min val="0"/>
        </c:scaling>
        <c:delete val="1"/>
        <c:axPos val="l"/>
        <c:numFmt formatCode="General" sourceLinked="1"/>
        <c:majorTickMark val="out"/>
        <c:minorTickMark val="none"/>
        <c:tickLblPos val="nextTo"/>
        <c:crossAx val="205231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[1]Processing!$H$25</c:f>
          <c:strCache>
            <c:ptCount val="1"/>
            <c:pt idx="0">
              <c:v>Cost Ad</c:v>
            </c:pt>
          </c:strCache>
        </c:strRef>
      </c:tx>
      <c:layout>
        <c:manualLayout>
          <c:xMode val="edge"/>
          <c:yMode val="edge"/>
          <c:x val="0.39025627975210325"/>
          <c:y val="1.5506715506715507E-2"/>
        </c:manualLayout>
      </c:layout>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6531041984770914"/>
          <c:y val="0.18596459096459098"/>
          <c:w val="0.76498108839056711"/>
          <c:h val="0.45515689865689868"/>
        </c:manualLayout>
      </c:layout>
      <c:lineChart>
        <c:grouping val="standard"/>
        <c:varyColors val="0"/>
        <c:ser>
          <c:idx val="0"/>
          <c:order val="0"/>
          <c:tx>
            <c:strRef>
              <c:f>[1]Processing!$L$25</c:f>
              <c:strCache>
                <c:ptCount val="1"/>
                <c:pt idx="0">
                  <c:v>Chart</c:v>
                </c:pt>
              </c:strCache>
            </c:strRef>
          </c:tx>
          <c:spPr>
            <a:ln w="19050" cap="rnd">
              <a:solidFill>
                <a:srgbClr val="FF00FF"/>
              </a:solidFill>
              <a:round/>
            </a:ln>
            <a:effectLst/>
          </c:spPr>
          <c:marker>
            <c:symbol val="circle"/>
            <c:size val="7"/>
            <c:spPr>
              <a:solidFill>
                <a:schemeClr val="tx1"/>
              </a:solidFill>
              <a:ln w="15875">
                <a:solidFill>
                  <a:srgbClr val="00FFFF"/>
                </a:solidFill>
              </a:ln>
              <a:effectLst/>
            </c:spPr>
          </c:marker>
          <c:cat>
            <c:strRef>
              <c:f>[1]Processing!$J$26:$J$31</c:f>
              <c:strCache>
                <c:ptCount val="6"/>
                <c:pt idx="0">
                  <c:v>Facebook</c:v>
                </c:pt>
                <c:pt idx="1">
                  <c:v>Youtube</c:v>
                </c:pt>
                <c:pt idx="2">
                  <c:v>Google Ad</c:v>
                </c:pt>
                <c:pt idx="3">
                  <c:v>Twitter</c:v>
                </c:pt>
                <c:pt idx="4">
                  <c:v>Instagram</c:v>
                </c:pt>
                <c:pt idx="5">
                  <c:v>Tiktok</c:v>
                </c:pt>
              </c:strCache>
            </c:strRef>
          </c:cat>
          <c:val>
            <c:numRef>
              <c:f>[1]Processing!$L$26:$L$31</c:f>
              <c:numCache>
                <c:formatCode>General</c:formatCode>
                <c:ptCount val="6"/>
                <c:pt idx="0">
                  <c:v>187</c:v>
                </c:pt>
                <c:pt idx="1">
                  <c:v>177</c:v>
                </c:pt>
                <c:pt idx="2">
                  <c:v>136</c:v>
                </c:pt>
                <c:pt idx="3">
                  <c:v>70</c:v>
                </c:pt>
                <c:pt idx="4">
                  <c:v>50</c:v>
                </c:pt>
                <c:pt idx="5">
                  <c:v>29</c:v>
                </c:pt>
              </c:numCache>
            </c:numRef>
          </c:val>
          <c:smooth val="0"/>
          <c:extLst>
            <c:ext xmlns:c16="http://schemas.microsoft.com/office/drawing/2014/chart" uri="{C3380CC4-5D6E-409C-BE32-E72D297353CC}">
              <c16:uniqueId val="{00000000-6930-4481-AFD8-7A5EB057394D}"/>
            </c:ext>
          </c:extLst>
        </c:ser>
        <c:dLbls>
          <c:showLegendKey val="0"/>
          <c:showVal val="0"/>
          <c:showCatName val="0"/>
          <c:showSerName val="0"/>
          <c:showPercent val="0"/>
          <c:showBubbleSize val="0"/>
        </c:dLbls>
        <c:marker val="1"/>
        <c:smooth val="0"/>
        <c:axId val="1586362144"/>
        <c:axId val="1586359232"/>
      </c:lineChart>
      <c:catAx>
        <c:axId val="158636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800" b="0" i="0" u="none" strike="noStrike" kern="1200" baseline="0">
                <a:solidFill>
                  <a:schemeClr val="bg1">
                    <a:lumMod val="50000"/>
                  </a:schemeClr>
                </a:solidFill>
                <a:latin typeface="+mn-lt"/>
                <a:ea typeface="+mn-ea"/>
                <a:cs typeface="+mn-cs"/>
              </a:defRPr>
            </a:pPr>
            <a:endParaRPr lang="en-US"/>
          </a:p>
        </c:txPr>
        <c:crossAx val="1586359232"/>
        <c:crosses val="autoZero"/>
        <c:auto val="1"/>
        <c:lblAlgn val="ctr"/>
        <c:lblOffset val="100"/>
        <c:noMultiLvlLbl val="0"/>
      </c:catAx>
      <c:valAx>
        <c:axId val="1586359232"/>
        <c:scaling>
          <c:orientation val="minMax"/>
        </c:scaling>
        <c:delete val="0"/>
        <c:axPos val="l"/>
        <c:majorGridlines>
          <c:spPr>
            <a:ln w="9525" cap="flat" cmpd="sng" algn="ctr">
              <a:gradFill>
                <a:gsLst>
                  <a:gs pos="0">
                    <a:schemeClr val="bg1">
                      <a:lumMod val="50000"/>
                      <a:alpha val="77000"/>
                    </a:schemeClr>
                  </a:gs>
                  <a:gs pos="100000">
                    <a:schemeClr val="tx1">
                      <a:lumMod val="75000"/>
                      <a:lumOff val="25000"/>
                      <a:alpha val="6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mn-lt"/>
                <a:ea typeface="+mn-ea"/>
                <a:cs typeface="+mn-cs"/>
              </a:defRPr>
            </a:pPr>
            <a:endParaRPr lang="en-US"/>
          </a:p>
        </c:txPr>
        <c:crossAx val="158636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[1]Processing!$K$18</c:f>
          <c:strCache>
            <c:ptCount val="1"/>
            <c:pt idx="0">
              <c:v>Top Revenue</c:v>
            </c:pt>
          </c:strCache>
        </c:strRef>
      </c:tx>
      <c:layout>
        <c:manualLayout>
          <c:xMode val="edge"/>
          <c:yMode val="edge"/>
          <c:x val="0.36329044484340717"/>
          <c:y val="0"/>
        </c:manualLayout>
      </c:layout>
      <c:overlay val="0"/>
      <c:spPr>
        <a:noFill/>
        <a:ln>
          <a:noFill/>
        </a:ln>
        <a:effectLst/>
      </c:spPr>
      <c:txPr>
        <a:bodyPr rot="0" spcFirstLastPara="1" vertOverflow="ellipsis" vert="horz" wrap="square" anchor="ctr" anchorCtr="1"/>
        <a:lstStyle/>
        <a:p>
          <a:pPr algn="ctr" rtl="0">
            <a:defRPr lang="ru-RU" sz="9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0800618392180329"/>
          <c:y val="0.28830771153605794"/>
          <c:w val="0.5838011170955516"/>
          <c:h val="0.62439070116235473"/>
        </c:manualLayout>
      </c:layout>
      <c:barChart>
        <c:barDir val="bar"/>
        <c:grouping val="percentStacked"/>
        <c:varyColors val="0"/>
        <c:ser>
          <c:idx val="0"/>
          <c:order val="0"/>
          <c:spPr>
            <a:blipFill>
              <a:blip xmlns:r="http://schemas.openxmlformats.org/officeDocument/2006/relationships" r:embed="rId3"/>
              <a:stretch>
                <a:fillRect/>
              </a:stretch>
            </a:blipFill>
            <a:ln>
              <a:noFill/>
            </a:ln>
            <a:effectLst/>
          </c:spPr>
          <c:invertIfNegative val="0"/>
          <c:cat>
            <c:strRef>
              <c:f>[1]Processing!$J$19:$J$24</c:f>
              <c:strCache>
                <c:ptCount val="6"/>
                <c:pt idx="0">
                  <c:v>Facebook</c:v>
                </c:pt>
                <c:pt idx="1">
                  <c:v>Youtube</c:v>
                </c:pt>
                <c:pt idx="2">
                  <c:v>Google Ad</c:v>
                </c:pt>
                <c:pt idx="3">
                  <c:v>Twitter</c:v>
                </c:pt>
                <c:pt idx="4">
                  <c:v>Instagram</c:v>
                </c:pt>
                <c:pt idx="5">
                  <c:v>Tiktok</c:v>
                </c:pt>
              </c:strCache>
            </c:strRef>
          </c:cat>
          <c:val>
            <c:numRef>
              <c:f>[1]Processing!$K$19:$K$24</c:f>
              <c:numCache>
                <c:formatCode>General</c:formatCode>
                <c:ptCount val="6"/>
                <c:pt idx="0">
                  <c:v>375</c:v>
                </c:pt>
                <c:pt idx="1">
                  <c:v>355</c:v>
                </c:pt>
                <c:pt idx="2">
                  <c:v>272</c:v>
                </c:pt>
                <c:pt idx="3">
                  <c:v>140</c:v>
                </c:pt>
                <c:pt idx="4">
                  <c:v>100</c:v>
                </c:pt>
                <c:pt idx="5">
                  <c:v>57</c:v>
                </c:pt>
              </c:numCache>
            </c:numRef>
          </c:val>
          <c:extLst>
            <c:ext xmlns:c16="http://schemas.microsoft.com/office/drawing/2014/chart" uri="{C3380CC4-5D6E-409C-BE32-E72D297353CC}">
              <c16:uniqueId val="{00000000-D3A9-449E-828C-CE1E6F6D015A}"/>
            </c:ext>
          </c:extLst>
        </c:ser>
        <c:ser>
          <c:idx val="1"/>
          <c:order val="1"/>
          <c:tx>
            <c:strRef>
              <c:f>[1]Processing!$F$18</c:f>
              <c:strCache>
                <c:ptCount val="1"/>
                <c:pt idx="0">
                  <c:v>Night</c:v>
                </c:pt>
              </c:strCache>
            </c:strRef>
          </c:tx>
          <c:spPr>
            <a:solidFill>
              <a:schemeClr val="tx1"/>
            </a:solidFill>
            <a:ln>
              <a:noFill/>
            </a:ln>
            <a:effectLst/>
          </c:spPr>
          <c:invertIfNegative val="0"/>
          <c:dLbls>
            <c:dLbl>
              <c:idx val="0"/>
              <c:tx>
                <c:rich>
                  <a:bodyPr/>
                  <a:lstStyle/>
                  <a:p>
                    <a:fld id="{BD520D6C-82ED-455E-A367-FB5F805B181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3A9-449E-828C-CE1E6F6D015A}"/>
                </c:ext>
              </c:extLst>
            </c:dLbl>
            <c:dLbl>
              <c:idx val="1"/>
              <c:tx>
                <c:rich>
                  <a:bodyPr/>
                  <a:lstStyle/>
                  <a:p>
                    <a:fld id="{013FAECC-D904-48B2-93EF-CEF879AF635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3A9-449E-828C-CE1E6F6D015A}"/>
                </c:ext>
              </c:extLst>
            </c:dLbl>
            <c:dLbl>
              <c:idx val="2"/>
              <c:tx>
                <c:rich>
                  <a:bodyPr/>
                  <a:lstStyle/>
                  <a:p>
                    <a:fld id="{E3435433-B440-4593-B8D0-6D22E1263D1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3A9-449E-828C-CE1E6F6D015A}"/>
                </c:ext>
              </c:extLst>
            </c:dLbl>
            <c:dLbl>
              <c:idx val="3"/>
              <c:tx>
                <c:rich>
                  <a:bodyPr/>
                  <a:lstStyle/>
                  <a:p>
                    <a:fld id="{C31578A5-40A8-4266-A2B5-E092C531692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3A9-449E-828C-CE1E6F6D015A}"/>
                </c:ext>
              </c:extLst>
            </c:dLbl>
            <c:dLbl>
              <c:idx val="4"/>
              <c:tx>
                <c:rich>
                  <a:bodyPr/>
                  <a:lstStyle/>
                  <a:p>
                    <a:fld id="{E1B9E11E-2FF9-482D-9BA3-7FA4ADB7ABF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3A9-449E-828C-CE1E6F6D015A}"/>
                </c:ext>
              </c:extLst>
            </c:dLbl>
            <c:dLbl>
              <c:idx val="5"/>
              <c:tx>
                <c:rich>
                  <a:bodyPr/>
                  <a:lstStyle/>
                  <a:p>
                    <a:fld id="{70DCC4C3-BE3C-4433-B0CE-A9428C558F8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3A9-449E-828C-CE1E6F6D01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[1]Processing!$F$19:$F$24</c:f>
              <c:numCache>
                <c:formatCode>General</c:formatCode>
                <c:ptCount val="6"/>
                <c:pt idx="0">
                  <c:v>0</c:v>
                </c:pt>
                <c:pt idx="1">
                  <c:v>20</c:v>
                </c:pt>
                <c:pt idx="2">
                  <c:v>103</c:v>
                </c:pt>
                <c:pt idx="3">
                  <c:v>235</c:v>
                </c:pt>
                <c:pt idx="4">
                  <c:v>275</c:v>
                </c:pt>
                <c:pt idx="5">
                  <c:v>318</c:v>
                </c:pt>
              </c:numCache>
            </c:numRef>
          </c:val>
          <c:extLst>
            <c:ext xmlns:c15="http://schemas.microsoft.com/office/drawing/2012/chart" uri="{02D57815-91ED-43cb-92C2-25804820EDAC}">
              <c15:datalabelsRange>
                <c15:f>[1]Processing!$K$19:$K$24</c15:f>
                <c15:dlblRangeCache>
                  <c:ptCount val="6"/>
                  <c:pt idx="0">
                    <c:v>375</c:v>
                  </c:pt>
                  <c:pt idx="1">
                    <c:v>355</c:v>
                  </c:pt>
                  <c:pt idx="2">
                    <c:v>272</c:v>
                  </c:pt>
                  <c:pt idx="3">
                    <c:v>140</c:v>
                  </c:pt>
                  <c:pt idx="4">
                    <c:v>100</c:v>
                  </c:pt>
                  <c:pt idx="5">
                    <c:v>57</c:v>
                  </c:pt>
                </c15:dlblRangeCache>
              </c15:datalabelsRange>
            </c:ext>
            <c:ext xmlns:c16="http://schemas.microsoft.com/office/drawing/2014/chart" uri="{C3380CC4-5D6E-409C-BE32-E72D297353CC}">
              <c16:uniqueId val="{00000007-D3A9-449E-828C-CE1E6F6D015A}"/>
            </c:ext>
          </c:extLst>
        </c:ser>
        <c:dLbls>
          <c:showLegendKey val="0"/>
          <c:showVal val="0"/>
          <c:showCatName val="0"/>
          <c:showSerName val="0"/>
          <c:showPercent val="0"/>
          <c:showBubbleSize val="0"/>
        </c:dLbls>
        <c:gapWidth val="0"/>
        <c:overlap val="100"/>
        <c:axId val="1562744032"/>
        <c:axId val="1562755264"/>
      </c:barChart>
      <c:catAx>
        <c:axId val="1562744032"/>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800" b="0" i="0" u="none" strike="noStrike" kern="1200" baseline="0">
                <a:solidFill>
                  <a:schemeClr val="bg1">
                    <a:lumMod val="50000"/>
                  </a:schemeClr>
                </a:solidFill>
                <a:latin typeface="+mn-lt"/>
                <a:ea typeface="+mn-ea"/>
                <a:cs typeface="+mn-cs"/>
              </a:defRPr>
            </a:pPr>
            <a:endParaRPr lang="en-US"/>
          </a:p>
        </c:txPr>
        <c:crossAx val="1562755264"/>
        <c:crosses val="autoZero"/>
        <c:auto val="1"/>
        <c:lblAlgn val="ctr"/>
        <c:lblOffset val="100"/>
        <c:noMultiLvlLbl val="0"/>
      </c:catAx>
      <c:valAx>
        <c:axId val="1562755264"/>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mn-lt"/>
                <a:ea typeface="+mn-ea"/>
                <a:cs typeface="+mn-cs"/>
              </a:defRPr>
            </a:pPr>
            <a:endParaRPr lang="en-US"/>
          </a:p>
        </c:txPr>
        <c:crossAx val="15627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Datasets.xlsx]Analysis!income vs expense</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gradFill flip="none" rotWithShape="1">
              <a:gsLst>
                <a:gs pos="2500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41695010017241E-2"/>
          <c:y val="7.4074024645224432E-2"/>
          <c:w val="0.75770162605413971"/>
          <c:h val="0.75603285212449745"/>
        </c:manualLayout>
      </c:layout>
      <c:lineChart>
        <c:grouping val="standard"/>
        <c:varyColors val="0"/>
        <c:ser>
          <c:idx val="0"/>
          <c:order val="0"/>
          <c:tx>
            <c:strRef>
              <c:f>Analysis!$P$3:$P$4</c:f>
              <c:strCache>
                <c:ptCount val="1"/>
                <c:pt idx="0">
                  <c:v>Expenses</c:v>
                </c:pt>
              </c:strCache>
            </c:strRef>
          </c:tx>
          <c:spPr>
            <a:ln w="38100" cap="rnd">
              <a:gradFill flip="none" rotWithShape="1">
                <a:gsLst>
                  <a:gs pos="2500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c:spPr>
          <c:marker>
            <c:symbol val="circle"/>
            <c:size val="8"/>
            <c:spPr>
              <a:solidFill>
                <a:schemeClr val="accent1"/>
              </a:solidFill>
              <a:ln>
                <a:noFill/>
              </a:ln>
              <a:effectLst/>
            </c:spPr>
          </c:marker>
          <c:cat>
            <c:strRef>
              <c:f>Analysis!$O$5:$O$17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Analysis!$P$5:$P$17</c:f>
              <c:numCache>
                <c:formatCode>General</c:formatCode>
                <c:ptCount val="12"/>
                <c:pt idx="0">
                  <c:v>5557</c:v>
                </c:pt>
                <c:pt idx="1">
                  <c:v>5040</c:v>
                </c:pt>
                <c:pt idx="2">
                  <c:v>6041</c:v>
                </c:pt>
                <c:pt idx="3">
                  <c:v>5788</c:v>
                </c:pt>
                <c:pt idx="4">
                  <c:v>5788</c:v>
                </c:pt>
                <c:pt idx="5">
                  <c:v>5788</c:v>
                </c:pt>
                <c:pt idx="6">
                  <c:v>5788</c:v>
                </c:pt>
                <c:pt idx="7">
                  <c:v>5788</c:v>
                </c:pt>
                <c:pt idx="8">
                  <c:v>5788</c:v>
                </c:pt>
                <c:pt idx="9">
                  <c:v>5788</c:v>
                </c:pt>
                <c:pt idx="10">
                  <c:v>5788</c:v>
                </c:pt>
                <c:pt idx="11">
                  <c:v>5788</c:v>
                </c:pt>
              </c:numCache>
            </c:numRef>
          </c:val>
          <c:smooth val="0"/>
          <c:extLst>
            <c:ext xmlns:c16="http://schemas.microsoft.com/office/drawing/2014/chart" uri="{C3380CC4-5D6E-409C-BE32-E72D297353CC}">
              <c16:uniqueId val="{00000001-2D08-4100-86FB-26D1F96166B3}"/>
            </c:ext>
          </c:extLst>
        </c:ser>
        <c:dLbls>
          <c:showLegendKey val="0"/>
          <c:showVal val="0"/>
          <c:showCatName val="0"/>
          <c:showSerName val="0"/>
          <c:showPercent val="0"/>
          <c:showBubbleSize val="0"/>
        </c:dLbls>
        <c:marker val="1"/>
        <c:smooth val="0"/>
        <c:axId val="1236609072"/>
        <c:axId val="1224324944"/>
      </c:lineChart>
      <c:lineChart>
        <c:grouping val="standard"/>
        <c:varyColors val="0"/>
        <c:ser>
          <c:idx val="1"/>
          <c:order val="1"/>
          <c:tx>
            <c:strRef>
              <c:f>Analysis!$Q$3:$Q$4</c:f>
              <c:strCache>
                <c:ptCount val="1"/>
                <c:pt idx="0">
                  <c:v>Income</c:v>
                </c:pt>
              </c:strCache>
            </c:strRef>
          </c:tx>
          <c:spPr>
            <a:ln w="38100" cap="rnd">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marker>
            <c:symbol val="circle"/>
            <c:size val="8"/>
            <c:spPr>
              <a:solidFill>
                <a:schemeClr val="accent2"/>
              </a:solidFill>
              <a:ln>
                <a:noFill/>
              </a:ln>
              <a:effectLst/>
            </c:spPr>
          </c:marker>
          <c:cat>
            <c:strRef>
              <c:f>Analysis!$O$5:$O$17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Analysis!$Q$5:$Q$17</c:f>
              <c:numCache>
                <c:formatCode>General</c:formatCode>
                <c:ptCount val="12"/>
                <c:pt idx="0">
                  <c:v>7696</c:v>
                </c:pt>
                <c:pt idx="1">
                  <c:v>8050</c:v>
                </c:pt>
                <c:pt idx="2">
                  <c:v>8397</c:v>
                </c:pt>
                <c:pt idx="3">
                  <c:v>9390</c:v>
                </c:pt>
                <c:pt idx="4">
                  <c:v>9206</c:v>
                </c:pt>
                <c:pt idx="5">
                  <c:v>9771</c:v>
                </c:pt>
                <c:pt idx="6">
                  <c:v>9620</c:v>
                </c:pt>
                <c:pt idx="7">
                  <c:v>9326</c:v>
                </c:pt>
                <c:pt idx="8">
                  <c:v>10272</c:v>
                </c:pt>
                <c:pt idx="9">
                  <c:v>10029</c:v>
                </c:pt>
                <c:pt idx="10">
                  <c:v>10688</c:v>
                </c:pt>
                <c:pt idx="11">
                  <c:v>10398</c:v>
                </c:pt>
              </c:numCache>
            </c:numRef>
          </c:val>
          <c:smooth val="0"/>
          <c:extLst>
            <c:ext xmlns:c16="http://schemas.microsoft.com/office/drawing/2014/chart" uri="{C3380CC4-5D6E-409C-BE32-E72D297353CC}">
              <c16:uniqueId val="{00000000-2D08-4100-86FB-26D1F96166B3}"/>
            </c:ext>
          </c:extLst>
        </c:ser>
        <c:dLbls>
          <c:showLegendKey val="0"/>
          <c:showVal val="0"/>
          <c:showCatName val="0"/>
          <c:showSerName val="0"/>
          <c:showPercent val="0"/>
          <c:showBubbleSize val="0"/>
        </c:dLbls>
        <c:marker val="1"/>
        <c:smooth val="0"/>
        <c:axId val="1236626832"/>
        <c:axId val="1321089648"/>
      </c:lineChart>
      <c:catAx>
        <c:axId val="123660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24324944"/>
        <c:crosses val="autoZero"/>
        <c:auto val="1"/>
        <c:lblAlgn val="ctr"/>
        <c:lblOffset val="100"/>
        <c:noMultiLvlLbl val="0"/>
      </c:catAx>
      <c:valAx>
        <c:axId val="12243249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09072"/>
        <c:crosses val="autoZero"/>
        <c:crossBetween val="between"/>
      </c:valAx>
      <c:valAx>
        <c:axId val="13210896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26832"/>
        <c:crosses val="max"/>
        <c:crossBetween val="between"/>
      </c:valAx>
      <c:catAx>
        <c:axId val="1236626832"/>
        <c:scaling>
          <c:orientation val="minMax"/>
        </c:scaling>
        <c:delete val="1"/>
        <c:axPos val="b"/>
        <c:numFmt formatCode="General" sourceLinked="1"/>
        <c:majorTickMark val="out"/>
        <c:minorTickMark val="none"/>
        <c:tickLblPos val="nextTo"/>
        <c:crossAx val="132108964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6876640419948"/>
          <c:y val="0.10338455527003448"/>
          <c:w val="0.78392913385826768"/>
          <c:h val="0.81046164867160342"/>
        </c:manualLayout>
      </c:layout>
      <c:doughnutChart>
        <c:varyColors val="1"/>
        <c:ser>
          <c:idx val="0"/>
          <c:order val="0"/>
          <c:dPt>
            <c:idx val="0"/>
            <c:bubble3D val="0"/>
            <c:spPr>
              <a:solidFill>
                <a:srgbClr val="F0F0F0"/>
              </a:solidFill>
              <a:ln w="19050">
                <a:solidFill>
                  <a:schemeClr val="lt1"/>
                </a:solidFill>
              </a:ln>
              <a:effectLst/>
            </c:spPr>
            <c:extLst>
              <c:ext xmlns:c16="http://schemas.microsoft.com/office/drawing/2014/chart" uri="{C3380CC4-5D6E-409C-BE32-E72D297353CC}">
                <c16:uniqueId val="{00000001-DB83-499F-99C8-FECA0C73FF86}"/>
              </c:ext>
            </c:extLst>
          </c:dPt>
          <c:dPt>
            <c:idx val="1"/>
            <c:bubble3D val="0"/>
            <c:spPr>
              <a:solidFill>
                <a:srgbClr val="338F60"/>
              </a:solidFill>
              <a:ln w="19050">
                <a:solidFill>
                  <a:schemeClr val="lt1"/>
                </a:solidFill>
              </a:ln>
              <a:effectLst/>
            </c:spPr>
            <c:extLst>
              <c:ext xmlns:c16="http://schemas.microsoft.com/office/drawing/2014/chart" uri="{C3380CC4-5D6E-409C-BE32-E72D297353CC}">
                <c16:uniqueId val="{00000003-DB83-499F-99C8-FECA0C73FF86}"/>
              </c:ext>
            </c:extLst>
          </c:dPt>
          <c:val>
            <c:numRef>
              <c:f>[1]Processing!$J$5:$K$5</c:f>
              <c:numCache>
                <c:formatCode>General</c:formatCode>
                <c:ptCount val="2"/>
                <c:pt idx="0">
                  <c:v>0.76258324299210156</c:v>
                </c:pt>
                <c:pt idx="1">
                  <c:v>0.23741675700789841</c:v>
                </c:pt>
              </c:numCache>
            </c:numRef>
          </c:val>
          <c:extLst>
            <c:ext xmlns:c16="http://schemas.microsoft.com/office/drawing/2014/chart" uri="{C3380CC4-5D6E-409C-BE32-E72D297353CC}">
              <c16:uniqueId val="{00000004-DB83-499F-99C8-FECA0C73FF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36876640419948"/>
          <c:y val="0.10338455527003448"/>
          <c:w val="0.78392913385826768"/>
          <c:h val="0.81046164867160342"/>
        </c:manualLayout>
      </c:layout>
      <c:doughnutChart>
        <c:varyColors val="1"/>
        <c:ser>
          <c:idx val="0"/>
          <c:order val="0"/>
          <c:dPt>
            <c:idx val="0"/>
            <c:bubble3D val="0"/>
            <c:spPr>
              <a:solidFill>
                <a:srgbClr val="7030A0"/>
              </a:solidFill>
              <a:ln w="19050">
                <a:solidFill>
                  <a:schemeClr val="lt1"/>
                </a:solidFill>
              </a:ln>
              <a:effectLst/>
            </c:spPr>
            <c:extLst>
              <c:ext xmlns:c16="http://schemas.microsoft.com/office/drawing/2014/chart" uri="{C3380CC4-5D6E-409C-BE32-E72D297353CC}">
                <c16:uniqueId val="{00000001-1A30-4D6F-9C3C-C4C709194D4D}"/>
              </c:ext>
            </c:extLst>
          </c:dPt>
          <c:dPt>
            <c:idx val="1"/>
            <c:bubble3D val="0"/>
            <c:spPr>
              <a:solidFill>
                <a:srgbClr val="F0F0F0"/>
              </a:solidFill>
              <a:ln w="19050">
                <a:solidFill>
                  <a:schemeClr val="lt1"/>
                </a:solidFill>
              </a:ln>
              <a:effectLst/>
            </c:spPr>
            <c:extLst>
              <c:ext xmlns:c16="http://schemas.microsoft.com/office/drawing/2014/chart" uri="{C3380CC4-5D6E-409C-BE32-E72D297353CC}">
                <c16:uniqueId val="{00000003-1A30-4D6F-9C3C-C4C709194D4D}"/>
              </c:ext>
            </c:extLst>
          </c:dPt>
          <c:val>
            <c:numRef>
              <c:f>[1]Processing!$J$5:$K$5</c:f>
              <c:numCache>
                <c:formatCode>General</c:formatCode>
                <c:ptCount val="2"/>
                <c:pt idx="0">
                  <c:v>0.76258324299210156</c:v>
                </c:pt>
                <c:pt idx="1">
                  <c:v>0.23741675700789841</c:v>
                </c:pt>
              </c:numCache>
            </c:numRef>
          </c:val>
          <c:extLst>
            <c:ext xmlns:c16="http://schemas.microsoft.com/office/drawing/2014/chart" uri="{C3380CC4-5D6E-409C-BE32-E72D297353CC}">
              <c16:uniqueId val="{00000004-1A30-4D6F-9C3C-C4C709194D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[1]Processing!$M$4</c:f>
          <c:strCache>
            <c:ptCount val="1"/>
            <c:pt idx="0">
              <c:v>Total Revenue by Motnhs</c:v>
            </c:pt>
          </c:strCache>
        </c:strRef>
      </c:tx>
      <c:layout>
        <c:manualLayout>
          <c:xMode val="edge"/>
          <c:yMode val="edge"/>
          <c:x val="3.6813596829808046E-2"/>
          <c:y val="5.5339757476158463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5947712418300651E-2"/>
          <c:y val="0.17668758248051591"/>
          <c:w val="0.92810457516339873"/>
          <c:h val="0.50549538109110836"/>
        </c:manualLayout>
      </c:layout>
      <c:areaChart>
        <c:grouping val="standard"/>
        <c:varyColors val="0"/>
        <c:ser>
          <c:idx val="1"/>
          <c:order val="1"/>
          <c:spPr>
            <a:gradFill>
              <a:gsLst>
                <a:gs pos="99574">
                  <a:schemeClr val="bg1"/>
                </a:gs>
                <a:gs pos="21000">
                  <a:schemeClr val="accent1">
                    <a:lumMod val="30000"/>
                    <a:lumOff val="70000"/>
                  </a:schemeClr>
                </a:gs>
              </a:gsLst>
              <a:lin ang="5400000" scaled="1"/>
            </a:gradFill>
            <a:ln>
              <a:noFill/>
            </a:ln>
            <a:effectLst/>
          </c:spPr>
          <c:val>
            <c:numRef>
              <c:f>[1]Processing!$N$5:$N$16</c:f>
              <c:numCache>
                <c:formatCode>General</c:formatCode>
                <c:ptCount val="12"/>
                <c:pt idx="0">
                  <c:v>42</c:v>
                </c:pt>
                <c:pt idx="1">
                  <c:v>58</c:v>
                </c:pt>
                <c:pt idx="2">
                  <c:v>28</c:v>
                </c:pt>
                <c:pt idx="3">
                  <c:v>89</c:v>
                </c:pt>
                <c:pt idx="4">
                  <c:v>78</c:v>
                </c:pt>
                <c:pt idx="5">
                  <c:v>38</c:v>
                </c:pt>
                <c:pt idx="6">
                  <c:v>29</c:v>
                </c:pt>
                <c:pt idx="7">
                  <c:v>92</c:v>
                </c:pt>
                <c:pt idx="8">
                  <c:v>215</c:v>
                </c:pt>
                <c:pt idx="9">
                  <c:v>252</c:v>
                </c:pt>
                <c:pt idx="10">
                  <c:v>232</c:v>
                </c:pt>
                <c:pt idx="11">
                  <c:v>147</c:v>
                </c:pt>
              </c:numCache>
            </c:numRef>
          </c:val>
          <c:extLst>
            <c:ext xmlns:c16="http://schemas.microsoft.com/office/drawing/2014/chart" uri="{C3380CC4-5D6E-409C-BE32-E72D297353CC}">
              <c16:uniqueId val="{00000000-0696-4BDC-BE44-98FED6BB1632}"/>
            </c:ext>
          </c:extLst>
        </c:ser>
        <c:dLbls>
          <c:showLegendKey val="0"/>
          <c:showVal val="0"/>
          <c:showCatName val="0"/>
          <c:showSerName val="0"/>
          <c:showPercent val="0"/>
          <c:showBubbleSize val="0"/>
        </c:dLbls>
        <c:axId val="1057578224"/>
        <c:axId val="1057576976"/>
      </c:areaChart>
      <c:lineChart>
        <c:grouping val="stacked"/>
        <c:varyColors val="0"/>
        <c:ser>
          <c:idx val="0"/>
          <c:order val="0"/>
          <c:spPr>
            <a:ln w="476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[1]Processing!$N$5:$N$16</c:f>
              <c:numCache>
                <c:formatCode>General</c:formatCode>
                <c:ptCount val="12"/>
                <c:pt idx="0">
                  <c:v>42</c:v>
                </c:pt>
                <c:pt idx="1">
                  <c:v>58</c:v>
                </c:pt>
                <c:pt idx="2">
                  <c:v>28</c:v>
                </c:pt>
                <c:pt idx="3">
                  <c:v>89</c:v>
                </c:pt>
                <c:pt idx="4">
                  <c:v>78</c:v>
                </c:pt>
                <c:pt idx="5">
                  <c:v>38</c:v>
                </c:pt>
                <c:pt idx="6">
                  <c:v>29</c:v>
                </c:pt>
                <c:pt idx="7">
                  <c:v>92</c:v>
                </c:pt>
                <c:pt idx="8">
                  <c:v>215</c:v>
                </c:pt>
                <c:pt idx="9">
                  <c:v>252</c:v>
                </c:pt>
                <c:pt idx="10">
                  <c:v>232</c:v>
                </c:pt>
                <c:pt idx="11">
                  <c:v>147</c:v>
                </c:pt>
              </c:numCache>
            </c:numRef>
          </c:val>
          <c:smooth val="1"/>
          <c:extLst>
            <c:ext xmlns:c16="http://schemas.microsoft.com/office/drawing/2014/chart" uri="{C3380CC4-5D6E-409C-BE32-E72D297353CC}">
              <c16:uniqueId val="{00000001-0696-4BDC-BE44-98FED6BB1632}"/>
            </c:ext>
          </c:extLst>
        </c:ser>
        <c:dLbls>
          <c:showLegendKey val="0"/>
          <c:showVal val="0"/>
          <c:showCatName val="0"/>
          <c:showSerName val="0"/>
          <c:showPercent val="0"/>
          <c:showBubbleSize val="0"/>
        </c:dLbls>
        <c:marker val="1"/>
        <c:smooth val="0"/>
        <c:axId val="1057578224"/>
        <c:axId val="1057576976"/>
      </c:lineChart>
      <c:scatterChart>
        <c:scatterStyle val="lineMarker"/>
        <c:varyColors val="0"/>
        <c:ser>
          <c:idx val="2"/>
          <c:order val="2"/>
          <c:spPr>
            <a:ln w="25400" cap="rnd">
              <a:noFill/>
              <a:round/>
            </a:ln>
            <a:effectLst>
              <a:outerShdw blurRad="50800" dist="38100" dir="2700000" algn="tl" rotWithShape="0">
                <a:prstClr val="black">
                  <a:alpha val="40000"/>
                </a:prstClr>
              </a:outerShdw>
            </a:effectLst>
          </c:spPr>
          <c:marker>
            <c:symbol val="circle"/>
            <c:size val="10"/>
            <c:spPr>
              <a:solidFill>
                <a:schemeClr val="bg1"/>
              </a:solidFill>
              <a:ln w="12700">
                <a:solidFill>
                  <a:srgbClr val="007AD6"/>
                </a:solidFill>
              </a:ln>
              <a:effectLst>
                <a:outerShdw blurRad="50800" dist="38100" dir="2700000" algn="tl" rotWithShape="0">
                  <a:prstClr val="black">
                    <a:alpha val="40000"/>
                  </a:prstClr>
                </a:outerShdw>
              </a:effectLst>
            </c:spPr>
          </c:marker>
          <c:xVal>
            <c:numRef>
              <c:f>[1]Processing!$B$1</c:f>
              <c:numCache>
                <c:formatCode>General</c:formatCode>
                <c:ptCount val="1"/>
                <c:pt idx="0">
                  <c:v>#N/A</c:v>
                </c:pt>
              </c:numCache>
            </c:numRef>
          </c:xVal>
          <c:yVal>
            <c:numRef>
              <c:f>[1]Processing!$O$14</c:f>
              <c:numCache>
                <c:formatCode>General</c:formatCode>
                <c:ptCount val="1"/>
                <c:pt idx="0">
                  <c:v>#N/A</c:v>
                </c:pt>
              </c:numCache>
            </c:numRef>
          </c:yVal>
          <c:smooth val="0"/>
          <c:extLst>
            <c:ext xmlns:c16="http://schemas.microsoft.com/office/drawing/2014/chart" uri="{C3380CC4-5D6E-409C-BE32-E72D297353CC}">
              <c16:uniqueId val="{00000002-0696-4BDC-BE44-98FED6BB1632}"/>
            </c:ext>
          </c:extLst>
        </c:ser>
        <c:dLbls>
          <c:showLegendKey val="0"/>
          <c:showVal val="0"/>
          <c:showCatName val="0"/>
          <c:showSerName val="0"/>
          <c:showPercent val="0"/>
          <c:showBubbleSize val="0"/>
        </c:dLbls>
        <c:axId val="1057578224"/>
        <c:axId val="1057576976"/>
      </c:scatterChart>
      <c:catAx>
        <c:axId val="1057578224"/>
        <c:scaling>
          <c:orientation val="minMax"/>
        </c:scaling>
        <c:delete val="1"/>
        <c:axPos val="b"/>
        <c:majorTickMark val="none"/>
        <c:minorTickMark val="none"/>
        <c:tickLblPos val="nextTo"/>
        <c:crossAx val="1057576976"/>
        <c:crosses val="autoZero"/>
        <c:auto val="1"/>
        <c:lblAlgn val="ctr"/>
        <c:lblOffset val="100"/>
        <c:noMultiLvlLbl val="0"/>
      </c:catAx>
      <c:valAx>
        <c:axId val="1057576976"/>
        <c:scaling>
          <c:orientation val="minMax"/>
        </c:scaling>
        <c:delete val="1"/>
        <c:axPos val="l"/>
        <c:numFmt formatCode="General" sourceLinked="1"/>
        <c:majorTickMark val="none"/>
        <c:minorTickMark val="none"/>
        <c:tickLblPos val="nextTo"/>
        <c:crossAx val="105757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[1]Processing!$A$10</c:f>
          <c:strCache>
            <c:ptCount val="1"/>
            <c:pt idx="0">
              <c:v>Product
Distribution</c:v>
            </c:pt>
          </c:strCache>
        </c:strRef>
      </c:tx>
      <c:layout>
        <c:manualLayout>
          <c:xMode val="edge"/>
          <c:yMode val="edge"/>
          <c:x val="0.31162625923133519"/>
          <c:y val="0.36749250135802175"/>
        </c:manualLayout>
      </c:layout>
      <c:overlay val="0"/>
      <c:spPr>
        <a:noFill/>
        <a:ln>
          <a:noFill/>
        </a:ln>
        <a:effectLst/>
      </c:spPr>
      <c:txPr>
        <a:bodyPr rot="0" spcFirstLastPara="1" vertOverflow="ellipsis" vert="horz" wrap="square" anchor="ctr" anchorCtr="1"/>
        <a:lstStyle/>
        <a:p>
          <a:pPr algn="ctr">
            <a:defRPr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9071052894528873"/>
          <c:y val="0.11516788761275751"/>
          <c:w val="0.59537797378437052"/>
          <c:h val="0.72846510891265182"/>
        </c:manualLayout>
      </c:layout>
      <c:doughnutChart>
        <c:varyColors val="1"/>
        <c:ser>
          <c:idx val="0"/>
          <c:order val="0"/>
          <c:dPt>
            <c:idx val="0"/>
            <c:bubble3D val="0"/>
            <c:spPr>
              <a:solidFill>
                <a:srgbClr val="E2F6EC"/>
              </a:solidFill>
              <a:ln w="19050">
                <a:solidFill>
                  <a:schemeClr val="lt1"/>
                </a:solidFill>
              </a:ln>
              <a:effectLst/>
            </c:spPr>
            <c:extLst>
              <c:ext xmlns:c16="http://schemas.microsoft.com/office/drawing/2014/chart" uri="{C3380CC4-5D6E-409C-BE32-E72D297353CC}">
                <c16:uniqueId val="{00000001-E578-4B62-B6D3-C3C06E43094D}"/>
              </c:ext>
            </c:extLst>
          </c:dPt>
          <c:dPt>
            <c:idx val="1"/>
            <c:bubble3D val="0"/>
            <c:spPr>
              <a:solidFill>
                <a:srgbClr val="9CDCBB"/>
              </a:solidFill>
              <a:ln w="19050">
                <a:solidFill>
                  <a:schemeClr val="lt1"/>
                </a:solidFill>
              </a:ln>
              <a:effectLst/>
            </c:spPr>
            <c:extLst>
              <c:ext xmlns:c16="http://schemas.microsoft.com/office/drawing/2014/chart" uri="{C3380CC4-5D6E-409C-BE32-E72D297353CC}">
                <c16:uniqueId val="{00000003-E578-4B62-B6D3-C3C06E43094D}"/>
              </c:ext>
            </c:extLst>
          </c:dPt>
          <c:dPt>
            <c:idx val="2"/>
            <c:bubble3D val="0"/>
            <c:spPr>
              <a:solidFill>
                <a:srgbClr val="338F60"/>
              </a:solidFill>
              <a:ln w="19050">
                <a:solidFill>
                  <a:schemeClr val="lt1"/>
                </a:solidFill>
              </a:ln>
              <a:effectLst/>
            </c:spPr>
            <c:extLst>
              <c:ext xmlns:c16="http://schemas.microsoft.com/office/drawing/2014/chart" uri="{C3380CC4-5D6E-409C-BE32-E72D297353CC}">
                <c16:uniqueId val="{00000005-E578-4B62-B6D3-C3C06E43094D}"/>
              </c:ext>
            </c:extLst>
          </c:dPt>
          <c:dLbls>
            <c:dLbl>
              <c:idx val="0"/>
              <c:layout>
                <c:manualLayout>
                  <c:x val="0.16796545005313979"/>
                  <c:y val="-5.2931792185900946E-2"/>
                </c:manualLayout>
              </c:layout>
              <c:tx>
                <c:rich>
                  <a:bodyPr/>
                  <a:lstStyle/>
                  <a:p>
                    <a:fld id="{852ADE24-A32E-452F-A5BA-FBCC55BCB0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578-4B62-B6D3-C3C06E43094D}"/>
                </c:ext>
              </c:extLst>
            </c:dLbl>
            <c:dLbl>
              <c:idx val="1"/>
              <c:layout>
                <c:manualLayout>
                  <c:x val="-0.1514143359343065"/>
                  <c:y val="2.6465795217262646E-2"/>
                </c:manualLayout>
              </c:layout>
              <c:tx>
                <c:rich>
                  <a:bodyPr/>
                  <a:lstStyle/>
                  <a:p>
                    <a:fld id="{792AA45F-60BD-4B19-8D0C-8DB82F5753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578-4B62-B6D3-C3C06E43094D}"/>
                </c:ext>
              </c:extLst>
            </c:dLbl>
            <c:dLbl>
              <c:idx val="2"/>
              <c:layout>
                <c:manualLayout>
                  <c:x val="-0.14394864970432475"/>
                  <c:y val="-0.15131746673408822"/>
                </c:manualLayout>
              </c:layout>
              <c:tx>
                <c:rich>
                  <a:bodyPr/>
                  <a:lstStyle/>
                  <a:p>
                    <a:fld id="{C0D0F435-3374-4F29-A0D0-3E617DCE4B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578-4B62-B6D3-C3C06E43094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[1]Processing!$A$11:$A$13</c:f>
              <c:strCache>
                <c:ptCount val="3"/>
                <c:pt idx="0">
                  <c:v>online</c:v>
                </c:pt>
                <c:pt idx="1">
                  <c:v>video</c:v>
                </c:pt>
                <c:pt idx="2">
                  <c:v>books</c:v>
                </c:pt>
              </c:strCache>
            </c:strRef>
          </c:cat>
          <c:val>
            <c:numRef>
              <c:f>[1]Processing!$B$11:$B$13</c:f>
              <c:numCache>
                <c:formatCode>General</c:formatCode>
                <c:ptCount val="3"/>
                <c:pt idx="0">
                  <c:v>561</c:v>
                </c:pt>
                <c:pt idx="1">
                  <c:v>451</c:v>
                </c:pt>
                <c:pt idx="2">
                  <c:v>287</c:v>
                </c:pt>
              </c:numCache>
            </c:numRef>
          </c:val>
          <c:extLst>
            <c:ext xmlns:c15="http://schemas.microsoft.com/office/drawing/2012/chart" uri="{02D57815-91ED-43cb-92C2-25804820EDAC}">
              <c15:datalabelsRange>
                <c15:f>[1]Processing!$C$11:$C$13</c15:f>
                <c15:dlblRangeCache>
                  <c:ptCount val="3"/>
                  <c:pt idx="0">
                    <c:v>561</c:v>
                  </c:pt>
                  <c:pt idx="1">
                    <c:v>451</c:v>
                  </c:pt>
                  <c:pt idx="2">
                    <c:v>287</c:v>
                  </c:pt>
                </c15:dlblRangeCache>
              </c15:datalabelsRange>
            </c:ext>
            <c:ext xmlns:c16="http://schemas.microsoft.com/office/drawing/2014/chart" uri="{C3380CC4-5D6E-409C-BE32-E72D297353CC}">
              <c16:uniqueId val="{00000006-E578-4B62-B6D3-C3C06E43094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6.2816794898580219E-2"/>
          <c:y val="0.85084321850249689"/>
          <c:w val="0.81668475841834187"/>
          <c:h val="0.1488711400575440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[1]Processing!$A$15</c:f>
          <c:strCache>
            <c:ptCount val="1"/>
            <c:pt idx="0">
              <c:v>Product Comparison</c:v>
            </c:pt>
          </c:strCache>
        </c:strRef>
      </c:tx>
      <c:overlay val="0"/>
      <c:spPr>
        <a:noFill/>
        <a:ln>
          <a:noFill/>
        </a:ln>
        <a:effectLst/>
      </c:spPr>
      <c:txPr>
        <a:bodyPr rot="0" spcFirstLastPara="1" vertOverflow="ellipsis" vert="horz" wrap="square" anchor="ctr" anchorCtr="1"/>
        <a:lstStyle/>
        <a:p>
          <a:pPr algn="ctr" rtl="0">
            <a:defRPr lang="en-US" sz="9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4682969779595546"/>
          <c:y val="0.27461507750838671"/>
          <c:w val="0.56086684844353563"/>
          <c:h val="0.60266739913324796"/>
        </c:manualLayout>
      </c:layout>
      <c:radarChart>
        <c:radarStyle val="filled"/>
        <c:varyColors val="0"/>
        <c:ser>
          <c:idx val="4"/>
          <c:order val="4"/>
          <c:tx>
            <c:v>TotalPlus</c:v>
          </c:tx>
          <c:spPr>
            <a:solidFill>
              <a:srgbClr val="7DD1A5">
                <a:alpha val="41961"/>
              </a:srgbClr>
            </a:solidFill>
            <a:ln>
              <a:noFill/>
            </a:ln>
            <a:effectLst/>
          </c:spP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[1]Processing!$B$29:$B$40</c:f>
              <c:numCache>
                <c:formatCode>General</c:formatCode>
                <c:ptCount val="12"/>
                <c:pt idx="0">
                  <c:v>42</c:v>
                </c:pt>
                <c:pt idx="1">
                  <c:v>58</c:v>
                </c:pt>
                <c:pt idx="2">
                  <c:v>28</c:v>
                </c:pt>
                <c:pt idx="3">
                  <c:v>89</c:v>
                </c:pt>
                <c:pt idx="4">
                  <c:v>78</c:v>
                </c:pt>
                <c:pt idx="5">
                  <c:v>38</c:v>
                </c:pt>
                <c:pt idx="6">
                  <c:v>29</c:v>
                </c:pt>
                <c:pt idx="7">
                  <c:v>92</c:v>
                </c:pt>
                <c:pt idx="8">
                  <c:v>215</c:v>
                </c:pt>
                <c:pt idx="9">
                  <c:v>252</c:v>
                </c:pt>
                <c:pt idx="10">
                  <c:v>231</c:v>
                </c:pt>
                <c:pt idx="11">
                  <c:v>146</c:v>
                </c:pt>
              </c:numCache>
            </c:numRef>
          </c:val>
          <c:extLst>
            <c:ext xmlns:c16="http://schemas.microsoft.com/office/drawing/2014/chart" uri="{C3380CC4-5D6E-409C-BE32-E72D297353CC}">
              <c16:uniqueId val="{00000000-F3CC-4F5F-AB20-CE01091D06BC}"/>
            </c:ext>
          </c:extLst>
        </c:ser>
        <c:dLbls>
          <c:showLegendKey val="0"/>
          <c:showVal val="0"/>
          <c:showCatName val="0"/>
          <c:showSerName val="0"/>
          <c:showPercent val="0"/>
          <c:showBubbleSize val="0"/>
        </c:dLbls>
        <c:axId val="857117888"/>
        <c:axId val="857121632"/>
      </c:radarChart>
      <c:radarChart>
        <c:radarStyle val="marker"/>
        <c:varyColors val="0"/>
        <c:ser>
          <c:idx val="0"/>
          <c:order val="0"/>
          <c:tx>
            <c:strRef>
              <c:f>[1]Processing!$B$15</c:f>
              <c:strCache>
                <c:ptCount val="1"/>
                <c:pt idx="0">
                  <c:v>Total</c:v>
                </c:pt>
              </c:strCache>
            </c:strRef>
          </c:tx>
          <c:spPr>
            <a:ln w="19050" cap="rnd">
              <a:solidFill>
                <a:srgbClr val="4FC185"/>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[1]Processing!$B$29:$B$40</c:f>
              <c:numCache>
                <c:formatCode>General</c:formatCode>
                <c:ptCount val="12"/>
                <c:pt idx="0">
                  <c:v>42</c:v>
                </c:pt>
                <c:pt idx="1">
                  <c:v>58</c:v>
                </c:pt>
                <c:pt idx="2">
                  <c:v>28</c:v>
                </c:pt>
                <c:pt idx="3">
                  <c:v>89</c:v>
                </c:pt>
                <c:pt idx="4">
                  <c:v>78</c:v>
                </c:pt>
                <c:pt idx="5">
                  <c:v>38</c:v>
                </c:pt>
                <c:pt idx="6">
                  <c:v>29</c:v>
                </c:pt>
                <c:pt idx="7">
                  <c:v>92</c:v>
                </c:pt>
                <c:pt idx="8">
                  <c:v>215</c:v>
                </c:pt>
                <c:pt idx="9">
                  <c:v>252</c:v>
                </c:pt>
                <c:pt idx="10">
                  <c:v>231</c:v>
                </c:pt>
                <c:pt idx="11">
                  <c:v>146</c:v>
                </c:pt>
              </c:numCache>
            </c:numRef>
          </c:val>
          <c:extLst>
            <c:ext xmlns:c16="http://schemas.microsoft.com/office/drawing/2014/chart" uri="{C3380CC4-5D6E-409C-BE32-E72D297353CC}">
              <c16:uniqueId val="{00000001-F3CC-4F5F-AB20-CE01091D06BC}"/>
            </c:ext>
          </c:extLst>
        </c:ser>
        <c:ser>
          <c:idx val="1"/>
          <c:order val="1"/>
          <c:tx>
            <c:strRef>
              <c:f>[1]Processing!$C$15</c:f>
              <c:strCache>
                <c:ptCount val="1"/>
                <c:pt idx="0">
                  <c:v>online</c:v>
                </c:pt>
              </c:strCache>
            </c:strRef>
          </c:tx>
          <c:spPr>
            <a:ln w="19050" cap="rnd">
              <a:solidFill>
                <a:srgbClr val="C8EEDA"/>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[1]Processing!$C$29:$C$40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2-F3CC-4F5F-AB20-CE01091D06BC}"/>
            </c:ext>
          </c:extLst>
        </c:ser>
        <c:ser>
          <c:idx val="2"/>
          <c:order val="2"/>
          <c:tx>
            <c:strRef>
              <c:f>[1]Processing!$D$15</c:f>
              <c:strCache>
                <c:ptCount val="1"/>
                <c:pt idx="0">
                  <c:v>video</c:v>
                </c:pt>
              </c:strCache>
            </c:strRef>
          </c:tx>
          <c:spPr>
            <a:ln w="19050" cap="rnd">
              <a:solidFill>
                <a:srgbClr val="338F60"/>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[1]Processing!$D$29:$D$40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3-F3CC-4F5F-AB20-CE01091D06BC}"/>
            </c:ext>
          </c:extLst>
        </c:ser>
        <c:ser>
          <c:idx val="3"/>
          <c:order val="3"/>
          <c:tx>
            <c:strRef>
              <c:f>[1]Processing!$E$15</c:f>
              <c:strCache>
                <c:ptCount val="1"/>
                <c:pt idx="0">
                  <c:v>books</c:v>
                </c:pt>
              </c:strCache>
            </c:strRef>
          </c:tx>
          <c:spPr>
            <a:ln w="19050" cap="rnd">
              <a:solidFill>
                <a:srgbClr val="9CDCBB"/>
              </a:solidFill>
              <a:round/>
            </a:ln>
            <a:effectLst/>
          </c:spPr>
          <c:marker>
            <c:symbol val="none"/>
          </c:marker>
          <c:cat>
            <c:numRef>
              <c:f>[1]Processing!$A$29:$A$40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[1]Processing!$E$29:$E$40</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4-F3CC-4F5F-AB20-CE01091D06BC}"/>
            </c:ext>
          </c:extLst>
        </c:ser>
        <c:dLbls>
          <c:showLegendKey val="0"/>
          <c:showVal val="0"/>
          <c:showCatName val="0"/>
          <c:showSerName val="0"/>
          <c:showPercent val="0"/>
          <c:showBubbleSize val="0"/>
        </c:dLbls>
        <c:axId val="857117888"/>
        <c:axId val="857121632"/>
      </c:radarChart>
      <c:catAx>
        <c:axId val="85711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21632"/>
        <c:crosses val="autoZero"/>
        <c:auto val="1"/>
        <c:lblAlgn val="ctr"/>
        <c:lblOffset val="100"/>
        <c:noMultiLvlLbl val="0"/>
      </c:catAx>
      <c:valAx>
        <c:axId val="8571216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5711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0B46732-E663-464D-8A19-9B35001C25E8}">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1]Processing!$A$28" lockText="1" noThreeD="1"/>
</file>

<file path=xl/ctrlProps/ctrlProp2.xml><?xml version="1.0" encoding="utf-8"?>
<formControlPr xmlns="http://schemas.microsoft.com/office/spreadsheetml/2009/9/main" objectType="CheckBox" checked="Checked" fmlaLink="[1]Processing!$A$28" lockText="1" noThreeD="1"/>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19.png"/><Relationship Id="rId3" Type="http://schemas.openxmlformats.org/officeDocument/2006/relationships/image" Target="../media/image13.png"/><Relationship Id="rId7" Type="http://schemas.openxmlformats.org/officeDocument/2006/relationships/chart" Target="../charts/chart3.xml"/><Relationship Id="rId12" Type="http://schemas.openxmlformats.org/officeDocument/2006/relationships/image" Target="../media/image18.svg"/><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image" Target="../media/image17.png"/><Relationship Id="rId5" Type="http://schemas.openxmlformats.org/officeDocument/2006/relationships/chart" Target="../charts/chart1.xml"/><Relationship Id="rId15" Type="http://schemas.microsoft.com/office/2014/relationships/chartEx" Target="../charts/chartEx1.xml"/><Relationship Id="rId10" Type="http://schemas.openxmlformats.org/officeDocument/2006/relationships/image" Target="../media/image16.svg"/><Relationship Id="rId4" Type="http://schemas.openxmlformats.org/officeDocument/2006/relationships/image" Target="../media/image14.svg"/><Relationship Id="rId9" Type="http://schemas.openxmlformats.org/officeDocument/2006/relationships/image" Target="../media/image15.png"/><Relationship Id="rId14" Type="http://schemas.openxmlformats.org/officeDocument/2006/relationships/image" Target="../media/image20.svg"/></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hyperlink" Target="#NIGHT!B5"/><Relationship Id="rId2" Type="http://schemas.openxmlformats.org/officeDocument/2006/relationships/chart" Target="../charts/chart6.xml"/><Relationship Id="rId16" Type="http://schemas.openxmlformats.org/officeDocument/2006/relationships/chart" Target="../charts/chart20.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5" Type="http://schemas.openxmlformats.org/officeDocument/2006/relationships/chart" Target="../charts/chart1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6.xml"/><Relationship Id="rId2" Type="http://schemas.openxmlformats.org/officeDocument/2006/relationships/chart" Target="../charts/chart22.xml"/><Relationship Id="rId16" Type="http://schemas.openxmlformats.org/officeDocument/2006/relationships/chart" Target="../charts/chart35.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5" Type="http://schemas.openxmlformats.org/officeDocument/2006/relationships/hyperlink" Target="#DAY!B5"/><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7</xdr:col>
      <xdr:colOff>787400</xdr:colOff>
      <xdr:row>25</xdr:row>
      <xdr:rowOff>50800</xdr:rowOff>
    </xdr:from>
    <xdr:to>
      <xdr:col>8</xdr:col>
      <xdr:colOff>520700</xdr:colOff>
      <xdr:row>26</xdr:row>
      <xdr:rowOff>165100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1</xdr:row>
      <xdr:rowOff>63500</xdr:rowOff>
    </xdr:from>
    <xdr:to>
      <xdr:col>1</xdr:col>
      <xdr:colOff>279400</xdr:colOff>
      <xdr:row>5</xdr:row>
      <xdr:rowOff>190500</xdr:rowOff>
    </xdr:to>
    <xdr:pic>
      <xdr:nvPicPr>
        <xdr:cNvPr id="3" name="Graphic 2" descr="Daily calendar with solid fill">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00" y="260350"/>
          <a:ext cx="914400" cy="914400"/>
        </a:xfrm>
        <a:prstGeom prst="rect">
          <a:avLst/>
        </a:prstGeom>
      </xdr:spPr>
    </xdr:pic>
    <xdr:clientData/>
  </xdr:twoCellAnchor>
  <xdr:twoCellAnchor editAs="oneCell">
    <xdr:from>
      <xdr:col>0</xdr:col>
      <xdr:colOff>0</xdr:colOff>
      <xdr:row>7</xdr:row>
      <xdr:rowOff>19050</xdr:rowOff>
    </xdr:from>
    <xdr:to>
      <xdr:col>1</xdr:col>
      <xdr:colOff>254000</xdr:colOff>
      <xdr:row>11</xdr:row>
      <xdr:rowOff>146050</xdr:rowOff>
    </xdr:to>
    <xdr:pic>
      <xdr:nvPicPr>
        <xdr:cNvPr id="5" name="Graphic 4" descr="Bar chart with solid fill">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1397000"/>
          <a:ext cx="914400" cy="914400"/>
        </a:xfrm>
        <a:prstGeom prst="rect">
          <a:avLst/>
        </a:prstGeom>
      </xdr:spPr>
    </xdr:pic>
    <xdr:clientData/>
  </xdr:twoCellAnchor>
  <xdr:twoCellAnchor editAs="oneCell">
    <xdr:from>
      <xdr:col>3</xdr:col>
      <xdr:colOff>641350</xdr:colOff>
      <xdr:row>1</xdr:row>
      <xdr:rowOff>38100</xdr:rowOff>
    </xdr:from>
    <xdr:to>
      <xdr:col>5</xdr:col>
      <xdr:colOff>234950</xdr:colOff>
      <xdr:row>5</xdr:row>
      <xdr:rowOff>165100</xdr:rowOff>
    </xdr:to>
    <xdr:pic>
      <xdr:nvPicPr>
        <xdr:cNvPr id="4" name="Graphic 3" descr="Home with solid fill">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22550" y="234950"/>
          <a:ext cx="914400" cy="914400"/>
        </a:xfrm>
        <a:prstGeom prst="rect">
          <a:avLst/>
        </a:prstGeom>
      </xdr:spPr>
    </xdr:pic>
    <xdr:clientData/>
  </xdr:twoCellAnchor>
  <xdr:twoCellAnchor editAs="oneCell">
    <xdr:from>
      <xdr:col>2</xdr:col>
      <xdr:colOff>44450</xdr:colOff>
      <xdr:row>1</xdr:row>
      <xdr:rowOff>76200</xdr:rowOff>
    </xdr:from>
    <xdr:to>
      <xdr:col>3</xdr:col>
      <xdr:colOff>298450</xdr:colOff>
      <xdr:row>6</xdr:row>
      <xdr:rowOff>6350</xdr:rowOff>
    </xdr:to>
    <xdr:pic>
      <xdr:nvPicPr>
        <xdr:cNvPr id="7" name="Graphic 6" descr="Bus with solid fill">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65250" y="273050"/>
          <a:ext cx="914400" cy="914400"/>
        </a:xfrm>
        <a:prstGeom prst="rect">
          <a:avLst/>
        </a:prstGeom>
      </xdr:spPr>
    </xdr:pic>
    <xdr:clientData/>
  </xdr:twoCellAnchor>
  <xdr:twoCellAnchor editAs="oneCell">
    <xdr:from>
      <xdr:col>2</xdr:col>
      <xdr:colOff>285750</xdr:colOff>
      <xdr:row>7</xdr:row>
      <xdr:rowOff>38100</xdr:rowOff>
    </xdr:from>
    <xdr:to>
      <xdr:col>3</xdr:col>
      <xdr:colOff>539750</xdr:colOff>
      <xdr:row>11</xdr:row>
      <xdr:rowOff>165100</xdr:rowOff>
    </xdr:to>
    <xdr:pic>
      <xdr:nvPicPr>
        <xdr:cNvPr id="9" name="Graphic 8" descr="User with solid fill">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06550" y="141605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xdr:colOff>
      <xdr:row>1</xdr:row>
      <xdr:rowOff>27021</xdr:rowOff>
    </xdr:from>
    <xdr:to>
      <xdr:col>18</xdr:col>
      <xdr:colOff>305318</xdr:colOff>
      <xdr:row>33</xdr:row>
      <xdr:rowOff>128621</xdr:rowOff>
    </xdr:to>
    <xdr:sp macro="" textlink="">
      <xdr:nvSpPr>
        <xdr:cNvPr id="16" name="Rectangle: Rounded Corners 15">
          <a:extLst>
            <a:ext uri="{FF2B5EF4-FFF2-40B4-BE49-F238E27FC236}">
              <a16:creationId xmlns:a16="http://schemas.microsoft.com/office/drawing/2014/main" id="{00000000-0008-0000-0300-000010000000}"/>
            </a:ext>
          </a:extLst>
        </xdr:cNvPr>
        <xdr:cNvSpPr>
          <a:spLocks noChangeAspect="1"/>
        </xdr:cNvSpPr>
      </xdr:nvSpPr>
      <xdr:spPr>
        <a:xfrm>
          <a:off x="659424" y="222406"/>
          <a:ext cx="11686471" cy="6353907"/>
        </a:xfrm>
        <a:prstGeom prst="roundRect">
          <a:avLst>
            <a:gd name="adj" fmla="val 3572"/>
          </a:avLst>
        </a:prstGeom>
        <a:solidFill>
          <a:schemeClr val="bg1"/>
        </a:solidFill>
        <a:effectLst>
          <a:glow rad="101600">
            <a:schemeClr val="accent1">
              <a:satMod val="175000"/>
              <a:alpha val="40000"/>
            </a:schemeClr>
          </a:glow>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endParaRPr lang="en-US" sz="2400" b="1" i="0" u="none" strike="noStrike" kern="1200" cap="none" spc="0">
            <a:ln/>
            <a:solidFill>
              <a:schemeClr val="accent4"/>
            </a:solidFill>
            <a:effectLst/>
            <a:latin typeface="Calibri"/>
            <a:ea typeface="+mn-ea"/>
            <a:cs typeface="Calibri"/>
          </a:endParaRPr>
        </a:p>
      </xdr:txBody>
    </xdr:sp>
    <xdr:clientData/>
  </xdr:twoCellAnchor>
  <xdr:twoCellAnchor editAs="absolute">
    <xdr:from>
      <xdr:col>1</xdr:col>
      <xdr:colOff>128985</xdr:colOff>
      <xdr:row>7</xdr:row>
      <xdr:rowOff>9789</xdr:rowOff>
    </xdr:from>
    <xdr:to>
      <xdr:col>3</xdr:col>
      <xdr:colOff>39689</xdr:colOff>
      <xdr:row>32</xdr:row>
      <xdr:rowOff>197786</xdr:rowOff>
    </xdr:to>
    <xdr:sp macro="" textlink="">
      <xdr:nvSpPr>
        <xdr:cNvPr id="19" name="Rectangle: Rounded Corners 18">
          <a:extLst>
            <a:ext uri="{FF2B5EF4-FFF2-40B4-BE49-F238E27FC236}">
              <a16:creationId xmlns:a16="http://schemas.microsoft.com/office/drawing/2014/main" id="{00000000-0008-0000-0300-000013000000}"/>
            </a:ext>
          </a:extLst>
        </xdr:cNvPr>
        <xdr:cNvSpPr>
          <a:spLocks noChangeAspect="1"/>
        </xdr:cNvSpPr>
      </xdr:nvSpPr>
      <xdr:spPr>
        <a:xfrm>
          <a:off x="784805" y="1394297"/>
          <a:ext cx="1222343" cy="5132669"/>
        </a:xfrm>
        <a:prstGeom prst="roundRect">
          <a:avLst>
            <a:gd name="adj" fmla="val 10015"/>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3</xdr:col>
      <xdr:colOff>204437</xdr:colOff>
      <xdr:row>7</xdr:row>
      <xdr:rowOff>57088</xdr:rowOff>
    </xdr:from>
    <xdr:to>
      <xdr:col>6</xdr:col>
      <xdr:colOff>11556</xdr:colOff>
      <xdr:row>11</xdr:row>
      <xdr:rowOff>26295</xdr:rowOff>
    </xdr:to>
    <xdr:sp macro="" textlink="Analysis!B20">
      <xdr:nvSpPr>
        <xdr:cNvPr id="21" name="Rectangle: Rounded Corners 20">
          <a:extLst>
            <a:ext uri="{FF2B5EF4-FFF2-40B4-BE49-F238E27FC236}">
              <a16:creationId xmlns:a16="http://schemas.microsoft.com/office/drawing/2014/main" id="{00000000-0008-0000-0300-000015000000}"/>
            </a:ext>
          </a:extLst>
        </xdr:cNvPr>
        <xdr:cNvSpPr>
          <a:spLocks noChangeAspect="1"/>
        </xdr:cNvSpPr>
      </xdr:nvSpPr>
      <xdr:spPr>
        <a:xfrm>
          <a:off x="2182706" y="1424780"/>
          <a:ext cx="1956350" cy="750746"/>
        </a:xfrm>
        <a:prstGeom prst="roundRect">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p>
          <a:pPr marL="0" indent="0" algn="ctr" defTabSz="914400" rtl="0" eaLnBrk="1" latinLnBrk="0" hangingPunct="1"/>
          <a:fld id="{59AA2528-A370-46AE-B13B-E8D51F3136F7}" type="TxLink">
            <a:rPr lang="en-US" sz="2400" b="1" i="0" u="none" strike="noStrike" kern="1200" cap="none" spc="0">
              <a:ln/>
              <a:solidFill>
                <a:schemeClr val="accent4"/>
              </a:solidFill>
              <a:effectLst/>
              <a:latin typeface="Calibri"/>
              <a:ea typeface="+mn-ea"/>
              <a:cs typeface="Calibri"/>
            </a:rPr>
            <a:pPr marL="0" indent="0" algn="ctr" defTabSz="914400" rtl="0" eaLnBrk="1" latinLnBrk="0" hangingPunct="1"/>
            <a:t>8,397</a:t>
          </a:fld>
          <a:endParaRPr lang="en-US" sz="2400" b="1" i="0" u="none" strike="noStrike" kern="1200" cap="none" spc="0">
            <a:ln/>
            <a:solidFill>
              <a:schemeClr val="accent4"/>
            </a:solidFill>
            <a:effectLst/>
            <a:latin typeface="Calibri"/>
            <a:ea typeface="+mn-ea"/>
            <a:cs typeface="Calibri"/>
          </a:endParaRPr>
        </a:p>
      </xdr:txBody>
    </xdr:sp>
    <xdr:clientData/>
  </xdr:twoCellAnchor>
  <xdr:twoCellAnchor editAs="absolute">
    <xdr:from>
      <xdr:col>6</xdr:col>
      <xdr:colOff>108242</xdr:colOff>
      <xdr:row>7</xdr:row>
      <xdr:rowOff>50800</xdr:rowOff>
    </xdr:from>
    <xdr:to>
      <xdr:col>9</xdr:col>
      <xdr:colOff>90462</xdr:colOff>
      <xdr:row>11</xdr:row>
      <xdr:rowOff>20007</xdr:rowOff>
    </xdr:to>
    <xdr:sp macro="" textlink="Analysis!F20">
      <xdr:nvSpPr>
        <xdr:cNvPr id="22" name="Rectangle: Rounded Corners 21">
          <a:extLst>
            <a:ext uri="{FF2B5EF4-FFF2-40B4-BE49-F238E27FC236}">
              <a16:creationId xmlns:a16="http://schemas.microsoft.com/office/drawing/2014/main" id="{00000000-0008-0000-0300-000016000000}"/>
            </a:ext>
          </a:extLst>
        </xdr:cNvPr>
        <xdr:cNvSpPr>
          <a:spLocks noChangeAspect="1"/>
        </xdr:cNvSpPr>
      </xdr:nvSpPr>
      <xdr:spPr>
        <a:xfrm>
          <a:off x="4242845" y="1428750"/>
          <a:ext cx="1963420" cy="756607"/>
        </a:xfrm>
        <a:prstGeom prst="roundRect">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fld id="{284EA890-0191-4D66-9998-E13C2DB2F02A}" type="TxLink">
            <a:rPr lang="en-US" sz="2400" b="1" i="0" u="none" strike="noStrike" kern="1200" cap="none" spc="0">
              <a:ln/>
              <a:solidFill>
                <a:schemeClr val="accent4"/>
              </a:solidFill>
              <a:effectLst/>
              <a:latin typeface="Calibri"/>
              <a:ea typeface="+mn-ea"/>
              <a:cs typeface="Calibri"/>
            </a:rPr>
            <a:pPr marL="0" indent="0" algn="ctr" defTabSz="914400" rtl="0" eaLnBrk="1" latinLnBrk="0" hangingPunct="1"/>
            <a:t>6,041</a:t>
          </a:fld>
          <a:endParaRPr lang="en-US" sz="2400" b="1" i="0" u="none" strike="noStrike" kern="1200" cap="none" spc="0">
            <a:ln/>
            <a:solidFill>
              <a:schemeClr val="accent4"/>
            </a:solidFill>
            <a:effectLst/>
            <a:latin typeface="Calibri"/>
            <a:ea typeface="+mn-ea"/>
            <a:cs typeface="Calibri"/>
          </a:endParaRPr>
        </a:p>
      </xdr:txBody>
    </xdr:sp>
    <xdr:clientData/>
  </xdr:twoCellAnchor>
  <xdr:twoCellAnchor editAs="absolute">
    <xdr:from>
      <xdr:col>9</xdr:col>
      <xdr:colOff>515937</xdr:colOff>
      <xdr:row>21</xdr:row>
      <xdr:rowOff>75477</xdr:rowOff>
    </xdr:from>
    <xdr:to>
      <xdr:col>14</xdr:col>
      <xdr:colOff>55076</xdr:colOff>
      <xdr:row>33</xdr:row>
      <xdr:rowOff>29765</xdr:rowOff>
    </xdr:to>
    <xdr:sp macro="" textlink="">
      <xdr:nvSpPr>
        <xdr:cNvPr id="23" name="Rectangle: Rounded Corners 22">
          <a:extLst>
            <a:ext uri="{FF2B5EF4-FFF2-40B4-BE49-F238E27FC236}">
              <a16:creationId xmlns:a16="http://schemas.microsoft.com/office/drawing/2014/main" id="{00000000-0008-0000-0300-000017000000}"/>
            </a:ext>
          </a:extLst>
        </xdr:cNvPr>
        <xdr:cNvSpPr>
          <a:spLocks noChangeAspect="1"/>
        </xdr:cNvSpPr>
      </xdr:nvSpPr>
      <xdr:spPr>
        <a:xfrm>
          <a:off x="6637337" y="4342677"/>
          <a:ext cx="2841139" cy="2392688"/>
        </a:xfrm>
        <a:prstGeom prst="roundRect">
          <a:avLst>
            <a:gd name="adj" fmla="val 5659"/>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3</xdr:col>
      <xdr:colOff>140970</xdr:colOff>
      <xdr:row>21</xdr:row>
      <xdr:rowOff>120389</xdr:rowOff>
    </xdr:from>
    <xdr:to>
      <xdr:col>9</xdr:col>
      <xdr:colOff>396757</xdr:colOff>
      <xdr:row>33</xdr:row>
      <xdr:rowOff>29765</xdr:rowOff>
    </xdr:to>
    <xdr:sp macro="" textlink="">
      <xdr:nvSpPr>
        <xdr:cNvPr id="24" name="Rectangle: Rounded Corners 23">
          <a:extLst>
            <a:ext uri="{FF2B5EF4-FFF2-40B4-BE49-F238E27FC236}">
              <a16:creationId xmlns:a16="http://schemas.microsoft.com/office/drawing/2014/main" id="{00000000-0008-0000-0300-000018000000}"/>
            </a:ext>
          </a:extLst>
        </xdr:cNvPr>
        <xdr:cNvSpPr>
          <a:spLocks noChangeAspect="1"/>
        </xdr:cNvSpPr>
      </xdr:nvSpPr>
      <xdr:spPr>
        <a:xfrm>
          <a:off x="2135267" y="4287577"/>
          <a:ext cx="4413053" cy="2290626"/>
        </a:xfrm>
        <a:prstGeom prst="roundRect">
          <a:avLst>
            <a:gd name="adj" fmla="val 9479"/>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3</xdr:col>
      <xdr:colOff>122700</xdr:colOff>
      <xdr:row>11</xdr:row>
      <xdr:rowOff>143973</xdr:rowOff>
    </xdr:from>
    <xdr:to>
      <xdr:col>9</xdr:col>
      <xdr:colOff>120228</xdr:colOff>
      <xdr:row>20</xdr:row>
      <xdr:rowOff>161119</xdr:rowOff>
    </xdr:to>
    <xdr:sp macro="" textlink="">
      <xdr:nvSpPr>
        <xdr:cNvPr id="25" name="Rectangle: Rounded Corners 24">
          <a:extLst>
            <a:ext uri="{FF2B5EF4-FFF2-40B4-BE49-F238E27FC236}">
              <a16:creationId xmlns:a16="http://schemas.microsoft.com/office/drawing/2014/main" id="{00000000-0008-0000-0300-000019000000}"/>
            </a:ext>
          </a:extLst>
        </xdr:cNvPr>
        <xdr:cNvSpPr>
          <a:spLocks noChangeAspect="1"/>
        </xdr:cNvSpPr>
      </xdr:nvSpPr>
      <xdr:spPr>
        <a:xfrm>
          <a:off x="2112999" y="2333301"/>
          <a:ext cx="4148722" cy="1808415"/>
        </a:xfrm>
        <a:prstGeom prst="roundRect">
          <a:avLst>
            <a:gd name="adj" fmla="val 8856"/>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endParaRPr lang="en-US" sz="2400" b="1" i="0" u="none" strike="noStrike" cap="none" spc="0">
            <a:ln/>
            <a:solidFill>
              <a:schemeClr val="accent4"/>
            </a:solidFill>
            <a:effectLst/>
            <a:latin typeface="Calibri"/>
            <a:ea typeface="+mn-ea"/>
            <a:cs typeface="Calibri"/>
          </a:endParaRPr>
        </a:p>
      </xdr:txBody>
    </xdr:sp>
    <xdr:clientData/>
  </xdr:twoCellAnchor>
  <xdr:twoCellAnchor editAs="absolute">
    <xdr:from>
      <xdr:col>9</xdr:col>
      <xdr:colOff>222540</xdr:colOff>
      <xdr:row>7</xdr:row>
      <xdr:rowOff>50799</xdr:rowOff>
    </xdr:from>
    <xdr:to>
      <xdr:col>14</xdr:col>
      <xdr:colOff>55077</xdr:colOff>
      <xdr:row>20</xdr:row>
      <xdr:rowOff>164838</xdr:rowOff>
    </xdr:to>
    <xdr:sp macro="" textlink="">
      <xdr:nvSpPr>
        <xdr:cNvPr id="26" name="Rectangle: Rounded Corners 25">
          <a:extLst>
            <a:ext uri="{FF2B5EF4-FFF2-40B4-BE49-F238E27FC236}">
              <a16:creationId xmlns:a16="http://schemas.microsoft.com/office/drawing/2014/main" id="{00000000-0008-0000-0300-00001A000000}"/>
            </a:ext>
          </a:extLst>
        </xdr:cNvPr>
        <xdr:cNvSpPr>
          <a:spLocks noChangeAspect="1"/>
        </xdr:cNvSpPr>
      </xdr:nvSpPr>
      <xdr:spPr>
        <a:xfrm rot="16200000">
          <a:off x="6588170" y="1219871"/>
          <a:ext cx="2701427" cy="3149701"/>
        </a:xfrm>
        <a:prstGeom prst="roundRect">
          <a:avLst>
            <a:gd name="adj" fmla="val 6354"/>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14</xdr:col>
      <xdr:colOff>178596</xdr:colOff>
      <xdr:row>13</xdr:row>
      <xdr:rowOff>9921</xdr:rowOff>
    </xdr:from>
    <xdr:to>
      <xdr:col>18</xdr:col>
      <xdr:colOff>202658</xdr:colOff>
      <xdr:row>33</xdr:row>
      <xdr:rowOff>0</xdr:rowOff>
    </xdr:to>
    <xdr:sp macro="" textlink="">
      <xdr:nvSpPr>
        <xdr:cNvPr id="27" name="Rectangle: Rounded Corners 26">
          <a:extLst>
            <a:ext uri="{FF2B5EF4-FFF2-40B4-BE49-F238E27FC236}">
              <a16:creationId xmlns:a16="http://schemas.microsoft.com/office/drawing/2014/main" id="{00000000-0008-0000-0300-00001B000000}"/>
            </a:ext>
          </a:extLst>
        </xdr:cNvPr>
        <xdr:cNvSpPr>
          <a:spLocks noChangeAspect="1"/>
        </xdr:cNvSpPr>
      </xdr:nvSpPr>
      <xdr:spPr>
        <a:xfrm rot="16200000">
          <a:off x="8887801" y="3230389"/>
          <a:ext cx="3945816" cy="2647340"/>
        </a:xfrm>
        <a:prstGeom prst="roundRect">
          <a:avLst>
            <a:gd name="adj" fmla="val 6169"/>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14</xdr:col>
      <xdr:colOff>197788</xdr:colOff>
      <xdr:row>7</xdr:row>
      <xdr:rowOff>31229</xdr:rowOff>
    </xdr:from>
    <xdr:to>
      <xdr:col>18</xdr:col>
      <xdr:colOff>218608</xdr:colOff>
      <xdr:row>12</xdr:row>
      <xdr:rowOff>127247</xdr:rowOff>
    </xdr:to>
    <xdr:sp macro="" textlink="Analysis!AG5">
      <xdr:nvSpPr>
        <xdr:cNvPr id="29" name="Rectangle: Rounded Corners 28">
          <a:extLst>
            <a:ext uri="{FF2B5EF4-FFF2-40B4-BE49-F238E27FC236}">
              <a16:creationId xmlns:a16="http://schemas.microsoft.com/office/drawing/2014/main" id="{00000000-0008-0000-0300-00001D000000}"/>
            </a:ext>
          </a:extLst>
        </xdr:cNvPr>
        <xdr:cNvSpPr>
          <a:spLocks noChangeAspect="1"/>
        </xdr:cNvSpPr>
      </xdr:nvSpPr>
      <xdr:spPr>
        <a:xfrm>
          <a:off x="9556231" y="1415737"/>
          <a:ext cx="2644098" cy="1084953"/>
        </a:xfrm>
        <a:prstGeom prst="roundRect">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fld id="{B2D65925-C4BA-4652-88C4-C76F68456F7E}" type="TxLink">
            <a:rPr lang="en-US" sz="2400" b="1" i="0" u="none" strike="noStrike" kern="1200" cap="none" spc="0">
              <a:ln/>
              <a:solidFill>
                <a:schemeClr val="accent4"/>
              </a:solidFill>
              <a:effectLst/>
              <a:latin typeface="Calibri"/>
              <a:ea typeface="+mn-ea"/>
              <a:cs typeface="Calibri"/>
            </a:rPr>
            <a:pPr marL="0" indent="0" algn="ctr" defTabSz="914400" rtl="0" eaLnBrk="1" latinLnBrk="0" hangingPunct="1"/>
            <a:t>443</a:t>
          </a:fld>
          <a:endParaRPr lang="en-US" sz="2400" b="1" i="0" u="none" strike="noStrike" kern="1200" cap="none" spc="0">
            <a:ln/>
            <a:solidFill>
              <a:schemeClr val="accent4"/>
            </a:solidFill>
            <a:effectLst/>
            <a:latin typeface="Calibri"/>
            <a:ea typeface="+mn-ea"/>
            <a:cs typeface="Calibri"/>
          </a:endParaRPr>
        </a:p>
      </xdr:txBody>
    </xdr:sp>
    <xdr:clientData/>
  </xdr:twoCellAnchor>
  <xdr:oneCellAnchor>
    <xdr:from>
      <xdr:col>2</xdr:col>
      <xdr:colOff>540425</xdr:colOff>
      <xdr:row>1</xdr:row>
      <xdr:rowOff>51344</xdr:rowOff>
    </xdr:from>
    <xdr:ext cx="3512766" cy="1137591"/>
    <xdr:sp macro="" textlink="">
      <xdr:nvSpPr>
        <xdr:cNvPr id="2" name="Rectangle 1">
          <a:extLst>
            <a:ext uri="{FF2B5EF4-FFF2-40B4-BE49-F238E27FC236}">
              <a16:creationId xmlns:a16="http://schemas.microsoft.com/office/drawing/2014/main" id="{00000000-0008-0000-0300-000002000000}"/>
            </a:ext>
          </a:extLst>
        </xdr:cNvPr>
        <xdr:cNvSpPr/>
      </xdr:nvSpPr>
      <xdr:spPr>
        <a:xfrm>
          <a:off x="1864468" y="254004"/>
          <a:ext cx="3512766" cy="1137591"/>
        </a:xfrm>
        <a:prstGeom prst="rect">
          <a:avLst/>
        </a:prstGeom>
        <a:noFill/>
      </xdr:spPr>
      <xdr:txBody>
        <a:bodyPr wrap="square" lIns="91440" tIns="45720" rIns="91440" bIns="45720">
          <a:spAutoFit/>
        </a:bodyPr>
        <a:lstStyle/>
        <a:p>
          <a:pPr algn="ctr"/>
          <a:r>
            <a:rPr lang="en-US" sz="3200" b="1" i="1" cap="none" spc="0">
              <a:ln w="9525">
                <a:solidFill>
                  <a:schemeClr val="bg1"/>
                </a:solidFill>
                <a:prstDash val="solid"/>
              </a:ln>
              <a:solidFill>
                <a:schemeClr val="accent5">
                  <a:lumMod val="75000"/>
                </a:schemeClr>
              </a:solidFill>
              <a:effectLst>
                <a:outerShdw blurRad="12700" dist="38100" dir="2700000" algn="tl" rotWithShape="0">
                  <a:schemeClr val="accent5">
                    <a:lumMod val="60000"/>
                    <a:lumOff val="40000"/>
                  </a:schemeClr>
                </a:outerShdw>
              </a:effectLst>
            </a:rPr>
            <a:t>Personal</a:t>
          </a:r>
          <a:r>
            <a:rPr lang="en-US" sz="3200" b="1" i="1" cap="none" spc="0" baseline="0">
              <a:ln w="9525">
                <a:solidFill>
                  <a:schemeClr val="bg1"/>
                </a:solidFill>
                <a:prstDash val="solid"/>
              </a:ln>
              <a:solidFill>
                <a:schemeClr val="accent5">
                  <a:lumMod val="75000"/>
                </a:schemeClr>
              </a:solidFill>
              <a:effectLst>
                <a:outerShdw blurRad="12700" dist="38100" dir="2700000" algn="tl" rotWithShape="0">
                  <a:schemeClr val="accent5">
                    <a:lumMod val="60000"/>
                    <a:lumOff val="40000"/>
                  </a:schemeClr>
                </a:outerShdw>
              </a:effectLst>
            </a:rPr>
            <a:t> Finance </a:t>
          </a:r>
        </a:p>
        <a:p>
          <a:pPr algn="ctr"/>
          <a:r>
            <a:rPr lang="en-US" sz="3200" b="1" i="1" cap="none" spc="0" baseline="0">
              <a:ln w="9525">
                <a:solidFill>
                  <a:schemeClr val="bg1"/>
                </a:solidFill>
                <a:prstDash val="solid"/>
              </a:ln>
              <a:solidFill>
                <a:schemeClr val="accent5">
                  <a:lumMod val="75000"/>
                </a:schemeClr>
              </a:solidFill>
              <a:effectLst>
                <a:outerShdw blurRad="12700" dist="38100" dir="2700000" algn="tl" rotWithShape="0">
                  <a:schemeClr val="accent5">
                    <a:lumMod val="60000"/>
                    <a:lumOff val="40000"/>
                  </a:schemeClr>
                </a:outerShdw>
              </a:effectLst>
            </a:rPr>
            <a:t>Dashboard</a:t>
          </a:r>
          <a:endParaRPr lang="en-US" sz="3200" b="1" i="1" cap="none" spc="0">
            <a:ln w="9525">
              <a:solidFill>
                <a:schemeClr val="bg1"/>
              </a:solidFill>
              <a:prstDash val="solid"/>
            </a:ln>
            <a:solidFill>
              <a:schemeClr val="accent5">
                <a:lumMod val="75000"/>
              </a:schemeClr>
            </a:solidFill>
            <a:effectLst>
              <a:outerShdw blurRad="12700" dist="38100" dir="2700000" algn="tl" rotWithShape="0">
                <a:schemeClr val="accent5">
                  <a:lumMod val="60000"/>
                  <a:lumOff val="40000"/>
                </a:schemeClr>
              </a:outerShdw>
            </a:effectLst>
          </a:endParaRPr>
        </a:p>
      </xdr:txBody>
    </xdr:sp>
    <xdr:clientData/>
  </xdr:oneCellAnchor>
  <xdr:twoCellAnchor editAs="absolute">
    <xdr:from>
      <xdr:col>7</xdr:col>
      <xdr:colOff>496602</xdr:colOff>
      <xdr:row>1</xdr:row>
      <xdr:rowOff>89551</xdr:rowOff>
    </xdr:from>
    <xdr:to>
      <xdr:col>10</xdr:col>
      <xdr:colOff>488462</xdr:colOff>
      <xdr:row>6</xdr:row>
      <xdr:rowOff>89551</xdr:rowOff>
    </xdr:to>
    <xdr:sp macro="" textlink="Analysis!D24">
      <xdr:nvSpPr>
        <xdr:cNvPr id="3" name="Rectangle: Rounded Corners 2">
          <a:extLst>
            <a:ext uri="{FF2B5EF4-FFF2-40B4-BE49-F238E27FC236}">
              <a16:creationId xmlns:a16="http://schemas.microsoft.com/office/drawing/2014/main" id="{00000000-0008-0000-0300-000003000000}"/>
            </a:ext>
          </a:extLst>
        </xdr:cNvPr>
        <xdr:cNvSpPr>
          <a:spLocks noChangeAspect="1"/>
        </xdr:cNvSpPr>
      </xdr:nvSpPr>
      <xdr:spPr>
        <a:xfrm>
          <a:off x="5283525" y="284936"/>
          <a:ext cx="1970129" cy="976923"/>
        </a:xfrm>
        <a:prstGeom prst="roundRect">
          <a:avLst>
            <a:gd name="adj" fmla="val 13676"/>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fld id="{2BE7DFFA-02DB-4695-BDAC-C4D1CD09E3A5}" type="TxLink">
            <a:rPr lang="en-US" sz="2400" b="1" i="0" u="none" strike="noStrike" kern="1200" cap="none" spc="0">
              <a:ln/>
              <a:solidFill>
                <a:schemeClr val="accent4"/>
              </a:solidFill>
              <a:effectLst/>
              <a:latin typeface="Calibri"/>
              <a:ea typeface="+mn-ea"/>
              <a:cs typeface="Calibri"/>
            </a:rPr>
            <a:pPr marL="0" indent="0" algn="ctr" defTabSz="914400" rtl="0" eaLnBrk="1" latinLnBrk="0" hangingPunct="1"/>
            <a:t>2356</a:t>
          </a:fld>
          <a:endParaRPr lang="en-US" sz="2400" b="1" i="0" u="none" strike="noStrike" kern="1200" cap="none" spc="0">
            <a:ln/>
            <a:solidFill>
              <a:schemeClr val="accent4"/>
            </a:solidFill>
            <a:effectLst/>
            <a:latin typeface="Calibri"/>
            <a:ea typeface="+mn-ea"/>
            <a:cs typeface="Calibri"/>
          </a:endParaRPr>
        </a:p>
      </xdr:txBody>
    </xdr:sp>
    <xdr:clientData/>
  </xdr:twoCellAnchor>
  <xdr:twoCellAnchor>
    <xdr:from>
      <xdr:col>8</xdr:col>
      <xdr:colOff>56450</xdr:colOff>
      <xdr:row>1</xdr:row>
      <xdr:rowOff>125010</xdr:rowOff>
    </xdr:from>
    <xdr:to>
      <xdr:col>10</xdr:col>
      <xdr:colOff>272621</xdr:colOff>
      <xdr:row>2</xdr:row>
      <xdr:rowOff>148828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543247" y="323448"/>
          <a:ext cx="1545702" cy="22225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Available </a:t>
          </a:r>
          <a:r>
            <a:rPr lang="en-US" sz="1400" b="1">
              <a:solidFill>
                <a:schemeClr val="accent6">
                  <a:lumMod val="75000"/>
                </a:schemeClr>
              </a:solidFill>
            </a:rPr>
            <a:t>Balance</a:t>
          </a:r>
          <a:endParaRPr lang="en-US" sz="1200" b="1">
            <a:solidFill>
              <a:schemeClr val="accent6">
                <a:lumMod val="75000"/>
              </a:schemeClr>
            </a:solidFill>
          </a:endParaRPr>
        </a:p>
      </xdr:txBody>
    </xdr:sp>
    <xdr:clientData/>
  </xdr:twoCellAnchor>
  <xdr:twoCellAnchor>
    <xdr:from>
      <xdr:col>3</xdr:col>
      <xdr:colOff>629537</xdr:colOff>
      <xdr:row>7</xdr:row>
      <xdr:rowOff>68611</xdr:rowOff>
    </xdr:from>
    <xdr:to>
      <xdr:col>6</xdr:col>
      <xdr:colOff>13153</xdr:colOff>
      <xdr:row>8</xdr:row>
      <xdr:rowOff>125974</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2619204" y="1451500"/>
          <a:ext cx="1542616" cy="25491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400" b="1">
              <a:solidFill>
                <a:schemeClr val="accent6">
                  <a:lumMod val="75000"/>
                </a:schemeClr>
              </a:solidFill>
            </a:rPr>
            <a:t>    Incomes</a:t>
          </a:r>
        </a:p>
      </xdr:txBody>
    </xdr:sp>
    <xdr:clientData/>
  </xdr:twoCellAnchor>
  <xdr:twoCellAnchor>
    <xdr:from>
      <xdr:col>0</xdr:col>
      <xdr:colOff>0</xdr:colOff>
      <xdr:row>12</xdr:row>
      <xdr:rowOff>157511</xdr:rowOff>
    </xdr:from>
    <xdr:to>
      <xdr:col>0</xdr:col>
      <xdr:colOff>59719</xdr:colOff>
      <xdr:row>14</xdr:row>
      <xdr:rowOff>17318</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0" y="2528178"/>
          <a:ext cx="59719" cy="25491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Available Balance</a:t>
          </a:r>
        </a:p>
      </xdr:txBody>
    </xdr:sp>
    <xdr:clientData/>
  </xdr:twoCellAnchor>
  <xdr:twoCellAnchor>
    <xdr:from>
      <xdr:col>6</xdr:col>
      <xdr:colOff>492659</xdr:colOff>
      <xdr:row>7</xdr:row>
      <xdr:rowOff>37566</xdr:rowOff>
    </xdr:from>
    <xdr:to>
      <xdr:col>9</xdr:col>
      <xdr:colOff>45609</xdr:colOff>
      <xdr:row>8</xdr:row>
      <xdr:rowOff>94929</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4641326" y="1420455"/>
          <a:ext cx="1542616" cy="25491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Spendings</a:t>
          </a:r>
        </a:p>
      </xdr:txBody>
    </xdr:sp>
    <xdr:clientData/>
  </xdr:twoCellAnchor>
  <xdr:twoCellAnchor>
    <xdr:from>
      <xdr:col>9</xdr:col>
      <xdr:colOff>172452</xdr:colOff>
      <xdr:row>7</xdr:row>
      <xdr:rowOff>43756</xdr:rowOff>
    </xdr:from>
    <xdr:to>
      <xdr:col>11</xdr:col>
      <xdr:colOff>388836</xdr:colOff>
      <xdr:row>8</xdr:row>
      <xdr:rowOff>101119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313945" y="1436965"/>
          <a:ext cx="1543249" cy="256393"/>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Assets</a:t>
          </a:r>
        </a:p>
      </xdr:txBody>
    </xdr:sp>
    <xdr:clientData/>
  </xdr:twoCellAnchor>
  <xdr:twoCellAnchor>
    <xdr:from>
      <xdr:col>5</xdr:col>
      <xdr:colOff>52392</xdr:colOff>
      <xdr:row>12</xdr:row>
      <xdr:rowOff>27688</xdr:rowOff>
    </xdr:from>
    <xdr:to>
      <xdr:col>7</xdr:col>
      <xdr:colOff>268563</xdr:colOff>
      <xdr:row>13</xdr:row>
      <xdr:rowOff>85051</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3537836" y="2398355"/>
          <a:ext cx="1542616" cy="25491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Cash Flow</a:t>
          </a:r>
        </a:p>
      </xdr:txBody>
    </xdr:sp>
    <xdr:clientData/>
  </xdr:twoCellAnchor>
  <xdr:twoCellAnchor>
    <xdr:from>
      <xdr:col>10</xdr:col>
      <xdr:colOff>655642</xdr:colOff>
      <xdr:row>21</xdr:row>
      <xdr:rowOff>119851</xdr:rowOff>
    </xdr:from>
    <xdr:to>
      <xdr:col>13</xdr:col>
      <xdr:colOff>207048</xdr:colOff>
      <xdr:row>22</xdr:row>
      <xdr:rowOff>177214</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7471970" y="4287039"/>
          <a:ext cx="1545703" cy="2558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Category</a:t>
          </a:r>
        </a:p>
      </xdr:txBody>
    </xdr:sp>
    <xdr:clientData/>
  </xdr:twoCellAnchor>
  <xdr:twoCellAnchor>
    <xdr:from>
      <xdr:col>4</xdr:col>
      <xdr:colOff>543453</xdr:colOff>
      <xdr:row>21</xdr:row>
      <xdr:rowOff>180087</xdr:rowOff>
    </xdr:from>
    <xdr:to>
      <xdr:col>8</xdr:col>
      <xdr:colOff>14106</xdr:colOff>
      <xdr:row>23</xdr:row>
      <xdr:rowOff>63499</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3365675" y="4328754"/>
          <a:ext cx="2123542" cy="278523"/>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Income</a:t>
          </a:r>
          <a:r>
            <a:rPr lang="en-US" sz="1200" b="1" baseline="0">
              <a:solidFill>
                <a:schemeClr val="accent6">
                  <a:lumMod val="75000"/>
                </a:schemeClr>
              </a:solidFill>
            </a:rPr>
            <a:t> vs Spending</a:t>
          </a:r>
          <a:endParaRPr lang="en-US" sz="1200" b="1">
            <a:solidFill>
              <a:schemeClr val="accent6">
                <a:lumMod val="75000"/>
              </a:schemeClr>
            </a:solidFill>
          </a:endParaRPr>
        </a:p>
      </xdr:txBody>
    </xdr:sp>
    <xdr:clientData/>
  </xdr:twoCellAnchor>
  <xdr:twoCellAnchor>
    <xdr:from>
      <xdr:col>15</xdr:col>
      <xdr:colOff>92270</xdr:colOff>
      <xdr:row>12</xdr:row>
      <xdr:rowOff>190929</xdr:rowOff>
    </xdr:from>
    <xdr:to>
      <xdr:col>17</xdr:col>
      <xdr:colOff>308442</xdr:colOff>
      <xdr:row>14</xdr:row>
      <xdr:rowOff>50504</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10106532" y="2564372"/>
          <a:ext cx="1527812" cy="25514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Max</a:t>
          </a:r>
          <a:r>
            <a:rPr lang="en-US" sz="1200" b="1" baseline="0">
              <a:solidFill>
                <a:schemeClr val="accent6">
                  <a:lumMod val="75000"/>
                </a:schemeClr>
              </a:solidFill>
            </a:rPr>
            <a:t> speendings</a:t>
          </a:r>
        </a:p>
        <a:p>
          <a:endParaRPr lang="en-US" sz="1200" b="1">
            <a:solidFill>
              <a:schemeClr val="accent6">
                <a:lumMod val="75000"/>
              </a:schemeClr>
            </a:solidFill>
          </a:endParaRPr>
        </a:p>
      </xdr:txBody>
    </xdr:sp>
    <xdr:clientData/>
  </xdr:twoCellAnchor>
  <xdr:twoCellAnchor editAs="oneCell">
    <xdr:from>
      <xdr:col>1</xdr:col>
      <xdr:colOff>218280</xdr:colOff>
      <xdr:row>1</xdr:row>
      <xdr:rowOff>89295</xdr:rowOff>
    </xdr:from>
    <xdr:to>
      <xdr:col>3</xdr:col>
      <xdr:colOff>119061</xdr:colOff>
      <xdr:row>7</xdr:row>
      <xdr:rowOff>880</xdr:rowOff>
    </xdr:to>
    <xdr:pic>
      <xdr:nvPicPr>
        <xdr:cNvPr id="30" name="Graphic 29" descr="Bar chart with solid fill">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3046" y="287733"/>
          <a:ext cx="1230312" cy="1101328"/>
        </a:xfrm>
        <a:prstGeom prst="rect">
          <a:avLst/>
        </a:prstGeom>
        <a:effectLst>
          <a:glow rad="63500">
            <a:schemeClr val="accent4">
              <a:satMod val="175000"/>
              <a:alpha val="40000"/>
            </a:schemeClr>
          </a:glow>
        </a:effectLst>
      </xdr:spPr>
    </xdr:pic>
    <xdr:clientData/>
  </xdr:twoCellAnchor>
  <xdr:twoCellAnchor editAs="absolute">
    <xdr:from>
      <xdr:col>14</xdr:col>
      <xdr:colOff>193835</xdr:colOff>
      <xdr:row>1</xdr:row>
      <xdr:rowOff>112314</xdr:rowOff>
    </xdr:from>
    <xdr:to>
      <xdr:col>18</xdr:col>
      <xdr:colOff>208363</xdr:colOff>
      <xdr:row>6</xdr:row>
      <xdr:rowOff>115489</xdr:rowOff>
    </xdr:to>
    <xdr:sp macro="" textlink="">
      <xdr:nvSpPr>
        <xdr:cNvPr id="31" name="Rectangle: Rounded Corners 30">
          <a:extLst>
            <a:ext uri="{FF2B5EF4-FFF2-40B4-BE49-F238E27FC236}">
              <a16:creationId xmlns:a16="http://schemas.microsoft.com/office/drawing/2014/main" id="{00000000-0008-0000-0300-00001F000000}"/>
            </a:ext>
          </a:extLst>
        </xdr:cNvPr>
        <xdr:cNvSpPr>
          <a:spLocks noChangeAspect="1"/>
        </xdr:cNvSpPr>
      </xdr:nvSpPr>
      <xdr:spPr>
        <a:xfrm rot="16200000">
          <a:off x="10375126" y="-512747"/>
          <a:ext cx="992109" cy="2637806"/>
        </a:xfrm>
        <a:prstGeom prst="roundRect">
          <a:avLst/>
        </a:prstGeom>
        <a:scene3d>
          <a:camera prst="orthographicFront"/>
          <a:lightRig rig="threePt" dir="t"/>
        </a:scene3d>
        <a:sp3d>
          <a:bevelT w="152400" h="50800" prst="softRound"/>
        </a:sp3d>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editAs="absolute">
    <xdr:from>
      <xdr:col>10</xdr:col>
      <xdr:colOff>577922</xdr:colOff>
      <xdr:row>1</xdr:row>
      <xdr:rowOff>114169</xdr:rowOff>
    </xdr:from>
    <xdr:to>
      <xdr:col>14</xdr:col>
      <xdr:colOff>56987</xdr:colOff>
      <xdr:row>6</xdr:row>
      <xdr:rowOff>97692</xdr:rowOff>
    </xdr:to>
    <xdr:sp macro="" textlink="Analysis!J9">
      <xdr:nvSpPr>
        <xdr:cNvPr id="32" name="Rectangle: Rounded Corners 31">
          <a:extLst>
            <a:ext uri="{FF2B5EF4-FFF2-40B4-BE49-F238E27FC236}">
              <a16:creationId xmlns:a16="http://schemas.microsoft.com/office/drawing/2014/main" id="{00000000-0008-0000-0300-000020000000}"/>
            </a:ext>
          </a:extLst>
        </xdr:cNvPr>
        <xdr:cNvSpPr>
          <a:spLocks noChangeAspect="1"/>
        </xdr:cNvSpPr>
      </xdr:nvSpPr>
      <xdr:spPr>
        <a:xfrm>
          <a:off x="7313086" y="311956"/>
          <a:ext cx="2102344" cy="972457"/>
        </a:xfrm>
        <a:prstGeom prst="roundRect">
          <a:avLst>
            <a:gd name="adj" fmla="val 13676"/>
          </a:avLst>
        </a:prstGeom>
        <a:solidFill>
          <a:schemeClr val="bg1"/>
        </a:solidFill>
        <a:effectLst/>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wrap="square" rtlCol="0" anchor="ctr">
          <a:scene3d>
            <a:camera prst="orthographicFront"/>
            <a:lightRig rig="soft" dir="t">
              <a:rot lat="0" lon="0" rev="15600000"/>
            </a:lightRig>
          </a:scene3d>
          <a:sp3d extrusionH="57150" prstMaterial="softEdge">
            <a:bevelT w="25400" h="38100"/>
          </a:sp3d>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defTabSz="914400" rtl="0" eaLnBrk="1" latinLnBrk="0" hangingPunct="1"/>
          <a:fld id="{9ACFD211-194C-48B5-93F9-5F7CD1E281AD}" type="TxLink">
            <a:rPr lang="en-US" sz="2400" b="1" i="0" u="none" strike="noStrike" kern="1200" cap="none" spc="0">
              <a:ln/>
              <a:solidFill>
                <a:schemeClr val="accent4"/>
              </a:solidFill>
              <a:effectLst/>
              <a:latin typeface="Calibri"/>
              <a:ea typeface="+mn-ea"/>
              <a:cs typeface="Calibri"/>
            </a:rPr>
            <a:pPr marL="0" indent="0" algn="ctr" defTabSz="914400" rtl="0" eaLnBrk="1" latinLnBrk="0" hangingPunct="1"/>
            <a:t>67,291</a:t>
          </a:fld>
          <a:endParaRPr lang="en-US" sz="2400" b="1" i="0" u="none" strike="noStrike" kern="1200" cap="none" spc="0">
            <a:ln/>
            <a:solidFill>
              <a:schemeClr val="accent4"/>
            </a:solidFill>
            <a:effectLst/>
            <a:latin typeface="Calibri"/>
            <a:ea typeface="+mn-ea"/>
            <a:cs typeface="Calibri"/>
          </a:endParaRPr>
        </a:p>
      </xdr:txBody>
    </xdr:sp>
    <xdr:clientData/>
  </xdr:twoCellAnchor>
  <xdr:twoCellAnchor>
    <xdr:from>
      <xdr:col>11</xdr:col>
      <xdr:colOff>397333</xdr:colOff>
      <xdr:row>1</xdr:row>
      <xdr:rowOff>147933</xdr:rowOff>
    </xdr:from>
    <xdr:to>
      <xdr:col>13</xdr:col>
      <xdr:colOff>609705</xdr:colOff>
      <xdr:row>3</xdr:row>
      <xdr:rowOff>10793</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7821948" y="343318"/>
          <a:ext cx="1531219" cy="253629"/>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400" b="1">
              <a:solidFill>
                <a:schemeClr val="accent6">
                  <a:lumMod val="75000"/>
                </a:schemeClr>
              </a:solidFill>
            </a:rPr>
            <a:t>    Net Worth</a:t>
          </a:r>
        </a:p>
      </xdr:txBody>
    </xdr:sp>
    <xdr:clientData/>
  </xdr:twoCellAnchor>
  <xdr:twoCellAnchor>
    <xdr:from>
      <xdr:col>15</xdr:col>
      <xdr:colOff>180362</xdr:colOff>
      <xdr:row>1</xdr:row>
      <xdr:rowOff>72519</xdr:rowOff>
    </xdr:from>
    <xdr:to>
      <xdr:col>17</xdr:col>
      <xdr:colOff>396534</xdr:colOff>
      <xdr:row>2</xdr:row>
      <xdr:rowOff>129882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10242670" y="267904"/>
          <a:ext cx="1535018" cy="252747"/>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baseline="0">
              <a:solidFill>
                <a:schemeClr val="accent6">
                  <a:lumMod val="75000"/>
                </a:schemeClr>
              </a:solidFill>
            </a:rPr>
            <a:t>Income Vs Target</a:t>
          </a:r>
        </a:p>
        <a:p>
          <a:endParaRPr lang="en-US" sz="1200" b="1" baseline="0">
            <a:solidFill>
              <a:schemeClr val="accent6">
                <a:lumMod val="75000"/>
              </a:schemeClr>
            </a:solidFill>
          </a:endParaRPr>
        </a:p>
      </xdr:txBody>
    </xdr:sp>
    <xdr:clientData/>
  </xdr:twoCellAnchor>
  <xdr:twoCellAnchor>
    <xdr:from>
      <xdr:col>15</xdr:col>
      <xdr:colOff>117638</xdr:colOff>
      <xdr:row>7</xdr:row>
      <xdr:rowOff>37378</xdr:rowOff>
    </xdr:from>
    <xdr:to>
      <xdr:col>17</xdr:col>
      <xdr:colOff>333810</xdr:colOff>
      <xdr:row>8</xdr:row>
      <xdr:rowOff>94740</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0257794" y="1426441"/>
          <a:ext cx="1545704" cy="255799"/>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200" b="1">
              <a:solidFill>
                <a:schemeClr val="accent6">
                  <a:lumMod val="75000"/>
                </a:schemeClr>
              </a:solidFill>
            </a:rPr>
            <a:t>    Due</a:t>
          </a:r>
          <a:r>
            <a:rPr lang="en-US" sz="1200" b="1" baseline="0">
              <a:solidFill>
                <a:schemeClr val="accent6">
                  <a:lumMod val="75000"/>
                </a:schemeClr>
              </a:solidFill>
            </a:rPr>
            <a:t> Spendings</a:t>
          </a:r>
          <a:endParaRPr lang="en-US" sz="1200" b="1">
            <a:solidFill>
              <a:schemeClr val="accent6">
                <a:lumMod val="75000"/>
              </a:schemeClr>
            </a:solidFill>
          </a:endParaRPr>
        </a:p>
      </xdr:txBody>
    </xdr:sp>
    <xdr:clientData/>
  </xdr:twoCellAnchor>
  <xdr:twoCellAnchor editAs="oneCell">
    <xdr:from>
      <xdr:col>3</xdr:col>
      <xdr:colOff>249719</xdr:colOff>
      <xdr:row>7</xdr:row>
      <xdr:rowOff>121292</xdr:rowOff>
    </xdr:from>
    <xdr:to>
      <xdr:col>3</xdr:col>
      <xdr:colOff>770562</xdr:colOff>
      <xdr:row>10</xdr:row>
      <xdr:rowOff>42809</xdr:rowOff>
    </xdr:to>
    <xdr:pic>
      <xdr:nvPicPr>
        <xdr:cNvPr id="7" name="Graphic 6" descr="Dollar with solid fill">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40337" y="1519719"/>
          <a:ext cx="520843" cy="520843"/>
        </a:xfrm>
        <a:prstGeom prst="rect">
          <a:avLst/>
        </a:prstGeom>
      </xdr:spPr>
    </xdr:pic>
    <xdr:clientData/>
  </xdr:twoCellAnchor>
  <xdr:twoCellAnchor editAs="oneCell">
    <xdr:from>
      <xdr:col>6</xdr:col>
      <xdr:colOff>133465</xdr:colOff>
      <xdr:row>7</xdr:row>
      <xdr:rowOff>110872</xdr:rowOff>
    </xdr:from>
    <xdr:to>
      <xdr:col>7</xdr:col>
      <xdr:colOff>1669</xdr:colOff>
      <xdr:row>10</xdr:row>
      <xdr:rowOff>32389</xdr:rowOff>
    </xdr:to>
    <xdr:pic>
      <xdr:nvPicPr>
        <xdr:cNvPr id="28" name="Graphic 27" descr="Dollar with solid fill">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60965" y="1478564"/>
          <a:ext cx="520843" cy="507671"/>
        </a:xfrm>
        <a:prstGeom prst="rect">
          <a:avLst/>
        </a:prstGeom>
      </xdr:spPr>
    </xdr:pic>
    <xdr:clientData/>
  </xdr:twoCellAnchor>
  <xdr:twoCellAnchor editAs="oneCell">
    <xdr:from>
      <xdr:col>7</xdr:col>
      <xdr:colOff>513814</xdr:colOff>
      <xdr:row>2</xdr:row>
      <xdr:rowOff>84169</xdr:rowOff>
    </xdr:from>
    <xdr:to>
      <xdr:col>8</xdr:col>
      <xdr:colOff>375234</xdr:colOff>
      <xdr:row>5</xdr:row>
      <xdr:rowOff>5686</xdr:rowOff>
    </xdr:to>
    <xdr:pic>
      <xdr:nvPicPr>
        <xdr:cNvPr id="33" name="Graphic 32" descr="Dollar with solid fill">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00737" y="474938"/>
          <a:ext cx="520843" cy="507671"/>
        </a:xfrm>
        <a:prstGeom prst="rect">
          <a:avLst/>
        </a:prstGeom>
      </xdr:spPr>
    </xdr:pic>
    <xdr:clientData/>
  </xdr:twoCellAnchor>
  <xdr:twoCellAnchor editAs="oneCell">
    <xdr:from>
      <xdr:col>10</xdr:col>
      <xdr:colOff>595225</xdr:colOff>
      <xdr:row>2</xdr:row>
      <xdr:rowOff>67887</xdr:rowOff>
    </xdr:from>
    <xdr:to>
      <xdr:col>11</xdr:col>
      <xdr:colOff>456645</xdr:colOff>
      <xdr:row>4</xdr:row>
      <xdr:rowOff>184789</xdr:rowOff>
    </xdr:to>
    <xdr:pic>
      <xdr:nvPicPr>
        <xdr:cNvPr id="35" name="Graphic 34" descr="Dollar with solid fill">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360417" y="458656"/>
          <a:ext cx="520843" cy="507671"/>
        </a:xfrm>
        <a:prstGeom prst="rect">
          <a:avLst/>
        </a:prstGeom>
      </xdr:spPr>
    </xdr:pic>
    <xdr:clientData/>
  </xdr:twoCellAnchor>
  <xdr:twoCellAnchor>
    <xdr:from>
      <xdr:col>15</xdr:col>
      <xdr:colOff>208642</xdr:colOff>
      <xdr:row>1</xdr:row>
      <xdr:rowOff>105833</xdr:rowOff>
    </xdr:from>
    <xdr:to>
      <xdr:col>19</xdr:col>
      <xdr:colOff>145141</xdr:colOff>
      <xdr:row>6</xdr:row>
      <xdr:rowOff>0</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381278</xdr:colOff>
      <xdr:row>2</xdr:row>
      <xdr:rowOff>122595</xdr:rowOff>
    </xdr:from>
    <xdr:to>
      <xdr:col>15</xdr:col>
      <xdr:colOff>242698</xdr:colOff>
      <xdr:row>5</xdr:row>
      <xdr:rowOff>44112</xdr:rowOff>
    </xdr:to>
    <xdr:pic>
      <xdr:nvPicPr>
        <xdr:cNvPr id="38" name="Graphic 37" descr="Dollar with solid fill">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84163" y="513364"/>
          <a:ext cx="520843" cy="507671"/>
        </a:xfrm>
        <a:prstGeom prst="rect">
          <a:avLst/>
        </a:prstGeom>
      </xdr:spPr>
    </xdr:pic>
    <xdr:clientData/>
  </xdr:twoCellAnchor>
  <xdr:twoCellAnchor editAs="absolute">
    <xdr:from>
      <xdr:col>3</xdr:col>
      <xdr:colOff>492836</xdr:colOff>
      <xdr:row>11</xdr:row>
      <xdr:rowOff>142165</xdr:rowOff>
    </xdr:from>
    <xdr:to>
      <xdr:col>8</xdr:col>
      <xdr:colOff>91149</xdr:colOff>
      <xdr:row>21</xdr:row>
      <xdr:rowOff>23535</xdr:rowOff>
    </xdr:to>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379104</xdr:colOff>
      <xdr:row>9</xdr:row>
      <xdr:rowOff>189552</xdr:rowOff>
    </xdr:from>
    <xdr:to>
      <xdr:col>13</xdr:col>
      <xdr:colOff>369626</xdr:colOff>
      <xdr:row>20</xdr:row>
      <xdr:rowOff>161119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563844</xdr:colOff>
      <xdr:row>7</xdr:row>
      <xdr:rowOff>104479</xdr:rowOff>
    </xdr:from>
    <xdr:to>
      <xdr:col>15</xdr:col>
      <xdr:colOff>116582</xdr:colOff>
      <xdr:row>8</xdr:row>
      <xdr:rowOff>161841</xdr:rowOff>
    </xdr:to>
    <xdr:sp macro="" textlink="Dataset!O7">
      <xdr:nvSpPr>
        <xdr:cNvPr id="36" name="TextBox 35">
          <a:extLst>
            <a:ext uri="{FF2B5EF4-FFF2-40B4-BE49-F238E27FC236}">
              <a16:creationId xmlns:a16="http://schemas.microsoft.com/office/drawing/2014/main" id="{00000000-0008-0000-0300-000024000000}"/>
            </a:ext>
          </a:extLst>
        </xdr:cNvPr>
        <xdr:cNvSpPr txBox="1"/>
      </xdr:nvSpPr>
      <xdr:spPr>
        <a:xfrm>
          <a:off x="8695635" y="1497688"/>
          <a:ext cx="1543037" cy="256392"/>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AC46326B-7C23-430C-A368-00B2724F5BA6}" type="TxLink">
            <a:rPr lang="en-US" sz="1200" b="0" i="0" u="none" strike="noStrike">
              <a:solidFill>
                <a:srgbClr val="000000"/>
              </a:solidFill>
              <a:latin typeface="Arial"/>
              <a:cs typeface="Arial"/>
            </a:rPr>
            <a:pPr/>
            <a:t>$67,291</a:t>
          </a:fld>
          <a:endParaRPr lang="en-US" sz="1200" b="1">
            <a:solidFill>
              <a:schemeClr val="accent6">
                <a:lumMod val="75000"/>
              </a:schemeClr>
            </a:solidFill>
          </a:endParaRPr>
        </a:p>
      </xdr:txBody>
    </xdr:sp>
    <xdr:clientData/>
  </xdr:twoCellAnchor>
  <xdr:twoCellAnchor>
    <xdr:from>
      <xdr:col>3</xdr:col>
      <xdr:colOff>314222</xdr:colOff>
      <xdr:row>23</xdr:row>
      <xdr:rowOff>39736</xdr:rowOff>
    </xdr:from>
    <xdr:to>
      <xdr:col>9</xdr:col>
      <xdr:colOff>184355</xdr:colOff>
      <xdr:row>32</xdr:row>
      <xdr:rowOff>92176</xdr:rowOff>
    </xdr:to>
    <xdr:graphicFrame macro="">
      <xdr:nvGraphicFramePr>
        <xdr:cNvPr id="42" name="Chart 41">
          <a:extLst>
            <a:ext uri="{FF2B5EF4-FFF2-40B4-BE49-F238E27FC236}">
              <a16:creationId xmlns:a16="http://schemas.microsoft.com/office/drawing/2014/main" id="{00000000-0008-0000-0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475483</xdr:colOff>
      <xdr:row>24</xdr:row>
      <xdr:rowOff>1</xdr:rowOff>
    </xdr:from>
    <xdr:to>
      <xdr:col>14</xdr:col>
      <xdr:colOff>69499</xdr:colOff>
      <xdr:row>25</xdr:row>
      <xdr:rowOff>124918</xdr:rowOff>
    </xdr:to>
    <xdr:sp macro="" textlink="Analysis!U21">
      <xdr:nvSpPr>
        <xdr:cNvPr id="18" name="TextBox 17">
          <a:extLst>
            <a:ext uri="{FF2B5EF4-FFF2-40B4-BE49-F238E27FC236}">
              <a16:creationId xmlns:a16="http://schemas.microsoft.com/office/drawing/2014/main" id="{00000000-0008-0000-0300-000012000000}"/>
            </a:ext>
          </a:extLst>
        </xdr:cNvPr>
        <xdr:cNvSpPr txBox="1"/>
      </xdr:nvSpPr>
      <xdr:spPr>
        <a:xfrm>
          <a:off x="8522286" y="4746886"/>
          <a:ext cx="905656" cy="32270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3BB4FA05-D55F-4D55-80FE-FC1FB44899C0}" type="TxLink">
            <a:rPr lang="en-US" sz="2000" b="0" i="0" u="none" strike="noStrike">
              <a:solidFill>
                <a:srgbClr val="000000"/>
              </a:solidFill>
              <a:latin typeface="Calibri"/>
              <a:cs typeface="Calibri"/>
            </a:rPr>
            <a:pPr/>
            <a:t>2637</a:t>
          </a:fld>
          <a:endParaRPr lang="en-US" sz="2000" b="1">
            <a:solidFill>
              <a:schemeClr val="accent6">
                <a:lumMod val="75000"/>
              </a:schemeClr>
            </a:solidFill>
          </a:endParaRPr>
        </a:p>
      </xdr:txBody>
    </xdr:sp>
    <xdr:clientData/>
  </xdr:twoCellAnchor>
  <xdr:twoCellAnchor>
    <xdr:from>
      <xdr:col>12</xdr:col>
      <xdr:colOff>543639</xdr:colOff>
      <xdr:row>29</xdr:row>
      <xdr:rowOff>171065</xdr:rowOff>
    </xdr:from>
    <xdr:to>
      <xdr:col>15</xdr:col>
      <xdr:colOff>95045</xdr:colOff>
      <xdr:row>31</xdr:row>
      <xdr:rowOff>135327</xdr:rowOff>
    </xdr:to>
    <xdr:sp macro="" textlink="Analysis!W21">
      <xdr:nvSpPr>
        <xdr:cNvPr id="41" name="TextBox 40">
          <a:extLst>
            <a:ext uri="{FF2B5EF4-FFF2-40B4-BE49-F238E27FC236}">
              <a16:creationId xmlns:a16="http://schemas.microsoft.com/office/drawing/2014/main" id="{00000000-0008-0000-0300-000029000000}"/>
            </a:ext>
          </a:extLst>
        </xdr:cNvPr>
        <xdr:cNvSpPr txBox="1"/>
      </xdr:nvSpPr>
      <xdr:spPr>
        <a:xfrm>
          <a:off x="8590442" y="5906885"/>
          <a:ext cx="1518865" cy="35983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612E6A02-D53B-4437-AB40-00BE4D67A6C9}" type="TxLink">
            <a:rPr lang="en-US" sz="2000" b="0" i="0" u="none" strike="noStrike">
              <a:solidFill>
                <a:srgbClr val="000000"/>
              </a:solidFill>
              <a:latin typeface="Calibri"/>
              <a:cs typeface="Calibri"/>
            </a:rPr>
            <a:pPr/>
            <a:t>2525</a:t>
          </a:fld>
          <a:endParaRPr lang="en-US" sz="2000" b="1">
            <a:solidFill>
              <a:schemeClr val="accent6">
                <a:lumMod val="75000"/>
              </a:schemeClr>
            </a:solidFill>
          </a:endParaRPr>
        </a:p>
      </xdr:txBody>
    </xdr:sp>
    <xdr:clientData/>
  </xdr:twoCellAnchor>
  <xdr:twoCellAnchor editAs="oneCell">
    <xdr:from>
      <xdr:col>10</xdr:col>
      <xdr:colOff>145737</xdr:colOff>
      <xdr:row>23</xdr:row>
      <xdr:rowOff>39569</xdr:rowOff>
    </xdr:from>
    <xdr:to>
      <xdr:col>11</xdr:col>
      <xdr:colOff>166557</xdr:colOff>
      <xdr:row>26</xdr:row>
      <xdr:rowOff>50225</xdr:rowOff>
    </xdr:to>
    <xdr:pic>
      <xdr:nvPicPr>
        <xdr:cNvPr id="43" name="Graphic 42" descr="Home with solid fill">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80901" y="4588667"/>
          <a:ext cx="676640" cy="604017"/>
        </a:xfrm>
        <a:prstGeom prst="rect">
          <a:avLst/>
        </a:prstGeom>
      </xdr:spPr>
    </xdr:pic>
    <xdr:clientData/>
  </xdr:twoCellAnchor>
  <xdr:twoCellAnchor editAs="oneCell">
    <xdr:from>
      <xdr:col>10</xdr:col>
      <xdr:colOff>197788</xdr:colOff>
      <xdr:row>29</xdr:row>
      <xdr:rowOff>58919</xdr:rowOff>
    </xdr:from>
    <xdr:to>
      <xdr:col>11</xdr:col>
      <xdr:colOff>124918</xdr:colOff>
      <xdr:row>32</xdr:row>
      <xdr:rowOff>171008</xdr:rowOff>
    </xdr:to>
    <xdr:pic>
      <xdr:nvPicPr>
        <xdr:cNvPr id="44" name="Graphic 43" descr="Bus with solid fill">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932952" y="5794739"/>
          <a:ext cx="582950" cy="705449"/>
        </a:xfrm>
        <a:prstGeom prst="rect">
          <a:avLst/>
        </a:prstGeom>
      </xdr:spPr>
    </xdr:pic>
    <xdr:clientData/>
  </xdr:twoCellAnchor>
  <xdr:twoCellAnchor editAs="oneCell">
    <xdr:from>
      <xdr:col>10</xdr:col>
      <xdr:colOff>137201</xdr:colOff>
      <xdr:row>26</xdr:row>
      <xdr:rowOff>36019</xdr:rowOff>
    </xdr:from>
    <xdr:to>
      <xdr:col>11</xdr:col>
      <xdr:colOff>93688</xdr:colOff>
      <xdr:row>29</xdr:row>
      <xdr:rowOff>106894</xdr:rowOff>
    </xdr:to>
    <xdr:pic>
      <xdr:nvPicPr>
        <xdr:cNvPr id="45" name="Graphic 44" descr="User with solid fill">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872365" y="5178478"/>
          <a:ext cx="612307" cy="664236"/>
        </a:xfrm>
        <a:prstGeom prst="rect">
          <a:avLst/>
        </a:prstGeom>
      </xdr:spPr>
    </xdr:pic>
    <xdr:clientData/>
  </xdr:twoCellAnchor>
  <xdr:twoCellAnchor>
    <xdr:from>
      <xdr:col>12</xdr:col>
      <xdr:colOff>533227</xdr:colOff>
      <xdr:row>27</xdr:row>
      <xdr:rowOff>7840</xdr:rowOff>
    </xdr:from>
    <xdr:to>
      <xdr:col>15</xdr:col>
      <xdr:colOff>84633</xdr:colOff>
      <xdr:row>28</xdr:row>
      <xdr:rowOff>142407</xdr:rowOff>
    </xdr:to>
    <xdr:sp macro="" textlink="Analysis!V21">
      <xdr:nvSpPr>
        <xdr:cNvPr id="46" name="TextBox 45">
          <a:extLst>
            <a:ext uri="{FF2B5EF4-FFF2-40B4-BE49-F238E27FC236}">
              <a16:creationId xmlns:a16="http://schemas.microsoft.com/office/drawing/2014/main" id="{00000000-0008-0000-0300-00002E000000}"/>
            </a:ext>
          </a:extLst>
        </xdr:cNvPr>
        <xdr:cNvSpPr txBox="1"/>
      </xdr:nvSpPr>
      <xdr:spPr>
        <a:xfrm>
          <a:off x="8580030" y="5348086"/>
          <a:ext cx="1518865" cy="33235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F6B94774-58B2-4157-8EA5-7B71D7B6E844}" type="TxLink">
            <a:rPr lang="en-US" sz="2000" b="0" i="0" u="none" strike="noStrike">
              <a:solidFill>
                <a:srgbClr val="000000"/>
              </a:solidFill>
              <a:latin typeface="Calibri"/>
              <a:cs typeface="Calibri"/>
            </a:rPr>
            <a:pPr/>
            <a:t>879</a:t>
          </a:fld>
          <a:endParaRPr lang="en-US" sz="2000" b="1">
            <a:solidFill>
              <a:schemeClr val="accent6">
                <a:lumMod val="75000"/>
              </a:schemeClr>
            </a:solidFill>
          </a:endParaRPr>
        </a:p>
      </xdr:txBody>
    </xdr:sp>
    <xdr:clientData/>
  </xdr:twoCellAnchor>
  <xdr:twoCellAnchor editAs="oneCell">
    <xdr:from>
      <xdr:col>12</xdr:col>
      <xdr:colOff>18936</xdr:colOff>
      <xdr:row>23</xdr:row>
      <xdr:rowOff>178649</xdr:rowOff>
    </xdr:from>
    <xdr:to>
      <xdr:col>12</xdr:col>
      <xdr:colOff>536176</xdr:colOff>
      <xdr:row>26</xdr:row>
      <xdr:rowOff>97764</xdr:rowOff>
    </xdr:to>
    <xdr:pic>
      <xdr:nvPicPr>
        <xdr:cNvPr id="47" name="Graphic 46" descr="Dollar with solid fill">
          <a:extLst>
            <a:ext uri="{FF2B5EF4-FFF2-40B4-BE49-F238E27FC236}">
              <a16:creationId xmlns:a16="http://schemas.microsoft.com/office/drawing/2014/main" id="{00000000-0008-0000-0300-00002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5739" y="4727747"/>
          <a:ext cx="517240" cy="512476"/>
        </a:xfrm>
        <a:prstGeom prst="rect">
          <a:avLst/>
        </a:prstGeom>
      </xdr:spPr>
    </xdr:pic>
    <xdr:clientData/>
  </xdr:twoCellAnchor>
  <xdr:twoCellAnchor editAs="oneCell">
    <xdr:from>
      <xdr:col>12</xdr:col>
      <xdr:colOff>46418</xdr:colOff>
      <xdr:row>26</xdr:row>
      <xdr:rowOff>143672</xdr:rowOff>
    </xdr:from>
    <xdr:to>
      <xdr:col>12</xdr:col>
      <xdr:colOff>563658</xdr:colOff>
      <xdr:row>29</xdr:row>
      <xdr:rowOff>62787</xdr:rowOff>
    </xdr:to>
    <xdr:pic>
      <xdr:nvPicPr>
        <xdr:cNvPr id="48" name="Graphic 47" descr="Dollar with solid fill">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93221" y="5286131"/>
          <a:ext cx="517240" cy="512476"/>
        </a:xfrm>
        <a:prstGeom prst="rect">
          <a:avLst/>
        </a:prstGeom>
      </xdr:spPr>
    </xdr:pic>
    <xdr:clientData/>
  </xdr:twoCellAnchor>
  <xdr:twoCellAnchor editAs="oneCell">
    <xdr:from>
      <xdr:col>12</xdr:col>
      <xdr:colOff>53080</xdr:colOff>
      <xdr:row>29</xdr:row>
      <xdr:rowOff>119105</xdr:rowOff>
    </xdr:from>
    <xdr:to>
      <xdr:col>12</xdr:col>
      <xdr:colOff>570320</xdr:colOff>
      <xdr:row>32</xdr:row>
      <xdr:rowOff>38221</xdr:rowOff>
    </xdr:to>
    <xdr:pic>
      <xdr:nvPicPr>
        <xdr:cNvPr id="49" name="Graphic 48" descr="Dollar with solid fill">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99883" y="5854925"/>
          <a:ext cx="517240" cy="512476"/>
        </a:xfrm>
        <a:prstGeom prst="rect">
          <a:avLst/>
        </a:prstGeom>
      </xdr:spPr>
    </xdr:pic>
    <xdr:clientData/>
  </xdr:twoCellAnchor>
  <xdr:twoCellAnchor>
    <xdr:from>
      <xdr:col>14</xdr:col>
      <xdr:colOff>312295</xdr:colOff>
      <xdr:row>14</xdr:row>
      <xdr:rowOff>83280</xdr:rowOff>
    </xdr:from>
    <xdr:to>
      <xdr:col>18</xdr:col>
      <xdr:colOff>72869</xdr:colOff>
      <xdr:row>32</xdr:row>
      <xdr:rowOff>83280</xdr:rowOff>
    </xdr:to>
    <mc:AlternateContent xmlns:mc="http://schemas.openxmlformats.org/markup-compatibility/2006">
      <mc:Choice xmlns:cx1="http://schemas.microsoft.com/office/drawing/2015/9/8/chartex" Requires="cx1">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729345" y="2839180"/>
              <a:ext cx="2402174" cy="354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187378</xdr:colOff>
      <xdr:row>10</xdr:row>
      <xdr:rowOff>31232</xdr:rowOff>
    </xdr:from>
    <xdr:to>
      <xdr:col>2</xdr:col>
      <xdr:colOff>593361</xdr:colOff>
      <xdr:row>31</xdr:row>
      <xdr:rowOff>62460</xdr:rowOff>
    </xdr:to>
    <mc:AlternateContent xmlns:mc="http://schemas.openxmlformats.org/markup-compatibility/2006" xmlns:a14="http://schemas.microsoft.com/office/drawing/2010/main">
      <mc:Choice Requires="a14">
        <xdr:graphicFrame macro="">
          <xdr:nvGraphicFramePr>
            <xdr:cNvPr id="51" name="Month 2">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843198" y="2009101"/>
              <a:ext cx="1061802" cy="4184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143750</xdr:colOff>
      <xdr:row>8</xdr:row>
      <xdr:rowOff>19268</xdr:rowOff>
    </xdr:from>
    <xdr:to>
      <xdr:col>3</xdr:col>
      <xdr:colOff>356122</xdr:colOff>
      <xdr:row>9</xdr:row>
      <xdr:rowOff>79915</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799570" y="1601563"/>
          <a:ext cx="1524011" cy="258434"/>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400" b="1">
              <a:solidFill>
                <a:schemeClr val="accent6">
                  <a:lumMod val="75000"/>
                </a:schemeClr>
              </a:solidFill>
            </a:rPr>
            <a:t>    Months</a:t>
          </a:r>
        </a:p>
        <a:p>
          <a:endParaRPr lang="en-US" sz="1400" b="1">
            <a:solidFill>
              <a:schemeClr val="accent6">
                <a:lumMod val="75000"/>
              </a:schemeClr>
            </a:solidFill>
          </a:endParaRPr>
        </a:p>
      </xdr:txBody>
    </xdr:sp>
    <xdr:clientData/>
  </xdr:twoCellAnchor>
  <xdr:twoCellAnchor editAs="oneCell">
    <xdr:from>
      <xdr:col>14</xdr:col>
      <xdr:colOff>492038</xdr:colOff>
      <xdr:row>8</xdr:row>
      <xdr:rowOff>56389</xdr:rowOff>
    </xdr:from>
    <xdr:to>
      <xdr:col>15</xdr:col>
      <xdr:colOff>353458</xdr:colOff>
      <xdr:row>10</xdr:row>
      <xdr:rowOff>175692</xdr:rowOff>
    </xdr:to>
    <xdr:pic>
      <xdr:nvPicPr>
        <xdr:cNvPr id="53" name="Graphic 52" descr="Dollar with solid fill">
          <a:extLst>
            <a:ext uri="{FF2B5EF4-FFF2-40B4-BE49-F238E27FC236}">
              <a16:creationId xmlns:a16="http://schemas.microsoft.com/office/drawing/2014/main" id="{00000000-0008-0000-0300-00003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850481" y="1638684"/>
          <a:ext cx="517239" cy="5148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113067</xdr:colOff>
      <xdr:row>14</xdr:row>
      <xdr:rowOff>110052</xdr:rowOff>
    </xdr:from>
    <xdr:to>
      <xdr:col>14</xdr:col>
      <xdr:colOff>556774</xdr:colOff>
      <xdr:row>22</xdr:row>
      <xdr:rowOff>110530</xdr:rowOff>
    </xdr:to>
    <xdr:grpSp>
      <xdr:nvGrpSpPr>
        <xdr:cNvPr id="2" name="Группа 19">
          <a:extLst>
            <a:ext uri="{FF2B5EF4-FFF2-40B4-BE49-F238E27FC236}">
              <a16:creationId xmlns:a16="http://schemas.microsoft.com/office/drawing/2014/main" id="{00000000-0008-0000-0400-000002000000}"/>
            </a:ext>
          </a:extLst>
        </xdr:cNvPr>
        <xdr:cNvGrpSpPr/>
      </xdr:nvGrpSpPr>
      <xdr:grpSpPr>
        <a:xfrm>
          <a:off x="8069243" y="2855493"/>
          <a:ext cx="1769737" cy="1569302"/>
          <a:chOff x="8048625" y="1447800"/>
          <a:chExt cx="1747838" cy="1602000"/>
        </a:xfrm>
      </xdr:grpSpPr>
      <xdr:sp macro="" textlink="">
        <xdr:nvSpPr>
          <xdr:cNvPr id="3" name="Прямоугольник: скругленные углы 7">
            <a:extLst>
              <a:ext uri="{FF2B5EF4-FFF2-40B4-BE49-F238E27FC236}">
                <a16:creationId xmlns:a16="http://schemas.microsoft.com/office/drawing/2014/main" id="{00000000-0008-0000-0400-000003000000}"/>
              </a:ext>
            </a:extLst>
          </xdr:cNvPr>
          <xdr:cNvSpPr/>
        </xdr:nvSpPr>
        <xdr:spPr>
          <a:xfrm>
            <a:off x="8048625" y="1447800"/>
            <a:ext cx="1747838" cy="160200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4" name="Диаграмма 4">
            <a:extLst>
              <a:ext uri="{FF2B5EF4-FFF2-40B4-BE49-F238E27FC236}">
                <a16:creationId xmlns:a16="http://schemas.microsoft.com/office/drawing/2014/main" id="{00000000-0008-0000-0400-000004000000}"/>
              </a:ext>
            </a:extLst>
          </xdr:cNvPr>
          <xdr:cNvGraphicFramePr>
            <a:graphicFrameLocks/>
          </xdr:cNvGraphicFramePr>
        </xdr:nvGraphicFramePr>
        <xdr:xfrm>
          <a:off x="8153400" y="1558291"/>
          <a:ext cx="701133" cy="6705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Диаграмма 6">
            <a:extLst>
              <a:ext uri="{FF2B5EF4-FFF2-40B4-BE49-F238E27FC236}">
                <a16:creationId xmlns:a16="http://schemas.microsoft.com/office/drawing/2014/main" id="{00000000-0008-0000-0400-000005000000}"/>
              </a:ext>
            </a:extLst>
          </xdr:cNvPr>
          <xdr:cNvGraphicFramePr>
            <a:graphicFrameLocks/>
          </xdr:cNvGraphicFramePr>
        </xdr:nvGraphicFramePr>
        <xdr:xfrm>
          <a:off x="8153400" y="2268856"/>
          <a:ext cx="701133" cy="670560"/>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6" name="Прямая соединительная линия 9">
            <a:extLst>
              <a:ext uri="{FF2B5EF4-FFF2-40B4-BE49-F238E27FC236}">
                <a16:creationId xmlns:a16="http://schemas.microsoft.com/office/drawing/2014/main" id="{00000000-0008-0000-0400-000006000000}"/>
              </a:ext>
            </a:extLst>
          </xdr:cNvPr>
          <xdr:cNvCxnSpPr/>
        </xdr:nvCxnSpPr>
        <xdr:spPr>
          <a:xfrm>
            <a:off x="8205788" y="2247900"/>
            <a:ext cx="1443044" cy="0"/>
          </a:xfrm>
          <a:prstGeom prst="line">
            <a:avLst/>
          </a:prstGeom>
          <a:ln w="95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1]Processing!K5">
        <xdr:nvSpPr>
          <xdr:cNvPr id="7" name="TextBox 6">
            <a:extLst>
              <a:ext uri="{FF2B5EF4-FFF2-40B4-BE49-F238E27FC236}">
                <a16:creationId xmlns:a16="http://schemas.microsoft.com/office/drawing/2014/main" id="{00000000-0008-0000-0400-000007000000}"/>
              </a:ext>
            </a:extLst>
          </xdr:cNvPr>
          <xdr:cNvSpPr txBox="1"/>
        </xdr:nvSpPr>
        <xdr:spPr>
          <a:xfrm>
            <a:off x="8281988" y="1781175"/>
            <a:ext cx="457200"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1892FB-DC08-4781-943D-93A5D7471C23}" type="TxLink">
              <a:rPr lang="en-US" sz="1050" b="0" i="0" u="none" strike="noStrike">
                <a:solidFill>
                  <a:srgbClr val="000000"/>
                </a:solidFill>
                <a:latin typeface="Calibri"/>
                <a:cs typeface="Calibri"/>
              </a:rPr>
              <a:pPr algn="ctr"/>
              <a:t>24%</a:t>
            </a:fld>
            <a:endParaRPr lang="ru-RU" sz="1050"/>
          </a:p>
        </xdr:txBody>
      </xdr:sp>
      <xdr:sp macro="" textlink="[1]Processing!J5">
        <xdr:nvSpPr>
          <xdr:cNvPr id="8" name="TextBox 7">
            <a:extLst>
              <a:ext uri="{FF2B5EF4-FFF2-40B4-BE49-F238E27FC236}">
                <a16:creationId xmlns:a16="http://schemas.microsoft.com/office/drawing/2014/main" id="{00000000-0008-0000-0400-000008000000}"/>
              </a:ext>
            </a:extLst>
          </xdr:cNvPr>
          <xdr:cNvSpPr txBox="1"/>
        </xdr:nvSpPr>
        <xdr:spPr>
          <a:xfrm>
            <a:off x="8281989" y="2490788"/>
            <a:ext cx="457199"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C9F3C5-3455-43D5-9312-842D62475980}" type="TxLink">
              <a:rPr lang="en-US" sz="1050" b="0" i="0" u="none" strike="noStrike">
                <a:solidFill>
                  <a:srgbClr val="000000"/>
                </a:solidFill>
                <a:latin typeface="Calibri"/>
                <a:cs typeface="Calibri"/>
              </a:rPr>
              <a:pPr algn="ctr"/>
              <a:t>76%</a:t>
            </a:fld>
            <a:endParaRPr lang="ru-RU" sz="900"/>
          </a:p>
        </xdr:txBody>
      </xdr:sp>
      <xdr:sp macro="" textlink="[1]Processing!K4">
        <xdr:nvSpPr>
          <xdr:cNvPr id="9" name="TextBox 8">
            <a:extLst>
              <a:ext uri="{FF2B5EF4-FFF2-40B4-BE49-F238E27FC236}">
                <a16:creationId xmlns:a16="http://schemas.microsoft.com/office/drawing/2014/main" id="{00000000-0008-0000-0400-000009000000}"/>
              </a:ext>
            </a:extLst>
          </xdr:cNvPr>
          <xdr:cNvSpPr txBox="1"/>
        </xdr:nvSpPr>
        <xdr:spPr>
          <a:xfrm>
            <a:off x="8739188" y="1657350"/>
            <a:ext cx="1000125"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36EAF1-327C-4A43-924D-449B7641C316}" type="TxLink">
              <a:rPr lang="en-US" sz="900" b="0" i="0" u="none" strike="noStrike">
                <a:solidFill>
                  <a:srgbClr val="000000"/>
                </a:solidFill>
                <a:latin typeface="Calibri"/>
                <a:cs typeface="Calibri"/>
              </a:rPr>
              <a:pPr algn="l"/>
              <a:t>successful calls</a:t>
            </a:fld>
            <a:endParaRPr lang="ru-RU" sz="700" b="0"/>
          </a:p>
        </xdr:txBody>
      </xdr:sp>
      <xdr:sp macro="" textlink="[1]Processing!J4">
        <xdr:nvSpPr>
          <xdr:cNvPr id="10" name="TextBox 9">
            <a:extLst>
              <a:ext uri="{FF2B5EF4-FFF2-40B4-BE49-F238E27FC236}">
                <a16:creationId xmlns:a16="http://schemas.microsoft.com/office/drawing/2014/main" id="{00000000-0008-0000-0400-00000A000000}"/>
              </a:ext>
            </a:extLst>
          </xdr:cNvPr>
          <xdr:cNvSpPr txBox="1"/>
        </xdr:nvSpPr>
        <xdr:spPr>
          <a:xfrm>
            <a:off x="8739188" y="2414588"/>
            <a:ext cx="1000125"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59811EB-76B0-4040-91CB-A2337973C140}" type="TxLink">
              <a:rPr lang="en-US" sz="900" b="0" i="0" u="none" strike="noStrike">
                <a:solidFill>
                  <a:srgbClr val="000000"/>
                </a:solidFill>
                <a:latin typeface="Calibri"/>
                <a:cs typeface="Calibri"/>
              </a:rPr>
              <a:pPr algn="l"/>
              <a:t>unsuccessful calls</a:t>
            </a:fld>
            <a:endParaRPr lang="ru-RU" sz="400" b="0"/>
          </a:p>
        </xdr:txBody>
      </xdr:sp>
      <xdr:sp macro="" textlink="[1]Processing!K6">
        <xdr:nvSpPr>
          <xdr:cNvPr id="11" name="TextBox 10">
            <a:extLst>
              <a:ext uri="{FF2B5EF4-FFF2-40B4-BE49-F238E27FC236}">
                <a16:creationId xmlns:a16="http://schemas.microsoft.com/office/drawing/2014/main" id="{00000000-0008-0000-0400-00000B000000}"/>
              </a:ext>
            </a:extLst>
          </xdr:cNvPr>
          <xdr:cNvSpPr txBox="1"/>
        </xdr:nvSpPr>
        <xdr:spPr>
          <a:xfrm>
            <a:off x="8739188" y="1809750"/>
            <a:ext cx="738187"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FD9A72-D403-4A9A-B8E1-CDC9B4248554}" type="TxLink">
              <a:rPr lang="en-US" sz="1200" b="0" i="0" u="none" strike="noStrike">
                <a:solidFill>
                  <a:srgbClr val="000000"/>
                </a:solidFill>
                <a:latin typeface="Calibri"/>
                <a:cs typeface="Calibri"/>
              </a:rPr>
              <a:pPr algn="l"/>
              <a:t> 10,731 </a:t>
            </a:fld>
            <a:endParaRPr lang="ru-RU" sz="800" b="0"/>
          </a:p>
        </xdr:txBody>
      </xdr:sp>
      <xdr:sp macro="" textlink="[1]Processing!J6">
        <xdr:nvSpPr>
          <xdr:cNvPr id="12" name="TextBox 11">
            <a:extLst>
              <a:ext uri="{FF2B5EF4-FFF2-40B4-BE49-F238E27FC236}">
                <a16:creationId xmlns:a16="http://schemas.microsoft.com/office/drawing/2014/main" id="{00000000-0008-0000-0400-00000C000000}"/>
              </a:ext>
            </a:extLst>
          </xdr:cNvPr>
          <xdr:cNvSpPr txBox="1"/>
        </xdr:nvSpPr>
        <xdr:spPr>
          <a:xfrm>
            <a:off x="8739188" y="2557464"/>
            <a:ext cx="738187"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584AD-3007-42C7-A8BA-CAD9F8F3BFED}" type="TxLink">
              <a:rPr lang="en-US" sz="1200" b="0" i="0" u="none" strike="noStrike">
                <a:solidFill>
                  <a:srgbClr val="000000"/>
                </a:solidFill>
                <a:latin typeface="Calibri"/>
                <a:cs typeface="Calibri"/>
              </a:rPr>
              <a:pPr algn="l"/>
              <a:t> 34,468 </a:t>
            </a:fld>
            <a:endParaRPr lang="ru-RU" sz="1000" b="0"/>
          </a:p>
        </xdr:txBody>
      </xdr:sp>
    </xdr:grpSp>
    <xdr:clientData/>
  </xdr:twoCellAnchor>
  <xdr:twoCellAnchor>
    <xdr:from>
      <xdr:col>6</xdr:col>
      <xdr:colOff>112437</xdr:colOff>
      <xdr:row>14</xdr:row>
      <xdr:rowOff>98205</xdr:rowOff>
    </xdr:from>
    <xdr:to>
      <xdr:col>12</xdr:col>
      <xdr:colOff>80845</xdr:colOff>
      <xdr:row>22</xdr:row>
      <xdr:rowOff>127464</xdr:rowOff>
    </xdr:to>
    <xdr:grpSp>
      <xdr:nvGrpSpPr>
        <xdr:cNvPr id="13" name="Группа 43">
          <a:extLst>
            <a:ext uri="{FF2B5EF4-FFF2-40B4-BE49-F238E27FC236}">
              <a16:creationId xmlns:a16="http://schemas.microsoft.com/office/drawing/2014/main" id="{00000000-0008-0000-0400-00000D000000}"/>
            </a:ext>
          </a:extLst>
        </xdr:cNvPr>
        <xdr:cNvGrpSpPr/>
      </xdr:nvGrpSpPr>
      <xdr:grpSpPr>
        <a:xfrm>
          <a:off x="4090525" y="2843646"/>
          <a:ext cx="3946496" cy="1598083"/>
          <a:chOff x="4107180" y="1402080"/>
          <a:chExt cx="3891915" cy="1642635"/>
        </a:xfrm>
      </xdr:grpSpPr>
      <xdr:sp macro="" textlink="">
        <xdr:nvSpPr>
          <xdr:cNvPr id="14" name="Прямоугольник: скругленные углы 42">
            <a:extLst>
              <a:ext uri="{FF2B5EF4-FFF2-40B4-BE49-F238E27FC236}">
                <a16:creationId xmlns:a16="http://schemas.microsoft.com/office/drawing/2014/main" id="{00000000-0008-0000-0400-00000E000000}"/>
              </a:ext>
            </a:extLst>
          </xdr:cNvPr>
          <xdr:cNvSpPr/>
        </xdr:nvSpPr>
        <xdr:spPr>
          <a:xfrm>
            <a:off x="4107180" y="1402080"/>
            <a:ext cx="3825240" cy="161724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15" name="Диаграмма 20">
            <a:extLst>
              <a:ext uri="{FF2B5EF4-FFF2-40B4-BE49-F238E27FC236}">
                <a16:creationId xmlns:a16="http://schemas.microsoft.com/office/drawing/2014/main" id="{00000000-0008-0000-0400-00000F000000}"/>
              </a:ext>
            </a:extLst>
          </xdr:cNvPr>
          <xdr:cNvGraphicFramePr>
            <a:graphicFrameLocks/>
          </xdr:cNvGraphicFramePr>
        </xdr:nvGraphicFramePr>
        <xdr:xfrm>
          <a:off x="4112895" y="1438275"/>
          <a:ext cx="3886200" cy="1606440"/>
        </xdr:xfrm>
        <a:graphic>
          <a:graphicData uri="http://schemas.openxmlformats.org/drawingml/2006/chart">
            <c:chart xmlns:c="http://schemas.openxmlformats.org/drawingml/2006/chart" xmlns:r="http://schemas.openxmlformats.org/officeDocument/2006/relationships" r:id="rId3"/>
          </a:graphicData>
        </a:graphic>
      </xdr:graphicFrame>
      <xdr:sp macro="" textlink="[1]Processing!O10">
        <xdr:nvSpPr>
          <xdr:cNvPr id="16" name="TextBox 15">
            <a:extLst>
              <a:ext uri="{FF2B5EF4-FFF2-40B4-BE49-F238E27FC236}">
                <a16:creationId xmlns:a16="http://schemas.microsoft.com/office/drawing/2014/main" id="{00000000-0008-0000-0400-000010000000}"/>
              </a:ext>
            </a:extLst>
          </xdr:cNvPr>
          <xdr:cNvSpPr txBox="1"/>
        </xdr:nvSpPr>
        <xdr:spPr>
          <a:xfrm>
            <a:off x="4213860" y="2537460"/>
            <a:ext cx="36804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6637E-3A75-4607-B244-5950A9FC7C21}" type="TxLink">
              <a:rPr lang="en-US" sz="1000" b="1" i="0" u="none" strike="noStrike">
                <a:solidFill>
                  <a:srgbClr val="000000"/>
                </a:solidFill>
                <a:latin typeface="Calibri"/>
                <a:cs typeface="Calibri"/>
              </a:rPr>
              <a:pPr algn="ctr"/>
              <a:t>↑Highest                      Average                      ↓Lowest</a:t>
            </a:fld>
            <a:endParaRPr lang="ru-RU" sz="1000" b="1"/>
          </a:p>
        </xdr:txBody>
      </xdr:sp>
      <xdr:sp macro="" textlink="[1]Processing!O5">
        <xdr:nvSpPr>
          <xdr:cNvPr id="17" name="TextBox 16">
            <a:extLst>
              <a:ext uri="{FF2B5EF4-FFF2-40B4-BE49-F238E27FC236}">
                <a16:creationId xmlns:a16="http://schemas.microsoft.com/office/drawing/2014/main" id="{00000000-0008-0000-0400-000011000000}"/>
              </a:ext>
            </a:extLst>
          </xdr:cNvPr>
          <xdr:cNvSpPr txBox="1"/>
        </xdr:nvSpPr>
        <xdr:spPr>
          <a:xfrm>
            <a:off x="451866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228ED-7383-4D66-B130-FA93E6B47646}" type="TxLink">
              <a:rPr lang="en-US" sz="1250" b="0" i="0" u="none" strike="noStrike">
                <a:solidFill>
                  <a:srgbClr val="000000"/>
                </a:solidFill>
                <a:latin typeface="Calibri"/>
                <a:cs typeface="Calibri"/>
              </a:rPr>
              <a:pPr algn="ctr"/>
              <a:t> 252,000 </a:t>
            </a:fld>
            <a:endParaRPr lang="ru-RU" sz="1250" b="0"/>
          </a:p>
        </xdr:txBody>
      </xdr:sp>
      <xdr:sp macro="" textlink="[1]Processing!O7">
        <xdr:nvSpPr>
          <xdr:cNvPr id="18" name="TextBox 17">
            <a:extLst>
              <a:ext uri="{FF2B5EF4-FFF2-40B4-BE49-F238E27FC236}">
                <a16:creationId xmlns:a16="http://schemas.microsoft.com/office/drawing/2014/main" id="{00000000-0008-0000-0400-000012000000}"/>
              </a:ext>
            </a:extLst>
          </xdr:cNvPr>
          <xdr:cNvSpPr txBox="1"/>
        </xdr:nvSpPr>
        <xdr:spPr>
          <a:xfrm>
            <a:off x="560070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1D77D-D596-4758-A224-36FAA5AF04EA}" type="TxLink">
              <a:rPr lang="en-US" sz="1250" b="0" i="0" u="none" strike="noStrike">
                <a:solidFill>
                  <a:srgbClr val="000000"/>
                </a:solidFill>
                <a:latin typeface="Calibri"/>
                <a:cs typeface="Calibri"/>
              </a:rPr>
              <a:pPr algn="ctr"/>
              <a:t> 108,000 </a:t>
            </a:fld>
            <a:endParaRPr lang="ru-RU" sz="1250" b="0"/>
          </a:p>
        </xdr:txBody>
      </xdr:sp>
      <xdr:sp macro="" textlink="[1]Processing!O9">
        <xdr:nvSpPr>
          <xdr:cNvPr id="19" name="TextBox 18">
            <a:extLst>
              <a:ext uri="{FF2B5EF4-FFF2-40B4-BE49-F238E27FC236}">
                <a16:creationId xmlns:a16="http://schemas.microsoft.com/office/drawing/2014/main" id="{00000000-0008-0000-0400-000013000000}"/>
              </a:ext>
            </a:extLst>
          </xdr:cNvPr>
          <xdr:cNvSpPr txBox="1"/>
        </xdr:nvSpPr>
        <xdr:spPr>
          <a:xfrm>
            <a:off x="671322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6616E1-3C61-4614-A10C-0860068F30AD}" type="TxLink">
              <a:rPr lang="en-US" sz="1250" b="0" i="0" u="none" strike="noStrike">
                <a:solidFill>
                  <a:srgbClr val="000000"/>
                </a:solidFill>
                <a:latin typeface="Calibri"/>
                <a:cs typeface="Calibri"/>
              </a:rPr>
              <a:pPr algn="ctr"/>
              <a:t> 28,000 </a:t>
            </a:fld>
            <a:endParaRPr lang="ru-RU" sz="1250" b="0"/>
          </a:p>
        </xdr:txBody>
      </xdr:sp>
    </xdr:grpSp>
    <xdr:clientData/>
  </xdr:twoCellAnchor>
  <xdr:twoCellAnchor>
    <xdr:from>
      <xdr:col>0</xdr:col>
      <xdr:colOff>0</xdr:colOff>
      <xdr:row>23</xdr:row>
      <xdr:rowOff>40522</xdr:rowOff>
    </xdr:from>
    <xdr:to>
      <xdr:col>2</xdr:col>
      <xdr:colOff>457261</xdr:colOff>
      <xdr:row>31</xdr:row>
      <xdr:rowOff>44384</xdr:rowOff>
    </xdr:to>
    <xdr:grpSp>
      <xdr:nvGrpSpPr>
        <xdr:cNvPr id="20" name="Группа 56">
          <a:extLst>
            <a:ext uri="{FF2B5EF4-FFF2-40B4-BE49-F238E27FC236}">
              <a16:creationId xmlns:a16="http://schemas.microsoft.com/office/drawing/2014/main" id="{00000000-0008-0000-0400-000014000000}"/>
            </a:ext>
          </a:extLst>
        </xdr:cNvPr>
        <xdr:cNvGrpSpPr/>
      </xdr:nvGrpSpPr>
      <xdr:grpSpPr>
        <a:xfrm>
          <a:off x="0" y="4550890"/>
          <a:ext cx="1783290" cy="1572685"/>
          <a:chOff x="139505" y="3037114"/>
          <a:chExt cx="1761392" cy="1636835"/>
        </a:xfrm>
      </xdr:grpSpPr>
      <xdr:sp macro="" textlink="">
        <xdr:nvSpPr>
          <xdr:cNvPr id="21" name="Прямоугольник: скругленные углы 28">
            <a:extLst>
              <a:ext uri="{FF2B5EF4-FFF2-40B4-BE49-F238E27FC236}">
                <a16:creationId xmlns:a16="http://schemas.microsoft.com/office/drawing/2014/main" id="{00000000-0008-0000-0400-000015000000}"/>
              </a:ext>
            </a:extLst>
          </xdr:cNvPr>
          <xdr:cNvSpPr/>
        </xdr:nvSpPr>
        <xdr:spPr>
          <a:xfrm>
            <a:off x="146282" y="3037114"/>
            <a:ext cx="1747838" cy="1636835"/>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2" name="Диаграмма 27">
            <a:extLst>
              <a:ext uri="{FF2B5EF4-FFF2-40B4-BE49-F238E27FC236}">
                <a16:creationId xmlns:a16="http://schemas.microsoft.com/office/drawing/2014/main" id="{00000000-0008-0000-0400-000016000000}"/>
              </a:ext>
            </a:extLst>
          </xdr:cNvPr>
          <xdr:cNvGraphicFramePr>
            <a:graphicFrameLocks/>
          </xdr:cNvGraphicFramePr>
        </xdr:nvGraphicFramePr>
        <xdr:xfrm>
          <a:off x="139505" y="3121248"/>
          <a:ext cx="1761392" cy="146638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31</xdr:row>
      <xdr:rowOff>138940</xdr:rowOff>
    </xdr:from>
    <xdr:to>
      <xdr:col>2</xdr:col>
      <xdr:colOff>456269</xdr:colOff>
      <xdr:row>40</xdr:row>
      <xdr:rowOff>21646</xdr:rowOff>
    </xdr:to>
    <xdr:grpSp>
      <xdr:nvGrpSpPr>
        <xdr:cNvPr id="23" name="Группа 31">
          <a:extLst>
            <a:ext uri="{FF2B5EF4-FFF2-40B4-BE49-F238E27FC236}">
              <a16:creationId xmlns:a16="http://schemas.microsoft.com/office/drawing/2014/main" id="{00000000-0008-0000-0400-000017000000}"/>
            </a:ext>
          </a:extLst>
        </xdr:cNvPr>
        <xdr:cNvGrpSpPr/>
      </xdr:nvGrpSpPr>
      <xdr:grpSpPr>
        <a:xfrm>
          <a:off x="0" y="6218131"/>
          <a:ext cx="1782298" cy="1647633"/>
          <a:chOff x="4847659" y="6695070"/>
          <a:chExt cx="1760400" cy="1638300"/>
        </a:xfrm>
      </xdr:grpSpPr>
      <xdr:sp macro="" textlink="">
        <xdr:nvSpPr>
          <xdr:cNvPr id="24" name="Прямоугольник: скругленные углы 30">
            <a:extLst>
              <a:ext uri="{FF2B5EF4-FFF2-40B4-BE49-F238E27FC236}">
                <a16:creationId xmlns:a16="http://schemas.microsoft.com/office/drawing/2014/main" id="{00000000-0008-0000-0400-000018000000}"/>
              </a:ext>
            </a:extLst>
          </xdr:cNvPr>
          <xdr:cNvSpPr/>
        </xdr:nvSpPr>
        <xdr:spPr>
          <a:xfrm>
            <a:off x="4853940" y="6705600"/>
            <a:ext cx="1747838" cy="161724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5" name="Диаграмма 29">
            <a:extLst>
              <a:ext uri="{FF2B5EF4-FFF2-40B4-BE49-F238E27FC236}">
                <a16:creationId xmlns:a16="http://schemas.microsoft.com/office/drawing/2014/main" id="{00000000-0008-0000-0400-000019000000}"/>
              </a:ext>
            </a:extLst>
          </xdr:cNvPr>
          <xdr:cNvGraphicFramePr>
            <a:graphicFrameLocks/>
          </xdr:cNvGraphicFramePr>
        </xdr:nvGraphicFramePr>
        <xdr:xfrm>
          <a:off x="4847659" y="6695070"/>
          <a:ext cx="1760400" cy="16383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4902350" y="8072625"/>
                <a:ext cx="487680" cy="2057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Total</a:t>
                </a:r>
              </a:p>
            </xdr:txBody>
          </xdr:sp>
        </mc:Choice>
        <mc:Fallback/>
      </mc:AlternateContent>
    </xdr:grpSp>
    <xdr:clientData/>
  </xdr:twoCellAnchor>
  <xdr:twoCellAnchor>
    <xdr:from>
      <xdr:col>2</xdr:col>
      <xdr:colOff>563126</xdr:colOff>
      <xdr:row>23</xdr:row>
      <xdr:rowOff>40522</xdr:rowOff>
    </xdr:from>
    <xdr:to>
      <xdr:col>6</xdr:col>
      <xdr:colOff>18455</xdr:colOff>
      <xdr:row>40</xdr:row>
      <xdr:rowOff>19472</xdr:rowOff>
    </xdr:to>
    <xdr:grpSp>
      <xdr:nvGrpSpPr>
        <xdr:cNvPr id="26" name="Группа 12">
          <a:extLst>
            <a:ext uri="{FF2B5EF4-FFF2-40B4-BE49-F238E27FC236}">
              <a16:creationId xmlns:a16="http://schemas.microsoft.com/office/drawing/2014/main" id="{00000000-0008-0000-0400-00001A000000}"/>
            </a:ext>
          </a:extLst>
        </xdr:cNvPr>
        <xdr:cNvGrpSpPr/>
      </xdr:nvGrpSpPr>
      <xdr:grpSpPr>
        <a:xfrm>
          <a:off x="1889155" y="4550890"/>
          <a:ext cx="2107388" cy="3312700"/>
          <a:chOff x="1988820" y="2994660"/>
          <a:chExt cx="2080260" cy="3322320"/>
        </a:xfrm>
      </xdr:grpSpPr>
      <xdr:sp macro="" textlink="">
        <xdr:nvSpPr>
          <xdr:cNvPr id="27" name="Прямоугольник: скругленные углы 11">
            <a:extLst>
              <a:ext uri="{FF2B5EF4-FFF2-40B4-BE49-F238E27FC236}">
                <a16:creationId xmlns:a16="http://schemas.microsoft.com/office/drawing/2014/main" id="{00000000-0008-0000-0400-00001B000000}"/>
              </a:ext>
            </a:extLst>
          </xdr:cNvPr>
          <xdr:cNvSpPr/>
        </xdr:nvSpPr>
        <xdr:spPr>
          <a:xfrm>
            <a:off x="1988820" y="2994660"/>
            <a:ext cx="2080260" cy="332232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8" name="Диаграмма 8">
            <a:extLst>
              <a:ext uri="{FF2B5EF4-FFF2-40B4-BE49-F238E27FC236}">
                <a16:creationId xmlns:a16="http://schemas.microsoft.com/office/drawing/2014/main" id="{00000000-0008-0000-0400-00001C000000}"/>
              </a:ext>
            </a:extLst>
          </xdr:cNvPr>
          <xdr:cNvGraphicFramePr>
            <a:graphicFrameLocks/>
          </xdr:cNvGraphicFramePr>
        </xdr:nvGraphicFramePr>
        <xdr:xfrm>
          <a:off x="2004060" y="4655820"/>
          <a:ext cx="2004060" cy="1638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Диаграмма 10">
            <a:extLst>
              <a:ext uri="{FF2B5EF4-FFF2-40B4-BE49-F238E27FC236}">
                <a16:creationId xmlns:a16="http://schemas.microsoft.com/office/drawing/2014/main" id="{00000000-0008-0000-0400-00001D000000}"/>
              </a:ext>
            </a:extLst>
          </xdr:cNvPr>
          <xdr:cNvGraphicFramePr>
            <a:graphicFrameLocks/>
          </xdr:cNvGraphicFramePr>
        </xdr:nvGraphicFramePr>
        <xdr:xfrm>
          <a:off x="2004060" y="3055620"/>
          <a:ext cx="2005200" cy="1600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6</xdr:col>
      <xdr:colOff>9989</xdr:colOff>
      <xdr:row>23</xdr:row>
      <xdr:rowOff>30363</xdr:rowOff>
    </xdr:from>
    <xdr:to>
      <xdr:col>9</xdr:col>
      <xdr:colOff>344634</xdr:colOff>
      <xdr:row>37</xdr:row>
      <xdr:rowOff>10992</xdr:rowOff>
    </xdr:to>
    <xdr:grpSp>
      <xdr:nvGrpSpPr>
        <xdr:cNvPr id="30" name="Группа 37">
          <a:extLst>
            <a:ext uri="{FF2B5EF4-FFF2-40B4-BE49-F238E27FC236}">
              <a16:creationId xmlns:a16="http://schemas.microsoft.com/office/drawing/2014/main" id="{00000000-0008-0000-0400-00001E000000}"/>
            </a:ext>
          </a:extLst>
        </xdr:cNvPr>
        <xdr:cNvGrpSpPr/>
      </xdr:nvGrpSpPr>
      <xdr:grpSpPr>
        <a:xfrm>
          <a:off x="3988077" y="4540731"/>
          <a:ext cx="2323689" cy="2726070"/>
          <a:chOff x="4145280" y="3009901"/>
          <a:chExt cx="2293620" cy="2804159"/>
        </a:xfrm>
      </xdr:grpSpPr>
      <xdr:sp macro="" textlink="">
        <xdr:nvSpPr>
          <xdr:cNvPr id="31" name="Прямоугольник: скругленные углы 32">
            <a:extLst>
              <a:ext uri="{FF2B5EF4-FFF2-40B4-BE49-F238E27FC236}">
                <a16:creationId xmlns:a16="http://schemas.microsoft.com/office/drawing/2014/main" id="{00000000-0008-0000-0400-00001F000000}"/>
              </a:ext>
            </a:extLst>
          </xdr:cNvPr>
          <xdr:cNvSpPr/>
        </xdr:nvSpPr>
        <xdr:spPr>
          <a:xfrm>
            <a:off x="4251690" y="3017520"/>
            <a:ext cx="2080800" cy="279654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32" name="Диаграмма 23">
            <a:extLst>
              <a:ext uri="{FF2B5EF4-FFF2-40B4-BE49-F238E27FC236}">
                <a16:creationId xmlns:a16="http://schemas.microsoft.com/office/drawing/2014/main" id="{00000000-0008-0000-0400-000020000000}"/>
              </a:ext>
            </a:extLst>
          </xdr:cNvPr>
          <xdr:cNvGraphicFramePr>
            <a:graphicFrameLocks/>
          </xdr:cNvGraphicFramePr>
        </xdr:nvGraphicFramePr>
        <xdr:xfrm>
          <a:off x="4145280" y="3009901"/>
          <a:ext cx="2293620" cy="1813559"/>
        </xdr:xfrm>
        <a:graphic>
          <a:graphicData uri="http://schemas.openxmlformats.org/drawingml/2006/chart">
            <c:chart xmlns:c="http://schemas.openxmlformats.org/drawingml/2006/chart" xmlns:r="http://schemas.openxmlformats.org/officeDocument/2006/relationships" r:id="rId8"/>
          </a:graphicData>
        </a:graphic>
      </xdr:graphicFrame>
      <xdr:sp macro="" textlink="[1]Processing!N21">
        <xdr:nvSpPr>
          <xdr:cNvPr id="33" name="TextBox 32">
            <a:extLst>
              <a:ext uri="{FF2B5EF4-FFF2-40B4-BE49-F238E27FC236}">
                <a16:creationId xmlns:a16="http://schemas.microsoft.com/office/drawing/2014/main" id="{00000000-0008-0000-0400-000021000000}"/>
              </a:ext>
            </a:extLst>
          </xdr:cNvPr>
          <xdr:cNvSpPr txBox="1"/>
        </xdr:nvSpPr>
        <xdr:spPr>
          <a:xfrm>
            <a:off x="4961097" y="3924300"/>
            <a:ext cx="738187" cy="24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8D7F73-A5A3-4C6E-ACAD-11CDA7662CAF}" type="TxLink">
              <a:rPr lang="en-US" sz="1500" b="0" i="0" u="none" strike="noStrike">
                <a:solidFill>
                  <a:srgbClr val="000000"/>
                </a:solidFill>
                <a:latin typeface="Calibri"/>
                <a:cs typeface="Calibri"/>
              </a:rPr>
              <a:pPr algn="ctr"/>
              <a:t>35,2m</a:t>
            </a:fld>
            <a:endParaRPr lang="ru-RU" sz="1500" b="0"/>
          </a:p>
        </xdr:txBody>
      </xdr:sp>
    </xdr:grpSp>
    <xdr:clientData/>
  </xdr:twoCellAnchor>
  <xdr:twoCellAnchor>
    <xdr:from>
      <xdr:col>6</xdr:col>
      <xdr:colOff>107814</xdr:colOff>
      <xdr:row>37</xdr:row>
      <xdr:rowOff>92067</xdr:rowOff>
    </xdr:from>
    <xdr:to>
      <xdr:col>9</xdr:col>
      <xdr:colOff>237259</xdr:colOff>
      <xdr:row>40</xdr:row>
      <xdr:rowOff>28657</xdr:rowOff>
    </xdr:to>
    <xdr:grpSp>
      <xdr:nvGrpSpPr>
        <xdr:cNvPr id="34" name="Группа 41">
          <a:extLst>
            <a:ext uri="{FF2B5EF4-FFF2-40B4-BE49-F238E27FC236}">
              <a16:creationId xmlns:a16="http://schemas.microsoft.com/office/drawing/2014/main" id="{00000000-0008-0000-0400-000022000000}"/>
            </a:ext>
          </a:extLst>
        </xdr:cNvPr>
        <xdr:cNvGrpSpPr/>
      </xdr:nvGrpSpPr>
      <xdr:grpSpPr>
        <a:xfrm>
          <a:off x="4085902" y="7347876"/>
          <a:ext cx="2118489" cy="524899"/>
          <a:chOff x="4259580" y="6231923"/>
          <a:chExt cx="2088420" cy="540956"/>
        </a:xfrm>
      </xdr:grpSpPr>
      <xdr:sp macro="" textlink="">
        <xdr:nvSpPr>
          <xdr:cNvPr id="35" name="Прямоугольник: скругленные углы 40">
            <a:extLst>
              <a:ext uri="{FF2B5EF4-FFF2-40B4-BE49-F238E27FC236}">
                <a16:creationId xmlns:a16="http://schemas.microsoft.com/office/drawing/2014/main" id="{00000000-0008-0000-0400-000023000000}"/>
              </a:ext>
            </a:extLst>
          </xdr:cNvPr>
          <xdr:cNvSpPr/>
        </xdr:nvSpPr>
        <xdr:spPr>
          <a:xfrm>
            <a:off x="4267200" y="6231923"/>
            <a:ext cx="2080800" cy="540956"/>
          </a:xfrm>
          <a:prstGeom prst="roundRect">
            <a:avLst>
              <a:gd name="adj" fmla="val 15347"/>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36" name="Диаграмма 38">
            <a:extLst>
              <a:ext uri="{FF2B5EF4-FFF2-40B4-BE49-F238E27FC236}">
                <a16:creationId xmlns:a16="http://schemas.microsoft.com/office/drawing/2014/main" id="{00000000-0008-0000-0400-000024000000}"/>
              </a:ext>
            </a:extLst>
          </xdr:cNvPr>
          <xdr:cNvGraphicFramePr>
            <a:graphicFrameLocks/>
          </xdr:cNvGraphicFramePr>
        </xdr:nvGraphicFramePr>
        <xdr:xfrm>
          <a:off x="4259580" y="6258272"/>
          <a:ext cx="2080800" cy="458023"/>
        </xdr:xfrm>
        <a:graphic>
          <a:graphicData uri="http://schemas.openxmlformats.org/drawingml/2006/chart">
            <c:chart xmlns:c="http://schemas.openxmlformats.org/drawingml/2006/chart" xmlns:r="http://schemas.openxmlformats.org/officeDocument/2006/relationships" r:id="rId9"/>
          </a:graphicData>
        </a:graphic>
      </xdr:graphicFrame>
      <xdr:sp macro="" textlink="[1]Processing!O36">
        <xdr:nvSpPr>
          <xdr:cNvPr id="37" name="TextBox 36">
            <a:extLst>
              <a:ext uri="{FF2B5EF4-FFF2-40B4-BE49-F238E27FC236}">
                <a16:creationId xmlns:a16="http://schemas.microsoft.com/office/drawing/2014/main" id="{00000000-0008-0000-0400-000025000000}"/>
              </a:ext>
            </a:extLst>
          </xdr:cNvPr>
          <xdr:cNvSpPr txBox="1"/>
        </xdr:nvSpPr>
        <xdr:spPr>
          <a:xfrm>
            <a:off x="4295273" y="6418868"/>
            <a:ext cx="782052" cy="24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85ADE8-7CC6-44C3-ACC0-BE7C8E9E9293}" type="TxLink">
              <a:rPr lang="en-US" sz="1000" b="0" i="0" u="none" strike="noStrike">
                <a:solidFill>
                  <a:srgbClr val="0070C0"/>
                </a:solidFill>
                <a:latin typeface="Calibri"/>
                <a:cs typeface="Calibri"/>
              </a:rPr>
              <a:pPr algn="ctr"/>
              <a:t>35,2million</a:t>
            </a:fld>
            <a:endParaRPr lang="ru-RU" sz="1200" b="0">
              <a:solidFill>
                <a:srgbClr val="0070C0"/>
              </a:solidFill>
            </a:endParaRPr>
          </a:p>
        </xdr:txBody>
      </xdr:sp>
    </xdr:grpSp>
    <xdr:clientData/>
  </xdr:twoCellAnchor>
  <xdr:twoCellAnchor>
    <xdr:from>
      <xdr:col>18</xdr:col>
      <xdr:colOff>556830</xdr:colOff>
      <xdr:row>23</xdr:row>
      <xdr:rowOff>42215</xdr:rowOff>
    </xdr:from>
    <xdr:to>
      <xdr:col>24</xdr:col>
      <xdr:colOff>498728</xdr:colOff>
      <xdr:row>40</xdr:row>
      <xdr:rowOff>20851</xdr:rowOff>
    </xdr:to>
    <xdr:grpSp>
      <xdr:nvGrpSpPr>
        <xdr:cNvPr id="38" name="Группа 46">
          <a:extLst>
            <a:ext uri="{FF2B5EF4-FFF2-40B4-BE49-F238E27FC236}">
              <a16:creationId xmlns:a16="http://schemas.microsoft.com/office/drawing/2014/main" id="{00000000-0008-0000-0400-000026000000}"/>
            </a:ext>
          </a:extLst>
        </xdr:cNvPr>
        <xdr:cNvGrpSpPr/>
      </xdr:nvGrpSpPr>
      <xdr:grpSpPr>
        <a:xfrm>
          <a:off x="12491095" y="4552583"/>
          <a:ext cx="3919986" cy="3312386"/>
          <a:chOff x="9547860" y="6583680"/>
          <a:chExt cx="4594860" cy="2767860"/>
        </a:xfrm>
      </xdr:grpSpPr>
      <xdr:sp macro="" textlink="">
        <xdr:nvSpPr>
          <xdr:cNvPr id="39" name="Прямоугольник: скругленные углы 45">
            <a:extLst>
              <a:ext uri="{FF2B5EF4-FFF2-40B4-BE49-F238E27FC236}">
                <a16:creationId xmlns:a16="http://schemas.microsoft.com/office/drawing/2014/main" id="{00000000-0008-0000-0400-000027000000}"/>
              </a:ext>
            </a:extLst>
          </xdr:cNvPr>
          <xdr:cNvSpPr/>
        </xdr:nvSpPr>
        <xdr:spPr>
          <a:xfrm>
            <a:off x="9547860" y="6583680"/>
            <a:ext cx="4594860" cy="2767860"/>
          </a:xfrm>
          <a:prstGeom prst="roundRect">
            <a:avLst>
              <a:gd name="adj" fmla="val 3869"/>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40" name="Диаграмма 44">
            <a:extLst>
              <a:ext uri="{FF2B5EF4-FFF2-40B4-BE49-F238E27FC236}">
                <a16:creationId xmlns:a16="http://schemas.microsoft.com/office/drawing/2014/main" id="{00000000-0008-0000-0400-000028000000}"/>
              </a:ext>
            </a:extLst>
          </xdr:cNvPr>
          <xdr:cNvGraphicFramePr>
            <a:graphicFrameLocks/>
          </xdr:cNvGraphicFramePr>
        </xdr:nvGraphicFramePr>
        <xdr:xfrm>
          <a:off x="9563100" y="6583680"/>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11</xdr:col>
      <xdr:colOff>639126</xdr:colOff>
      <xdr:row>23</xdr:row>
      <xdr:rowOff>36288</xdr:rowOff>
    </xdr:from>
    <xdr:to>
      <xdr:col>18</xdr:col>
      <xdr:colOff>535663</xdr:colOff>
      <xdr:row>31</xdr:row>
      <xdr:rowOff>78910</xdr:rowOff>
    </xdr:to>
    <xdr:grpSp>
      <xdr:nvGrpSpPr>
        <xdr:cNvPr id="41" name="Группа 53">
          <a:extLst>
            <a:ext uri="{FF2B5EF4-FFF2-40B4-BE49-F238E27FC236}">
              <a16:creationId xmlns:a16="http://schemas.microsoft.com/office/drawing/2014/main" id="{00000000-0008-0000-0400-000029000000}"/>
            </a:ext>
          </a:extLst>
        </xdr:cNvPr>
        <xdr:cNvGrpSpPr/>
      </xdr:nvGrpSpPr>
      <xdr:grpSpPr>
        <a:xfrm>
          <a:off x="7932288" y="4546656"/>
          <a:ext cx="4537640" cy="1611445"/>
          <a:chOff x="6507597" y="6652260"/>
          <a:chExt cx="4899543" cy="1656000"/>
        </a:xfrm>
      </xdr:grpSpPr>
      <xdr:sp macro="" textlink="">
        <xdr:nvSpPr>
          <xdr:cNvPr id="42" name="Прямоугольник: скругленные углы 34">
            <a:extLst>
              <a:ext uri="{FF2B5EF4-FFF2-40B4-BE49-F238E27FC236}">
                <a16:creationId xmlns:a16="http://schemas.microsoft.com/office/drawing/2014/main" id="{00000000-0008-0000-0400-00002A000000}"/>
              </a:ext>
            </a:extLst>
          </xdr:cNvPr>
          <xdr:cNvSpPr/>
        </xdr:nvSpPr>
        <xdr:spPr>
          <a:xfrm>
            <a:off x="6507597" y="6652260"/>
            <a:ext cx="4777740" cy="165600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43" name="Диаграмма 26">
            <a:extLst>
              <a:ext uri="{FF2B5EF4-FFF2-40B4-BE49-F238E27FC236}">
                <a16:creationId xmlns:a16="http://schemas.microsoft.com/office/drawing/2014/main" id="{00000000-0008-0000-0400-00002B000000}"/>
              </a:ext>
            </a:extLst>
          </xdr:cNvPr>
          <xdr:cNvGraphicFramePr>
            <a:graphicFrameLocks/>
          </xdr:cNvGraphicFramePr>
        </xdr:nvGraphicFramePr>
        <xdr:xfrm>
          <a:off x="6576060" y="6743701"/>
          <a:ext cx="3314700" cy="149351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9898380" y="672846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Paid Calls Duration</a:t>
            </a:r>
          </a:p>
          <a:p>
            <a:r>
              <a:rPr lang="en-US" sz="900"/>
              <a:t>by Month</a:t>
            </a:r>
            <a:endParaRPr lang="ru-RU" sz="900"/>
          </a:p>
        </xdr:txBody>
      </xdr:sp>
      <xdr:sp macro="" textlink="[1]Processing!U42">
        <xdr:nvSpPr>
          <xdr:cNvPr id="45" name="Полилиния: фигура 48">
            <a:extLst>
              <a:ext uri="{FF2B5EF4-FFF2-40B4-BE49-F238E27FC236}">
                <a16:creationId xmlns:a16="http://schemas.microsoft.com/office/drawing/2014/main" id="{00000000-0008-0000-0400-00002D000000}"/>
              </a:ext>
            </a:extLst>
          </xdr:cNvPr>
          <xdr:cNvSpPr/>
        </xdr:nvSpPr>
        <xdr:spPr>
          <a:xfrm>
            <a:off x="9997440" y="7254240"/>
            <a:ext cx="1295517" cy="303146"/>
          </a:xfrm>
          <a:custGeom>
            <a:avLst/>
            <a:gdLst>
              <a:gd name="connsiteX0" fmla="*/ 36944 w 1158357"/>
              <a:gd name="connsiteY0" fmla="*/ 0 h 234566"/>
              <a:gd name="connsiteX1" fmla="*/ 1158357 w 1158357"/>
              <a:gd name="connsiteY1" fmla="*/ 0 h 234566"/>
              <a:gd name="connsiteX2" fmla="*/ 1158357 w 1158357"/>
              <a:gd name="connsiteY2" fmla="*/ 234566 h 234566"/>
              <a:gd name="connsiteX3" fmla="*/ 36944 w 1158357"/>
              <a:gd name="connsiteY3" fmla="*/ 234566 h 234566"/>
              <a:gd name="connsiteX4" fmla="*/ 0 w 1158357"/>
              <a:gd name="connsiteY4" fmla="*/ 197622 h 234566"/>
              <a:gd name="connsiteX5" fmla="*/ 0 w 1158357"/>
              <a:gd name="connsiteY5" fmla="*/ 36944 h 234566"/>
              <a:gd name="connsiteX6" fmla="*/ 36944 w 1158357"/>
              <a:gd name="connsiteY6" fmla="*/ 0 h 2345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57" h="234566">
                <a:moveTo>
                  <a:pt x="36944" y="0"/>
                </a:moveTo>
                <a:lnTo>
                  <a:pt x="1158357" y="0"/>
                </a:lnTo>
                <a:lnTo>
                  <a:pt x="1158357" y="234566"/>
                </a:lnTo>
                <a:lnTo>
                  <a:pt x="36944" y="234566"/>
                </a:lnTo>
                <a:cubicBezTo>
                  <a:pt x="16540" y="234566"/>
                  <a:pt x="0" y="218026"/>
                  <a:pt x="0" y="197622"/>
                </a:cubicBezTo>
                <a:lnTo>
                  <a:pt x="0" y="36944"/>
                </a:lnTo>
                <a:cubicBezTo>
                  <a:pt x="0" y="16540"/>
                  <a:pt x="16540" y="0"/>
                  <a:pt x="36944" y="0"/>
                </a:cubicBezTo>
                <a:close/>
              </a:path>
            </a:pathLst>
          </a:custGeom>
          <a:solidFill>
            <a:srgbClr val="007A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51AA4974-C934-417B-B7BD-EE33880DCC76}" type="TxLink">
              <a:rPr lang="en-US" sz="1400" b="0" i="0" u="none" strike="noStrike">
                <a:solidFill>
                  <a:schemeClr val="bg1"/>
                </a:solidFill>
                <a:latin typeface="Calibri"/>
                <a:cs typeface="Calibri"/>
              </a:rPr>
              <a:pPr algn="ctr"/>
              <a:t>04:43 mm:ss</a:t>
            </a:fld>
            <a:endParaRPr lang="ru-RU" sz="2400">
              <a:solidFill>
                <a:schemeClr val="bg1"/>
              </a:solidFill>
            </a:endParaRPr>
          </a:p>
        </xdr:txBody>
      </xdr:sp>
      <xdr:sp macro="" textlink="[1]Processing!U40">
        <xdr:nvSpPr>
          <xdr:cNvPr id="46" name="TextBox 45">
            <a:extLst>
              <a:ext uri="{FF2B5EF4-FFF2-40B4-BE49-F238E27FC236}">
                <a16:creationId xmlns:a16="http://schemas.microsoft.com/office/drawing/2014/main" id="{00000000-0008-0000-0400-00002E000000}"/>
              </a:ext>
            </a:extLst>
          </xdr:cNvPr>
          <xdr:cNvSpPr txBox="1"/>
        </xdr:nvSpPr>
        <xdr:spPr>
          <a:xfrm>
            <a:off x="9944100" y="7703820"/>
            <a:ext cx="14630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657860-EE82-4E29-8144-D95F063C3470}" type="TxLink">
              <a:rPr lang="en-US" sz="900" b="1" i="0" u="none" strike="noStrike">
                <a:solidFill>
                  <a:srgbClr val="000000"/>
                </a:solidFill>
                <a:latin typeface="Calibri"/>
                <a:cs typeface="Calibri"/>
              </a:rPr>
              <a:pPr/>
              <a:t>Minimum    Maximum</a:t>
            </a:fld>
            <a:endParaRPr lang="ru-RU" sz="600" b="1"/>
          </a:p>
        </xdr:txBody>
      </xdr:sp>
      <xdr:sp macro="" textlink="[1]Processing!U44">
        <xdr:nvSpPr>
          <xdr:cNvPr id="47" name="TextBox 46">
            <a:extLst>
              <a:ext uri="{FF2B5EF4-FFF2-40B4-BE49-F238E27FC236}">
                <a16:creationId xmlns:a16="http://schemas.microsoft.com/office/drawing/2014/main" id="{00000000-0008-0000-0400-00002F000000}"/>
              </a:ext>
            </a:extLst>
          </xdr:cNvPr>
          <xdr:cNvSpPr txBox="1"/>
        </xdr:nvSpPr>
        <xdr:spPr>
          <a:xfrm>
            <a:off x="9997440" y="7871460"/>
            <a:ext cx="629879"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5EAB1D-6556-4B7C-A33C-22FD48FE70A5}" type="TxLink">
              <a:rPr lang="en-US" sz="1200" b="0" i="0" u="none" strike="noStrike">
                <a:solidFill>
                  <a:srgbClr val="000000"/>
                </a:solidFill>
                <a:latin typeface="Calibri"/>
                <a:cs typeface="Calibri"/>
              </a:rPr>
              <a:pPr/>
              <a:t>02:31</a:t>
            </a:fld>
            <a:endParaRPr lang="ru-RU" sz="700" b="1"/>
          </a:p>
        </xdr:txBody>
      </xdr:sp>
      <xdr:sp macro="" textlink="[1]Processing!U46">
        <xdr:nvSpPr>
          <xdr:cNvPr id="48" name="TextBox 47">
            <a:extLst>
              <a:ext uri="{FF2B5EF4-FFF2-40B4-BE49-F238E27FC236}">
                <a16:creationId xmlns:a16="http://schemas.microsoft.com/office/drawing/2014/main" id="{00000000-0008-0000-0400-000030000000}"/>
              </a:ext>
            </a:extLst>
          </xdr:cNvPr>
          <xdr:cNvSpPr txBox="1"/>
        </xdr:nvSpPr>
        <xdr:spPr>
          <a:xfrm>
            <a:off x="10607040" y="7871460"/>
            <a:ext cx="629879"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A1D28D-47F1-488C-BCB5-B3C179569EEA}" type="TxLink">
              <a:rPr lang="en-US" sz="1200" b="0" i="0" u="none" strike="noStrike">
                <a:solidFill>
                  <a:srgbClr val="000000"/>
                </a:solidFill>
                <a:latin typeface="Calibri"/>
                <a:cs typeface="Calibri"/>
              </a:rPr>
              <a:pPr/>
              <a:t>06:21</a:t>
            </a:fld>
            <a:endParaRPr lang="ru-RU" sz="800" b="1"/>
          </a:p>
        </xdr:txBody>
      </xdr:sp>
    </xdr:grpSp>
    <xdr:clientData/>
  </xdr:twoCellAnchor>
  <xdr:twoCellAnchor>
    <xdr:from>
      <xdr:col>9</xdr:col>
      <xdr:colOff>355641</xdr:colOff>
      <xdr:row>31</xdr:row>
      <xdr:rowOff>192245</xdr:rowOff>
    </xdr:from>
    <xdr:to>
      <xdr:col>16</xdr:col>
      <xdr:colOff>145734</xdr:colOff>
      <xdr:row>40</xdr:row>
      <xdr:rowOff>19472</xdr:rowOff>
    </xdr:to>
    <xdr:grpSp>
      <xdr:nvGrpSpPr>
        <xdr:cNvPr id="49" name="Группа 55">
          <a:extLst>
            <a:ext uri="{FF2B5EF4-FFF2-40B4-BE49-F238E27FC236}">
              <a16:creationId xmlns:a16="http://schemas.microsoft.com/office/drawing/2014/main" id="{00000000-0008-0000-0400-000031000000}"/>
            </a:ext>
          </a:extLst>
        </xdr:cNvPr>
        <xdr:cNvGrpSpPr/>
      </xdr:nvGrpSpPr>
      <xdr:grpSpPr>
        <a:xfrm>
          <a:off x="6322773" y="6271436"/>
          <a:ext cx="4431196" cy="1592154"/>
          <a:chOff x="6591300" y="5189220"/>
          <a:chExt cx="4305300" cy="1813560"/>
        </a:xfrm>
      </xdr:grpSpPr>
      <xdr:sp macro="" textlink="">
        <xdr:nvSpPr>
          <xdr:cNvPr id="50" name="Прямоугольник: скругленные углы 54">
            <a:extLst>
              <a:ext uri="{FF2B5EF4-FFF2-40B4-BE49-F238E27FC236}">
                <a16:creationId xmlns:a16="http://schemas.microsoft.com/office/drawing/2014/main" id="{00000000-0008-0000-0400-000032000000}"/>
              </a:ext>
            </a:extLst>
          </xdr:cNvPr>
          <xdr:cNvSpPr/>
        </xdr:nvSpPr>
        <xdr:spPr>
          <a:xfrm>
            <a:off x="6591300" y="5189220"/>
            <a:ext cx="4305300" cy="1813560"/>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1" name="Диаграмма 49">
            <a:extLst>
              <a:ext uri="{FF2B5EF4-FFF2-40B4-BE49-F238E27FC236}">
                <a16:creationId xmlns:a16="http://schemas.microsoft.com/office/drawing/2014/main" id="{00000000-0008-0000-0400-000033000000}"/>
              </a:ext>
            </a:extLst>
          </xdr:cNvPr>
          <xdr:cNvGraphicFramePr>
            <a:graphicFrameLocks/>
          </xdr:cNvGraphicFramePr>
        </xdr:nvGraphicFramePr>
        <xdr:xfrm>
          <a:off x="6697980" y="5189220"/>
          <a:ext cx="4076700" cy="169926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14</xdr:col>
      <xdr:colOff>639300</xdr:colOff>
      <xdr:row>14</xdr:row>
      <xdr:rowOff>110053</xdr:rowOff>
    </xdr:from>
    <xdr:to>
      <xdr:col>18</xdr:col>
      <xdr:colOff>63303</xdr:colOff>
      <xdr:row>22</xdr:row>
      <xdr:rowOff>111397</xdr:rowOff>
    </xdr:to>
    <xdr:grpSp>
      <xdr:nvGrpSpPr>
        <xdr:cNvPr id="52" name="Группа 60">
          <a:extLst>
            <a:ext uri="{FF2B5EF4-FFF2-40B4-BE49-F238E27FC236}">
              <a16:creationId xmlns:a16="http://schemas.microsoft.com/office/drawing/2014/main" id="{00000000-0008-0000-0400-000034000000}"/>
            </a:ext>
          </a:extLst>
        </xdr:cNvPr>
        <xdr:cNvGrpSpPr/>
      </xdr:nvGrpSpPr>
      <xdr:grpSpPr>
        <a:xfrm>
          <a:off x="9921506" y="2855494"/>
          <a:ext cx="2076062" cy="1570168"/>
          <a:chOff x="10134600" y="846665"/>
          <a:chExt cx="2048934" cy="1710267"/>
        </a:xfrm>
      </xdr:grpSpPr>
      <xdr:sp macro="" textlink="">
        <xdr:nvSpPr>
          <xdr:cNvPr id="53" name="Прямоугольник: скругленные углы 57">
            <a:extLst>
              <a:ext uri="{FF2B5EF4-FFF2-40B4-BE49-F238E27FC236}">
                <a16:creationId xmlns:a16="http://schemas.microsoft.com/office/drawing/2014/main" id="{00000000-0008-0000-0400-000035000000}"/>
              </a:ext>
            </a:extLst>
          </xdr:cNvPr>
          <xdr:cNvSpPr/>
        </xdr:nvSpPr>
        <xdr:spPr>
          <a:xfrm>
            <a:off x="10134600" y="846665"/>
            <a:ext cx="2040466" cy="1710267"/>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4" name="Диаграмма 3">
            <a:extLst>
              <a:ext uri="{FF2B5EF4-FFF2-40B4-BE49-F238E27FC236}">
                <a16:creationId xmlns:a16="http://schemas.microsoft.com/office/drawing/2014/main" id="{00000000-0008-0000-0400-000036000000}"/>
              </a:ext>
            </a:extLst>
          </xdr:cNvPr>
          <xdr:cNvGraphicFramePr>
            <a:graphicFrameLocks/>
          </xdr:cNvGraphicFramePr>
        </xdr:nvGraphicFramePr>
        <xdr:xfrm>
          <a:off x="10224348" y="868305"/>
          <a:ext cx="1959186" cy="165048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20</xdr:col>
      <xdr:colOff>343819</xdr:colOff>
      <xdr:row>14</xdr:row>
      <xdr:rowOff>110055</xdr:rowOff>
    </xdr:from>
    <xdr:to>
      <xdr:col>24</xdr:col>
      <xdr:colOff>515662</xdr:colOff>
      <xdr:row>22</xdr:row>
      <xdr:rowOff>117198</xdr:rowOff>
    </xdr:to>
    <xdr:grpSp>
      <xdr:nvGrpSpPr>
        <xdr:cNvPr id="55" name="Группа 59">
          <a:extLst>
            <a:ext uri="{FF2B5EF4-FFF2-40B4-BE49-F238E27FC236}">
              <a16:creationId xmlns:a16="http://schemas.microsoft.com/office/drawing/2014/main" id="{00000000-0008-0000-0400-000037000000}"/>
            </a:ext>
          </a:extLst>
        </xdr:cNvPr>
        <xdr:cNvGrpSpPr/>
      </xdr:nvGrpSpPr>
      <xdr:grpSpPr>
        <a:xfrm>
          <a:off x="13604113" y="2855496"/>
          <a:ext cx="2823902" cy="1575967"/>
          <a:chOff x="12834928" y="728134"/>
          <a:chExt cx="2660766" cy="1710267"/>
        </a:xfrm>
      </xdr:grpSpPr>
      <xdr:sp macro="" textlink="">
        <xdr:nvSpPr>
          <xdr:cNvPr id="56" name="Прямоугольник: скругленные углы 58">
            <a:extLst>
              <a:ext uri="{FF2B5EF4-FFF2-40B4-BE49-F238E27FC236}">
                <a16:creationId xmlns:a16="http://schemas.microsoft.com/office/drawing/2014/main" id="{00000000-0008-0000-0400-000038000000}"/>
              </a:ext>
            </a:extLst>
          </xdr:cNvPr>
          <xdr:cNvSpPr/>
        </xdr:nvSpPr>
        <xdr:spPr>
          <a:xfrm>
            <a:off x="12886266" y="728134"/>
            <a:ext cx="2582334" cy="1710267"/>
          </a:xfrm>
          <a:prstGeom prst="roundRect">
            <a:avLst>
              <a:gd name="adj" fmla="val 5212"/>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7" name="Диаграмма 5">
            <a:extLst>
              <a:ext uri="{FF2B5EF4-FFF2-40B4-BE49-F238E27FC236}">
                <a16:creationId xmlns:a16="http://schemas.microsoft.com/office/drawing/2014/main" id="{00000000-0008-0000-0400-000039000000}"/>
              </a:ext>
            </a:extLst>
          </xdr:cNvPr>
          <xdr:cNvGraphicFramePr>
            <a:graphicFrameLocks/>
          </xdr:cNvGraphicFramePr>
        </xdr:nvGraphicFramePr>
        <xdr:xfrm>
          <a:off x="12834928" y="742527"/>
          <a:ext cx="2660766" cy="165048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9</xdr:col>
      <xdr:colOff>365800</xdr:colOff>
      <xdr:row>23</xdr:row>
      <xdr:rowOff>14275</xdr:rowOff>
    </xdr:from>
    <xdr:to>
      <xdr:col>11</xdr:col>
      <xdr:colOff>509839</xdr:colOff>
      <xdr:row>31</xdr:row>
      <xdr:rowOff>80684</xdr:rowOff>
    </xdr:to>
    <xdr:sp macro="" textlink="">
      <xdr:nvSpPr>
        <xdr:cNvPr id="58" name="Прямоугольник: скругленные углы 61">
          <a:extLst>
            <a:ext uri="{FF2B5EF4-FFF2-40B4-BE49-F238E27FC236}">
              <a16:creationId xmlns:a16="http://schemas.microsoft.com/office/drawing/2014/main" id="{00000000-0008-0000-0400-00003A000000}"/>
            </a:ext>
          </a:extLst>
        </xdr:cNvPr>
        <xdr:cNvSpPr/>
      </xdr:nvSpPr>
      <xdr:spPr>
        <a:xfrm>
          <a:off x="6309400" y="4541825"/>
          <a:ext cx="1464839" cy="1641209"/>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16</xdr:col>
      <xdr:colOff>259265</xdr:colOff>
      <xdr:row>31</xdr:row>
      <xdr:rowOff>191748</xdr:rowOff>
    </xdr:from>
    <xdr:to>
      <xdr:col>18</xdr:col>
      <xdr:colOff>408861</xdr:colOff>
      <xdr:row>40</xdr:row>
      <xdr:rowOff>8595</xdr:rowOff>
    </xdr:to>
    <xdr:sp macro="" textlink="">
      <xdr:nvSpPr>
        <xdr:cNvPr id="59" name="Прямоугольник: скругленные углы 62">
          <a:extLst>
            <a:ext uri="{FF2B5EF4-FFF2-40B4-BE49-F238E27FC236}">
              <a16:creationId xmlns:a16="http://schemas.microsoft.com/office/drawing/2014/main" id="{00000000-0008-0000-0400-00003B000000}"/>
            </a:ext>
          </a:extLst>
        </xdr:cNvPr>
        <xdr:cNvSpPr/>
      </xdr:nvSpPr>
      <xdr:spPr>
        <a:xfrm>
          <a:off x="10825665" y="6294098"/>
          <a:ext cx="1470396" cy="158849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18</xdr:col>
      <xdr:colOff>146861</xdr:colOff>
      <xdr:row>14</xdr:row>
      <xdr:rowOff>111548</xdr:rowOff>
    </xdr:from>
    <xdr:to>
      <xdr:col>20</xdr:col>
      <xdr:colOff>296457</xdr:colOff>
      <xdr:row>22</xdr:row>
      <xdr:rowOff>124668</xdr:rowOff>
    </xdr:to>
    <xdr:sp macro="" textlink="">
      <xdr:nvSpPr>
        <xdr:cNvPr id="60" name="Прямоугольник: скругленные углы 1023">
          <a:extLst>
            <a:ext uri="{FF2B5EF4-FFF2-40B4-BE49-F238E27FC236}">
              <a16:creationId xmlns:a16="http://schemas.microsoft.com/office/drawing/2014/main" id="{00000000-0008-0000-0400-00003C000000}"/>
            </a:ext>
          </a:extLst>
        </xdr:cNvPr>
        <xdr:cNvSpPr/>
      </xdr:nvSpPr>
      <xdr:spPr>
        <a:xfrm>
          <a:off x="12034061" y="2867448"/>
          <a:ext cx="1470396" cy="1587920"/>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0</xdr:col>
      <xdr:colOff>18380</xdr:colOff>
      <xdr:row>7</xdr:row>
      <xdr:rowOff>59247</xdr:rowOff>
    </xdr:from>
    <xdr:to>
      <xdr:col>4</xdr:col>
      <xdr:colOff>464561</xdr:colOff>
      <xdr:row>13</xdr:row>
      <xdr:rowOff>133244</xdr:rowOff>
    </xdr:to>
    <xdr:sp macro="" textlink="">
      <xdr:nvSpPr>
        <xdr:cNvPr id="61" name="Прямоугольник: скругленные углы 1025">
          <a:extLst>
            <a:ext uri="{FF2B5EF4-FFF2-40B4-BE49-F238E27FC236}">
              <a16:creationId xmlns:a16="http://schemas.microsoft.com/office/drawing/2014/main" id="{00000000-0008-0000-0400-00003D000000}"/>
            </a:ext>
          </a:extLst>
        </xdr:cNvPr>
        <xdr:cNvSpPr/>
      </xdr:nvSpPr>
      <xdr:spPr>
        <a:xfrm>
          <a:off x="18380" y="1437197"/>
          <a:ext cx="3087781" cy="125509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b="0">
            <a:solidFill>
              <a:schemeClr val="bg1"/>
            </a:solidFill>
          </a:endParaRPr>
        </a:p>
      </xdr:txBody>
    </xdr:sp>
    <xdr:clientData/>
  </xdr:twoCellAnchor>
  <xdr:twoCellAnchor>
    <xdr:from>
      <xdr:col>5</xdr:col>
      <xdr:colOff>20761</xdr:colOff>
      <xdr:row>7</xdr:row>
      <xdr:rowOff>59247</xdr:rowOff>
    </xdr:from>
    <xdr:to>
      <xdr:col>9</xdr:col>
      <xdr:colOff>466943</xdr:colOff>
      <xdr:row>13</xdr:row>
      <xdr:rowOff>133244</xdr:rowOff>
    </xdr:to>
    <xdr:sp macro="" textlink="">
      <xdr:nvSpPr>
        <xdr:cNvPr id="62" name="Прямоугольник: скругленные углы 1026">
          <a:extLst>
            <a:ext uri="{FF2B5EF4-FFF2-40B4-BE49-F238E27FC236}">
              <a16:creationId xmlns:a16="http://schemas.microsoft.com/office/drawing/2014/main" id="{00000000-0008-0000-0400-00003E000000}"/>
            </a:ext>
          </a:extLst>
        </xdr:cNvPr>
        <xdr:cNvSpPr/>
      </xdr:nvSpPr>
      <xdr:spPr>
        <a:xfrm>
          <a:off x="3322761" y="1437197"/>
          <a:ext cx="3087782" cy="125509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US" sz="2800">
              <a:solidFill>
                <a:schemeClr val="bg1"/>
              </a:solidFill>
            </a:rPr>
            <a:t> </a:t>
          </a:r>
        </a:p>
      </xdr:txBody>
    </xdr:sp>
    <xdr:clientData/>
  </xdr:twoCellAnchor>
  <xdr:twoCellAnchor>
    <xdr:from>
      <xdr:col>10</xdr:col>
      <xdr:colOff>28699</xdr:colOff>
      <xdr:row>5</xdr:row>
      <xdr:rowOff>193663</xdr:rowOff>
    </xdr:from>
    <xdr:to>
      <xdr:col>14</xdr:col>
      <xdr:colOff>474880</xdr:colOff>
      <xdr:row>13</xdr:row>
      <xdr:rowOff>133244</xdr:rowOff>
    </xdr:to>
    <xdr:sp macro="" textlink="">
      <xdr:nvSpPr>
        <xdr:cNvPr id="63" name="Прямоугольник: скругленные углы 1027">
          <a:extLst>
            <a:ext uri="{FF2B5EF4-FFF2-40B4-BE49-F238E27FC236}">
              <a16:creationId xmlns:a16="http://schemas.microsoft.com/office/drawing/2014/main" id="{00000000-0008-0000-0400-00003F000000}"/>
            </a:ext>
          </a:extLst>
        </xdr:cNvPr>
        <xdr:cNvSpPr/>
      </xdr:nvSpPr>
      <xdr:spPr>
        <a:xfrm>
          <a:off x="6632699" y="1177913"/>
          <a:ext cx="3087781" cy="1514381"/>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15</xdr:col>
      <xdr:colOff>31080</xdr:colOff>
      <xdr:row>7</xdr:row>
      <xdr:rowOff>59247</xdr:rowOff>
    </xdr:from>
    <xdr:to>
      <xdr:col>19</xdr:col>
      <xdr:colOff>477261</xdr:colOff>
      <xdr:row>13</xdr:row>
      <xdr:rowOff>133244</xdr:rowOff>
    </xdr:to>
    <xdr:sp macro="" textlink="">
      <xdr:nvSpPr>
        <xdr:cNvPr id="4096" name="Прямоугольник: скругленные углы 1028">
          <a:extLst>
            <a:ext uri="{FF2B5EF4-FFF2-40B4-BE49-F238E27FC236}">
              <a16:creationId xmlns:a16="http://schemas.microsoft.com/office/drawing/2014/main" id="{00000000-0008-0000-0400-000000100000}"/>
            </a:ext>
          </a:extLst>
        </xdr:cNvPr>
        <xdr:cNvSpPr/>
      </xdr:nvSpPr>
      <xdr:spPr>
        <a:xfrm>
          <a:off x="9937080" y="1437197"/>
          <a:ext cx="3087781" cy="125509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sz="2800">
            <a:solidFill>
              <a:schemeClr val="bg1"/>
            </a:solidFill>
          </a:endParaRPr>
        </a:p>
      </xdr:txBody>
    </xdr:sp>
    <xdr:clientData/>
  </xdr:twoCellAnchor>
  <xdr:twoCellAnchor>
    <xdr:from>
      <xdr:col>20</xdr:col>
      <xdr:colOff>33460</xdr:colOff>
      <xdr:row>7</xdr:row>
      <xdr:rowOff>59247</xdr:rowOff>
    </xdr:from>
    <xdr:to>
      <xdr:col>24</xdr:col>
      <xdr:colOff>479642</xdr:colOff>
      <xdr:row>13</xdr:row>
      <xdr:rowOff>133244</xdr:rowOff>
    </xdr:to>
    <xdr:sp macro="" textlink="">
      <xdr:nvSpPr>
        <xdr:cNvPr id="4098" name="Прямоугольник: скругленные углы 1029">
          <a:extLst>
            <a:ext uri="{FF2B5EF4-FFF2-40B4-BE49-F238E27FC236}">
              <a16:creationId xmlns:a16="http://schemas.microsoft.com/office/drawing/2014/main" id="{00000000-0008-0000-0400-000002100000}"/>
            </a:ext>
          </a:extLst>
        </xdr:cNvPr>
        <xdr:cNvSpPr/>
      </xdr:nvSpPr>
      <xdr:spPr>
        <a:xfrm>
          <a:off x="13241460" y="1437197"/>
          <a:ext cx="3087782" cy="125509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uk-UA" sz="2800">
            <a:solidFill>
              <a:schemeClr val="bg1"/>
            </a:solidFill>
          </a:endParaRPr>
        </a:p>
      </xdr:txBody>
    </xdr:sp>
    <xdr:clientData/>
  </xdr:twoCellAnchor>
  <xdr:twoCellAnchor>
    <xdr:from>
      <xdr:col>10</xdr:col>
      <xdr:colOff>599033</xdr:colOff>
      <xdr:row>6</xdr:row>
      <xdr:rowOff>32672</xdr:rowOff>
    </xdr:from>
    <xdr:to>
      <xdr:col>14</xdr:col>
      <xdr:colOff>22538</xdr:colOff>
      <xdr:row>7</xdr:row>
      <xdr:rowOff>193010</xdr:rowOff>
    </xdr:to>
    <xdr:sp macro="" textlink="[1]Processing!S16">
      <xdr:nvSpPr>
        <xdr:cNvPr id="4099" name="TextBox 4098">
          <a:extLst>
            <a:ext uri="{FF2B5EF4-FFF2-40B4-BE49-F238E27FC236}">
              <a16:creationId xmlns:a16="http://schemas.microsoft.com/office/drawing/2014/main" id="{00000000-0008-0000-0400-000003100000}"/>
            </a:ext>
          </a:extLst>
        </xdr:cNvPr>
        <xdr:cNvSpPr txBox="1"/>
      </xdr:nvSpPr>
      <xdr:spPr>
        <a:xfrm>
          <a:off x="7203033" y="1213772"/>
          <a:ext cx="2065105" cy="35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Incomes</a:t>
          </a:r>
          <a:r>
            <a:rPr lang="en-US" sz="1600" b="1" i="0" u="none" strike="noStrike" baseline="0">
              <a:solidFill>
                <a:srgbClr val="2D7F54"/>
              </a:solidFill>
              <a:latin typeface="Calibri"/>
              <a:ea typeface="+mn-ea"/>
              <a:cs typeface="Calibri"/>
            </a:rPr>
            <a:t> Vs Spendings</a:t>
          </a:r>
          <a:endParaRPr lang="ru-RU" sz="1600" b="1" i="0" u="none" strike="noStrike">
            <a:solidFill>
              <a:srgbClr val="2D7F54"/>
            </a:solidFill>
            <a:latin typeface="Calibri"/>
            <a:ea typeface="+mn-ea"/>
            <a:cs typeface="Calibri"/>
          </a:endParaRPr>
        </a:p>
      </xdr:txBody>
    </xdr:sp>
    <xdr:clientData/>
  </xdr:twoCellAnchor>
  <xdr:twoCellAnchor>
    <xdr:from>
      <xdr:col>10</xdr:col>
      <xdr:colOff>548654</xdr:colOff>
      <xdr:row>5</xdr:row>
      <xdr:rowOff>100400</xdr:rowOff>
    </xdr:from>
    <xdr:to>
      <xdr:col>13</xdr:col>
      <xdr:colOff>505437</xdr:colOff>
      <xdr:row>13</xdr:row>
      <xdr:rowOff>190127</xdr:rowOff>
    </xdr:to>
    <xdr:graphicFrame macro="">
      <xdr:nvGraphicFramePr>
        <xdr:cNvPr id="4100" name="Диаграмма 2">
          <a:extLst>
            <a:ext uri="{FF2B5EF4-FFF2-40B4-BE49-F238E27FC236}">
              <a16:creationId xmlns:a16="http://schemas.microsoft.com/office/drawing/2014/main" id="{00000000-0008-0000-04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122392</xdr:colOff>
      <xdr:row>14</xdr:row>
      <xdr:rowOff>145198</xdr:rowOff>
    </xdr:from>
    <xdr:to>
      <xdr:col>5</xdr:col>
      <xdr:colOff>505930</xdr:colOff>
      <xdr:row>22</xdr:row>
      <xdr:rowOff>98395</xdr:rowOff>
    </xdr:to>
    <mc:AlternateContent xmlns:mc="http://schemas.openxmlformats.org/markup-compatibility/2006" xmlns:a14="http://schemas.microsoft.com/office/drawing/2010/main">
      <mc:Choice Requires="a14">
        <xdr:graphicFrame macro="">
          <xdr:nvGraphicFramePr>
            <xdr:cNvPr id="4101" name="Products">
              <a:extLst>
                <a:ext uri="{FF2B5EF4-FFF2-40B4-BE49-F238E27FC236}">
                  <a16:creationId xmlns:a16="http://schemas.microsoft.com/office/drawing/2014/main" id="{00000000-0008-0000-0400-000005100000}"/>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22392" y="2850850"/>
              <a:ext cx="3696581" cy="1499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468392</xdr:colOff>
      <xdr:row>23</xdr:row>
      <xdr:rowOff>52609</xdr:rowOff>
    </xdr:from>
    <xdr:to>
      <xdr:col>11</xdr:col>
      <xdr:colOff>438729</xdr:colOff>
      <xdr:row>31</xdr:row>
      <xdr:rowOff>91505</xdr:rowOff>
    </xdr:to>
    <mc:AlternateContent xmlns:mc="http://schemas.openxmlformats.org/markup-compatibility/2006" xmlns:a14="http://schemas.microsoft.com/office/drawing/2010/main">
      <mc:Choice Requires="a14">
        <xdr:graphicFrame macro="">
          <xdr:nvGraphicFramePr>
            <xdr:cNvPr id="4102" name="Month">
              <a:extLst>
                <a:ext uri="{FF2B5EF4-FFF2-40B4-BE49-F238E27FC236}">
                  <a16:creationId xmlns:a16="http://schemas.microsoft.com/office/drawing/2014/main" id="{00000000-0008-0000-0400-0000061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431870" y="4497609"/>
              <a:ext cx="1295555" cy="1584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335694</xdr:colOff>
      <xdr:row>14</xdr:row>
      <xdr:rowOff>163130</xdr:rowOff>
    </xdr:from>
    <xdr:to>
      <xdr:col>20</xdr:col>
      <xdr:colOff>137630</xdr:colOff>
      <xdr:row>22</xdr:row>
      <xdr:rowOff>35007</xdr:rowOff>
    </xdr:to>
    <mc:AlternateContent xmlns:mc="http://schemas.openxmlformats.org/markup-compatibility/2006" xmlns:a14="http://schemas.microsoft.com/office/drawing/2010/main">
      <mc:Choice Requires="a14">
        <xdr:graphicFrame macro="">
          <xdr:nvGraphicFramePr>
            <xdr:cNvPr id="4103" name="Teams">
              <a:extLst>
                <a:ext uri="{FF2B5EF4-FFF2-40B4-BE49-F238E27FC236}">
                  <a16:creationId xmlns:a16="http://schemas.microsoft.com/office/drawing/2014/main" id="{00000000-0008-0000-0400-000007100000}"/>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12262651" y="2868782"/>
              <a:ext cx="1127153" cy="1417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381358</xdr:colOff>
      <xdr:row>31</xdr:row>
      <xdr:rowOff>192796</xdr:rowOff>
    </xdr:from>
    <xdr:to>
      <xdr:col>18</xdr:col>
      <xdr:colOff>299835</xdr:colOff>
      <xdr:row>40</xdr:row>
      <xdr:rowOff>3129</xdr:rowOff>
    </xdr:to>
    <mc:AlternateContent xmlns:mc="http://schemas.openxmlformats.org/markup-compatibility/2006" xmlns:a14="http://schemas.microsoft.com/office/drawing/2010/main">
      <mc:Choice Requires="a14">
        <xdr:graphicFrame macro="">
          <xdr:nvGraphicFramePr>
            <xdr:cNvPr id="4104" name="Сhannels">
              <a:extLst>
                <a:ext uri="{FF2B5EF4-FFF2-40B4-BE49-F238E27FC236}">
                  <a16:creationId xmlns:a16="http://schemas.microsoft.com/office/drawing/2014/main" id="{00000000-0008-0000-0400-000008100000}"/>
                </a:ext>
              </a:extLst>
            </xdr:cNvPr>
            <xdr:cNvGraphicFramePr/>
          </xdr:nvGraphicFramePr>
          <xdr:xfrm>
            <a:off x="0" y="0"/>
            <a:ext cx="0" cy="0"/>
          </xdr:xfrm>
          <a:graphic>
            <a:graphicData uri="http://schemas.microsoft.com/office/drawing/2010/slicer">
              <sle:slicer xmlns:sle="http://schemas.microsoft.com/office/drawing/2010/slicer" name="Сhannels"/>
            </a:graphicData>
          </a:graphic>
        </xdr:graphicFrame>
      </mc:Choice>
      <mc:Fallback xmlns="">
        <xdr:sp macro="" textlink="">
          <xdr:nvSpPr>
            <xdr:cNvPr id="0" name=""/>
            <xdr:cNvSpPr>
              <a:spLocks noTextEdit="1"/>
            </xdr:cNvSpPr>
          </xdr:nvSpPr>
          <xdr:spPr>
            <a:xfrm>
              <a:off x="10983097" y="6183883"/>
              <a:ext cx="1243695" cy="1549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8109</xdr:colOff>
      <xdr:row>9</xdr:row>
      <xdr:rowOff>58585</xdr:rowOff>
    </xdr:from>
    <xdr:to>
      <xdr:col>13</xdr:col>
      <xdr:colOff>478990</xdr:colOff>
      <xdr:row>11</xdr:row>
      <xdr:rowOff>137913</xdr:rowOff>
    </xdr:to>
    <xdr:sp macro="" textlink="">
      <xdr:nvSpPr>
        <xdr:cNvPr id="4105" name="TextBox 4104">
          <a:extLst>
            <a:ext uri="{FF2B5EF4-FFF2-40B4-BE49-F238E27FC236}">
              <a16:creationId xmlns:a16="http://schemas.microsoft.com/office/drawing/2014/main" id="{00000000-0008-0000-0400-000009100000}"/>
            </a:ext>
          </a:extLst>
        </xdr:cNvPr>
        <xdr:cNvSpPr txBox="1"/>
      </xdr:nvSpPr>
      <xdr:spPr>
        <a:xfrm>
          <a:off x="7272509" y="1830235"/>
          <a:ext cx="1791681" cy="47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rgbClr val="2D7F54"/>
              </a:solidFill>
              <a:latin typeface="+mn-lt"/>
              <a:ea typeface="+mn-ea"/>
              <a:cs typeface="Calibri"/>
            </a:rPr>
            <a:t>POWER</a:t>
          </a:r>
        </a:p>
        <a:p>
          <a:pPr marL="0" indent="0" algn="ctr"/>
          <a:r>
            <a:rPr lang="en-US" sz="1100" b="1" i="0" u="none" strike="noStrike">
              <a:solidFill>
                <a:srgbClr val="2D7F54"/>
              </a:solidFill>
              <a:latin typeface="+mn-lt"/>
              <a:ea typeface="+mn-ea"/>
              <a:cs typeface="Calibri"/>
            </a:rPr>
            <a:t>WEIGHT</a:t>
          </a:r>
        </a:p>
      </xdr:txBody>
    </xdr:sp>
    <xdr:clientData/>
  </xdr:twoCellAnchor>
  <xdr:twoCellAnchor>
    <xdr:from>
      <xdr:col>6</xdr:col>
      <xdr:colOff>364123</xdr:colOff>
      <xdr:row>32</xdr:row>
      <xdr:rowOff>51785</xdr:rowOff>
    </xdr:from>
    <xdr:to>
      <xdr:col>9</xdr:col>
      <xdr:colOff>189204</xdr:colOff>
      <xdr:row>37</xdr:row>
      <xdr:rowOff>81191</xdr:rowOff>
    </xdr:to>
    <xdr:grpSp>
      <xdr:nvGrpSpPr>
        <xdr:cNvPr id="4106" name="Группа 1034">
          <a:extLst>
            <a:ext uri="{FF2B5EF4-FFF2-40B4-BE49-F238E27FC236}">
              <a16:creationId xmlns:a16="http://schemas.microsoft.com/office/drawing/2014/main" id="{00000000-0008-0000-0400-00000A100000}"/>
            </a:ext>
          </a:extLst>
        </xdr:cNvPr>
        <xdr:cNvGrpSpPr/>
      </xdr:nvGrpSpPr>
      <xdr:grpSpPr>
        <a:xfrm>
          <a:off x="4342211" y="6327079"/>
          <a:ext cx="1814125" cy="1009921"/>
          <a:chOff x="10760528" y="4587240"/>
          <a:chExt cx="1789612" cy="1035087"/>
        </a:xfrm>
      </xdr:grpSpPr>
      <xdr:graphicFrame macro="">
        <xdr:nvGraphicFramePr>
          <xdr:cNvPr id="4107" name="Диаграмма 1035">
            <a:extLst>
              <a:ext uri="{FF2B5EF4-FFF2-40B4-BE49-F238E27FC236}">
                <a16:creationId xmlns:a16="http://schemas.microsoft.com/office/drawing/2014/main" id="{00000000-0008-0000-0400-00000B100000}"/>
              </a:ext>
            </a:extLst>
          </xdr:cNvPr>
          <xdr:cNvGraphicFramePr/>
        </xdr:nvGraphicFramePr>
        <xdr:xfrm>
          <a:off x="10760528" y="4619896"/>
          <a:ext cx="1066800" cy="933995"/>
        </xdr:xfrm>
        <a:graphic>
          <a:graphicData uri="http://schemas.openxmlformats.org/drawingml/2006/chart">
            <c:chart xmlns:c="http://schemas.openxmlformats.org/drawingml/2006/chart" xmlns:r="http://schemas.openxmlformats.org/officeDocument/2006/relationships" r:id="rId16"/>
          </a:graphicData>
        </a:graphic>
      </xdr:graphicFrame>
      <xdr:sp macro="" textlink="[1]Processing!N23">
        <xdr:nvSpPr>
          <xdr:cNvPr id="4108" name="TextBox 4107">
            <a:extLst>
              <a:ext uri="{FF2B5EF4-FFF2-40B4-BE49-F238E27FC236}">
                <a16:creationId xmlns:a16="http://schemas.microsoft.com/office/drawing/2014/main" id="{00000000-0008-0000-0400-00000C100000}"/>
              </a:ext>
            </a:extLst>
          </xdr:cNvPr>
          <xdr:cNvSpPr txBox="1"/>
        </xdr:nvSpPr>
        <xdr:spPr>
          <a:xfrm>
            <a:off x="11269980" y="4587240"/>
            <a:ext cx="1280160" cy="1035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53DF26C-596D-4C29-A133-4A98F44D1F70}" type="TxLink">
              <a:rPr lang="en-US" sz="900" b="0" i="0" u="none" strike="noStrike">
                <a:solidFill>
                  <a:srgbClr val="000000"/>
                </a:solidFill>
                <a:latin typeface="Calibri"/>
                <a:cs typeface="Calibri"/>
              </a:rPr>
              <a:pPr algn="l"/>
              <a:t>9,2m  Facebook
7,4m  Youtube
6,7m  Instagram
5,3m  Google Ad
3,9m  Tiktok
2,7m  Twitter</a:t>
            </a:fld>
            <a:endParaRPr lang="ru-RU" sz="1100" b="0"/>
          </a:p>
        </xdr:txBody>
      </xdr:sp>
    </xdr:grpSp>
    <xdr:clientData/>
  </xdr:twoCellAnchor>
  <xdr:twoCellAnchor>
    <xdr:from>
      <xdr:col>1</xdr:col>
      <xdr:colOff>44855</xdr:colOff>
      <xdr:row>7</xdr:row>
      <xdr:rowOff>112328</xdr:rowOff>
    </xdr:from>
    <xdr:to>
      <xdr:col>3</xdr:col>
      <xdr:colOff>515736</xdr:colOff>
      <xdr:row>9</xdr:row>
      <xdr:rowOff>75814</xdr:rowOff>
    </xdr:to>
    <xdr:sp macro="" textlink="[1]Processing!H1">
      <xdr:nvSpPr>
        <xdr:cNvPr id="4109" name="TextBox 4108">
          <a:extLst>
            <a:ext uri="{FF2B5EF4-FFF2-40B4-BE49-F238E27FC236}">
              <a16:creationId xmlns:a16="http://schemas.microsoft.com/office/drawing/2014/main" id="{00000000-0008-0000-0400-00000D100000}"/>
            </a:ext>
          </a:extLst>
        </xdr:cNvPr>
        <xdr:cNvSpPr txBox="1"/>
      </xdr:nvSpPr>
      <xdr:spPr>
        <a:xfrm>
          <a:off x="705255" y="1490278"/>
          <a:ext cx="1791681"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2D7F54"/>
              </a:solidFill>
            </a:rPr>
            <a:t>Income</a:t>
          </a:r>
          <a:endParaRPr lang="ru-RU" sz="1600">
            <a:solidFill>
              <a:srgbClr val="2D7F54"/>
            </a:solidFill>
          </a:endParaRPr>
        </a:p>
      </xdr:txBody>
    </xdr:sp>
    <xdr:clientData/>
  </xdr:twoCellAnchor>
  <xdr:twoCellAnchor>
    <xdr:from>
      <xdr:col>6</xdr:col>
      <xdr:colOff>44996</xdr:colOff>
      <xdr:row>7</xdr:row>
      <xdr:rowOff>112328</xdr:rowOff>
    </xdr:from>
    <xdr:to>
      <xdr:col>8</xdr:col>
      <xdr:colOff>515876</xdr:colOff>
      <xdr:row>9</xdr:row>
      <xdr:rowOff>75814</xdr:rowOff>
    </xdr:to>
    <xdr:sp macro="" textlink="[1]Processing!I1">
      <xdr:nvSpPr>
        <xdr:cNvPr id="4110" name="TextBox 4109">
          <a:extLst>
            <a:ext uri="{FF2B5EF4-FFF2-40B4-BE49-F238E27FC236}">
              <a16:creationId xmlns:a16="http://schemas.microsoft.com/office/drawing/2014/main" id="{00000000-0008-0000-0400-00000E100000}"/>
            </a:ext>
          </a:extLst>
        </xdr:cNvPr>
        <xdr:cNvSpPr txBox="1"/>
      </xdr:nvSpPr>
      <xdr:spPr>
        <a:xfrm>
          <a:off x="4007396" y="1490278"/>
          <a:ext cx="1791680"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Spendings</a:t>
          </a:r>
          <a:endParaRPr lang="ru-RU" sz="1600" b="1" i="0" u="none" strike="noStrike">
            <a:solidFill>
              <a:srgbClr val="2D7F54"/>
            </a:solidFill>
            <a:latin typeface="Calibri"/>
            <a:ea typeface="+mn-ea"/>
            <a:cs typeface="Calibri"/>
          </a:endParaRPr>
        </a:p>
      </xdr:txBody>
    </xdr:sp>
    <xdr:clientData/>
  </xdr:twoCellAnchor>
  <xdr:twoCellAnchor>
    <xdr:from>
      <xdr:col>16</xdr:col>
      <xdr:colOff>32902</xdr:colOff>
      <xdr:row>7</xdr:row>
      <xdr:rowOff>112328</xdr:rowOff>
    </xdr:from>
    <xdr:to>
      <xdr:col>18</xdr:col>
      <xdr:colOff>503783</xdr:colOff>
      <xdr:row>9</xdr:row>
      <xdr:rowOff>75814</xdr:rowOff>
    </xdr:to>
    <xdr:sp macro="" textlink="[1]Processing!J1">
      <xdr:nvSpPr>
        <xdr:cNvPr id="4111" name="TextBox 4110">
          <a:extLst>
            <a:ext uri="{FF2B5EF4-FFF2-40B4-BE49-F238E27FC236}">
              <a16:creationId xmlns:a16="http://schemas.microsoft.com/office/drawing/2014/main" id="{00000000-0008-0000-0400-00000F100000}"/>
            </a:ext>
          </a:extLst>
        </xdr:cNvPr>
        <xdr:cNvSpPr txBox="1"/>
      </xdr:nvSpPr>
      <xdr:spPr>
        <a:xfrm>
          <a:off x="10599302" y="1490278"/>
          <a:ext cx="1791681"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Net</a:t>
          </a:r>
          <a:r>
            <a:rPr lang="en-US" sz="1600" b="1" i="0" u="none" strike="noStrike" baseline="0">
              <a:solidFill>
                <a:srgbClr val="2D7F54"/>
              </a:solidFill>
              <a:latin typeface="Calibri"/>
              <a:ea typeface="+mn-ea"/>
              <a:cs typeface="Calibri"/>
            </a:rPr>
            <a:t> Worth</a:t>
          </a:r>
        </a:p>
        <a:p>
          <a:pPr marL="0" indent="0" algn="ctr"/>
          <a:endParaRPr lang="ru-RU" sz="1600" b="1" i="0" u="none" strike="noStrike">
            <a:solidFill>
              <a:srgbClr val="2D7F54"/>
            </a:solidFill>
            <a:latin typeface="Calibri"/>
            <a:ea typeface="+mn-ea"/>
            <a:cs typeface="Calibri"/>
          </a:endParaRPr>
        </a:p>
      </xdr:txBody>
    </xdr:sp>
    <xdr:clientData/>
  </xdr:twoCellAnchor>
  <xdr:twoCellAnchor>
    <xdr:from>
      <xdr:col>21</xdr:col>
      <xdr:colOff>65493</xdr:colOff>
      <xdr:row>7</xdr:row>
      <xdr:rowOff>112328</xdr:rowOff>
    </xdr:from>
    <xdr:to>
      <xdr:col>23</xdr:col>
      <xdr:colOff>530817</xdr:colOff>
      <xdr:row>9</xdr:row>
      <xdr:rowOff>75814</xdr:rowOff>
    </xdr:to>
    <xdr:sp macro="" textlink="[1]Processing!K1">
      <xdr:nvSpPr>
        <xdr:cNvPr id="4112" name="TextBox 4111">
          <a:extLst>
            <a:ext uri="{FF2B5EF4-FFF2-40B4-BE49-F238E27FC236}">
              <a16:creationId xmlns:a16="http://schemas.microsoft.com/office/drawing/2014/main" id="{00000000-0008-0000-0400-000010100000}"/>
            </a:ext>
          </a:extLst>
        </xdr:cNvPr>
        <xdr:cNvSpPr txBox="1"/>
      </xdr:nvSpPr>
      <xdr:spPr>
        <a:xfrm>
          <a:off x="13933893" y="1490278"/>
          <a:ext cx="1786124"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Balance</a:t>
          </a:r>
          <a:endParaRPr lang="ru-RU" sz="1600" b="1" i="0" u="none" strike="noStrike">
            <a:solidFill>
              <a:srgbClr val="2D7F54"/>
            </a:solidFill>
            <a:latin typeface="Calibri"/>
            <a:ea typeface="+mn-ea"/>
            <a:cs typeface="Calibri"/>
          </a:endParaRPr>
        </a:p>
      </xdr:txBody>
    </xdr:sp>
    <xdr:clientData/>
  </xdr:twoCellAnchor>
  <xdr:twoCellAnchor>
    <xdr:from>
      <xdr:col>0</xdr:col>
      <xdr:colOff>445278</xdr:colOff>
      <xdr:row>9</xdr:row>
      <xdr:rowOff>111673</xdr:rowOff>
    </xdr:from>
    <xdr:to>
      <xdr:col>3</xdr:col>
      <xdr:colOff>632276</xdr:colOff>
      <xdr:row>11</xdr:row>
      <xdr:rowOff>75161</xdr:rowOff>
    </xdr:to>
    <xdr:sp macro="" textlink="[1]Processing!H2">
      <xdr:nvSpPr>
        <xdr:cNvPr id="4113" name="TextBox 4112">
          <a:extLst>
            <a:ext uri="{FF2B5EF4-FFF2-40B4-BE49-F238E27FC236}">
              <a16:creationId xmlns:a16="http://schemas.microsoft.com/office/drawing/2014/main" id="{00000000-0008-0000-0400-000011100000}"/>
            </a:ext>
          </a:extLst>
        </xdr:cNvPr>
        <xdr:cNvSpPr txBox="1"/>
      </xdr:nvSpPr>
      <xdr:spPr>
        <a:xfrm>
          <a:off x="445278" y="1883323"/>
          <a:ext cx="2168198" cy="35718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9BDF5F-6621-4DF5-B18E-3CC9C7D72264}" type="TxLink">
            <a:rPr lang="en-US" sz="2800" b="0" i="0" u="none" strike="noStrike">
              <a:solidFill>
                <a:schemeClr val="bg1"/>
              </a:solidFill>
              <a:latin typeface="Calibri"/>
              <a:cs typeface="Calibri"/>
            </a:rPr>
            <a:pPr algn="ctr"/>
            <a:t>$1,298,984 </a:t>
          </a:fld>
          <a:endParaRPr lang="en-US" sz="2800" b="1" i="0" u="none" strike="noStrike">
            <a:solidFill>
              <a:schemeClr val="bg1"/>
            </a:solidFill>
            <a:latin typeface="Calibri"/>
            <a:cs typeface="Calibri"/>
          </a:endParaRPr>
        </a:p>
      </xdr:txBody>
    </xdr:sp>
    <xdr:clientData/>
  </xdr:twoCellAnchor>
  <xdr:twoCellAnchor>
    <xdr:from>
      <xdr:col>6</xdr:col>
      <xdr:colOff>15861</xdr:colOff>
      <xdr:row>9</xdr:row>
      <xdr:rowOff>111673</xdr:rowOff>
    </xdr:from>
    <xdr:to>
      <xdr:col>8</xdr:col>
      <xdr:colOff>486741</xdr:colOff>
      <xdr:row>11</xdr:row>
      <xdr:rowOff>75161</xdr:rowOff>
    </xdr:to>
    <xdr:sp macro="" textlink="[1]Processing!I2">
      <xdr:nvSpPr>
        <xdr:cNvPr id="4114" name="TextBox 4113">
          <a:extLst>
            <a:ext uri="{FF2B5EF4-FFF2-40B4-BE49-F238E27FC236}">
              <a16:creationId xmlns:a16="http://schemas.microsoft.com/office/drawing/2014/main" id="{00000000-0008-0000-0400-000012100000}"/>
            </a:ext>
          </a:extLst>
        </xdr:cNvPr>
        <xdr:cNvSpPr txBox="1"/>
      </xdr:nvSpPr>
      <xdr:spPr>
        <a:xfrm>
          <a:off x="3978261" y="1883323"/>
          <a:ext cx="1791680" cy="35718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5196A5-0F21-4245-8334-4D2C7FDA1810}" type="TxLink">
            <a:rPr lang="en-US" sz="2800" b="0" i="0" u="none" strike="noStrike">
              <a:solidFill>
                <a:schemeClr val="bg1"/>
              </a:solidFill>
              <a:latin typeface="Calibri"/>
              <a:cs typeface="Calibri"/>
            </a:rPr>
            <a:pPr algn="ctr"/>
            <a:t> 45,199 </a:t>
          </a:fld>
          <a:endParaRPr lang="en-US" sz="2800" b="1" i="0" u="none" strike="noStrike">
            <a:solidFill>
              <a:schemeClr val="bg1"/>
            </a:solidFill>
            <a:latin typeface="Calibri"/>
            <a:cs typeface="Calibri"/>
          </a:endParaRPr>
        </a:p>
      </xdr:txBody>
    </xdr:sp>
    <xdr:clientData/>
  </xdr:twoCellAnchor>
  <xdr:twoCellAnchor>
    <xdr:from>
      <xdr:col>15</xdr:col>
      <xdr:colOff>614861</xdr:colOff>
      <xdr:row>9</xdr:row>
      <xdr:rowOff>111673</xdr:rowOff>
    </xdr:from>
    <xdr:to>
      <xdr:col>19</xdr:col>
      <xdr:colOff>6988</xdr:colOff>
      <xdr:row>11</xdr:row>
      <xdr:rowOff>75161</xdr:rowOff>
    </xdr:to>
    <xdr:sp macro="" textlink="[1]Processing!J2">
      <xdr:nvSpPr>
        <xdr:cNvPr id="4115" name="TextBox 4114">
          <a:extLst>
            <a:ext uri="{FF2B5EF4-FFF2-40B4-BE49-F238E27FC236}">
              <a16:creationId xmlns:a16="http://schemas.microsoft.com/office/drawing/2014/main" id="{00000000-0008-0000-0400-000013100000}"/>
            </a:ext>
          </a:extLst>
        </xdr:cNvPr>
        <xdr:cNvSpPr txBox="1"/>
      </xdr:nvSpPr>
      <xdr:spPr>
        <a:xfrm>
          <a:off x="10520861" y="1883323"/>
          <a:ext cx="2033727" cy="35718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C844BD-E480-4BE0-A3E9-407C446E5644}" type="TxLink">
            <a:rPr lang="en-US" sz="2800" b="0" i="0" u="none" strike="noStrike">
              <a:solidFill>
                <a:schemeClr val="bg1"/>
              </a:solidFill>
              <a:latin typeface="Calibri"/>
              <a:cs typeface="Calibri"/>
            </a:rPr>
            <a:pPr algn="ctr"/>
            <a:t>$649,223 </a:t>
          </a:fld>
          <a:endParaRPr lang="en-US" sz="2800" b="1" i="0" u="none" strike="noStrike">
            <a:solidFill>
              <a:schemeClr val="bg1"/>
            </a:solidFill>
            <a:latin typeface="Calibri"/>
            <a:cs typeface="Calibri"/>
          </a:endParaRPr>
        </a:p>
      </xdr:txBody>
    </xdr:sp>
    <xdr:clientData/>
  </xdr:twoCellAnchor>
  <xdr:twoCellAnchor>
    <xdr:from>
      <xdr:col>20</xdr:col>
      <xdr:colOff>514148</xdr:colOff>
      <xdr:row>9</xdr:row>
      <xdr:rowOff>111673</xdr:rowOff>
    </xdr:from>
    <xdr:to>
      <xdr:col>24</xdr:col>
      <xdr:colOff>10445</xdr:colOff>
      <xdr:row>11</xdr:row>
      <xdr:rowOff>75161</xdr:rowOff>
    </xdr:to>
    <xdr:sp macro="" textlink="[1]Processing!K2">
      <xdr:nvSpPr>
        <xdr:cNvPr id="4116" name="TextBox 4115">
          <a:extLst>
            <a:ext uri="{FF2B5EF4-FFF2-40B4-BE49-F238E27FC236}">
              <a16:creationId xmlns:a16="http://schemas.microsoft.com/office/drawing/2014/main" id="{00000000-0008-0000-0400-000014100000}"/>
            </a:ext>
          </a:extLst>
        </xdr:cNvPr>
        <xdr:cNvSpPr txBox="1"/>
      </xdr:nvSpPr>
      <xdr:spPr>
        <a:xfrm>
          <a:off x="13722148" y="1883323"/>
          <a:ext cx="2137897" cy="35718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64FBF9-1207-44B6-92E8-7A19F311F234}" type="TxLink">
            <a:rPr lang="en-US" sz="2800" b="0" i="0" u="none" strike="noStrike">
              <a:solidFill>
                <a:schemeClr val="bg1"/>
              </a:solidFill>
              <a:latin typeface="Calibri"/>
              <a:cs typeface="Calibri"/>
            </a:rPr>
            <a:pPr algn="ctr"/>
            <a:t> 35,199,463 </a:t>
          </a:fld>
          <a:endParaRPr lang="en-US" sz="2800" b="1" i="0" u="none" strike="noStrike">
            <a:solidFill>
              <a:schemeClr val="bg1"/>
            </a:solidFill>
            <a:latin typeface="Calibri"/>
            <a:cs typeface="Calibri"/>
          </a:endParaRPr>
        </a:p>
      </xdr:txBody>
    </xdr:sp>
    <xdr:clientData/>
  </xdr:twoCellAnchor>
  <xdr:twoCellAnchor>
    <xdr:from>
      <xdr:col>10</xdr:col>
      <xdr:colOff>47388</xdr:colOff>
      <xdr:row>11</xdr:row>
      <xdr:rowOff>13495</xdr:rowOff>
    </xdr:from>
    <xdr:to>
      <xdr:col>11</xdr:col>
      <xdr:colOff>246418</xdr:colOff>
      <xdr:row>13</xdr:row>
      <xdr:rowOff>132688</xdr:rowOff>
    </xdr:to>
    <xdr:sp macro="" textlink="">
      <xdr:nvSpPr>
        <xdr:cNvPr id="4117" name="TextBox 4116">
          <a:extLst>
            <a:ext uri="{FF2B5EF4-FFF2-40B4-BE49-F238E27FC236}">
              <a16:creationId xmlns:a16="http://schemas.microsoft.com/office/drawing/2014/main" id="{00000000-0008-0000-0400-000015100000}"/>
            </a:ext>
          </a:extLst>
        </xdr:cNvPr>
        <xdr:cNvSpPr txBox="1"/>
      </xdr:nvSpPr>
      <xdr:spPr>
        <a:xfrm>
          <a:off x="6681716" y="2202823"/>
          <a:ext cx="862463" cy="517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Income</a:t>
          </a:r>
        </a:p>
      </xdr:txBody>
    </xdr:sp>
    <xdr:clientData/>
  </xdr:twoCellAnchor>
  <xdr:twoCellAnchor>
    <xdr:from>
      <xdr:col>13</xdr:col>
      <xdr:colOff>47312</xdr:colOff>
      <xdr:row>11</xdr:row>
      <xdr:rowOff>41928</xdr:rowOff>
    </xdr:from>
    <xdr:to>
      <xdr:col>14</xdr:col>
      <xdr:colOff>597089</xdr:colOff>
      <xdr:row>13</xdr:row>
      <xdr:rowOff>123210</xdr:rowOff>
    </xdr:to>
    <xdr:sp macro="" textlink="">
      <xdr:nvSpPr>
        <xdr:cNvPr id="4118" name="TextBox 4117">
          <a:extLst>
            <a:ext uri="{FF2B5EF4-FFF2-40B4-BE49-F238E27FC236}">
              <a16:creationId xmlns:a16="http://schemas.microsoft.com/office/drawing/2014/main" id="{00000000-0008-0000-0400-000016100000}"/>
            </a:ext>
          </a:extLst>
        </xdr:cNvPr>
        <xdr:cNvSpPr txBox="1"/>
      </xdr:nvSpPr>
      <xdr:spPr>
        <a:xfrm>
          <a:off x="8671939" y="2231256"/>
          <a:ext cx="1213210" cy="479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Spendings</a:t>
          </a:r>
        </a:p>
      </xdr:txBody>
    </xdr:sp>
    <xdr:clientData/>
  </xdr:twoCellAnchor>
  <xdr:twoCellAnchor>
    <xdr:from>
      <xdr:col>6</xdr:col>
      <xdr:colOff>44996</xdr:colOff>
      <xdr:row>11</xdr:row>
      <xdr:rowOff>111020</xdr:rowOff>
    </xdr:from>
    <xdr:to>
      <xdr:col>8</xdr:col>
      <xdr:colOff>515876</xdr:colOff>
      <xdr:row>13</xdr:row>
      <xdr:rowOff>74507</xdr:rowOff>
    </xdr:to>
    <xdr:sp macro="" textlink="">
      <xdr:nvSpPr>
        <xdr:cNvPr id="4119" name="TextBox 4118">
          <a:extLst>
            <a:ext uri="{FF2B5EF4-FFF2-40B4-BE49-F238E27FC236}">
              <a16:creationId xmlns:a16="http://schemas.microsoft.com/office/drawing/2014/main" id="{00000000-0008-0000-0400-000017100000}"/>
            </a:ext>
          </a:extLst>
        </xdr:cNvPr>
        <xdr:cNvSpPr txBox="1"/>
      </xdr:nvSpPr>
      <xdr:spPr>
        <a:xfrm>
          <a:off x="4007396" y="2276370"/>
          <a:ext cx="1791680"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leads</a:t>
          </a:r>
          <a:endParaRPr lang="ru-RU" sz="1600" b="1" i="0" u="none" strike="noStrike">
            <a:solidFill>
              <a:srgbClr val="2D7F54"/>
            </a:solidFill>
            <a:latin typeface="Calibri"/>
            <a:ea typeface="+mn-ea"/>
            <a:cs typeface="Calibri"/>
          </a:endParaRPr>
        </a:p>
      </xdr:txBody>
    </xdr:sp>
    <xdr:clientData/>
  </xdr:twoCellAnchor>
  <xdr:twoCellAnchor>
    <xdr:from>
      <xdr:col>21</xdr:col>
      <xdr:colOff>85663</xdr:colOff>
      <xdr:row>11</xdr:row>
      <xdr:rowOff>111020</xdr:rowOff>
    </xdr:from>
    <xdr:to>
      <xdr:col>23</xdr:col>
      <xdr:colOff>550987</xdr:colOff>
      <xdr:row>13</xdr:row>
      <xdr:rowOff>74507</xdr:rowOff>
    </xdr:to>
    <xdr:sp macro="" textlink="">
      <xdr:nvSpPr>
        <xdr:cNvPr id="4120" name="TextBox 4119">
          <a:extLst>
            <a:ext uri="{FF2B5EF4-FFF2-40B4-BE49-F238E27FC236}">
              <a16:creationId xmlns:a16="http://schemas.microsoft.com/office/drawing/2014/main" id="{00000000-0008-0000-0400-000018100000}"/>
            </a:ext>
          </a:extLst>
        </xdr:cNvPr>
        <xdr:cNvSpPr txBox="1"/>
      </xdr:nvSpPr>
      <xdr:spPr>
        <a:xfrm>
          <a:off x="13954063" y="2276370"/>
          <a:ext cx="1786124"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users</a:t>
          </a:r>
        </a:p>
      </xdr:txBody>
    </xdr:sp>
    <xdr:clientData/>
  </xdr:twoCellAnchor>
  <xdr:twoCellAnchor>
    <xdr:from>
      <xdr:col>16</xdr:col>
      <xdr:colOff>55313</xdr:colOff>
      <xdr:row>11</xdr:row>
      <xdr:rowOff>111020</xdr:rowOff>
    </xdr:from>
    <xdr:to>
      <xdr:col>18</xdr:col>
      <xdr:colOff>526194</xdr:colOff>
      <xdr:row>13</xdr:row>
      <xdr:rowOff>74507</xdr:rowOff>
    </xdr:to>
    <xdr:sp macro="" textlink="">
      <xdr:nvSpPr>
        <xdr:cNvPr id="4121" name="TextBox 4120">
          <a:extLst>
            <a:ext uri="{FF2B5EF4-FFF2-40B4-BE49-F238E27FC236}">
              <a16:creationId xmlns:a16="http://schemas.microsoft.com/office/drawing/2014/main" id="{00000000-0008-0000-0400-000019100000}"/>
            </a:ext>
          </a:extLst>
        </xdr:cNvPr>
        <xdr:cNvSpPr txBox="1"/>
      </xdr:nvSpPr>
      <xdr:spPr>
        <a:xfrm>
          <a:off x="10621713" y="2276370"/>
          <a:ext cx="179168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usd</a:t>
          </a:r>
        </a:p>
      </xdr:txBody>
    </xdr:sp>
    <xdr:clientData/>
  </xdr:twoCellAnchor>
  <xdr:twoCellAnchor>
    <xdr:from>
      <xdr:col>0</xdr:col>
      <xdr:colOff>653707</xdr:colOff>
      <xdr:row>11</xdr:row>
      <xdr:rowOff>111020</xdr:rowOff>
    </xdr:from>
    <xdr:to>
      <xdr:col>3</xdr:col>
      <xdr:colOff>464188</xdr:colOff>
      <xdr:row>13</xdr:row>
      <xdr:rowOff>74507</xdr:rowOff>
    </xdr:to>
    <xdr:sp macro="" textlink="">
      <xdr:nvSpPr>
        <xdr:cNvPr id="4122" name="TextBox 4121">
          <a:extLst>
            <a:ext uri="{FF2B5EF4-FFF2-40B4-BE49-F238E27FC236}">
              <a16:creationId xmlns:a16="http://schemas.microsoft.com/office/drawing/2014/main" id="{00000000-0008-0000-0400-00001A100000}"/>
            </a:ext>
          </a:extLst>
        </xdr:cNvPr>
        <xdr:cNvSpPr txBox="1"/>
      </xdr:nvSpPr>
      <xdr:spPr>
        <a:xfrm>
          <a:off x="653707" y="2276370"/>
          <a:ext cx="179168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usd</a:t>
          </a:r>
        </a:p>
      </xdr:txBody>
    </xdr:sp>
    <xdr:clientData/>
  </xdr:twoCellAnchor>
  <xdr:oneCellAnchor>
    <xdr:from>
      <xdr:col>4</xdr:col>
      <xdr:colOff>488028</xdr:colOff>
      <xdr:row>0</xdr:row>
      <xdr:rowOff>0</xdr:rowOff>
    </xdr:from>
    <xdr:ext cx="9859815" cy="937629"/>
    <xdr:sp macro="" textlink="">
      <xdr:nvSpPr>
        <xdr:cNvPr id="4123" name="Прямоугольник 1056">
          <a:extLst>
            <a:ext uri="{FF2B5EF4-FFF2-40B4-BE49-F238E27FC236}">
              <a16:creationId xmlns:a16="http://schemas.microsoft.com/office/drawing/2014/main" id="{00000000-0008-0000-0400-00001B100000}"/>
            </a:ext>
          </a:extLst>
        </xdr:cNvPr>
        <xdr:cNvSpPr/>
      </xdr:nvSpPr>
      <xdr:spPr>
        <a:xfrm>
          <a:off x="3107403" y="0"/>
          <a:ext cx="9859815" cy="937629"/>
        </a:xfrm>
        <a:prstGeom prst="rect">
          <a:avLst/>
        </a:prstGeom>
        <a:noFill/>
      </xdr:spPr>
      <xdr:txBody>
        <a:bodyPr wrap="none" lIns="91440" tIns="45720" rIns="91440" bIns="45720">
          <a:spAutoFit/>
        </a:bodyPr>
        <a:lstStyle/>
        <a:p>
          <a:pPr algn="ctr"/>
          <a:r>
            <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personal</a:t>
          </a:r>
          <a:r>
            <a:rPr lang="en-US" sz="5400" b="1" cap="none" spc="0" baseline="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finance</a:t>
          </a:r>
          <a:r>
            <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Excel Dashboard</a:t>
          </a:r>
          <a:endParaRPr lang="ru-RU"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twoCellAnchor>
    <xdr:from>
      <xdr:col>23</xdr:col>
      <xdr:colOff>431945</xdr:colOff>
      <xdr:row>5</xdr:row>
      <xdr:rowOff>89783</xdr:rowOff>
    </xdr:from>
    <xdr:to>
      <xdr:col>24</xdr:col>
      <xdr:colOff>37343</xdr:colOff>
      <xdr:row>6</xdr:row>
      <xdr:rowOff>143531</xdr:rowOff>
    </xdr:to>
    <xdr:grpSp>
      <xdr:nvGrpSpPr>
        <xdr:cNvPr id="4124" name="Группа 1059">
          <a:extLst>
            <a:ext uri="{FF2B5EF4-FFF2-40B4-BE49-F238E27FC236}">
              <a16:creationId xmlns:a16="http://schemas.microsoft.com/office/drawing/2014/main" id="{00000000-0008-0000-0400-00001C100000}"/>
            </a:ext>
          </a:extLst>
        </xdr:cNvPr>
        <xdr:cNvGrpSpPr/>
      </xdr:nvGrpSpPr>
      <xdr:grpSpPr>
        <a:xfrm>
          <a:off x="15681283" y="1070298"/>
          <a:ext cx="268413" cy="249851"/>
          <a:chOff x="14630400" y="0"/>
          <a:chExt cx="1320905" cy="1291901"/>
        </a:xfrm>
        <a:effectLst/>
      </xdr:grpSpPr>
      <xdr:sp macro="" textlink="">
        <xdr:nvSpPr>
          <xdr:cNvPr id="4125" name="Полилиния: фигура 1058">
            <a:extLst>
              <a:ext uri="{FF2B5EF4-FFF2-40B4-BE49-F238E27FC236}">
                <a16:creationId xmlns:a16="http://schemas.microsoft.com/office/drawing/2014/main" id="{00000000-0008-0000-0400-00001D100000}"/>
              </a:ext>
            </a:extLst>
          </xdr:cNvPr>
          <xdr:cNvSpPr/>
        </xdr:nvSpPr>
        <xdr:spPr>
          <a:xfrm rot="19122911">
            <a:off x="14630400" y="0"/>
            <a:ext cx="1320905" cy="1291901"/>
          </a:xfrm>
          <a:custGeom>
            <a:avLst/>
            <a:gdLst>
              <a:gd name="connsiteX0" fmla="*/ 721625 w 2541582"/>
              <a:gd name="connsiteY0" fmla="*/ 1903961 h 2517378"/>
              <a:gd name="connsiteX1" fmla="*/ 721626 w 2541582"/>
              <a:gd name="connsiteY1" fmla="*/ 2056116 h 2517378"/>
              <a:gd name="connsiteX2" fmla="*/ 721626 w 2541582"/>
              <a:gd name="connsiteY2" fmla="*/ 2056119 h 2517378"/>
              <a:gd name="connsiteX3" fmla="*/ 573702 w 2541582"/>
              <a:gd name="connsiteY3" fmla="*/ 2208278 h 2517378"/>
              <a:gd name="connsiteX4" fmla="*/ 573701 w 2541582"/>
              <a:gd name="connsiteY4" fmla="*/ 2208277 h 2517378"/>
              <a:gd name="connsiteX5" fmla="*/ 425777 w 2541582"/>
              <a:gd name="connsiteY5" fmla="*/ 2208278 h 2517378"/>
              <a:gd name="connsiteX6" fmla="*/ 425777 w 2541582"/>
              <a:gd name="connsiteY6" fmla="*/ 2056123 h 2517378"/>
              <a:gd name="connsiteX7" fmla="*/ 425777 w 2541582"/>
              <a:gd name="connsiteY7" fmla="*/ 2056120 h 2517378"/>
              <a:gd name="connsiteX8" fmla="*/ 573701 w 2541582"/>
              <a:gd name="connsiteY8" fmla="*/ 1903962 h 2517378"/>
              <a:gd name="connsiteX9" fmla="*/ 573702 w 2541582"/>
              <a:gd name="connsiteY9" fmla="*/ 1903962 h 2517378"/>
              <a:gd name="connsiteX10" fmla="*/ 519727 w 2541582"/>
              <a:gd name="connsiteY10" fmla="*/ 1624038 h 2517378"/>
              <a:gd name="connsiteX11" fmla="*/ 458680 w 2541582"/>
              <a:gd name="connsiteY11" fmla="*/ 1763409 h 2517378"/>
              <a:gd name="connsiteX12" fmla="*/ 458678 w 2541582"/>
              <a:gd name="connsiteY12" fmla="*/ 1763413 h 2517378"/>
              <a:gd name="connsiteX13" fmla="*/ 262134 w 2541582"/>
              <a:gd name="connsiteY13" fmla="*/ 1843437 h 2517378"/>
              <a:gd name="connsiteX14" fmla="*/ 262133 w 2541582"/>
              <a:gd name="connsiteY14" fmla="*/ 1843437 h 2517378"/>
              <a:gd name="connsiteX15" fmla="*/ 126637 w 2541582"/>
              <a:gd name="connsiteY15" fmla="*/ 1784087 h 2517378"/>
              <a:gd name="connsiteX16" fmla="*/ 187684 w 2541582"/>
              <a:gd name="connsiteY16" fmla="*/ 1644716 h 2517378"/>
              <a:gd name="connsiteX17" fmla="*/ 187686 w 2541582"/>
              <a:gd name="connsiteY17" fmla="*/ 1644713 h 2517378"/>
              <a:gd name="connsiteX18" fmla="*/ 384230 w 2541582"/>
              <a:gd name="connsiteY18" fmla="*/ 1564688 h 2517378"/>
              <a:gd name="connsiteX19" fmla="*/ 384231 w 2541582"/>
              <a:gd name="connsiteY19" fmla="*/ 1564689 h 2517378"/>
              <a:gd name="connsiteX20" fmla="*/ 1009078 w 2541582"/>
              <a:gd name="connsiteY20" fmla="*/ 2051827 h 2517378"/>
              <a:gd name="connsiteX21" fmla="*/ 1066442 w 2541582"/>
              <a:gd name="connsiteY21" fmla="*/ 2192754 h 2517378"/>
              <a:gd name="connsiteX22" fmla="*/ 1066444 w 2541582"/>
              <a:gd name="connsiteY22" fmla="*/ 2192757 h 2517378"/>
              <a:gd name="connsiteX23" fmla="*/ 986801 w 2541582"/>
              <a:gd name="connsiteY23" fmla="*/ 2389456 h 2517378"/>
              <a:gd name="connsiteX24" fmla="*/ 986801 w 2541582"/>
              <a:gd name="connsiteY24" fmla="*/ 2389457 h 2517378"/>
              <a:gd name="connsiteX25" fmla="*/ 849793 w 2541582"/>
              <a:gd name="connsiteY25" fmla="*/ 2445226 h 2517378"/>
              <a:gd name="connsiteX26" fmla="*/ 792428 w 2541582"/>
              <a:gd name="connsiteY26" fmla="*/ 2304299 h 2517378"/>
              <a:gd name="connsiteX27" fmla="*/ 792426 w 2541582"/>
              <a:gd name="connsiteY27" fmla="*/ 2304296 h 2517378"/>
              <a:gd name="connsiteX28" fmla="*/ 872069 w 2541582"/>
              <a:gd name="connsiteY28" fmla="*/ 2107597 h 2517378"/>
              <a:gd name="connsiteX29" fmla="*/ 872070 w 2541582"/>
              <a:gd name="connsiteY29" fmla="*/ 2107597 h 2517378"/>
              <a:gd name="connsiteX30" fmla="*/ 1307640 w 2541582"/>
              <a:gd name="connsiteY30" fmla="*/ 2093057 h 2517378"/>
              <a:gd name="connsiteX31" fmla="*/ 1411294 w 2541582"/>
              <a:gd name="connsiteY31" fmla="*/ 2204442 h 2517378"/>
              <a:gd name="connsiteX32" fmla="*/ 1411296 w 2541582"/>
              <a:gd name="connsiteY32" fmla="*/ 2204445 h 2517378"/>
              <a:gd name="connsiteX33" fmla="*/ 1406663 w 2541582"/>
              <a:gd name="connsiteY33" fmla="*/ 2416606 h 2517378"/>
              <a:gd name="connsiteX34" fmla="*/ 1406663 w 2541582"/>
              <a:gd name="connsiteY34" fmla="*/ 2416606 h 2517378"/>
              <a:gd name="connsiteX35" fmla="*/ 1298374 w 2541582"/>
              <a:gd name="connsiteY35" fmla="*/ 2517378 h 2517378"/>
              <a:gd name="connsiteX36" fmla="*/ 1194720 w 2541582"/>
              <a:gd name="connsiteY36" fmla="*/ 2405992 h 2517378"/>
              <a:gd name="connsiteX37" fmla="*/ 1194718 w 2541582"/>
              <a:gd name="connsiteY37" fmla="*/ 2405989 h 2517378"/>
              <a:gd name="connsiteX38" fmla="*/ 1199351 w 2541582"/>
              <a:gd name="connsiteY38" fmla="*/ 2193829 h 2517378"/>
              <a:gd name="connsiteX39" fmla="*/ 1199351 w 2541582"/>
              <a:gd name="connsiteY39" fmla="*/ 2193828 h 2517378"/>
              <a:gd name="connsiteX40" fmla="*/ 323549 w 2541582"/>
              <a:gd name="connsiteY40" fmla="*/ 1188033 h 2517378"/>
              <a:gd name="connsiteX41" fmla="*/ 323549 w 2541582"/>
              <a:gd name="connsiteY41" fmla="*/ 1188033 h 2517378"/>
              <a:gd name="connsiteX42" fmla="*/ 424321 w 2541582"/>
              <a:gd name="connsiteY42" fmla="*/ 1296322 h 2517378"/>
              <a:gd name="connsiteX43" fmla="*/ 312935 w 2541582"/>
              <a:gd name="connsiteY43" fmla="*/ 1399976 h 2517378"/>
              <a:gd name="connsiteX44" fmla="*/ 312933 w 2541582"/>
              <a:gd name="connsiteY44" fmla="*/ 1399979 h 2517378"/>
              <a:gd name="connsiteX45" fmla="*/ 100772 w 2541582"/>
              <a:gd name="connsiteY45" fmla="*/ 1395346 h 2517378"/>
              <a:gd name="connsiteX46" fmla="*/ 100771 w 2541582"/>
              <a:gd name="connsiteY46" fmla="*/ 1395345 h 2517378"/>
              <a:gd name="connsiteX47" fmla="*/ 0 w 2541582"/>
              <a:gd name="connsiteY47" fmla="*/ 1287056 h 2517378"/>
              <a:gd name="connsiteX48" fmla="*/ 111385 w 2541582"/>
              <a:gd name="connsiteY48" fmla="*/ 1183403 h 2517378"/>
              <a:gd name="connsiteX49" fmla="*/ 111388 w 2541582"/>
              <a:gd name="connsiteY49" fmla="*/ 1183400 h 2517378"/>
              <a:gd name="connsiteX50" fmla="*/ 323549 w 2541582"/>
              <a:gd name="connsiteY50" fmla="*/ 1188033 h 2517378"/>
              <a:gd name="connsiteX51" fmla="*/ 1826146 w 2541582"/>
              <a:gd name="connsiteY51" fmla="*/ 2118023 h 2517378"/>
              <a:gd name="connsiteX52" fmla="*/ 1856583 w 2541582"/>
              <a:gd name="connsiteY52" fmla="*/ 2280157 h 2517378"/>
              <a:gd name="connsiteX53" fmla="*/ 1856583 w 2541582"/>
              <a:gd name="connsiteY53" fmla="*/ 2280157 h 2517378"/>
              <a:gd name="connsiteX54" fmla="*/ 1797234 w 2541582"/>
              <a:gd name="connsiteY54" fmla="*/ 2415653 h 2517378"/>
              <a:gd name="connsiteX55" fmla="*/ 1657863 w 2541582"/>
              <a:gd name="connsiteY55" fmla="*/ 2354606 h 2517378"/>
              <a:gd name="connsiteX56" fmla="*/ 1657859 w 2541582"/>
              <a:gd name="connsiteY56" fmla="*/ 2354605 h 2517378"/>
              <a:gd name="connsiteX57" fmla="*/ 1577835 w 2541582"/>
              <a:gd name="connsiteY57" fmla="*/ 2158060 h 2517378"/>
              <a:gd name="connsiteX58" fmla="*/ 1577835 w 2541582"/>
              <a:gd name="connsiteY58" fmla="*/ 2158060 h 2517378"/>
              <a:gd name="connsiteX59" fmla="*/ 1637185 w 2541582"/>
              <a:gd name="connsiteY59" fmla="*/ 2022564 h 2517378"/>
              <a:gd name="connsiteX60" fmla="*/ 1776555 w 2541582"/>
              <a:gd name="connsiteY60" fmla="*/ 2083611 h 2517378"/>
              <a:gd name="connsiteX61" fmla="*/ 1776559 w 2541582"/>
              <a:gd name="connsiteY61" fmla="*/ 2083612 h 2517378"/>
              <a:gd name="connsiteX62" fmla="*/ 1826146 w 2541582"/>
              <a:gd name="connsiteY62" fmla="*/ 2118023 h 2517378"/>
              <a:gd name="connsiteX63" fmla="*/ 377553 w 2541582"/>
              <a:gd name="connsiteY63" fmla="*/ 807593 h 2517378"/>
              <a:gd name="connsiteX64" fmla="*/ 410335 w 2541582"/>
              <a:gd name="connsiteY64" fmla="*/ 856415 h 2517378"/>
              <a:gd name="connsiteX65" fmla="*/ 410336 w 2541582"/>
              <a:gd name="connsiteY65" fmla="*/ 856415 h 2517378"/>
              <a:gd name="connsiteX66" fmla="*/ 466105 w 2541582"/>
              <a:gd name="connsiteY66" fmla="*/ 993423 h 2517378"/>
              <a:gd name="connsiteX67" fmla="*/ 325178 w 2541582"/>
              <a:gd name="connsiteY67" fmla="*/ 1050787 h 2517378"/>
              <a:gd name="connsiteX68" fmla="*/ 325175 w 2541582"/>
              <a:gd name="connsiteY68" fmla="*/ 1050789 h 2517378"/>
              <a:gd name="connsiteX69" fmla="*/ 128476 w 2541582"/>
              <a:gd name="connsiteY69" fmla="*/ 971146 h 2517378"/>
              <a:gd name="connsiteX70" fmla="*/ 128476 w 2541582"/>
              <a:gd name="connsiteY70" fmla="*/ 971146 h 2517378"/>
              <a:gd name="connsiteX71" fmla="*/ 72706 w 2541582"/>
              <a:gd name="connsiteY71" fmla="*/ 834138 h 2517378"/>
              <a:gd name="connsiteX72" fmla="*/ 213633 w 2541582"/>
              <a:gd name="connsiteY72" fmla="*/ 776773 h 2517378"/>
              <a:gd name="connsiteX73" fmla="*/ 213636 w 2541582"/>
              <a:gd name="connsiteY73" fmla="*/ 776772 h 2517378"/>
              <a:gd name="connsiteX74" fmla="*/ 377553 w 2541582"/>
              <a:gd name="connsiteY74" fmla="*/ 807593 h 2517378"/>
              <a:gd name="connsiteX75" fmla="*/ 2166386 w 2541582"/>
              <a:gd name="connsiteY75" fmla="*/ 1843414 h 2517378"/>
              <a:gd name="connsiteX76" fmla="*/ 2210952 w 2541582"/>
              <a:gd name="connsiteY76" fmla="*/ 1948012 h 2517378"/>
              <a:gd name="connsiteX77" fmla="*/ 2210952 w 2541582"/>
              <a:gd name="connsiteY77" fmla="*/ 1948012 h 2517378"/>
              <a:gd name="connsiteX78" fmla="*/ 2210952 w 2541582"/>
              <a:gd name="connsiteY78" fmla="*/ 2095936 h 2517378"/>
              <a:gd name="connsiteX79" fmla="*/ 2058798 w 2541582"/>
              <a:gd name="connsiteY79" fmla="*/ 2095936 h 2517378"/>
              <a:gd name="connsiteX80" fmla="*/ 2058794 w 2541582"/>
              <a:gd name="connsiteY80" fmla="*/ 2095937 h 2517378"/>
              <a:gd name="connsiteX81" fmla="*/ 1906636 w 2541582"/>
              <a:gd name="connsiteY81" fmla="*/ 1948012 h 2517378"/>
              <a:gd name="connsiteX82" fmla="*/ 1906636 w 2541582"/>
              <a:gd name="connsiteY82" fmla="*/ 1948012 h 2517378"/>
              <a:gd name="connsiteX83" fmla="*/ 1906636 w 2541582"/>
              <a:gd name="connsiteY83" fmla="*/ 1800088 h 2517378"/>
              <a:gd name="connsiteX84" fmla="*/ 2058790 w 2541582"/>
              <a:gd name="connsiteY84" fmla="*/ 1800088 h 2517378"/>
              <a:gd name="connsiteX85" fmla="*/ 2058794 w 2541582"/>
              <a:gd name="connsiteY85" fmla="*/ 1800088 h 2517378"/>
              <a:gd name="connsiteX86" fmla="*/ 2166386 w 2541582"/>
              <a:gd name="connsiteY86" fmla="*/ 1843414 h 2517378"/>
              <a:gd name="connsiteX87" fmla="*/ 592924 w 2541582"/>
              <a:gd name="connsiteY87" fmla="*/ 461833 h 2517378"/>
              <a:gd name="connsiteX88" fmla="*/ 637491 w 2541582"/>
              <a:gd name="connsiteY88" fmla="*/ 566431 h 2517378"/>
              <a:gd name="connsiteX89" fmla="*/ 637490 w 2541582"/>
              <a:gd name="connsiteY89" fmla="*/ 566431 h 2517378"/>
              <a:gd name="connsiteX90" fmla="*/ 637490 w 2541582"/>
              <a:gd name="connsiteY90" fmla="*/ 714355 h 2517378"/>
              <a:gd name="connsiteX91" fmla="*/ 485336 w 2541582"/>
              <a:gd name="connsiteY91" fmla="*/ 714355 h 2517378"/>
              <a:gd name="connsiteX92" fmla="*/ 485333 w 2541582"/>
              <a:gd name="connsiteY92" fmla="*/ 714356 h 2517378"/>
              <a:gd name="connsiteX93" fmla="*/ 333174 w 2541582"/>
              <a:gd name="connsiteY93" fmla="*/ 566431 h 2517378"/>
              <a:gd name="connsiteX94" fmla="*/ 333175 w 2541582"/>
              <a:gd name="connsiteY94" fmla="*/ 566431 h 2517378"/>
              <a:gd name="connsiteX95" fmla="*/ 333175 w 2541582"/>
              <a:gd name="connsiteY95" fmla="*/ 418507 h 2517378"/>
              <a:gd name="connsiteX96" fmla="*/ 485329 w 2541582"/>
              <a:gd name="connsiteY96" fmla="*/ 418507 h 2517378"/>
              <a:gd name="connsiteX97" fmla="*/ 485333 w 2541582"/>
              <a:gd name="connsiteY97" fmla="*/ 418507 h 2517378"/>
              <a:gd name="connsiteX98" fmla="*/ 592924 w 2541582"/>
              <a:gd name="connsiteY98" fmla="*/ 461833 h 2517378"/>
              <a:gd name="connsiteX99" fmla="*/ 2378656 w 2541582"/>
              <a:gd name="connsiteY99" fmla="*/ 1501946 h 2517378"/>
              <a:gd name="connsiteX100" fmla="*/ 2411439 w 2541582"/>
              <a:gd name="connsiteY100" fmla="*/ 1550768 h 2517378"/>
              <a:gd name="connsiteX101" fmla="*/ 2411439 w 2541582"/>
              <a:gd name="connsiteY101" fmla="*/ 1550768 h 2517378"/>
              <a:gd name="connsiteX102" fmla="*/ 2467208 w 2541582"/>
              <a:gd name="connsiteY102" fmla="*/ 1687776 h 2517378"/>
              <a:gd name="connsiteX103" fmla="*/ 2326282 w 2541582"/>
              <a:gd name="connsiteY103" fmla="*/ 1745141 h 2517378"/>
              <a:gd name="connsiteX104" fmla="*/ 2326278 w 2541582"/>
              <a:gd name="connsiteY104" fmla="*/ 1745142 h 2517378"/>
              <a:gd name="connsiteX105" fmla="*/ 2129579 w 2541582"/>
              <a:gd name="connsiteY105" fmla="*/ 1665499 h 2517378"/>
              <a:gd name="connsiteX106" fmla="*/ 2129579 w 2541582"/>
              <a:gd name="connsiteY106" fmla="*/ 1665499 h 2517378"/>
              <a:gd name="connsiteX107" fmla="*/ 2073809 w 2541582"/>
              <a:gd name="connsiteY107" fmla="*/ 1528491 h 2517378"/>
              <a:gd name="connsiteX108" fmla="*/ 2214736 w 2541582"/>
              <a:gd name="connsiteY108" fmla="*/ 1471127 h 2517378"/>
              <a:gd name="connsiteX109" fmla="*/ 2214739 w 2541582"/>
              <a:gd name="connsiteY109" fmla="*/ 1471125 h 2517378"/>
              <a:gd name="connsiteX110" fmla="*/ 2378656 w 2541582"/>
              <a:gd name="connsiteY110" fmla="*/ 1501946 h 2517378"/>
              <a:gd name="connsiteX111" fmla="*/ 928939 w 2541582"/>
              <a:gd name="connsiteY111" fmla="*/ 199283 h 2517378"/>
              <a:gd name="connsiteX112" fmla="*/ 959377 w 2541582"/>
              <a:gd name="connsiteY112" fmla="*/ 361416 h 2517378"/>
              <a:gd name="connsiteX113" fmla="*/ 959376 w 2541582"/>
              <a:gd name="connsiteY113" fmla="*/ 361417 h 2517378"/>
              <a:gd name="connsiteX114" fmla="*/ 900027 w 2541582"/>
              <a:gd name="connsiteY114" fmla="*/ 496913 h 2517378"/>
              <a:gd name="connsiteX115" fmla="*/ 760656 w 2541582"/>
              <a:gd name="connsiteY115" fmla="*/ 435866 h 2517378"/>
              <a:gd name="connsiteX116" fmla="*/ 760652 w 2541582"/>
              <a:gd name="connsiteY116" fmla="*/ 435865 h 2517378"/>
              <a:gd name="connsiteX117" fmla="*/ 680628 w 2541582"/>
              <a:gd name="connsiteY117" fmla="*/ 239320 h 2517378"/>
              <a:gd name="connsiteX118" fmla="*/ 680628 w 2541582"/>
              <a:gd name="connsiteY118" fmla="*/ 239320 h 2517378"/>
              <a:gd name="connsiteX119" fmla="*/ 739978 w 2541582"/>
              <a:gd name="connsiteY119" fmla="*/ 103824 h 2517378"/>
              <a:gd name="connsiteX120" fmla="*/ 879349 w 2541582"/>
              <a:gd name="connsiteY120" fmla="*/ 164871 h 2517378"/>
              <a:gd name="connsiteX121" fmla="*/ 879352 w 2541582"/>
              <a:gd name="connsiteY121" fmla="*/ 164872 h 2517378"/>
              <a:gd name="connsiteX122" fmla="*/ 928939 w 2541582"/>
              <a:gd name="connsiteY122" fmla="*/ 199283 h 2517378"/>
              <a:gd name="connsiteX123" fmla="*/ 2440810 w 2541582"/>
              <a:gd name="connsiteY123" fmla="*/ 1126826 h 2517378"/>
              <a:gd name="connsiteX124" fmla="*/ 2440811 w 2541582"/>
              <a:gd name="connsiteY124" fmla="*/ 1126826 h 2517378"/>
              <a:gd name="connsiteX125" fmla="*/ 2541582 w 2541582"/>
              <a:gd name="connsiteY125" fmla="*/ 1235115 h 2517378"/>
              <a:gd name="connsiteX126" fmla="*/ 2430197 w 2541582"/>
              <a:gd name="connsiteY126" fmla="*/ 1338769 h 2517378"/>
              <a:gd name="connsiteX127" fmla="*/ 2430194 w 2541582"/>
              <a:gd name="connsiteY127" fmla="*/ 1338772 h 2517378"/>
              <a:gd name="connsiteX128" fmla="*/ 2218033 w 2541582"/>
              <a:gd name="connsiteY128" fmla="*/ 1334138 h 2517378"/>
              <a:gd name="connsiteX129" fmla="*/ 2218033 w 2541582"/>
              <a:gd name="connsiteY129" fmla="*/ 1334138 h 2517378"/>
              <a:gd name="connsiteX130" fmla="*/ 2117261 w 2541582"/>
              <a:gd name="connsiteY130" fmla="*/ 1225849 h 2517378"/>
              <a:gd name="connsiteX131" fmla="*/ 2228647 w 2541582"/>
              <a:gd name="connsiteY131" fmla="*/ 1122195 h 2517378"/>
              <a:gd name="connsiteX132" fmla="*/ 2228649 w 2541582"/>
              <a:gd name="connsiteY132" fmla="*/ 1122192 h 2517378"/>
              <a:gd name="connsiteX133" fmla="*/ 2440810 w 2541582"/>
              <a:gd name="connsiteY133" fmla="*/ 1126826 h 2517378"/>
              <a:gd name="connsiteX134" fmla="*/ 1247133 w 2541582"/>
              <a:gd name="connsiteY134" fmla="*/ 0 h 2517378"/>
              <a:gd name="connsiteX135" fmla="*/ 1350787 w 2541582"/>
              <a:gd name="connsiteY135" fmla="*/ 111386 h 2517378"/>
              <a:gd name="connsiteX136" fmla="*/ 1350790 w 2541582"/>
              <a:gd name="connsiteY136" fmla="*/ 111388 h 2517378"/>
              <a:gd name="connsiteX137" fmla="*/ 1346157 w 2541582"/>
              <a:gd name="connsiteY137" fmla="*/ 323549 h 2517378"/>
              <a:gd name="connsiteX138" fmla="*/ 1346157 w 2541582"/>
              <a:gd name="connsiteY138" fmla="*/ 323550 h 2517378"/>
              <a:gd name="connsiteX139" fmla="*/ 1237868 w 2541582"/>
              <a:gd name="connsiteY139" fmla="*/ 424321 h 2517378"/>
              <a:gd name="connsiteX140" fmla="*/ 1134214 w 2541582"/>
              <a:gd name="connsiteY140" fmla="*/ 312935 h 2517378"/>
              <a:gd name="connsiteX141" fmla="*/ 1134211 w 2541582"/>
              <a:gd name="connsiteY141" fmla="*/ 312933 h 2517378"/>
              <a:gd name="connsiteX142" fmla="*/ 1138844 w 2541582"/>
              <a:gd name="connsiteY142" fmla="*/ 100772 h 2517378"/>
              <a:gd name="connsiteX143" fmla="*/ 1138844 w 2541582"/>
              <a:gd name="connsiteY143" fmla="*/ 100772 h 2517378"/>
              <a:gd name="connsiteX144" fmla="*/ 2416531 w 2541582"/>
              <a:gd name="connsiteY144" fmla="*/ 737089 h 2517378"/>
              <a:gd name="connsiteX145" fmla="*/ 2355484 w 2541582"/>
              <a:gd name="connsiteY145" fmla="*/ 876459 h 2517378"/>
              <a:gd name="connsiteX146" fmla="*/ 2355483 w 2541582"/>
              <a:gd name="connsiteY146" fmla="*/ 876463 h 2517378"/>
              <a:gd name="connsiteX147" fmla="*/ 2158938 w 2541582"/>
              <a:gd name="connsiteY147" fmla="*/ 956487 h 2517378"/>
              <a:gd name="connsiteX148" fmla="*/ 2158938 w 2541582"/>
              <a:gd name="connsiteY148" fmla="*/ 956487 h 2517378"/>
              <a:gd name="connsiteX149" fmla="*/ 2023442 w 2541582"/>
              <a:gd name="connsiteY149" fmla="*/ 897137 h 2517378"/>
              <a:gd name="connsiteX150" fmla="*/ 2084489 w 2541582"/>
              <a:gd name="connsiteY150" fmla="*/ 757767 h 2517378"/>
              <a:gd name="connsiteX151" fmla="*/ 2084490 w 2541582"/>
              <a:gd name="connsiteY151" fmla="*/ 757763 h 2517378"/>
              <a:gd name="connsiteX152" fmla="*/ 2281035 w 2541582"/>
              <a:gd name="connsiteY152" fmla="*/ 677739 h 2517378"/>
              <a:gd name="connsiteX153" fmla="*/ 2281035 w 2541582"/>
              <a:gd name="connsiteY153" fmla="*/ 677739 h 2517378"/>
              <a:gd name="connsiteX154" fmla="*/ 1695493 w 2541582"/>
              <a:gd name="connsiteY154" fmla="*/ 73601 h 2517378"/>
              <a:gd name="connsiteX155" fmla="*/ 1752857 w 2541582"/>
              <a:gd name="connsiteY155" fmla="*/ 214527 h 2517378"/>
              <a:gd name="connsiteX156" fmla="*/ 1752859 w 2541582"/>
              <a:gd name="connsiteY156" fmla="*/ 214531 h 2517378"/>
              <a:gd name="connsiteX157" fmla="*/ 1673216 w 2541582"/>
              <a:gd name="connsiteY157" fmla="*/ 411230 h 2517378"/>
              <a:gd name="connsiteX158" fmla="*/ 1673216 w 2541582"/>
              <a:gd name="connsiteY158" fmla="*/ 411230 h 2517378"/>
              <a:gd name="connsiteX159" fmla="*/ 1536207 w 2541582"/>
              <a:gd name="connsiteY159" fmla="*/ 466999 h 2517378"/>
              <a:gd name="connsiteX160" fmla="*/ 1478843 w 2541582"/>
              <a:gd name="connsiteY160" fmla="*/ 326073 h 2517378"/>
              <a:gd name="connsiteX161" fmla="*/ 1478841 w 2541582"/>
              <a:gd name="connsiteY161" fmla="*/ 326069 h 2517378"/>
              <a:gd name="connsiteX162" fmla="*/ 1558484 w 2541582"/>
              <a:gd name="connsiteY162" fmla="*/ 129370 h 2517378"/>
              <a:gd name="connsiteX163" fmla="*/ 1558485 w 2541582"/>
              <a:gd name="connsiteY163" fmla="*/ 129370 h 2517378"/>
              <a:gd name="connsiteX164" fmla="*/ 2119183 w 2541582"/>
              <a:gd name="connsiteY164" fmla="*/ 312304 h 2517378"/>
              <a:gd name="connsiteX165" fmla="*/ 2119184 w 2541582"/>
              <a:gd name="connsiteY165" fmla="*/ 464458 h 2517378"/>
              <a:gd name="connsiteX166" fmla="*/ 2119184 w 2541582"/>
              <a:gd name="connsiteY166" fmla="*/ 464462 h 2517378"/>
              <a:gd name="connsiteX167" fmla="*/ 1971260 w 2541582"/>
              <a:gd name="connsiteY167" fmla="*/ 616620 h 2517378"/>
              <a:gd name="connsiteX168" fmla="*/ 1971259 w 2541582"/>
              <a:gd name="connsiteY168" fmla="*/ 616620 h 2517378"/>
              <a:gd name="connsiteX169" fmla="*/ 1823335 w 2541582"/>
              <a:gd name="connsiteY169" fmla="*/ 616620 h 2517378"/>
              <a:gd name="connsiteX170" fmla="*/ 1823335 w 2541582"/>
              <a:gd name="connsiteY170" fmla="*/ 464466 h 2517378"/>
              <a:gd name="connsiteX171" fmla="*/ 1823335 w 2541582"/>
              <a:gd name="connsiteY171" fmla="*/ 464462 h 2517378"/>
              <a:gd name="connsiteX172" fmla="*/ 1971259 w 2541582"/>
              <a:gd name="connsiteY172" fmla="*/ 312304 h 2517378"/>
              <a:gd name="connsiteX173" fmla="*/ 1971260 w 2541582"/>
              <a:gd name="connsiteY173" fmla="*/ 312304 h 251737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Lst>
            <a:rect l="l" t="t" r="r" b="b"/>
            <a:pathLst>
              <a:path w="2541582" h="2517378">
                <a:moveTo>
                  <a:pt x="721625" y="1903961"/>
                </a:moveTo>
                <a:lnTo>
                  <a:pt x="721626" y="2056116"/>
                </a:lnTo>
                <a:lnTo>
                  <a:pt x="721626" y="2056119"/>
                </a:lnTo>
                <a:cubicBezTo>
                  <a:pt x="721626" y="2140154"/>
                  <a:pt x="655398" y="2208277"/>
                  <a:pt x="573702" y="2208278"/>
                </a:cubicBezTo>
                <a:lnTo>
                  <a:pt x="573701" y="2208277"/>
                </a:lnTo>
                <a:lnTo>
                  <a:pt x="425777" y="2208278"/>
                </a:lnTo>
                <a:lnTo>
                  <a:pt x="425777" y="2056123"/>
                </a:lnTo>
                <a:lnTo>
                  <a:pt x="425777" y="2056120"/>
                </a:lnTo>
                <a:cubicBezTo>
                  <a:pt x="425777" y="1972085"/>
                  <a:pt x="492005" y="1903962"/>
                  <a:pt x="573701" y="1903962"/>
                </a:cubicBezTo>
                <a:lnTo>
                  <a:pt x="573702" y="1903962"/>
                </a:lnTo>
                <a:close/>
                <a:moveTo>
                  <a:pt x="519727" y="1624038"/>
                </a:moveTo>
                <a:lnTo>
                  <a:pt x="458680" y="1763409"/>
                </a:lnTo>
                <a:lnTo>
                  <a:pt x="458678" y="1763413"/>
                </a:lnTo>
                <a:cubicBezTo>
                  <a:pt x="424962" y="1840387"/>
                  <a:pt x="336966" y="1876215"/>
                  <a:pt x="262134" y="1843437"/>
                </a:cubicBezTo>
                <a:lnTo>
                  <a:pt x="262133" y="1843437"/>
                </a:lnTo>
                <a:lnTo>
                  <a:pt x="126637" y="1784087"/>
                </a:lnTo>
                <a:lnTo>
                  <a:pt x="187684" y="1644716"/>
                </a:lnTo>
                <a:lnTo>
                  <a:pt x="187686" y="1644713"/>
                </a:lnTo>
                <a:cubicBezTo>
                  <a:pt x="221402" y="1567739"/>
                  <a:pt x="309398" y="1531910"/>
                  <a:pt x="384230" y="1564688"/>
                </a:cubicBezTo>
                <a:lnTo>
                  <a:pt x="384231" y="1564689"/>
                </a:lnTo>
                <a:close/>
                <a:moveTo>
                  <a:pt x="1009078" y="2051827"/>
                </a:moveTo>
                <a:lnTo>
                  <a:pt x="1066442" y="2192754"/>
                </a:lnTo>
                <a:lnTo>
                  <a:pt x="1066444" y="2192757"/>
                </a:lnTo>
                <a:cubicBezTo>
                  <a:pt x="1098126" y="2270591"/>
                  <a:pt x="1062469" y="2358656"/>
                  <a:pt x="986801" y="2389456"/>
                </a:cubicBezTo>
                <a:lnTo>
                  <a:pt x="986801" y="2389457"/>
                </a:lnTo>
                <a:lnTo>
                  <a:pt x="849793" y="2445226"/>
                </a:lnTo>
                <a:lnTo>
                  <a:pt x="792428" y="2304299"/>
                </a:lnTo>
                <a:lnTo>
                  <a:pt x="792426" y="2304296"/>
                </a:lnTo>
                <a:cubicBezTo>
                  <a:pt x="760744" y="2226462"/>
                  <a:pt x="796402" y="2138397"/>
                  <a:pt x="872069" y="2107597"/>
                </a:cubicBezTo>
                <a:lnTo>
                  <a:pt x="872070" y="2107597"/>
                </a:lnTo>
                <a:close/>
                <a:moveTo>
                  <a:pt x="1307640" y="2093057"/>
                </a:moveTo>
                <a:lnTo>
                  <a:pt x="1411294" y="2204442"/>
                </a:lnTo>
                <a:lnTo>
                  <a:pt x="1411296" y="2204445"/>
                </a:lnTo>
                <a:cubicBezTo>
                  <a:pt x="1468544" y="2265963"/>
                  <a:pt x="1466470" y="2360951"/>
                  <a:pt x="1406663" y="2416606"/>
                </a:cubicBezTo>
                <a:lnTo>
                  <a:pt x="1406663" y="2416606"/>
                </a:lnTo>
                <a:lnTo>
                  <a:pt x="1298374" y="2517378"/>
                </a:lnTo>
                <a:lnTo>
                  <a:pt x="1194720" y="2405992"/>
                </a:lnTo>
                <a:lnTo>
                  <a:pt x="1194718" y="2405989"/>
                </a:lnTo>
                <a:cubicBezTo>
                  <a:pt x="1137470" y="2344471"/>
                  <a:pt x="1139544" y="2249484"/>
                  <a:pt x="1199351" y="2193829"/>
                </a:cubicBezTo>
                <a:lnTo>
                  <a:pt x="1199351" y="2193828"/>
                </a:lnTo>
                <a:close/>
                <a:moveTo>
                  <a:pt x="323549" y="1188033"/>
                </a:moveTo>
                <a:lnTo>
                  <a:pt x="323549" y="1188033"/>
                </a:lnTo>
                <a:lnTo>
                  <a:pt x="424321" y="1296322"/>
                </a:lnTo>
                <a:lnTo>
                  <a:pt x="312935" y="1399976"/>
                </a:lnTo>
                <a:lnTo>
                  <a:pt x="312933" y="1399979"/>
                </a:lnTo>
                <a:cubicBezTo>
                  <a:pt x="251414" y="1457227"/>
                  <a:pt x="156427" y="1455152"/>
                  <a:pt x="100772" y="1395346"/>
                </a:cubicBezTo>
                <a:lnTo>
                  <a:pt x="100771" y="1395345"/>
                </a:lnTo>
                <a:lnTo>
                  <a:pt x="0" y="1287056"/>
                </a:lnTo>
                <a:lnTo>
                  <a:pt x="111385" y="1183403"/>
                </a:lnTo>
                <a:lnTo>
                  <a:pt x="111388" y="1183400"/>
                </a:lnTo>
                <a:cubicBezTo>
                  <a:pt x="172906" y="1126152"/>
                  <a:pt x="267894" y="1128226"/>
                  <a:pt x="323549" y="1188033"/>
                </a:cubicBezTo>
                <a:close/>
                <a:moveTo>
                  <a:pt x="1826146" y="2118023"/>
                </a:moveTo>
                <a:cubicBezTo>
                  <a:pt x="1867160" y="2160504"/>
                  <a:pt x="1881167" y="2224032"/>
                  <a:pt x="1856583" y="2280157"/>
                </a:cubicBezTo>
                <a:lnTo>
                  <a:pt x="1856583" y="2280157"/>
                </a:lnTo>
                <a:lnTo>
                  <a:pt x="1797234" y="2415653"/>
                </a:lnTo>
                <a:lnTo>
                  <a:pt x="1657863" y="2354606"/>
                </a:lnTo>
                <a:lnTo>
                  <a:pt x="1657859" y="2354605"/>
                </a:lnTo>
                <a:cubicBezTo>
                  <a:pt x="1580885" y="2320889"/>
                  <a:pt x="1545057" y="2232893"/>
                  <a:pt x="1577835" y="2158060"/>
                </a:cubicBezTo>
                <a:lnTo>
                  <a:pt x="1577835" y="2158060"/>
                </a:lnTo>
                <a:lnTo>
                  <a:pt x="1637185" y="2022564"/>
                </a:lnTo>
                <a:lnTo>
                  <a:pt x="1776555" y="2083611"/>
                </a:lnTo>
                <a:lnTo>
                  <a:pt x="1776559" y="2083612"/>
                </a:lnTo>
                <a:cubicBezTo>
                  <a:pt x="1795803" y="2092041"/>
                  <a:pt x="1812474" y="2103863"/>
                  <a:pt x="1826146" y="2118023"/>
                </a:cubicBezTo>
                <a:close/>
                <a:moveTo>
                  <a:pt x="377553" y="807593"/>
                </a:moveTo>
                <a:cubicBezTo>
                  <a:pt x="391356" y="821081"/>
                  <a:pt x="402635" y="837498"/>
                  <a:pt x="410335" y="856415"/>
                </a:cubicBezTo>
                <a:lnTo>
                  <a:pt x="410336" y="856415"/>
                </a:lnTo>
                <a:lnTo>
                  <a:pt x="466105" y="993423"/>
                </a:lnTo>
                <a:lnTo>
                  <a:pt x="325178" y="1050787"/>
                </a:lnTo>
                <a:lnTo>
                  <a:pt x="325175" y="1050789"/>
                </a:lnTo>
                <a:cubicBezTo>
                  <a:pt x="247342" y="1082471"/>
                  <a:pt x="159276" y="1046814"/>
                  <a:pt x="128476" y="971146"/>
                </a:cubicBezTo>
                <a:lnTo>
                  <a:pt x="128476" y="971146"/>
                </a:lnTo>
                <a:lnTo>
                  <a:pt x="72706" y="834138"/>
                </a:lnTo>
                <a:lnTo>
                  <a:pt x="213633" y="776773"/>
                </a:lnTo>
                <a:lnTo>
                  <a:pt x="213636" y="776772"/>
                </a:lnTo>
                <a:cubicBezTo>
                  <a:pt x="272011" y="753010"/>
                  <a:pt x="336142" y="767127"/>
                  <a:pt x="377553" y="807593"/>
                </a:cubicBezTo>
                <a:close/>
                <a:moveTo>
                  <a:pt x="2166386" y="1843414"/>
                </a:moveTo>
                <a:cubicBezTo>
                  <a:pt x="2193921" y="1870183"/>
                  <a:pt x="2210952" y="1907164"/>
                  <a:pt x="2210952" y="1948012"/>
                </a:cubicBezTo>
                <a:lnTo>
                  <a:pt x="2210952" y="1948012"/>
                </a:lnTo>
                <a:lnTo>
                  <a:pt x="2210952" y="2095936"/>
                </a:lnTo>
                <a:lnTo>
                  <a:pt x="2058798" y="2095936"/>
                </a:lnTo>
                <a:lnTo>
                  <a:pt x="2058794" y="2095937"/>
                </a:lnTo>
                <a:cubicBezTo>
                  <a:pt x="1974759" y="2095937"/>
                  <a:pt x="1906636" y="2029709"/>
                  <a:pt x="1906636" y="1948012"/>
                </a:cubicBezTo>
                <a:lnTo>
                  <a:pt x="1906636" y="1948012"/>
                </a:lnTo>
                <a:lnTo>
                  <a:pt x="1906636" y="1800088"/>
                </a:lnTo>
                <a:lnTo>
                  <a:pt x="2058790" y="1800088"/>
                </a:lnTo>
                <a:lnTo>
                  <a:pt x="2058794" y="1800088"/>
                </a:lnTo>
                <a:cubicBezTo>
                  <a:pt x="2100811" y="1800088"/>
                  <a:pt x="2138851" y="1816645"/>
                  <a:pt x="2166386" y="1843414"/>
                </a:cubicBezTo>
                <a:close/>
                <a:moveTo>
                  <a:pt x="592924" y="461833"/>
                </a:moveTo>
                <a:cubicBezTo>
                  <a:pt x="620460" y="488602"/>
                  <a:pt x="637491" y="525583"/>
                  <a:pt x="637491" y="566431"/>
                </a:cubicBezTo>
                <a:lnTo>
                  <a:pt x="637490" y="566431"/>
                </a:lnTo>
                <a:lnTo>
                  <a:pt x="637490" y="714355"/>
                </a:lnTo>
                <a:lnTo>
                  <a:pt x="485336" y="714355"/>
                </a:lnTo>
                <a:lnTo>
                  <a:pt x="485333" y="714356"/>
                </a:lnTo>
                <a:cubicBezTo>
                  <a:pt x="401298" y="714356"/>
                  <a:pt x="333174" y="648128"/>
                  <a:pt x="333174" y="566431"/>
                </a:cubicBezTo>
                <a:lnTo>
                  <a:pt x="333175" y="566431"/>
                </a:lnTo>
                <a:lnTo>
                  <a:pt x="333175" y="418507"/>
                </a:lnTo>
                <a:lnTo>
                  <a:pt x="485329" y="418507"/>
                </a:lnTo>
                <a:lnTo>
                  <a:pt x="485333" y="418507"/>
                </a:lnTo>
                <a:cubicBezTo>
                  <a:pt x="527350" y="418507"/>
                  <a:pt x="565389" y="435064"/>
                  <a:pt x="592924" y="461833"/>
                </a:cubicBezTo>
                <a:close/>
                <a:moveTo>
                  <a:pt x="2378656" y="1501946"/>
                </a:moveTo>
                <a:cubicBezTo>
                  <a:pt x="2392459" y="1515435"/>
                  <a:pt x="2403738" y="1531851"/>
                  <a:pt x="2411439" y="1550768"/>
                </a:cubicBezTo>
                <a:lnTo>
                  <a:pt x="2411439" y="1550768"/>
                </a:lnTo>
                <a:lnTo>
                  <a:pt x="2467208" y="1687776"/>
                </a:lnTo>
                <a:lnTo>
                  <a:pt x="2326282" y="1745141"/>
                </a:lnTo>
                <a:lnTo>
                  <a:pt x="2326278" y="1745142"/>
                </a:lnTo>
                <a:cubicBezTo>
                  <a:pt x="2248445" y="1776824"/>
                  <a:pt x="2160379" y="1741167"/>
                  <a:pt x="2129579" y="1665499"/>
                </a:cubicBezTo>
                <a:lnTo>
                  <a:pt x="2129579" y="1665499"/>
                </a:lnTo>
                <a:lnTo>
                  <a:pt x="2073809" y="1528491"/>
                </a:lnTo>
                <a:lnTo>
                  <a:pt x="2214736" y="1471127"/>
                </a:lnTo>
                <a:lnTo>
                  <a:pt x="2214739" y="1471125"/>
                </a:lnTo>
                <a:cubicBezTo>
                  <a:pt x="2273114" y="1447363"/>
                  <a:pt x="2337245" y="1461480"/>
                  <a:pt x="2378656" y="1501946"/>
                </a:cubicBezTo>
                <a:close/>
                <a:moveTo>
                  <a:pt x="928939" y="199283"/>
                </a:moveTo>
                <a:cubicBezTo>
                  <a:pt x="969953" y="241764"/>
                  <a:pt x="983960" y="305292"/>
                  <a:pt x="959377" y="361416"/>
                </a:cubicBezTo>
                <a:lnTo>
                  <a:pt x="959376" y="361417"/>
                </a:lnTo>
                <a:lnTo>
                  <a:pt x="900027" y="496913"/>
                </a:lnTo>
                <a:lnTo>
                  <a:pt x="760656" y="435866"/>
                </a:lnTo>
                <a:lnTo>
                  <a:pt x="760652" y="435865"/>
                </a:lnTo>
                <a:cubicBezTo>
                  <a:pt x="683678" y="402148"/>
                  <a:pt x="647850" y="314153"/>
                  <a:pt x="680628" y="239320"/>
                </a:cubicBezTo>
                <a:lnTo>
                  <a:pt x="680628" y="239320"/>
                </a:lnTo>
                <a:lnTo>
                  <a:pt x="739978" y="103824"/>
                </a:lnTo>
                <a:lnTo>
                  <a:pt x="879349" y="164871"/>
                </a:lnTo>
                <a:lnTo>
                  <a:pt x="879352" y="164872"/>
                </a:lnTo>
                <a:cubicBezTo>
                  <a:pt x="898596" y="173301"/>
                  <a:pt x="915268" y="185122"/>
                  <a:pt x="928939" y="199283"/>
                </a:cubicBezTo>
                <a:close/>
                <a:moveTo>
                  <a:pt x="2440810" y="1126826"/>
                </a:moveTo>
                <a:lnTo>
                  <a:pt x="2440811" y="1126826"/>
                </a:lnTo>
                <a:lnTo>
                  <a:pt x="2541582" y="1235115"/>
                </a:lnTo>
                <a:lnTo>
                  <a:pt x="2430197" y="1338769"/>
                </a:lnTo>
                <a:lnTo>
                  <a:pt x="2430194" y="1338772"/>
                </a:lnTo>
                <a:cubicBezTo>
                  <a:pt x="2368676" y="1396019"/>
                  <a:pt x="2273688" y="1393945"/>
                  <a:pt x="2218033" y="1334138"/>
                </a:cubicBezTo>
                <a:lnTo>
                  <a:pt x="2218033" y="1334138"/>
                </a:lnTo>
                <a:lnTo>
                  <a:pt x="2117261" y="1225849"/>
                </a:lnTo>
                <a:lnTo>
                  <a:pt x="2228647" y="1122195"/>
                </a:lnTo>
                <a:lnTo>
                  <a:pt x="2228649" y="1122192"/>
                </a:lnTo>
                <a:cubicBezTo>
                  <a:pt x="2290168" y="1064945"/>
                  <a:pt x="2385155" y="1067019"/>
                  <a:pt x="2440810" y="1126826"/>
                </a:cubicBezTo>
                <a:close/>
                <a:moveTo>
                  <a:pt x="1247133" y="0"/>
                </a:moveTo>
                <a:lnTo>
                  <a:pt x="1350787" y="111386"/>
                </a:lnTo>
                <a:lnTo>
                  <a:pt x="1350790" y="111388"/>
                </a:lnTo>
                <a:cubicBezTo>
                  <a:pt x="1408038" y="172907"/>
                  <a:pt x="1405963" y="267894"/>
                  <a:pt x="1346157" y="323549"/>
                </a:cubicBezTo>
                <a:lnTo>
                  <a:pt x="1346157" y="323550"/>
                </a:lnTo>
                <a:lnTo>
                  <a:pt x="1237868" y="424321"/>
                </a:lnTo>
                <a:lnTo>
                  <a:pt x="1134214" y="312935"/>
                </a:lnTo>
                <a:lnTo>
                  <a:pt x="1134211" y="312933"/>
                </a:lnTo>
                <a:cubicBezTo>
                  <a:pt x="1076963" y="251415"/>
                  <a:pt x="1079038" y="156427"/>
                  <a:pt x="1138844" y="100772"/>
                </a:cubicBezTo>
                <a:lnTo>
                  <a:pt x="1138844" y="100772"/>
                </a:lnTo>
                <a:close/>
                <a:moveTo>
                  <a:pt x="2416531" y="737089"/>
                </a:moveTo>
                <a:lnTo>
                  <a:pt x="2355484" y="876459"/>
                </a:lnTo>
                <a:lnTo>
                  <a:pt x="2355483" y="876463"/>
                </a:lnTo>
                <a:cubicBezTo>
                  <a:pt x="2321766" y="953437"/>
                  <a:pt x="2233771" y="989265"/>
                  <a:pt x="2158938" y="956487"/>
                </a:cubicBezTo>
                <a:lnTo>
                  <a:pt x="2158938" y="956487"/>
                </a:lnTo>
                <a:lnTo>
                  <a:pt x="2023442" y="897137"/>
                </a:lnTo>
                <a:lnTo>
                  <a:pt x="2084489" y="757767"/>
                </a:lnTo>
                <a:lnTo>
                  <a:pt x="2084490" y="757763"/>
                </a:lnTo>
                <a:cubicBezTo>
                  <a:pt x="2118206" y="680789"/>
                  <a:pt x="2206202" y="644961"/>
                  <a:pt x="2281035" y="677739"/>
                </a:cubicBezTo>
                <a:lnTo>
                  <a:pt x="2281035" y="677739"/>
                </a:lnTo>
                <a:close/>
                <a:moveTo>
                  <a:pt x="1695493" y="73601"/>
                </a:moveTo>
                <a:lnTo>
                  <a:pt x="1752857" y="214527"/>
                </a:lnTo>
                <a:lnTo>
                  <a:pt x="1752859" y="214531"/>
                </a:lnTo>
                <a:cubicBezTo>
                  <a:pt x="1784541" y="292364"/>
                  <a:pt x="1748884" y="380429"/>
                  <a:pt x="1673216" y="411230"/>
                </a:cubicBezTo>
                <a:lnTo>
                  <a:pt x="1673216" y="411230"/>
                </a:lnTo>
                <a:lnTo>
                  <a:pt x="1536207" y="466999"/>
                </a:lnTo>
                <a:lnTo>
                  <a:pt x="1478843" y="326073"/>
                </a:lnTo>
                <a:lnTo>
                  <a:pt x="1478841" y="326069"/>
                </a:lnTo>
                <a:cubicBezTo>
                  <a:pt x="1447159" y="248236"/>
                  <a:pt x="1482817" y="160171"/>
                  <a:pt x="1558484" y="129370"/>
                </a:cubicBezTo>
                <a:lnTo>
                  <a:pt x="1558485" y="129370"/>
                </a:lnTo>
                <a:close/>
                <a:moveTo>
                  <a:pt x="2119183" y="312304"/>
                </a:moveTo>
                <a:lnTo>
                  <a:pt x="2119184" y="464458"/>
                </a:lnTo>
                <a:lnTo>
                  <a:pt x="2119184" y="464462"/>
                </a:lnTo>
                <a:cubicBezTo>
                  <a:pt x="2119184" y="548497"/>
                  <a:pt x="2052956" y="616620"/>
                  <a:pt x="1971260" y="616620"/>
                </a:cubicBezTo>
                <a:lnTo>
                  <a:pt x="1971259" y="616620"/>
                </a:lnTo>
                <a:lnTo>
                  <a:pt x="1823335" y="616620"/>
                </a:lnTo>
                <a:lnTo>
                  <a:pt x="1823335" y="464466"/>
                </a:lnTo>
                <a:lnTo>
                  <a:pt x="1823335" y="464462"/>
                </a:lnTo>
                <a:cubicBezTo>
                  <a:pt x="1823335" y="380427"/>
                  <a:pt x="1889563" y="312304"/>
                  <a:pt x="1971259" y="312304"/>
                </a:cubicBezTo>
                <a:lnTo>
                  <a:pt x="1971260" y="312304"/>
                </a:lnTo>
                <a:close/>
              </a:path>
            </a:pathLst>
          </a:custGeom>
          <a:gradFill>
            <a:gsLst>
              <a:gs pos="0">
                <a:srgbClr val="FCCF47"/>
              </a:gs>
              <a:gs pos="100000">
                <a:srgbClr val="DB8C01"/>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4126" name="Овал 1057">
            <a:extLst>
              <a:ext uri="{FF2B5EF4-FFF2-40B4-BE49-F238E27FC236}">
                <a16:creationId xmlns:a16="http://schemas.microsoft.com/office/drawing/2014/main" id="{00000000-0008-0000-0400-00001E100000}"/>
              </a:ext>
            </a:extLst>
          </xdr:cNvPr>
          <xdr:cNvSpPr/>
        </xdr:nvSpPr>
        <xdr:spPr>
          <a:xfrm rot="18324177">
            <a:off x="14829219" y="190232"/>
            <a:ext cx="942318" cy="930488"/>
          </a:xfrm>
          <a:prstGeom prst="ellipse">
            <a:avLst/>
          </a:prstGeom>
          <a:gradFill>
            <a:gsLst>
              <a:gs pos="0">
                <a:srgbClr val="FCCF47"/>
              </a:gs>
              <a:gs pos="100000">
                <a:srgbClr val="DB8C01"/>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clientData/>
  </xdr:twoCellAnchor>
  <xdr:twoCellAnchor>
    <xdr:from>
      <xdr:col>24</xdr:col>
      <xdr:colOff>159502</xdr:colOff>
      <xdr:row>5</xdr:row>
      <xdr:rowOff>89783</xdr:rowOff>
    </xdr:from>
    <xdr:to>
      <xdr:col>24</xdr:col>
      <xdr:colOff>447502</xdr:colOff>
      <xdr:row>6</xdr:row>
      <xdr:rowOff>143531</xdr:rowOff>
    </xdr:to>
    <xdr:grpSp>
      <xdr:nvGrpSpPr>
        <xdr:cNvPr id="4127" name="Группа 1068">
          <a:hlinkClick xmlns:r="http://schemas.openxmlformats.org/officeDocument/2006/relationships" r:id="rId17"/>
          <a:extLst>
            <a:ext uri="{FF2B5EF4-FFF2-40B4-BE49-F238E27FC236}">
              <a16:creationId xmlns:a16="http://schemas.microsoft.com/office/drawing/2014/main" id="{00000000-0008-0000-0400-00001F100000}"/>
            </a:ext>
          </a:extLst>
        </xdr:cNvPr>
        <xdr:cNvGrpSpPr/>
      </xdr:nvGrpSpPr>
      <xdr:grpSpPr>
        <a:xfrm>
          <a:off x="16071855" y="1070298"/>
          <a:ext cx="288000" cy="249851"/>
          <a:chOff x="15443107" y="322169"/>
          <a:chExt cx="423303" cy="417699"/>
        </a:xfrm>
      </xdr:grpSpPr>
      <xdr:sp macro="" textlink="">
        <xdr:nvSpPr>
          <xdr:cNvPr id="4128" name="Месяц 1069">
            <a:extLst>
              <a:ext uri="{FF2B5EF4-FFF2-40B4-BE49-F238E27FC236}">
                <a16:creationId xmlns:a16="http://schemas.microsoft.com/office/drawing/2014/main" id="{00000000-0008-0000-0400-000020100000}"/>
              </a:ext>
            </a:extLst>
          </xdr:cNvPr>
          <xdr:cNvSpPr/>
        </xdr:nvSpPr>
        <xdr:spPr>
          <a:xfrm>
            <a:off x="15443107" y="322169"/>
            <a:ext cx="206188" cy="412376"/>
          </a:xfrm>
          <a:prstGeom prst="moon">
            <a:avLst/>
          </a:prstGeom>
          <a:gradFill>
            <a:gsLst>
              <a:gs pos="0">
                <a:schemeClr val="bg1">
                  <a:lumMod val="85000"/>
                </a:schemeClr>
              </a:gs>
              <a:gs pos="100000">
                <a:schemeClr val="bg1">
                  <a:lumMod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4129" name="Звезда: 4 точки 1070">
            <a:extLst>
              <a:ext uri="{FF2B5EF4-FFF2-40B4-BE49-F238E27FC236}">
                <a16:creationId xmlns:a16="http://schemas.microsoft.com/office/drawing/2014/main" id="{00000000-0008-0000-0400-000021100000}"/>
              </a:ext>
            </a:extLst>
          </xdr:cNvPr>
          <xdr:cNvSpPr/>
        </xdr:nvSpPr>
        <xdr:spPr>
          <a:xfrm>
            <a:off x="15648455" y="464203"/>
            <a:ext cx="177334" cy="177334"/>
          </a:xfrm>
          <a:prstGeom prst="star4">
            <a:avLst/>
          </a:prstGeom>
          <a:gradFill>
            <a:gsLst>
              <a:gs pos="0">
                <a:schemeClr val="bg1">
                  <a:lumMod val="85000"/>
                </a:schemeClr>
              </a:gs>
              <a:gs pos="100000">
                <a:schemeClr val="bg1">
                  <a:lumMod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4130" name="Звезда: 4 точки 1071">
            <a:extLst>
              <a:ext uri="{FF2B5EF4-FFF2-40B4-BE49-F238E27FC236}">
                <a16:creationId xmlns:a16="http://schemas.microsoft.com/office/drawing/2014/main" id="{00000000-0008-0000-0400-000022100000}"/>
              </a:ext>
            </a:extLst>
          </xdr:cNvPr>
          <xdr:cNvSpPr/>
        </xdr:nvSpPr>
        <xdr:spPr>
          <a:xfrm>
            <a:off x="15767798" y="641256"/>
            <a:ext cx="98612" cy="98612"/>
          </a:xfrm>
          <a:prstGeom prst="star4">
            <a:avLst/>
          </a:prstGeom>
          <a:gradFill>
            <a:gsLst>
              <a:gs pos="0">
                <a:schemeClr val="bg1">
                  <a:lumMod val="85000"/>
                </a:schemeClr>
              </a:gs>
              <a:gs pos="100000">
                <a:schemeClr val="bg1">
                  <a:lumMod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clientData/>
  </xdr:twoCellAnchor>
  <xdr:twoCellAnchor>
    <xdr:from>
      <xdr:col>21</xdr:col>
      <xdr:colOff>199413</xdr:colOff>
      <xdr:row>5</xdr:row>
      <xdr:rowOff>38950</xdr:rowOff>
    </xdr:from>
    <xdr:to>
      <xdr:col>24</xdr:col>
      <xdr:colOff>7072</xdr:colOff>
      <xdr:row>7</xdr:row>
      <xdr:rowOff>2436</xdr:rowOff>
    </xdr:to>
    <xdr:sp macro="" textlink="[1]Processing!J1">
      <xdr:nvSpPr>
        <xdr:cNvPr id="4131" name="TextBox 4130">
          <a:extLst>
            <a:ext uri="{FF2B5EF4-FFF2-40B4-BE49-F238E27FC236}">
              <a16:creationId xmlns:a16="http://schemas.microsoft.com/office/drawing/2014/main" id="{00000000-0008-0000-0400-000023100000}"/>
            </a:ext>
          </a:extLst>
        </xdr:cNvPr>
        <xdr:cNvSpPr txBox="1"/>
      </xdr:nvSpPr>
      <xdr:spPr>
        <a:xfrm>
          <a:off x="14127080" y="1026728"/>
          <a:ext cx="1797325" cy="35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baseline="0">
              <a:solidFill>
                <a:srgbClr val="2D7F54"/>
              </a:solidFill>
              <a:latin typeface="Calibri"/>
              <a:ea typeface="+mn-ea"/>
              <a:cs typeface="Calibri"/>
            </a:rPr>
            <a:t>Themes</a:t>
          </a:r>
        </a:p>
        <a:p>
          <a:pPr marL="0" indent="0" algn="ctr"/>
          <a:endParaRPr lang="ru-RU" sz="1600" b="1" i="0" u="none" strike="noStrike">
            <a:solidFill>
              <a:srgbClr val="2D7F54"/>
            </a:solidFill>
            <a:latin typeface="Calibri"/>
            <a:ea typeface="+mn-ea"/>
            <a:cs typeface="Calibri"/>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191579</xdr:colOff>
      <xdr:row>14</xdr:row>
      <xdr:rowOff>120405</xdr:rowOff>
    </xdr:from>
    <xdr:to>
      <xdr:col>14</xdr:col>
      <xdr:colOff>653404</xdr:colOff>
      <xdr:row>22</xdr:row>
      <xdr:rowOff>128648</xdr:rowOff>
    </xdr:to>
    <xdr:grpSp>
      <xdr:nvGrpSpPr>
        <xdr:cNvPr id="2" name="Группа 2">
          <a:extLst>
            <a:ext uri="{FF2B5EF4-FFF2-40B4-BE49-F238E27FC236}">
              <a16:creationId xmlns:a16="http://schemas.microsoft.com/office/drawing/2014/main" id="{00000000-0008-0000-0500-000002000000}"/>
            </a:ext>
          </a:extLst>
        </xdr:cNvPr>
        <xdr:cNvGrpSpPr/>
      </xdr:nvGrpSpPr>
      <xdr:grpSpPr>
        <a:xfrm>
          <a:off x="8061415" y="2889421"/>
          <a:ext cx="1773464" cy="1590538"/>
          <a:chOff x="8048625" y="1447800"/>
          <a:chExt cx="1747838" cy="1602000"/>
        </a:xfrm>
      </xdr:grpSpPr>
      <xdr:sp macro="" textlink="">
        <xdr:nvSpPr>
          <xdr:cNvPr id="3" name="Прямоугольник: скругленные углы 3">
            <a:extLst>
              <a:ext uri="{FF2B5EF4-FFF2-40B4-BE49-F238E27FC236}">
                <a16:creationId xmlns:a16="http://schemas.microsoft.com/office/drawing/2014/main" id="{00000000-0008-0000-0500-000003000000}"/>
              </a:ext>
            </a:extLst>
          </xdr:cNvPr>
          <xdr:cNvSpPr/>
        </xdr:nvSpPr>
        <xdr:spPr>
          <a:xfrm>
            <a:off x="8048625" y="1447800"/>
            <a:ext cx="1747838" cy="160200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4" name="Диаграмма 4">
            <a:extLst>
              <a:ext uri="{FF2B5EF4-FFF2-40B4-BE49-F238E27FC236}">
                <a16:creationId xmlns:a16="http://schemas.microsoft.com/office/drawing/2014/main" id="{00000000-0008-0000-0500-000004000000}"/>
              </a:ext>
            </a:extLst>
          </xdr:cNvPr>
          <xdr:cNvGraphicFramePr>
            <a:graphicFrameLocks/>
          </xdr:cNvGraphicFramePr>
        </xdr:nvGraphicFramePr>
        <xdr:xfrm>
          <a:off x="8153400" y="1558291"/>
          <a:ext cx="701133" cy="6705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Диаграмма 5">
            <a:extLst>
              <a:ext uri="{FF2B5EF4-FFF2-40B4-BE49-F238E27FC236}">
                <a16:creationId xmlns:a16="http://schemas.microsoft.com/office/drawing/2014/main" id="{00000000-0008-0000-0500-000005000000}"/>
              </a:ext>
            </a:extLst>
          </xdr:cNvPr>
          <xdr:cNvGraphicFramePr>
            <a:graphicFrameLocks/>
          </xdr:cNvGraphicFramePr>
        </xdr:nvGraphicFramePr>
        <xdr:xfrm>
          <a:off x="8153400" y="2268856"/>
          <a:ext cx="701133" cy="670560"/>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6" name="Прямая соединительная линия 6">
            <a:extLst>
              <a:ext uri="{FF2B5EF4-FFF2-40B4-BE49-F238E27FC236}">
                <a16:creationId xmlns:a16="http://schemas.microsoft.com/office/drawing/2014/main" id="{00000000-0008-0000-0500-000006000000}"/>
              </a:ext>
            </a:extLst>
          </xdr:cNvPr>
          <xdr:cNvCxnSpPr/>
        </xdr:nvCxnSpPr>
        <xdr:spPr>
          <a:xfrm>
            <a:off x="8205788" y="2247900"/>
            <a:ext cx="1443044" cy="0"/>
          </a:xfrm>
          <a:prstGeom prst="line">
            <a:avLst/>
          </a:prstGeom>
          <a:ln w="9525">
            <a:solidFill>
              <a:srgbClr val="2D2D2D"/>
            </a:solidFill>
          </a:ln>
        </xdr:spPr>
        <xdr:style>
          <a:lnRef idx="1">
            <a:schemeClr val="accent1"/>
          </a:lnRef>
          <a:fillRef idx="0">
            <a:schemeClr val="accent1"/>
          </a:fillRef>
          <a:effectRef idx="0">
            <a:schemeClr val="accent1"/>
          </a:effectRef>
          <a:fontRef idx="minor">
            <a:schemeClr val="tx1"/>
          </a:fontRef>
        </xdr:style>
      </xdr:cxnSp>
      <xdr:sp macro="" textlink="[1]Processing!K5">
        <xdr:nvSpPr>
          <xdr:cNvPr id="7" name="TextBox 6">
            <a:extLst>
              <a:ext uri="{FF2B5EF4-FFF2-40B4-BE49-F238E27FC236}">
                <a16:creationId xmlns:a16="http://schemas.microsoft.com/office/drawing/2014/main" id="{00000000-0008-0000-0500-000007000000}"/>
              </a:ext>
            </a:extLst>
          </xdr:cNvPr>
          <xdr:cNvSpPr txBox="1"/>
        </xdr:nvSpPr>
        <xdr:spPr>
          <a:xfrm>
            <a:off x="8281988" y="1781175"/>
            <a:ext cx="457200"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1892FB-DC08-4781-943D-93A5D7471C23}" type="TxLink">
              <a:rPr lang="en-US" sz="1050" b="0" i="0" u="none" strike="noStrike">
                <a:solidFill>
                  <a:schemeClr val="bg1"/>
                </a:solidFill>
                <a:latin typeface="Calibri"/>
                <a:cs typeface="Calibri"/>
              </a:rPr>
              <a:pPr algn="ctr"/>
              <a:t>24%</a:t>
            </a:fld>
            <a:endParaRPr lang="ru-RU" sz="1050">
              <a:solidFill>
                <a:schemeClr val="bg1"/>
              </a:solidFill>
            </a:endParaRPr>
          </a:p>
        </xdr:txBody>
      </xdr:sp>
      <xdr:sp macro="" textlink="[1]Processing!J5">
        <xdr:nvSpPr>
          <xdr:cNvPr id="8" name="TextBox 7">
            <a:extLst>
              <a:ext uri="{FF2B5EF4-FFF2-40B4-BE49-F238E27FC236}">
                <a16:creationId xmlns:a16="http://schemas.microsoft.com/office/drawing/2014/main" id="{00000000-0008-0000-0500-000008000000}"/>
              </a:ext>
            </a:extLst>
          </xdr:cNvPr>
          <xdr:cNvSpPr txBox="1"/>
        </xdr:nvSpPr>
        <xdr:spPr>
          <a:xfrm>
            <a:off x="8281989" y="2490788"/>
            <a:ext cx="457199"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C9F3C5-3455-43D5-9312-842D62475980}" type="TxLink">
              <a:rPr lang="en-US" sz="1050" b="0" i="0" u="none" strike="noStrike">
                <a:solidFill>
                  <a:schemeClr val="bg1"/>
                </a:solidFill>
                <a:latin typeface="Calibri"/>
                <a:cs typeface="Calibri"/>
              </a:rPr>
              <a:pPr algn="ctr"/>
              <a:t>76%</a:t>
            </a:fld>
            <a:endParaRPr lang="ru-RU" sz="900">
              <a:solidFill>
                <a:schemeClr val="bg1"/>
              </a:solidFill>
            </a:endParaRPr>
          </a:p>
        </xdr:txBody>
      </xdr:sp>
      <xdr:sp macro="" textlink="[1]Processing!K4">
        <xdr:nvSpPr>
          <xdr:cNvPr id="9" name="TextBox 8">
            <a:extLst>
              <a:ext uri="{FF2B5EF4-FFF2-40B4-BE49-F238E27FC236}">
                <a16:creationId xmlns:a16="http://schemas.microsoft.com/office/drawing/2014/main" id="{00000000-0008-0000-0500-000009000000}"/>
              </a:ext>
            </a:extLst>
          </xdr:cNvPr>
          <xdr:cNvSpPr txBox="1"/>
        </xdr:nvSpPr>
        <xdr:spPr>
          <a:xfrm>
            <a:off x="8739188" y="1639188"/>
            <a:ext cx="1000125"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36EAF1-327C-4A43-924D-449B7641C316}" type="TxLink">
              <a:rPr lang="en-US" sz="900" b="0" i="0" u="none" strike="noStrike">
                <a:solidFill>
                  <a:schemeClr val="bg1">
                    <a:lumMod val="50000"/>
                  </a:schemeClr>
                </a:solidFill>
                <a:latin typeface="Calibri"/>
                <a:cs typeface="Calibri"/>
              </a:rPr>
              <a:pPr algn="l"/>
              <a:t>successful calls</a:t>
            </a:fld>
            <a:endParaRPr lang="ru-RU" sz="700" b="0">
              <a:solidFill>
                <a:schemeClr val="bg1">
                  <a:lumMod val="50000"/>
                </a:schemeClr>
              </a:solidFill>
            </a:endParaRPr>
          </a:p>
        </xdr:txBody>
      </xdr:sp>
      <xdr:sp macro="" textlink="[1]Processing!J4">
        <xdr:nvSpPr>
          <xdr:cNvPr id="10" name="TextBox 9">
            <a:extLst>
              <a:ext uri="{FF2B5EF4-FFF2-40B4-BE49-F238E27FC236}">
                <a16:creationId xmlns:a16="http://schemas.microsoft.com/office/drawing/2014/main" id="{00000000-0008-0000-0500-00000A000000}"/>
              </a:ext>
            </a:extLst>
          </xdr:cNvPr>
          <xdr:cNvSpPr txBox="1"/>
        </xdr:nvSpPr>
        <xdr:spPr>
          <a:xfrm>
            <a:off x="8739188" y="2396426"/>
            <a:ext cx="1000125"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59811EB-76B0-4040-91CB-A2337973C140}" type="TxLink">
              <a:rPr lang="en-US" sz="900" b="0" i="0" u="none" strike="noStrike">
                <a:solidFill>
                  <a:schemeClr val="bg1">
                    <a:lumMod val="50000"/>
                  </a:schemeClr>
                </a:solidFill>
                <a:latin typeface="Calibri"/>
                <a:cs typeface="Calibri"/>
              </a:rPr>
              <a:pPr algn="l"/>
              <a:t>unsuccessful calls</a:t>
            </a:fld>
            <a:endParaRPr lang="ru-RU" sz="400" b="0">
              <a:solidFill>
                <a:schemeClr val="bg1">
                  <a:lumMod val="50000"/>
                </a:schemeClr>
              </a:solidFill>
            </a:endParaRPr>
          </a:p>
        </xdr:txBody>
      </xdr:sp>
      <xdr:sp macro="" textlink="[1]Processing!K6">
        <xdr:nvSpPr>
          <xdr:cNvPr id="11" name="TextBox 10">
            <a:extLst>
              <a:ext uri="{FF2B5EF4-FFF2-40B4-BE49-F238E27FC236}">
                <a16:creationId xmlns:a16="http://schemas.microsoft.com/office/drawing/2014/main" id="{00000000-0008-0000-0500-00000B000000}"/>
              </a:ext>
            </a:extLst>
          </xdr:cNvPr>
          <xdr:cNvSpPr txBox="1"/>
        </xdr:nvSpPr>
        <xdr:spPr>
          <a:xfrm>
            <a:off x="8739188" y="1809750"/>
            <a:ext cx="738187"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FD9A72-D403-4A9A-B8E1-CDC9B4248554}" type="TxLink">
              <a:rPr lang="en-US" sz="1200" b="0" i="0" u="none" strike="noStrike">
                <a:solidFill>
                  <a:schemeClr val="bg1"/>
                </a:solidFill>
                <a:latin typeface="Calibri"/>
                <a:cs typeface="Calibri"/>
              </a:rPr>
              <a:pPr algn="l"/>
              <a:t> 10,731 </a:t>
            </a:fld>
            <a:endParaRPr lang="ru-RU" sz="800" b="0">
              <a:solidFill>
                <a:schemeClr val="bg1"/>
              </a:solidFill>
            </a:endParaRPr>
          </a:p>
        </xdr:txBody>
      </xdr:sp>
      <xdr:sp macro="" textlink="[1]Processing!J6">
        <xdr:nvSpPr>
          <xdr:cNvPr id="12" name="TextBox 11">
            <a:extLst>
              <a:ext uri="{FF2B5EF4-FFF2-40B4-BE49-F238E27FC236}">
                <a16:creationId xmlns:a16="http://schemas.microsoft.com/office/drawing/2014/main" id="{00000000-0008-0000-0500-00000C000000}"/>
              </a:ext>
            </a:extLst>
          </xdr:cNvPr>
          <xdr:cNvSpPr txBox="1"/>
        </xdr:nvSpPr>
        <xdr:spPr>
          <a:xfrm>
            <a:off x="8739188" y="2557464"/>
            <a:ext cx="738187"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584AD-3007-42C7-A8BA-CAD9F8F3BFED}" type="TxLink">
              <a:rPr lang="en-US" sz="1200" b="0" i="0" u="none" strike="noStrike">
                <a:solidFill>
                  <a:schemeClr val="bg1"/>
                </a:solidFill>
                <a:latin typeface="Calibri"/>
                <a:cs typeface="Calibri"/>
              </a:rPr>
              <a:pPr algn="l"/>
              <a:t> 34,468 </a:t>
            </a:fld>
            <a:endParaRPr lang="ru-RU" sz="1000" b="0">
              <a:solidFill>
                <a:schemeClr val="bg1"/>
              </a:solidFill>
            </a:endParaRPr>
          </a:p>
        </xdr:txBody>
      </xdr:sp>
    </xdr:grpSp>
    <xdr:clientData/>
  </xdr:twoCellAnchor>
  <xdr:twoCellAnchor>
    <xdr:from>
      <xdr:col>6</xdr:col>
      <xdr:colOff>148673</xdr:colOff>
      <xdr:row>14</xdr:row>
      <xdr:rowOff>108558</xdr:rowOff>
    </xdr:from>
    <xdr:to>
      <xdr:col>12</xdr:col>
      <xdr:colOff>159357</xdr:colOff>
      <xdr:row>22</xdr:row>
      <xdr:rowOff>145582</xdr:rowOff>
    </xdr:to>
    <xdr:grpSp>
      <xdr:nvGrpSpPr>
        <xdr:cNvPr id="13" name="Группа 13">
          <a:extLst>
            <a:ext uri="{FF2B5EF4-FFF2-40B4-BE49-F238E27FC236}">
              <a16:creationId xmlns:a16="http://schemas.microsoft.com/office/drawing/2014/main" id="{00000000-0008-0000-0500-00000D000000}"/>
            </a:ext>
          </a:extLst>
        </xdr:cNvPr>
        <xdr:cNvGrpSpPr/>
      </xdr:nvGrpSpPr>
      <xdr:grpSpPr>
        <a:xfrm>
          <a:off x="4083591" y="2877574"/>
          <a:ext cx="3945602" cy="1619319"/>
          <a:chOff x="4107180" y="1402080"/>
          <a:chExt cx="3891915" cy="1642635"/>
        </a:xfrm>
      </xdr:grpSpPr>
      <xdr:sp macro="" textlink="">
        <xdr:nvSpPr>
          <xdr:cNvPr id="14" name="Прямоугольник: скругленные углы 14">
            <a:extLst>
              <a:ext uri="{FF2B5EF4-FFF2-40B4-BE49-F238E27FC236}">
                <a16:creationId xmlns:a16="http://schemas.microsoft.com/office/drawing/2014/main" id="{00000000-0008-0000-0500-00000E000000}"/>
              </a:ext>
            </a:extLst>
          </xdr:cNvPr>
          <xdr:cNvSpPr/>
        </xdr:nvSpPr>
        <xdr:spPr>
          <a:xfrm>
            <a:off x="4107180" y="1402080"/>
            <a:ext cx="3825240" cy="161724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15" name="Диаграмма 15">
            <a:extLst>
              <a:ext uri="{FF2B5EF4-FFF2-40B4-BE49-F238E27FC236}">
                <a16:creationId xmlns:a16="http://schemas.microsoft.com/office/drawing/2014/main" id="{00000000-0008-0000-0500-00000F000000}"/>
              </a:ext>
            </a:extLst>
          </xdr:cNvPr>
          <xdr:cNvGraphicFramePr>
            <a:graphicFrameLocks/>
          </xdr:cNvGraphicFramePr>
        </xdr:nvGraphicFramePr>
        <xdr:xfrm>
          <a:off x="4112895" y="1438275"/>
          <a:ext cx="3886200" cy="1606440"/>
        </xdr:xfrm>
        <a:graphic>
          <a:graphicData uri="http://schemas.openxmlformats.org/drawingml/2006/chart">
            <c:chart xmlns:c="http://schemas.openxmlformats.org/drawingml/2006/chart" xmlns:r="http://schemas.openxmlformats.org/officeDocument/2006/relationships" r:id="rId3"/>
          </a:graphicData>
        </a:graphic>
      </xdr:graphicFrame>
      <xdr:sp macro="" textlink="[1]Processing!O10">
        <xdr:nvSpPr>
          <xdr:cNvPr id="16" name="TextBox 15">
            <a:extLst>
              <a:ext uri="{FF2B5EF4-FFF2-40B4-BE49-F238E27FC236}">
                <a16:creationId xmlns:a16="http://schemas.microsoft.com/office/drawing/2014/main" id="{00000000-0008-0000-0500-000010000000}"/>
              </a:ext>
            </a:extLst>
          </xdr:cNvPr>
          <xdr:cNvSpPr txBox="1"/>
        </xdr:nvSpPr>
        <xdr:spPr>
          <a:xfrm>
            <a:off x="4213860" y="2537460"/>
            <a:ext cx="36804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6637E-3A75-4607-B244-5950A9FC7C21}" type="TxLink">
              <a:rPr lang="en-US" sz="1000" b="1" i="0" u="none" strike="noStrike">
                <a:solidFill>
                  <a:schemeClr val="bg1">
                    <a:lumMod val="50000"/>
                  </a:schemeClr>
                </a:solidFill>
                <a:latin typeface="Calibri"/>
                <a:cs typeface="Calibri"/>
              </a:rPr>
              <a:pPr algn="ctr"/>
              <a:t>↑Highest                      Average                      ↓Lowest</a:t>
            </a:fld>
            <a:endParaRPr lang="ru-RU" sz="1000" b="1">
              <a:solidFill>
                <a:schemeClr val="bg1">
                  <a:lumMod val="50000"/>
                </a:schemeClr>
              </a:solidFill>
            </a:endParaRPr>
          </a:p>
        </xdr:txBody>
      </xdr:sp>
      <xdr:sp macro="" textlink="[1]Processing!O5">
        <xdr:nvSpPr>
          <xdr:cNvPr id="17" name="TextBox 16">
            <a:extLst>
              <a:ext uri="{FF2B5EF4-FFF2-40B4-BE49-F238E27FC236}">
                <a16:creationId xmlns:a16="http://schemas.microsoft.com/office/drawing/2014/main" id="{00000000-0008-0000-0500-000011000000}"/>
              </a:ext>
            </a:extLst>
          </xdr:cNvPr>
          <xdr:cNvSpPr txBox="1"/>
        </xdr:nvSpPr>
        <xdr:spPr>
          <a:xfrm>
            <a:off x="451866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228ED-7383-4D66-B130-FA93E6B47646}" type="TxLink">
              <a:rPr lang="en-US" sz="1250" b="0" i="0" u="none" strike="noStrike">
                <a:solidFill>
                  <a:schemeClr val="bg1">
                    <a:lumMod val="95000"/>
                  </a:schemeClr>
                </a:solidFill>
                <a:latin typeface="Calibri"/>
                <a:cs typeface="Calibri"/>
              </a:rPr>
              <a:pPr algn="ctr"/>
              <a:t> 252,000 </a:t>
            </a:fld>
            <a:endParaRPr lang="ru-RU" sz="1250" b="0">
              <a:solidFill>
                <a:schemeClr val="bg1">
                  <a:lumMod val="95000"/>
                </a:schemeClr>
              </a:solidFill>
            </a:endParaRPr>
          </a:p>
        </xdr:txBody>
      </xdr:sp>
      <xdr:sp macro="" textlink="[1]Processing!O7">
        <xdr:nvSpPr>
          <xdr:cNvPr id="18" name="TextBox 17">
            <a:extLst>
              <a:ext uri="{FF2B5EF4-FFF2-40B4-BE49-F238E27FC236}">
                <a16:creationId xmlns:a16="http://schemas.microsoft.com/office/drawing/2014/main" id="{00000000-0008-0000-0500-000012000000}"/>
              </a:ext>
            </a:extLst>
          </xdr:cNvPr>
          <xdr:cNvSpPr txBox="1"/>
        </xdr:nvSpPr>
        <xdr:spPr>
          <a:xfrm>
            <a:off x="560070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1D77D-D596-4758-A224-36FAA5AF04EA}" type="TxLink">
              <a:rPr lang="en-US" sz="1250" b="0" i="0" u="none" strike="noStrike">
                <a:solidFill>
                  <a:schemeClr val="bg1">
                    <a:lumMod val="95000"/>
                  </a:schemeClr>
                </a:solidFill>
                <a:latin typeface="Calibri"/>
                <a:cs typeface="Calibri"/>
              </a:rPr>
              <a:pPr algn="ctr"/>
              <a:t> 108,000 </a:t>
            </a:fld>
            <a:endParaRPr lang="ru-RU" sz="1250" b="0">
              <a:solidFill>
                <a:schemeClr val="bg1">
                  <a:lumMod val="95000"/>
                </a:schemeClr>
              </a:solidFill>
            </a:endParaRPr>
          </a:p>
        </xdr:txBody>
      </xdr:sp>
      <xdr:sp macro="" textlink="[1]Processing!O9">
        <xdr:nvSpPr>
          <xdr:cNvPr id="19" name="TextBox 18">
            <a:extLst>
              <a:ext uri="{FF2B5EF4-FFF2-40B4-BE49-F238E27FC236}">
                <a16:creationId xmlns:a16="http://schemas.microsoft.com/office/drawing/2014/main" id="{00000000-0008-0000-0500-000013000000}"/>
              </a:ext>
            </a:extLst>
          </xdr:cNvPr>
          <xdr:cNvSpPr txBox="1"/>
        </xdr:nvSpPr>
        <xdr:spPr>
          <a:xfrm>
            <a:off x="6713220" y="2735580"/>
            <a:ext cx="900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6616E1-3C61-4614-A10C-0860068F30AD}" type="TxLink">
              <a:rPr lang="en-US" sz="1250" b="0" i="0" u="none" strike="noStrike">
                <a:solidFill>
                  <a:schemeClr val="bg1">
                    <a:lumMod val="95000"/>
                  </a:schemeClr>
                </a:solidFill>
                <a:latin typeface="Calibri"/>
                <a:cs typeface="Calibri"/>
              </a:rPr>
              <a:pPr algn="ctr"/>
              <a:t> 28,000 </a:t>
            </a:fld>
            <a:endParaRPr lang="ru-RU" sz="1250" b="0">
              <a:solidFill>
                <a:schemeClr val="bg1">
                  <a:lumMod val="95000"/>
                </a:schemeClr>
              </a:solidFill>
            </a:endParaRPr>
          </a:p>
        </xdr:txBody>
      </xdr:sp>
    </xdr:grpSp>
    <xdr:clientData/>
  </xdr:twoCellAnchor>
  <xdr:twoCellAnchor>
    <xdr:from>
      <xdr:col>0</xdr:col>
      <xdr:colOff>0</xdr:colOff>
      <xdr:row>23</xdr:row>
      <xdr:rowOff>59502</xdr:rowOff>
    </xdr:from>
    <xdr:to>
      <xdr:col>2</xdr:col>
      <xdr:colOff>475379</xdr:colOff>
      <xdr:row>31</xdr:row>
      <xdr:rowOff>71130</xdr:rowOff>
    </xdr:to>
    <xdr:grpSp>
      <xdr:nvGrpSpPr>
        <xdr:cNvPr id="20" name="Группа 20">
          <a:extLst>
            <a:ext uri="{FF2B5EF4-FFF2-40B4-BE49-F238E27FC236}">
              <a16:creationId xmlns:a16="http://schemas.microsoft.com/office/drawing/2014/main" id="{00000000-0008-0000-0500-000014000000}"/>
            </a:ext>
          </a:extLst>
        </xdr:cNvPr>
        <xdr:cNvGrpSpPr/>
      </xdr:nvGrpSpPr>
      <xdr:grpSpPr>
        <a:xfrm>
          <a:off x="0" y="4608600"/>
          <a:ext cx="1787018" cy="1593923"/>
          <a:chOff x="139505" y="3037114"/>
          <a:chExt cx="1761392" cy="1636835"/>
        </a:xfrm>
      </xdr:grpSpPr>
      <xdr:sp macro="" textlink="">
        <xdr:nvSpPr>
          <xdr:cNvPr id="21" name="Прямоугольник: скругленные углы 21">
            <a:extLst>
              <a:ext uri="{FF2B5EF4-FFF2-40B4-BE49-F238E27FC236}">
                <a16:creationId xmlns:a16="http://schemas.microsoft.com/office/drawing/2014/main" id="{00000000-0008-0000-0500-000015000000}"/>
              </a:ext>
            </a:extLst>
          </xdr:cNvPr>
          <xdr:cNvSpPr/>
        </xdr:nvSpPr>
        <xdr:spPr>
          <a:xfrm>
            <a:off x="146282" y="3037114"/>
            <a:ext cx="1747838" cy="1636835"/>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2" name="Диаграмма 22">
            <a:extLst>
              <a:ext uri="{FF2B5EF4-FFF2-40B4-BE49-F238E27FC236}">
                <a16:creationId xmlns:a16="http://schemas.microsoft.com/office/drawing/2014/main" id="{00000000-0008-0000-0500-000016000000}"/>
              </a:ext>
            </a:extLst>
          </xdr:cNvPr>
          <xdr:cNvGraphicFramePr>
            <a:graphicFrameLocks/>
          </xdr:cNvGraphicFramePr>
        </xdr:nvGraphicFramePr>
        <xdr:xfrm>
          <a:off x="139505" y="3121248"/>
          <a:ext cx="1761392" cy="146638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31</xdr:row>
      <xdr:rowOff>165686</xdr:rowOff>
    </xdr:from>
    <xdr:to>
      <xdr:col>2</xdr:col>
      <xdr:colOff>474387</xdr:colOff>
      <xdr:row>40</xdr:row>
      <xdr:rowOff>56157</xdr:rowOff>
    </xdr:to>
    <xdr:grpSp>
      <xdr:nvGrpSpPr>
        <xdr:cNvPr id="23" name="Группа 23">
          <a:extLst>
            <a:ext uri="{FF2B5EF4-FFF2-40B4-BE49-F238E27FC236}">
              <a16:creationId xmlns:a16="http://schemas.microsoft.com/office/drawing/2014/main" id="{00000000-0008-0000-0500-000017000000}"/>
            </a:ext>
          </a:extLst>
        </xdr:cNvPr>
        <xdr:cNvGrpSpPr/>
      </xdr:nvGrpSpPr>
      <xdr:grpSpPr>
        <a:xfrm>
          <a:off x="0" y="6297079"/>
          <a:ext cx="1786026" cy="1670553"/>
          <a:chOff x="4847659" y="6695070"/>
          <a:chExt cx="1760400" cy="1638300"/>
        </a:xfrm>
      </xdr:grpSpPr>
      <xdr:sp macro="" textlink="">
        <xdr:nvSpPr>
          <xdr:cNvPr id="24" name="Прямоугольник: скругленные углы 24">
            <a:extLst>
              <a:ext uri="{FF2B5EF4-FFF2-40B4-BE49-F238E27FC236}">
                <a16:creationId xmlns:a16="http://schemas.microsoft.com/office/drawing/2014/main" id="{00000000-0008-0000-0500-000018000000}"/>
              </a:ext>
            </a:extLst>
          </xdr:cNvPr>
          <xdr:cNvSpPr/>
        </xdr:nvSpPr>
        <xdr:spPr>
          <a:xfrm>
            <a:off x="4853940" y="6705600"/>
            <a:ext cx="1747838" cy="161724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5" name="Диаграмма 25">
            <a:extLst>
              <a:ext uri="{FF2B5EF4-FFF2-40B4-BE49-F238E27FC236}">
                <a16:creationId xmlns:a16="http://schemas.microsoft.com/office/drawing/2014/main" id="{00000000-0008-0000-0500-000019000000}"/>
              </a:ext>
            </a:extLst>
          </xdr:cNvPr>
          <xdr:cNvGraphicFramePr>
            <a:graphicFrameLocks/>
          </xdr:cNvGraphicFramePr>
        </xdr:nvGraphicFramePr>
        <xdr:xfrm>
          <a:off x="4847659" y="6695070"/>
          <a:ext cx="1760400" cy="16383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500-000001140000}"/>
                  </a:ext>
                </a:extLst>
              </xdr:cNvPr>
              <xdr:cNvSpPr/>
            </xdr:nvSpPr>
            <xdr:spPr bwMode="auto">
              <a:xfrm>
                <a:off x="4902350" y="8072626"/>
                <a:ext cx="487680" cy="2057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Total</a:t>
                </a:r>
              </a:p>
            </xdr:txBody>
          </xdr:sp>
        </mc:Choice>
        <mc:Fallback/>
      </mc:AlternateContent>
    </xdr:grpSp>
    <xdr:clientData/>
  </xdr:twoCellAnchor>
  <xdr:twoCellAnchor>
    <xdr:from>
      <xdr:col>6</xdr:col>
      <xdr:colOff>46225</xdr:colOff>
      <xdr:row>23</xdr:row>
      <xdr:rowOff>49343</xdr:rowOff>
    </xdr:from>
    <xdr:to>
      <xdr:col>9</xdr:col>
      <xdr:colOff>405028</xdr:colOff>
      <xdr:row>37</xdr:row>
      <xdr:rowOff>42914</xdr:rowOff>
    </xdr:to>
    <xdr:grpSp>
      <xdr:nvGrpSpPr>
        <xdr:cNvPr id="26" name="Группа 30">
          <a:extLst>
            <a:ext uri="{FF2B5EF4-FFF2-40B4-BE49-F238E27FC236}">
              <a16:creationId xmlns:a16="http://schemas.microsoft.com/office/drawing/2014/main" id="{00000000-0008-0000-0500-00001A000000}"/>
            </a:ext>
          </a:extLst>
        </xdr:cNvPr>
        <xdr:cNvGrpSpPr/>
      </xdr:nvGrpSpPr>
      <xdr:grpSpPr>
        <a:xfrm>
          <a:off x="3981143" y="4598441"/>
          <a:ext cx="2326262" cy="2762588"/>
          <a:chOff x="4145280" y="3009901"/>
          <a:chExt cx="2293620" cy="2804159"/>
        </a:xfrm>
      </xdr:grpSpPr>
      <xdr:sp macro="" textlink="">
        <xdr:nvSpPr>
          <xdr:cNvPr id="27" name="Прямоугольник: скругленные углы 31">
            <a:extLst>
              <a:ext uri="{FF2B5EF4-FFF2-40B4-BE49-F238E27FC236}">
                <a16:creationId xmlns:a16="http://schemas.microsoft.com/office/drawing/2014/main" id="{00000000-0008-0000-0500-00001B000000}"/>
              </a:ext>
            </a:extLst>
          </xdr:cNvPr>
          <xdr:cNvSpPr/>
        </xdr:nvSpPr>
        <xdr:spPr>
          <a:xfrm>
            <a:off x="4251690" y="3017520"/>
            <a:ext cx="2080800" cy="279654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28" name="Диаграмма 32">
            <a:extLst>
              <a:ext uri="{FF2B5EF4-FFF2-40B4-BE49-F238E27FC236}">
                <a16:creationId xmlns:a16="http://schemas.microsoft.com/office/drawing/2014/main" id="{00000000-0008-0000-0500-00001C000000}"/>
              </a:ext>
            </a:extLst>
          </xdr:cNvPr>
          <xdr:cNvGraphicFramePr>
            <a:graphicFrameLocks/>
          </xdr:cNvGraphicFramePr>
        </xdr:nvGraphicFramePr>
        <xdr:xfrm>
          <a:off x="4145280" y="3009901"/>
          <a:ext cx="2293620" cy="1813559"/>
        </xdr:xfrm>
        <a:graphic>
          <a:graphicData uri="http://schemas.openxmlformats.org/drawingml/2006/chart">
            <c:chart xmlns:c="http://schemas.openxmlformats.org/drawingml/2006/chart" xmlns:r="http://schemas.openxmlformats.org/officeDocument/2006/relationships" r:id="rId6"/>
          </a:graphicData>
        </a:graphic>
      </xdr:graphicFrame>
      <xdr:sp macro="" textlink="[1]Processing!N21">
        <xdr:nvSpPr>
          <xdr:cNvPr id="29" name="TextBox 28">
            <a:extLst>
              <a:ext uri="{FF2B5EF4-FFF2-40B4-BE49-F238E27FC236}">
                <a16:creationId xmlns:a16="http://schemas.microsoft.com/office/drawing/2014/main" id="{00000000-0008-0000-0500-00001D000000}"/>
              </a:ext>
            </a:extLst>
          </xdr:cNvPr>
          <xdr:cNvSpPr txBox="1"/>
        </xdr:nvSpPr>
        <xdr:spPr>
          <a:xfrm>
            <a:off x="4961097" y="3924300"/>
            <a:ext cx="738187" cy="24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8D7F73-A5A3-4C6E-ACAD-11CDA7662CAF}" type="TxLink">
              <a:rPr lang="en-US" sz="1500" b="0" i="0" u="none" strike="noStrike">
                <a:solidFill>
                  <a:schemeClr val="bg1"/>
                </a:solidFill>
                <a:latin typeface="Calibri"/>
                <a:cs typeface="Calibri"/>
              </a:rPr>
              <a:pPr algn="ctr"/>
              <a:t>35,2m</a:t>
            </a:fld>
            <a:endParaRPr lang="ru-RU" sz="1500" b="0">
              <a:solidFill>
                <a:schemeClr val="bg1"/>
              </a:solidFill>
            </a:endParaRPr>
          </a:p>
        </xdr:txBody>
      </xdr:sp>
    </xdr:grpSp>
    <xdr:clientData/>
  </xdr:twoCellAnchor>
  <xdr:twoCellAnchor>
    <xdr:from>
      <xdr:col>6</xdr:col>
      <xdr:colOff>144050</xdr:colOff>
      <xdr:row>37</xdr:row>
      <xdr:rowOff>124852</xdr:rowOff>
    </xdr:from>
    <xdr:to>
      <xdr:col>9</xdr:col>
      <xdr:colOff>297653</xdr:colOff>
      <xdr:row>40</xdr:row>
      <xdr:rowOff>64030</xdr:rowOff>
    </xdr:to>
    <xdr:grpSp>
      <xdr:nvGrpSpPr>
        <xdr:cNvPr id="30" name="Группа 34">
          <a:extLst>
            <a:ext uri="{FF2B5EF4-FFF2-40B4-BE49-F238E27FC236}">
              <a16:creationId xmlns:a16="http://schemas.microsoft.com/office/drawing/2014/main" id="{00000000-0008-0000-0500-00001E000000}"/>
            </a:ext>
          </a:extLst>
        </xdr:cNvPr>
        <xdr:cNvGrpSpPr/>
      </xdr:nvGrpSpPr>
      <xdr:grpSpPr>
        <a:xfrm>
          <a:off x="4078968" y="7442967"/>
          <a:ext cx="2121062" cy="532538"/>
          <a:chOff x="4259580" y="6231923"/>
          <a:chExt cx="2088420" cy="540956"/>
        </a:xfrm>
      </xdr:grpSpPr>
      <xdr:sp macro="" textlink="">
        <xdr:nvSpPr>
          <xdr:cNvPr id="31" name="Прямоугольник: скругленные углы 35">
            <a:extLst>
              <a:ext uri="{FF2B5EF4-FFF2-40B4-BE49-F238E27FC236}">
                <a16:creationId xmlns:a16="http://schemas.microsoft.com/office/drawing/2014/main" id="{00000000-0008-0000-0500-00001F000000}"/>
              </a:ext>
            </a:extLst>
          </xdr:cNvPr>
          <xdr:cNvSpPr/>
        </xdr:nvSpPr>
        <xdr:spPr>
          <a:xfrm>
            <a:off x="4267200" y="6231923"/>
            <a:ext cx="2080800" cy="540956"/>
          </a:xfrm>
          <a:prstGeom prst="roundRect">
            <a:avLst>
              <a:gd name="adj" fmla="val 15347"/>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32" name="Диаграмма 36">
            <a:extLst>
              <a:ext uri="{FF2B5EF4-FFF2-40B4-BE49-F238E27FC236}">
                <a16:creationId xmlns:a16="http://schemas.microsoft.com/office/drawing/2014/main" id="{00000000-0008-0000-0500-000020000000}"/>
              </a:ext>
            </a:extLst>
          </xdr:cNvPr>
          <xdr:cNvGraphicFramePr>
            <a:graphicFrameLocks/>
          </xdr:cNvGraphicFramePr>
        </xdr:nvGraphicFramePr>
        <xdr:xfrm>
          <a:off x="4259580" y="6258272"/>
          <a:ext cx="2080800" cy="458023"/>
        </xdr:xfrm>
        <a:graphic>
          <a:graphicData uri="http://schemas.openxmlformats.org/drawingml/2006/chart">
            <c:chart xmlns:c="http://schemas.openxmlformats.org/drawingml/2006/chart" xmlns:r="http://schemas.openxmlformats.org/officeDocument/2006/relationships" r:id="rId7"/>
          </a:graphicData>
        </a:graphic>
      </xdr:graphicFrame>
      <xdr:sp macro="" textlink="[1]Processing!O36">
        <xdr:nvSpPr>
          <xdr:cNvPr id="33" name="TextBox 32">
            <a:extLst>
              <a:ext uri="{FF2B5EF4-FFF2-40B4-BE49-F238E27FC236}">
                <a16:creationId xmlns:a16="http://schemas.microsoft.com/office/drawing/2014/main" id="{00000000-0008-0000-0500-000021000000}"/>
              </a:ext>
            </a:extLst>
          </xdr:cNvPr>
          <xdr:cNvSpPr txBox="1"/>
        </xdr:nvSpPr>
        <xdr:spPr>
          <a:xfrm>
            <a:off x="4295273" y="6418868"/>
            <a:ext cx="782052" cy="24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85ADE8-7CC6-44C3-ACC0-BE7C8E9E9293}" type="TxLink">
              <a:rPr lang="en-US" sz="1000" b="0" i="0" u="none" strike="noStrike">
                <a:solidFill>
                  <a:srgbClr val="00FFFF"/>
                </a:solidFill>
                <a:latin typeface="Calibri"/>
                <a:cs typeface="Calibri"/>
              </a:rPr>
              <a:pPr algn="ctr"/>
              <a:t>35,2million</a:t>
            </a:fld>
            <a:endParaRPr lang="ru-RU" sz="1200" b="0">
              <a:solidFill>
                <a:srgbClr val="00FFFF"/>
              </a:solidFill>
            </a:endParaRPr>
          </a:p>
        </xdr:txBody>
      </xdr:sp>
    </xdr:grpSp>
    <xdr:clientData/>
  </xdr:twoCellAnchor>
  <xdr:twoCellAnchor>
    <xdr:from>
      <xdr:col>19</xdr:col>
      <xdr:colOff>17218</xdr:colOff>
      <xdr:row>23</xdr:row>
      <xdr:rowOff>61195</xdr:rowOff>
    </xdr:from>
    <xdr:to>
      <xdr:col>24</xdr:col>
      <xdr:colOff>655752</xdr:colOff>
      <xdr:row>40</xdr:row>
      <xdr:rowOff>55362</xdr:rowOff>
    </xdr:to>
    <xdr:grpSp>
      <xdr:nvGrpSpPr>
        <xdr:cNvPr id="34" name="Группа 38">
          <a:extLst>
            <a:ext uri="{FF2B5EF4-FFF2-40B4-BE49-F238E27FC236}">
              <a16:creationId xmlns:a16="http://schemas.microsoft.com/office/drawing/2014/main" id="{00000000-0008-0000-0500-000022000000}"/>
            </a:ext>
          </a:extLst>
        </xdr:cNvPr>
        <xdr:cNvGrpSpPr/>
      </xdr:nvGrpSpPr>
      <xdr:grpSpPr>
        <a:xfrm>
          <a:off x="12477792" y="4610293"/>
          <a:ext cx="3917632" cy="3356544"/>
          <a:chOff x="9547860" y="6583680"/>
          <a:chExt cx="4594860" cy="2767860"/>
        </a:xfrm>
      </xdr:grpSpPr>
      <xdr:sp macro="" textlink="">
        <xdr:nvSpPr>
          <xdr:cNvPr id="35" name="Прямоугольник: скругленные углы 39">
            <a:extLst>
              <a:ext uri="{FF2B5EF4-FFF2-40B4-BE49-F238E27FC236}">
                <a16:creationId xmlns:a16="http://schemas.microsoft.com/office/drawing/2014/main" id="{00000000-0008-0000-0500-000023000000}"/>
              </a:ext>
            </a:extLst>
          </xdr:cNvPr>
          <xdr:cNvSpPr/>
        </xdr:nvSpPr>
        <xdr:spPr>
          <a:xfrm>
            <a:off x="9547860" y="6583680"/>
            <a:ext cx="4594860" cy="276786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36" name="Диаграмма 40">
            <a:extLst>
              <a:ext uri="{FF2B5EF4-FFF2-40B4-BE49-F238E27FC236}">
                <a16:creationId xmlns:a16="http://schemas.microsoft.com/office/drawing/2014/main" id="{00000000-0008-0000-0500-000024000000}"/>
              </a:ext>
            </a:extLst>
          </xdr:cNvPr>
          <xdr:cNvGraphicFramePr>
            <a:graphicFrameLocks/>
          </xdr:cNvGraphicFramePr>
        </xdr:nvGraphicFramePr>
        <xdr:xfrm>
          <a:off x="9563100" y="658368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12</xdr:col>
      <xdr:colOff>57238</xdr:colOff>
      <xdr:row>23</xdr:row>
      <xdr:rowOff>55268</xdr:rowOff>
    </xdr:from>
    <xdr:to>
      <xdr:col>18</xdr:col>
      <xdr:colOff>656451</xdr:colOff>
      <xdr:row>31</xdr:row>
      <xdr:rowOff>105656</xdr:rowOff>
    </xdr:to>
    <xdr:grpSp>
      <xdr:nvGrpSpPr>
        <xdr:cNvPr id="37" name="Группа 41">
          <a:extLst>
            <a:ext uri="{FF2B5EF4-FFF2-40B4-BE49-F238E27FC236}">
              <a16:creationId xmlns:a16="http://schemas.microsoft.com/office/drawing/2014/main" id="{00000000-0008-0000-0500-000025000000}"/>
            </a:ext>
          </a:extLst>
        </xdr:cNvPr>
        <xdr:cNvGrpSpPr/>
      </xdr:nvGrpSpPr>
      <xdr:grpSpPr>
        <a:xfrm>
          <a:off x="7927074" y="4604366"/>
          <a:ext cx="4534131" cy="1632683"/>
          <a:chOff x="6507597" y="6652260"/>
          <a:chExt cx="4899543" cy="1656000"/>
        </a:xfrm>
      </xdr:grpSpPr>
      <xdr:sp macro="" textlink="">
        <xdr:nvSpPr>
          <xdr:cNvPr id="38" name="Прямоугольник: скругленные углы 42">
            <a:extLst>
              <a:ext uri="{FF2B5EF4-FFF2-40B4-BE49-F238E27FC236}">
                <a16:creationId xmlns:a16="http://schemas.microsoft.com/office/drawing/2014/main" id="{00000000-0008-0000-0500-000026000000}"/>
              </a:ext>
            </a:extLst>
          </xdr:cNvPr>
          <xdr:cNvSpPr/>
        </xdr:nvSpPr>
        <xdr:spPr>
          <a:xfrm>
            <a:off x="6507597" y="6652260"/>
            <a:ext cx="4777740" cy="165600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39" name="Диаграмма 43">
            <a:extLst>
              <a:ext uri="{FF2B5EF4-FFF2-40B4-BE49-F238E27FC236}">
                <a16:creationId xmlns:a16="http://schemas.microsoft.com/office/drawing/2014/main" id="{00000000-0008-0000-0500-000027000000}"/>
              </a:ext>
            </a:extLst>
          </xdr:cNvPr>
          <xdr:cNvGraphicFramePr>
            <a:graphicFrameLocks/>
          </xdr:cNvGraphicFramePr>
        </xdr:nvGraphicFramePr>
        <xdr:xfrm>
          <a:off x="6576060" y="6743701"/>
          <a:ext cx="3314700" cy="149351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898380" y="672846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rPr>
              <a:t>Paid Calls Duration</a:t>
            </a:r>
          </a:p>
          <a:p>
            <a:r>
              <a:rPr lang="en-US" sz="900">
                <a:solidFill>
                  <a:schemeClr val="bg1"/>
                </a:solidFill>
              </a:rPr>
              <a:t>by Month</a:t>
            </a:r>
            <a:endParaRPr lang="ru-RU" sz="900">
              <a:solidFill>
                <a:schemeClr val="bg1"/>
              </a:solidFill>
            </a:endParaRPr>
          </a:p>
        </xdr:txBody>
      </xdr:sp>
      <xdr:sp macro="" textlink="[1]Processing!U42">
        <xdr:nvSpPr>
          <xdr:cNvPr id="41" name="Полилиния: фигура 45">
            <a:extLst>
              <a:ext uri="{FF2B5EF4-FFF2-40B4-BE49-F238E27FC236}">
                <a16:creationId xmlns:a16="http://schemas.microsoft.com/office/drawing/2014/main" id="{00000000-0008-0000-0500-000029000000}"/>
              </a:ext>
            </a:extLst>
          </xdr:cNvPr>
          <xdr:cNvSpPr/>
        </xdr:nvSpPr>
        <xdr:spPr>
          <a:xfrm>
            <a:off x="9997440" y="7254240"/>
            <a:ext cx="1295517" cy="303146"/>
          </a:xfrm>
          <a:custGeom>
            <a:avLst/>
            <a:gdLst>
              <a:gd name="connsiteX0" fmla="*/ 36944 w 1158357"/>
              <a:gd name="connsiteY0" fmla="*/ 0 h 234566"/>
              <a:gd name="connsiteX1" fmla="*/ 1158357 w 1158357"/>
              <a:gd name="connsiteY1" fmla="*/ 0 h 234566"/>
              <a:gd name="connsiteX2" fmla="*/ 1158357 w 1158357"/>
              <a:gd name="connsiteY2" fmla="*/ 234566 h 234566"/>
              <a:gd name="connsiteX3" fmla="*/ 36944 w 1158357"/>
              <a:gd name="connsiteY3" fmla="*/ 234566 h 234566"/>
              <a:gd name="connsiteX4" fmla="*/ 0 w 1158357"/>
              <a:gd name="connsiteY4" fmla="*/ 197622 h 234566"/>
              <a:gd name="connsiteX5" fmla="*/ 0 w 1158357"/>
              <a:gd name="connsiteY5" fmla="*/ 36944 h 234566"/>
              <a:gd name="connsiteX6" fmla="*/ 36944 w 1158357"/>
              <a:gd name="connsiteY6" fmla="*/ 0 h 2345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57" h="234566">
                <a:moveTo>
                  <a:pt x="36944" y="0"/>
                </a:moveTo>
                <a:lnTo>
                  <a:pt x="1158357" y="0"/>
                </a:lnTo>
                <a:lnTo>
                  <a:pt x="1158357" y="234566"/>
                </a:lnTo>
                <a:lnTo>
                  <a:pt x="36944" y="234566"/>
                </a:lnTo>
                <a:cubicBezTo>
                  <a:pt x="16540" y="234566"/>
                  <a:pt x="0" y="218026"/>
                  <a:pt x="0" y="197622"/>
                </a:cubicBezTo>
                <a:lnTo>
                  <a:pt x="0" y="36944"/>
                </a:lnTo>
                <a:cubicBezTo>
                  <a:pt x="0" y="16540"/>
                  <a:pt x="16540" y="0"/>
                  <a:pt x="36944" y="0"/>
                </a:cubicBezTo>
                <a:close/>
              </a:path>
            </a:pathLst>
          </a:custGeom>
          <a:gradFill flip="none" rotWithShape="1">
            <a:gsLst>
              <a:gs pos="68000">
                <a:srgbClr val="1A62FF"/>
              </a:gs>
              <a:gs pos="0">
                <a:srgbClr val="1DBAFC"/>
              </a:gs>
            </a:gsLst>
            <a:lin ang="18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51AA4974-C934-417B-B7BD-EE33880DCC76}" type="TxLink">
              <a:rPr lang="en-US" sz="1400" b="0" i="0" u="none" strike="noStrike">
                <a:solidFill>
                  <a:schemeClr val="bg1"/>
                </a:solidFill>
                <a:latin typeface="Calibri"/>
                <a:cs typeface="Calibri"/>
              </a:rPr>
              <a:pPr algn="ctr"/>
              <a:t>04:43 mm:ss</a:t>
            </a:fld>
            <a:endParaRPr lang="ru-RU" sz="2400">
              <a:solidFill>
                <a:schemeClr val="bg1"/>
              </a:solidFill>
            </a:endParaRPr>
          </a:p>
        </xdr:txBody>
      </xdr:sp>
      <xdr:sp macro="" textlink="[1]Processing!U40">
        <xdr:nvSpPr>
          <xdr:cNvPr id="42" name="TextBox 41">
            <a:extLst>
              <a:ext uri="{FF2B5EF4-FFF2-40B4-BE49-F238E27FC236}">
                <a16:creationId xmlns:a16="http://schemas.microsoft.com/office/drawing/2014/main" id="{00000000-0008-0000-0500-00002A000000}"/>
              </a:ext>
            </a:extLst>
          </xdr:cNvPr>
          <xdr:cNvSpPr txBox="1"/>
        </xdr:nvSpPr>
        <xdr:spPr>
          <a:xfrm>
            <a:off x="9944100" y="7703820"/>
            <a:ext cx="14630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657860-EE82-4E29-8144-D95F063C3470}" type="TxLink">
              <a:rPr lang="en-US" sz="900" b="1" i="0" u="none" strike="noStrike">
                <a:solidFill>
                  <a:schemeClr val="bg1">
                    <a:lumMod val="50000"/>
                  </a:schemeClr>
                </a:solidFill>
                <a:latin typeface="Calibri"/>
                <a:cs typeface="Calibri"/>
              </a:rPr>
              <a:pPr/>
              <a:t>Minimum    Maximum</a:t>
            </a:fld>
            <a:endParaRPr lang="ru-RU" sz="600" b="1">
              <a:solidFill>
                <a:schemeClr val="bg1">
                  <a:lumMod val="50000"/>
                </a:schemeClr>
              </a:solidFill>
            </a:endParaRPr>
          </a:p>
        </xdr:txBody>
      </xdr:sp>
      <xdr:sp macro="" textlink="[1]Processing!U44">
        <xdr:nvSpPr>
          <xdr:cNvPr id="43" name="TextBox 42">
            <a:extLst>
              <a:ext uri="{FF2B5EF4-FFF2-40B4-BE49-F238E27FC236}">
                <a16:creationId xmlns:a16="http://schemas.microsoft.com/office/drawing/2014/main" id="{00000000-0008-0000-0500-00002B000000}"/>
              </a:ext>
            </a:extLst>
          </xdr:cNvPr>
          <xdr:cNvSpPr txBox="1"/>
        </xdr:nvSpPr>
        <xdr:spPr>
          <a:xfrm>
            <a:off x="9997440" y="7871460"/>
            <a:ext cx="629879"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5EAB1D-6556-4B7C-A33C-22FD48FE70A5}" type="TxLink">
              <a:rPr lang="en-US" sz="1200" b="0" i="0" u="none" strike="noStrike">
                <a:solidFill>
                  <a:schemeClr val="bg1"/>
                </a:solidFill>
                <a:latin typeface="Calibri"/>
                <a:cs typeface="Calibri"/>
              </a:rPr>
              <a:pPr/>
              <a:t>02:31</a:t>
            </a:fld>
            <a:endParaRPr lang="ru-RU" sz="700" b="1">
              <a:solidFill>
                <a:schemeClr val="bg1"/>
              </a:solidFill>
            </a:endParaRPr>
          </a:p>
        </xdr:txBody>
      </xdr:sp>
      <xdr:sp macro="" textlink="[1]Processing!U46">
        <xdr:nvSpPr>
          <xdr:cNvPr id="44" name="TextBox 43">
            <a:extLst>
              <a:ext uri="{FF2B5EF4-FFF2-40B4-BE49-F238E27FC236}">
                <a16:creationId xmlns:a16="http://schemas.microsoft.com/office/drawing/2014/main" id="{00000000-0008-0000-0500-00002C000000}"/>
              </a:ext>
            </a:extLst>
          </xdr:cNvPr>
          <xdr:cNvSpPr txBox="1"/>
        </xdr:nvSpPr>
        <xdr:spPr>
          <a:xfrm>
            <a:off x="10607040" y="7871460"/>
            <a:ext cx="629879"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A1D28D-47F1-488C-BCB5-B3C179569EEA}" type="TxLink">
              <a:rPr lang="en-US" sz="1200" b="0" i="0" u="none" strike="noStrike">
                <a:solidFill>
                  <a:schemeClr val="bg1"/>
                </a:solidFill>
                <a:latin typeface="Calibri"/>
                <a:cs typeface="Calibri"/>
              </a:rPr>
              <a:pPr/>
              <a:t>06:21</a:t>
            </a:fld>
            <a:endParaRPr lang="ru-RU" sz="800" b="1">
              <a:solidFill>
                <a:schemeClr val="bg1"/>
              </a:solidFill>
            </a:endParaRPr>
          </a:p>
        </xdr:txBody>
      </xdr:sp>
    </xdr:grpSp>
    <xdr:clientData/>
  </xdr:twoCellAnchor>
  <xdr:twoCellAnchor>
    <xdr:from>
      <xdr:col>9</xdr:col>
      <xdr:colOff>416035</xdr:colOff>
      <xdr:row>32</xdr:row>
      <xdr:rowOff>22141</xdr:rowOff>
    </xdr:from>
    <xdr:to>
      <xdr:col>16</xdr:col>
      <xdr:colOff>248404</xdr:colOff>
      <xdr:row>40</xdr:row>
      <xdr:rowOff>53983</xdr:rowOff>
    </xdr:to>
    <xdr:grpSp>
      <xdr:nvGrpSpPr>
        <xdr:cNvPr id="45" name="Группа 49">
          <a:extLst>
            <a:ext uri="{FF2B5EF4-FFF2-40B4-BE49-F238E27FC236}">
              <a16:creationId xmlns:a16="http://schemas.microsoft.com/office/drawing/2014/main" id="{00000000-0008-0000-0500-00002D000000}"/>
            </a:ext>
          </a:extLst>
        </xdr:cNvPr>
        <xdr:cNvGrpSpPr/>
      </xdr:nvGrpSpPr>
      <xdr:grpSpPr>
        <a:xfrm>
          <a:off x="6318412" y="6351321"/>
          <a:ext cx="4423107" cy="1614137"/>
          <a:chOff x="6591300" y="5189220"/>
          <a:chExt cx="4305300" cy="1813560"/>
        </a:xfrm>
      </xdr:grpSpPr>
      <xdr:sp macro="" textlink="">
        <xdr:nvSpPr>
          <xdr:cNvPr id="46" name="Прямоугольник: скругленные углы 50">
            <a:extLst>
              <a:ext uri="{FF2B5EF4-FFF2-40B4-BE49-F238E27FC236}">
                <a16:creationId xmlns:a16="http://schemas.microsoft.com/office/drawing/2014/main" id="{00000000-0008-0000-0500-00002E000000}"/>
              </a:ext>
            </a:extLst>
          </xdr:cNvPr>
          <xdr:cNvSpPr/>
        </xdr:nvSpPr>
        <xdr:spPr>
          <a:xfrm>
            <a:off x="6591300" y="5189220"/>
            <a:ext cx="4305300" cy="1813560"/>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47" name="Диаграмма 51">
            <a:extLst>
              <a:ext uri="{FF2B5EF4-FFF2-40B4-BE49-F238E27FC236}">
                <a16:creationId xmlns:a16="http://schemas.microsoft.com/office/drawing/2014/main" id="{00000000-0008-0000-0500-00002F000000}"/>
              </a:ext>
            </a:extLst>
          </xdr:cNvPr>
          <xdr:cNvGraphicFramePr>
            <a:graphicFrameLocks/>
          </xdr:cNvGraphicFramePr>
        </xdr:nvGraphicFramePr>
        <xdr:xfrm>
          <a:off x="6697980" y="5189220"/>
          <a:ext cx="4076700" cy="169926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15</xdr:col>
      <xdr:colOff>75530</xdr:colOff>
      <xdr:row>14</xdr:row>
      <xdr:rowOff>120406</xdr:rowOff>
    </xdr:from>
    <xdr:to>
      <xdr:col>18</xdr:col>
      <xdr:colOff>178051</xdr:colOff>
      <xdr:row>22</xdr:row>
      <xdr:rowOff>129515</xdr:rowOff>
    </xdr:to>
    <xdr:grpSp>
      <xdr:nvGrpSpPr>
        <xdr:cNvPr id="48" name="Группа 52">
          <a:extLst>
            <a:ext uri="{FF2B5EF4-FFF2-40B4-BE49-F238E27FC236}">
              <a16:creationId xmlns:a16="http://schemas.microsoft.com/office/drawing/2014/main" id="{00000000-0008-0000-0500-000030000000}"/>
            </a:ext>
          </a:extLst>
        </xdr:cNvPr>
        <xdr:cNvGrpSpPr/>
      </xdr:nvGrpSpPr>
      <xdr:grpSpPr>
        <a:xfrm>
          <a:off x="9912825" y="2889422"/>
          <a:ext cx="2069980" cy="1591404"/>
          <a:chOff x="10134600" y="846665"/>
          <a:chExt cx="2048934" cy="1710267"/>
        </a:xfrm>
      </xdr:grpSpPr>
      <xdr:sp macro="" textlink="">
        <xdr:nvSpPr>
          <xdr:cNvPr id="49" name="Прямоугольник: скругленные углы 53">
            <a:extLst>
              <a:ext uri="{FF2B5EF4-FFF2-40B4-BE49-F238E27FC236}">
                <a16:creationId xmlns:a16="http://schemas.microsoft.com/office/drawing/2014/main" id="{00000000-0008-0000-0500-000031000000}"/>
              </a:ext>
            </a:extLst>
          </xdr:cNvPr>
          <xdr:cNvSpPr/>
        </xdr:nvSpPr>
        <xdr:spPr>
          <a:xfrm>
            <a:off x="10134600" y="846665"/>
            <a:ext cx="2040466" cy="1710267"/>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0" name="Диаграмма 54">
            <a:extLst>
              <a:ext uri="{FF2B5EF4-FFF2-40B4-BE49-F238E27FC236}">
                <a16:creationId xmlns:a16="http://schemas.microsoft.com/office/drawing/2014/main" id="{00000000-0008-0000-0500-000032000000}"/>
              </a:ext>
            </a:extLst>
          </xdr:cNvPr>
          <xdr:cNvGraphicFramePr>
            <a:graphicFrameLocks/>
          </xdr:cNvGraphicFramePr>
        </xdr:nvGraphicFramePr>
        <xdr:xfrm>
          <a:off x="10224348" y="868305"/>
          <a:ext cx="1959186" cy="165048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20</xdr:col>
      <xdr:colOff>476685</xdr:colOff>
      <xdr:row>14</xdr:row>
      <xdr:rowOff>120408</xdr:rowOff>
    </xdr:from>
    <xdr:to>
      <xdr:col>25</xdr:col>
      <xdr:colOff>12286</xdr:colOff>
      <xdr:row>22</xdr:row>
      <xdr:rowOff>135316</xdr:rowOff>
    </xdr:to>
    <xdr:grpSp>
      <xdr:nvGrpSpPr>
        <xdr:cNvPr id="51" name="Группа 55">
          <a:extLst>
            <a:ext uri="{FF2B5EF4-FFF2-40B4-BE49-F238E27FC236}">
              <a16:creationId xmlns:a16="http://schemas.microsoft.com/office/drawing/2014/main" id="{00000000-0008-0000-0500-000033000000}"/>
            </a:ext>
          </a:extLst>
        </xdr:cNvPr>
        <xdr:cNvGrpSpPr/>
      </xdr:nvGrpSpPr>
      <xdr:grpSpPr>
        <a:xfrm>
          <a:off x="13593078" y="2889424"/>
          <a:ext cx="2814700" cy="1597203"/>
          <a:chOff x="12834928" y="728134"/>
          <a:chExt cx="2660766" cy="1710267"/>
        </a:xfrm>
      </xdr:grpSpPr>
      <xdr:sp macro="" textlink="">
        <xdr:nvSpPr>
          <xdr:cNvPr id="52" name="Прямоугольник: скругленные углы 56">
            <a:extLst>
              <a:ext uri="{FF2B5EF4-FFF2-40B4-BE49-F238E27FC236}">
                <a16:creationId xmlns:a16="http://schemas.microsoft.com/office/drawing/2014/main" id="{00000000-0008-0000-0500-000034000000}"/>
              </a:ext>
            </a:extLst>
          </xdr:cNvPr>
          <xdr:cNvSpPr/>
        </xdr:nvSpPr>
        <xdr:spPr>
          <a:xfrm>
            <a:off x="12886266" y="728134"/>
            <a:ext cx="2582334" cy="1710267"/>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3" name="Диаграмма 57">
            <a:extLst>
              <a:ext uri="{FF2B5EF4-FFF2-40B4-BE49-F238E27FC236}">
                <a16:creationId xmlns:a16="http://schemas.microsoft.com/office/drawing/2014/main" id="{00000000-0008-0000-0500-000035000000}"/>
              </a:ext>
            </a:extLst>
          </xdr:cNvPr>
          <xdr:cNvGraphicFramePr>
            <a:graphicFrameLocks/>
          </xdr:cNvGraphicFramePr>
        </xdr:nvGraphicFramePr>
        <xdr:xfrm>
          <a:off x="12834928" y="742527"/>
          <a:ext cx="2660766" cy="165048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9</xdr:col>
      <xdr:colOff>426194</xdr:colOff>
      <xdr:row>23</xdr:row>
      <xdr:rowOff>33255</xdr:rowOff>
    </xdr:from>
    <xdr:to>
      <xdr:col>11</xdr:col>
      <xdr:colOff>582312</xdr:colOff>
      <xdr:row>31</xdr:row>
      <xdr:rowOff>107430</xdr:rowOff>
    </xdr:to>
    <xdr:sp macro="" textlink="">
      <xdr:nvSpPr>
        <xdr:cNvPr id="54" name="Прямоугольник: скругленные углы 58">
          <a:extLst>
            <a:ext uri="{FF2B5EF4-FFF2-40B4-BE49-F238E27FC236}">
              <a16:creationId xmlns:a16="http://schemas.microsoft.com/office/drawing/2014/main" id="{00000000-0008-0000-0500-000036000000}"/>
            </a:ext>
          </a:extLst>
        </xdr:cNvPr>
        <xdr:cNvSpPr/>
      </xdr:nvSpPr>
      <xdr:spPr>
        <a:xfrm>
          <a:off x="6369794" y="4560805"/>
          <a:ext cx="1476918" cy="1648975"/>
        </a:xfrm>
        <a:prstGeom prst="roundRect">
          <a:avLst>
            <a:gd name="adj" fmla="val 6149"/>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16</xdr:col>
      <xdr:colOff>361935</xdr:colOff>
      <xdr:row>32</xdr:row>
      <xdr:rowOff>21644</xdr:rowOff>
    </xdr:from>
    <xdr:to>
      <xdr:col>18</xdr:col>
      <xdr:colOff>529649</xdr:colOff>
      <xdr:row>40</xdr:row>
      <xdr:rowOff>43106</xdr:rowOff>
    </xdr:to>
    <xdr:sp macro="" textlink="">
      <xdr:nvSpPr>
        <xdr:cNvPr id="55" name="Прямоугольник: скругленные углы 59">
          <a:extLst>
            <a:ext uri="{FF2B5EF4-FFF2-40B4-BE49-F238E27FC236}">
              <a16:creationId xmlns:a16="http://schemas.microsoft.com/office/drawing/2014/main" id="{00000000-0008-0000-0500-000037000000}"/>
            </a:ext>
          </a:extLst>
        </xdr:cNvPr>
        <xdr:cNvSpPr/>
      </xdr:nvSpPr>
      <xdr:spPr>
        <a:xfrm>
          <a:off x="10928335" y="6320844"/>
          <a:ext cx="1488514" cy="1596262"/>
        </a:xfrm>
        <a:prstGeom prst="roundRect">
          <a:avLst>
            <a:gd name="adj" fmla="val 6149"/>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18</xdr:col>
      <xdr:colOff>261609</xdr:colOff>
      <xdr:row>14</xdr:row>
      <xdr:rowOff>121901</xdr:rowOff>
    </xdr:from>
    <xdr:to>
      <xdr:col>20</xdr:col>
      <xdr:colOff>429323</xdr:colOff>
      <xdr:row>22</xdr:row>
      <xdr:rowOff>142786</xdr:rowOff>
    </xdr:to>
    <xdr:sp macro="" textlink="">
      <xdr:nvSpPr>
        <xdr:cNvPr id="56" name="Прямоугольник: скругленные углы 60">
          <a:extLst>
            <a:ext uri="{FF2B5EF4-FFF2-40B4-BE49-F238E27FC236}">
              <a16:creationId xmlns:a16="http://schemas.microsoft.com/office/drawing/2014/main" id="{00000000-0008-0000-0500-000038000000}"/>
            </a:ext>
          </a:extLst>
        </xdr:cNvPr>
        <xdr:cNvSpPr/>
      </xdr:nvSpPr>
      <xdr:spPr>
        <a:xfrm>
          <a:off x="12148809" y="2877801"/>
          <a:ext cx="1488514" cy="1595685"/>
        </a:xfrm>
        <a:prstGeom prst="roundRect">
          <a:avLst>
            <a:gd name="adj" fmla="val 6149"/>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0</xdr:col>
      <xdr:colOff>18380</xdr:colOff>
      <xdr:row>7</xdr:row>
      <xdr:rowOff>62698</xdr:rowOff>
    </xdr:from>
    <xdr:to>
      <xdr:col>4</xdr:col>
      <xdr:colOff>494758</xdr:colOff>
      <xdr:row>13</xdr:row>
      <xdr:rowOff>142735</xdr:rowOff>
    </xdr:to>
    <xdr:sp macro="" textlink="">
      <xdr:nvSpPr>
        <xdr:cNvPr id="57" name="Прямоугольник: скругленные углы 61">
          <a:extLst>
            <a:ext uri="{FF2B5EF4-FFF2-40B4-BE49-F238E27FC236}">
              <a16:creationId xmlns:a16="http://schemas.microsoft.com/office/drawing/2014/main" id="{00000000-0008-0000-0500-000039000000}"/>
            </a:ext>
          </a:extLst>
        </xdr:cNvPr>
        <xdr:cNvSpPr/>
      </xdr:nvSpPr>
      <xdr:spPr>
        <a:xfrm>
          <a:off x="18380" y="1440648"/>
          <a:ext cx="3117978" cy="126113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b="0">
            <a:solidFill>
              <a:schemeClr val="bg1"/>
            </a:solidFill>
          </a:endParaRPr>
        </a:p>
      </xdr:txBody>
    </xdr:sp>
    <xdr:clientData/>
  </xdr:twoCellAnchor>
  <xdr:twoCellAnchor>
    <xdr:from>
      <xdr:col>5</xdr:col>
      <xdr:colOff>50958</xdr:colOff>
      <xdr:row>7</xdr:row>
      <xdr:rowOff>62698</xdr:rowOff>
    </xdr:from>
    <xdr:to>
      <xdr:col>9</xdr:col>
      <xdr:colOff>527337</xdr:colOff>
      <xdr:row>13</xdr:row>
      <xdr:rowOff>142735</xdr:rowOff>
    </xdr:to>
    <xdr:sp macro="" textlink="">
      <xdr:nvSpPr>
        <xdr:cNvPr id="58" name="Прямоугольник: скругленные углы 62">
          <a:extLst>
            <a:ext uri="{FF2B5EF4-FFF2-40B4-BE49-F238E27FC236}">
              <a16:creationId xmlns:a16="http://schemas.microsoft.com/office/drawing/2014/main" id="{00000000-0008-0000-0500-00003A000000}"/>
            </a:ext>
          </a:extLst>
        </xdr:cNvPr>
        <xdr:cNvSpPr/>
      </xdr:nvSpPr>
      <xdr:spPr>
        <a:xfrm>
          <a:off x="3352958" y="1440648"/>
          <a:ext cx="3117979" cy="126113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US" sz="2800">
              <a:solidFill>
                <a:schemeClr val="bg1"/>
              </a:solidFill>
            </a:rPr>
            <a:t> </a:t>
          </a:r>
        </a:p>
      </xdr:txBody>
    </xdr:sp>
    <xdr:clientData/>
  </xdr:twoCellAnchor>
  <xdr:twoCellAnchor>
    <xdr:from>
      <xdr:col>10</xdr:col>
      <xdr:colOff>95132</xdr:colOff>
      <xdr:row>5</xdr:row>
      <xdr:rowOff>196252</xdr:rowOff>
    </xdr:from>
    <xdr:to>
      <xdr:col>14</xdr:col>
      <xdr:colOff>571510</xdr:colOff>
      <xdr:row>13</xdr:row>
      <xdr:rowOff>142735</xdr:rowOff>
    </xdr:to>
    <xdr:sp macro="" textlink="">
      <xdr:nvSpPr>
        <xdr:cNvPr id="59" name="Прямоугольник: скругленные углы 7167">
          <a:extLst>
            <a:ext uri="{FF2B5EF4-FFF2-40B4-BE49-F238E27FC236}">
              <a16:creationId xmlns:a16="http://schemas.microsoft.com/office/drawing/2014/main" id="{00000000-0008-0000-0500-00003B000000}"/>
            </a:ext>
          </a:extLst>
        </xdr:cNvPr>
        <xdr:cNvSpPr/>
      </xdr:nvSpPr>
      <xdr:spPr>
        <a:xfrm>
          <a:off x="6699132" y="1180502"/>
          <a:ext cx="3117978" cy="1521283"/>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clientData/>
  </xdr:twoCellAnchor>
  <xdr:twoCellAnchor>
    <xdr:from>
      <xdr:col>15</xdr:col>
      <xdr:colOff>127710</xdr:colOff>
      <xdr:row>7</xdr:row>
      <xdr:rowOff>62698</xdr:rowOff>
    </xdr:from>
    <xdr:to>
      <xdr:col>19</xdr:col>
      <xdr:colOff>604089</xdr:colOff>
      <xdr:row>13</xdr:row>
      <xdr:rowOff>142735</xdr:rowOff>
    </xdr:to>
    <xdr:sp macro="" textlink="">
      <xdr:nvSpPr>
        <xdr:cNvPr id="60" name="Прямоугольник: скругленные углы 7169">
          <a:extLst>
            <a:ext uri="{FF2B5EF4-FFF2-40B4-BE49-F238E27FC236}">
              <a16:creationId xmlns:a16="http://schemas.microsoft.com/office/drawing/2014/main" id="{00000000-0008-0000-0500-00003C000000}"/>
            </a:ext>
          </a:extLst>
        </xdr:cNvPr>
        <xdr:cNvSpPr/>
      </xdr:nvSpPr>
      <xdr:spPr>
        <a:xfrm>
          <a:off x="10033710" y="1440648"/>
          <a:ext cx="3117979" cy="126113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US" sz="2800">
            <a:solidFill>
              <a:schemeClr val="bg1"/>
            </a:solidFill>
          </a:endParaRPr>
        </a:p>
      </xdr:txBody>
    </xdr:sp>
    <xdr:clientData/>
  </xdr:twoCellAnchor>
  <xdr:twoCellAnchor>
    <xdr:from>
      <xdr:col>20</xdr:col>
      <xdr:colOff>160288</xdr:colOff>
      <xdr:row>7</xdr:row>
      <xdr:rowOff>62698</xdr:rowOff>
    </xdr:from>
    <xdr:to>
      <xdr:col>24</xdr:col>
      <xdr:colOff>636666</xdr:colOff>
      <xdr:row>13</xdr:row>
      <xdr:rowOff>142735</xdr:rowOff>
    </xdr:to>
    <xdr:sp macro="" textlink="">
      <xdr:nvSpPr>
        <xdr:cNvPr id="61" name="Прямоугольник: скругленные углы 7170">
          <a:extLst>
            <a:ext uri="{FF2B5EF4-FFF2-40B4-BE49-F238E27FC236}">
              <a16:creationId xmlns:a16="http://schemas.microsoft.com/office/drawing/2014/main" id="{00000000-0008-0000-0500-00003D000000}"/>
            </a:ext>
          </a:extLst>
        </xdr:cNvPr>
        <xdr:cNvSpPr/>
      </xdr:nvSpPr>
      <xdr:spPr>
        <a:xfrm>
          <a:off x="13368288" y="1440648"/>
          <a:ext cx="3117978" cy="1261137"/>
        </a:xfrm>
        <a:prstGeom prst="roundRect">
          <a:avLst>
            <a:gd name="adj" fmla="val 6149"/>
          </a:avLst>
        </a:prstGeom>
        <a:solidFill>
          <a:srgbClr val="9CDCBB"/>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uk-UA" sz="2800">
            <a:solidFill>
              <a:schemeClr val="bg1"/>
            </a:solidFill>
          </a:endParaRPr>
        </a:p>
      </xdr:txBody>
    </xdr:sp>
    <xdr:clientData/>
  </xdr:twoCellAnchor>
  <xdr:twoCellAnchor>
    <xdr:from>
      <xdr:col>11</xdr:col>
      <xdr:colOff>11106</xdr:colOff>
      <xdr:row>6</xdr:row>
      <xdr:rowOff>35261</xdr:rowOff>
    </xdr:from>
    <xdr:to>
      <xdr:col>14</xdr:col>
      <xdr:colOff>113129</xdr:colOff>
      <xdr:row>8</xdr:row>
      <xdr:rowOff>474</xdr:rowOff>
    </xdr:to>
    <xdr:sp macro="" textlink="[1]Processing!S16">
      <xdr:nvSpPr>
        <xdr:cNvPr id="62" name="TextBox 61">
          <a:extLst>
            <a:ext uri="{FF2B5EF4-FFF2-40B4-BE49-F238E27FC236}">
              <a16:creationId xmlns:a16="http://schemas.microsoft.com/office/drawing/2014/main" id="{00000000-0008-0000-0500-00003E000000}"/>
            </a:ext>
          </a:extLst>
        </xdr:cNvPr>
        <xdr:cNvSpPr txBox="1"/>
      </xdr:nvSpPr>
      <xdr:spPr>
        <a:xfrm>
          <a:off x="7275506" y="1216361"/>
          <a:ext cx="2083223"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0BB831-2F65-41BC-AD1A-4C6720426AB5}" type="TxLink">
            <a:rPr lang="en-US" sz="1600" b="1" i="0" u="none" strike="noStrike">
              <a:solidFill>
                <a:srgbClr val="2D7F54"/>
              </a:solidFill>
              <a:latin typeface="Calibri"/>
              <a:ea typeface="+mn-ea"/>
              <a:cs typeface="Calibri"/>
            </a:rPr>
            <a:pPr marL="0" indent="0" algn="ctr"/>
            <a:t>Marketing vs Selling</a:t>
          </a:fld>
          <a:endParaRPr lang="ru-RU" sz="1600" b="1" i="0" u="none" strike="noStrike">
            <a:solidFill>
              <a:srgbClr val="2D7F54"/>
            </a:solidFill>
            <a:latin typeface="Calibri"/>
            <a:ea typeface="+mn-ea"/>
            <a:cs typeface="Calibri"/>
          </a:endParaRPr>
        </a:p>
      </xdr:txBody>
    </xdr:sp>
    <xdr:clientData/>
  </xdr:twoCellAnchor>
  <xdr:twoCellAnchor>
    <xdr:from>
      <xdr:col>10</xdr:col>
      <xdr:colOff>615087</xdr:colOff>
      <xdr:row>5</xdr:row>
      <xdr:rowOff>102125</xdr:rowOff>
    </xdr:from>
    <xdr:to>
      <xdr:col>13</xdr:col>
      <xdr:colOff>596028</xdr:colOff>
      <xdr:row>14</xdr:row>
      <xdr:rowOff>3630</xdr:rowOff>
    </xdr:to>
    <xdr:graphicFrame macro="">
      <xdr:nvGraphicFramePr>
        <xdr:cNvPr id="63" name="Диаграмма 7172">
          <a:extLst>
            <a:ext uri="{FF2B5EF4-FFF2-40B4-BE49-F238E27FC236}">
              <a16:creationId xmlns:a16="http://schemas.microsoft.com/office/drawing/2014/main" id="{00000000-0008-0000-05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122392</xdr:colOff>
      <xdr:row>14</xdr:row>
      <xdr:rowOff>156414</xdr:rowOff>
    </xdr:from>
    <xdr:to>
      <xdr:col>5</xdr:col>
      <xdr:colOff>542166</xdr:colOff>
      <xdr:row>22</xdr:row>
      <xdr:rowOff>116513</xdr:rowOff>
    </xdr:to>
    <mc:AlternateContent xmlns:mc="http://schemas.openxmlformats.org/markup-compatibility/2006" xmlns:a14="http://schemas.microsoft.com/office/drawing/2010/main">
      <mc:Choice Requires="a14">
        <xdr:graphicFrame macro="">
          <xdr:nvGraphicFramePr>
            <xdr:cNvPr id="5120" name="Products 1">
              <a:extLst>
                <a:ext uri="{FF2B5EF4-FFF2-40B4-BE49-F238E27FC236}">
                  <a16:creationId xmlns:a16="http://schemas.microsoft.com/office/drawing/2014/main" id="{00000000-0008-0000-0500-000000140000}"/>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22392" y="2823414"/>
              <a:ext cx="3753524" cy="148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528786</xdr:colOff>
      <xdr:row>23</xdr:row>
      <xdr:rowOff>71589</xdr:rowOff>
    </xdr:from>
    <xdr:to>
      <xdr:col>11</xdr:col>
      <xdr:colOff>511202</xdr:colOff>
      <xdr:row>31</xdr:row>
      <xdr:rowOff>118251</xdr:rowOff>
    </xdr:to>
    <mc:AlternateContent xmlns:mc="http://schemas.openxmlformats.org/markup-compatibility/2006" xmlns:a14="http://schemas.microsoft.com/office/drawing/2010/main">
      <mc:Choice Requires="a14">
        <xdr:graphicFrame macro="">
          <xdr:nvGraphicFramePr>
            <xdr:cNvPr id="5122" name="Month 1">
              <a:extLst>
                <a:ext uri="{FF2B5EF4-FFF2-40B4-BE49-F238E27FC236}">
                  <a16:creationId xmlns:a16="http://schemas.microsoft.com/office/drawing/2014/main" id="{00000000-0008-0000-0500-00000214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529536" y="4453089"/>
              <a:ext cx="1315916" cy="1570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456482</xdr:colOff>
      <xdr:row>14</xdr:row>
      <xdr:rowOff>174346</xdr:rowOff>
    </xdr:from>
    <xdr:to>
      <xdr:col>20</xdr:col>
      <xdr:colOff>270496</xdr:colOff>
      <xdr:row>22</xdr:row>
      <xdr:rowOff>53125</xdr:rowOff>
    </xdr:to>
    <mc:AlternateContent xmlns:mc="http://schemas.openxmlformats.org/markup-compatibility/2006" xmlns:a14="http://schemas.microsoft.com/office/drawing/2010/main">
      <mc:Choice Requires="a14">
        <xdr:graphicFrame macro="">
          <xdr:nvGraphicFramePr>
            <xdr:cNvPr id="5123" name="Teams 1">
              <a:extLst>
                <a:ext uri="{FF2B5EF4-FFF2-40B4-BE49-F238E27FC236}">
                  <a16:creationId xmlns:a16="http://schemas.microsoft.com/office/drawing/2014/main" id="{00000000-0008-0000-0500-000003140000}"/>
                </a:ext>
              </a:extLst>
            </xdr:cNvPr>
            <xdr:cNvGraphicFramePr/>
          </xdr:nvGraphicFramePr>
          <xdr:xfrm>
            <a:off x="0" y="0"/>
            <a:ext cx="0" cy="0"/>
          </xdr:xfrm>
          <a:graphic>
            <a:graphicData uri="http://schemas.microsoft.com/office/drawing/2010/slicer">
              <sle:slicer xmlns:sle="http://schemas.microsoft.com/office/drawing/2010/slicer" name="Teams 1"/>
            </a:graphicData>
          </a:graphic>
        </xdr:graphicFrame>
      </mc:Choice>
      <mc:Fallback xmlns="">
        <xdr:sp macro="" textlink="">
          <xdr:nvSpPr>
            <xdr:cNvPr id="0" name=""/>
            <xdr:cNvSpPr>
              <a:spLocks noTextEdit="1"/>
            </xdr:cNvSpPr>
          </xdr:nvSpPr>
          <xdr:spPr>
            <a:xfrm>
              <a:off x="12457982" y="2841346"/>
              <a:ext cx="1147514" cy="140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490067</xdr:colOff>
      <xdr:row>32</xdr:row>
      <xdr:rowOff>23555</xdr:rowOff>
    </xdr:from>
    <xdr:to>
      <xdr:col>18</xdr:col>
      <xdr:colOff>420623</xdr:colOff>
      <xdr:row>40</xdr:row>
      <xdr:rowOff>37640</xdr:rowOff>
    </xdr:to>
    <mc:AlternateContent xmlns:mc="http://schemas.openxmlformats.org/markup-compatibility/2006" xmlns:a14="http://schemas.microsoft.com/office/drawing/2010/main">
      <mc:Choice Requires="a14">
        <xdr:graphicFrame macro="">
          <xdr:nvGraphicFramePr>
            <xdr:cNvPr id="5124" name="Сhannels 1">
              <a:extLst>
                <a:ext uri="{FF2B5EF4-FFF2-40B4-BE49-F238E27FC236}">
                  <a16:creationId xmlns:a16="http://schemas.microsoft.com/office/drawing/2014/main" id="{00000000-0008-0000-0500-000004140000}"/>
                </a:ext>
              </a:extLst>
            </xdr:cNvPr>
            <xdr:cNvGraphicFramePr/>
          </xdr:nvGraphicFramePr>
          <xdr:xfrm>
            <a:off x="0" y="0"/>
            <a:ext cx="0" cy="0"/>
          </xdr:xfrm>
          <a:graphic>
            <a:graphicData uri="http://schemas.microsoft.com/office/drawing/2010/slicer">
              <sle:slicer xmlns:sle="http://schemas.microsoft.com/office/drawing/2010/slicer" name="Сhannels 1"/>
            </a:graphicData>
          </a:graphic>
        </xdr:graphicFrame>
      </mc:Choice>
      <mc:Fallback xmlns="">
        <xdr:sp macro="" textlink="">
          <xdr:nvSpPr>
            <xdr:cNvPr id="0" name=""/>
            <xdr:cNvSpPr>
              <a:spLocks noTextEdit="1"/>
            </xdr:cNvSpPr>
          </xdr:nvSpPr>
          <xdr:spPr>
            <a:xfrm>
              <a:off x="11158067" y="6119555"/>
              <a:ext cx="1264056" cy="1538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80582</xdr:colOff>
      <xdr:row>9</xdr:row>
      <xdr:rowOff>63761</xdr:rowOff>
    </xdr:from>
    <xdr:to>
      <xdr:col>13</xdr:col>
      <xdr:colOff>569581</xdr:colOff>
      <xdr:row>11</xdr:row>
      <xdr:rowOff>145678</xdr:rowOff>
    </xdr:to>
    <xdr:sp macro="" textlink="">
      <xdr:nvSpPr>
        <xdr:cNvPr id="5125" name="TextBox 5124">
          <a:extLst>
            <a:ext uri="{FF2B5EF4-FFF2-40B4-BE49-F238E27FC236}">
              <a16:creationId xmlns:a16="http://schemas.microsoft.com/office/drawing/2014/main" id="{00000000-0008-0000-0500-000005140000}"/>
            </a:ext>
          </a:extLst>
        </xdr:cNvPr>
        <xdr:cNvSpPr txBox="1"/>
      </xdr:nvSpPr>
      <xdr:spPr>
        <a:xfrm>
          <a:off x="7344982" y="1835411"/>
          <a:ext cx="1809799" cy="475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rgbClr val="2D7F54"/>
              </a:solidFill>
              <a:latin typeface="+mn-lt"/>
              <a:ea typeface="+mn-ea"/>
              <a:cs typeface="Calibri"/>
            </a:rPr>
            <a:t>POWER</a:t>
          </a:r>
        </a:p>
        <a:p>
          <a:pPr marL="0" indent="0" algn="ctr"/>
          <a:r>
            <a:rPr lang="en-US" sz="1100" b="1" i="0" u="none" strike="noStrike">
              <a:solidFill>
                <a:srgbClr val="2D7F54"/>
              </a:solidFill>
              <a:latin typeface="+mn-lt"/>
              <a:ea typeface="+mn-ea"/>
              <a:cs typeface="Calibri"/>
            </a:rPr>
            <a:t>WEIGHT</a:t>
          </a:r>
        </a:p>
      </xdr:txBody>
    </xdr:sp>
    <xdr:clientData/>
  </xdr:twoCellAnchor>
  <xdr:twoCellAnchor>
    <xdr:from>
      <xdr:col>6</xdr:col>
      <xdr:colOff>406399</xdr:colOff>
      <xdr:row>32</xdr:row>
      <xdr:rowOff>79394</xdr:rowOff>
    </xdr:from>
    <xdr:to>
      <xdr:col>9</xdr:col>
      <xdr:colOff>249598</xdr:colOff>
      <xdr:row>37</xdr:row>
      <xdr:rowOff>113113</xdr:rowOff>
    </xdr:to>
    <xdr:grpSp>
      <xdr:nvGrpSpPr>
        <xdr:cNvPr id="5126" name="Группа 7178">
          <a:extLst>
            <a:ext uri="{FF2B5EF4-FFF2-40B4-BE49-F238E27FC236}">
              <a16:creationId xmlns:a16="http://schemas.microsoft.com/office/drawing/2014/main" id="{00000000-0008-0000-0500-000006140000}"/>
            </a:ext>
          </a:extLst>
        </xdr:cNvPr>
        <xdr:cNvGrpSpPr/>
      </xdr:nvGrpSpPr>
      <xdr:grpSpPr>
        <a:xfrm>
          <a:off x="4341317" y="6408574"/>
          <a:ext cx="1810658" cy="1022654"/>
          <a:chOff x="10760528" y="4587240"/>
          <a:chExt cx="1789612" cy="1035087"/>
        </a:xfrm>
      </xdr:grpSpPr>
      <xdr:graphicFrame macro="">
        <xdr:nvGraphicFramePr>
          <xdr:cNvPr id="5127" name="Диаграмма 7179">
            <a:extLst>
              <a:ext uri="{FF2B5EF4-FFF2-40B4-BE49-F238E27FC236}">
                <a16:creationId xmlns:a16="http://schemas.microsoft.com/office/drawing/2014/main" id="{00000000-0008-0000-0500-000007140000}"/>
              </a:ext>
            </a:extLst>
          </xdr:cNvPr>
          <xdr:cNvGraphicFramePr/>
        </xdr:nvGraphicFramePr>
        <xdr:xfrm>
          <a:off x="10760528" y="4619896"/>
          <a:ext cx="1066800" cy="933995"/>
        </xdr:xfrm>
        <a:graphic>
          <a:graphicData uri="http://schemas.openxmlformats.org/drawingml/2006/chart">
            <c:chart xmlns:c="http://schemas.openxmlformats.org/drawingml/2006/chart" xmlns:r="http://schemas.openxmlformats.org/officeDocument/2006/relationships" r:id="rId14"/>
          </a:graphicData>
        </a:graphic>
      </xdr:graphicFrame>
      <xdr:sp macro="" textlink="[1]Processing!N23">
        <xdr:nvSpPr>
          <xdr:cNvPr id="5128" name="TextBox 5127">
            <a:extLst>
              <a:ext uri="{FF2B5EF4-FFF2-40B4-BE49-F238E27FC236}">
                <a16:creationId xmlns:a16="http://schemas.microsoft.com/office/drawing/2014/main" id="{00000000-0008-0000-0500-000008140000}"/>
              </a:ext>
            </a:extLst>
          </xdr:cNvPr>
          <xdr:cNvSpPr txBox="1"/>
        </xdr:nvSpPr>
        <xdr:spPr>
          <a:xfrm>
            <a:off x="11269980" y="4587240"/>
            <a:ext cx="1280160" cy="1035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53DF26C-596D-4C29-A133-4A98F44D1F70}" type="TxLink">
              <a:rPr lang="en-US" sz="900" b="0" i="0" u="none" strike="noStrike">
                <a:solidFill>
                  <a:schemeClr val="bg1">
                    <a:lumMod val="50000"/>
                  </a:schemeClr>
                </a:solidFill>
                <a:latin typeface="Calibri"/>
                <a:cs typeface="Calibri"/>
              </a:rPr>
              <a:pPr algn="l"/>
              <a:t>9,2m  Facebook
7,4m  Youtube
6,7m  Instagram
5,3m  Google Ad
3,9m  Tiktok
2,7m  Twitter</a:t>
            </a:fld>
            <a:endParaRPr lang="ru-RU" sz="1100" b="0">
              <a:solidFill>
                <a:schemeClr val="bg1">
                  <a:lumMod val="50000"/>
                </a:schemeClr>
              </a:solidFill>
            </a:endParaRPr>
          </a:p>
        </xdr:txBody>
      </xdr:sp>
    </xdr:grpSp>
    <xdr:clientData/>
  </xdr:twoCellAnchor>
  <xdr:twoCellAnchor>
    <xdr:from>
      <xdr:col>1</xdr:col>
      <xdr:colOff>50895</xdr:colOff>
      <xdr:row>7</xdr:row>
      <xdr:rowOff>116642</xdr:rowOff>
    </xdr:from>
    <xdr:to>
      <xdr:col>3</xdr:col>
      <xdr:colOff>539894</xdr:colOff>
      <xdr:row>9</xdr:row>
      <xdr:rowOff>81854</xdr:rowOff>
    </xdr:to>
    <xdr:sp macro="" textlink="[1]Processing!H1">
      <xdr:nvSpPr>
        <xdr:cNvPr id="5129" name="TextBox 5128">
          <a:extLst>
            <a:ext uri="{FF2B5EF4-FFF2-40B4-BE49-F238E27FC236}">
              <a16:creationId xmlns:a16="http://schemas.microsoft.com/office/drawing/2014/main" id="{00000000-0008-0000-0500-000009140000}"/>
            </a:ext>
          </a:extLst>
        </xdr:cNvPr>
        <xdr:cNvSpPr txBox="1"/>
      </xdr:nvSpPr>
      <xdr:spPr>
        <a:xfrm>
          <a:off x="711295" y="1494592"/>
          <a:ext cx="1809799" cy="35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A2262A-B095-42EA-8CD7-83B6D05A03E5}" type="TxLink">
            <a:rPr lang="en-US" sz="1600" b="1" i="0" u="none" strike="noStrike">
              <a:solidFill>
                <a:srgbClr val="2D7F54"/>
              </a:solidFill>
              <a:latin typeface="Calibri"/>
              <a:cs typeface="Calibri"/>
            </a:rPr>
            <a:pPr algn="ctr"/>
            <a:t>Total Revenue</a:t>
          </a:fld>
          <a:endParaRPr lang="ru-RU" sz="1600">
            <a:solidFill>
              <a:srgbClr val="2D7F54"/>
            </a:solidFill>
          </a:endParaRPr>
        </a:p>
      </xdr:txBody>
    </xdr:sp>
    <xdr:clientData/>
  </xdr:twoCellAnchor>
  <xdr:twoCellAnchor>
    <xdr:from>
      <xdr:col>6</xdr:col>
      <xdr:colOff>81232</xdr:colOff>
      <xdr:row>7</xdr:row>
      <xdr:rowOff>116642</xdr:rowOff>
    </xdr:from>
    <xdr:to>
      <xdr:col>8</xdr:col>
      <xdr:colOff>570231</xdr:colOff>
      <xdr:row>9</xdr:row>
      <xdr:rowOff>81854</xdr:rowOff>
    </xdr:to>
    <xdr:sp macro="" textlink="[1]Processing!I1">
      <xdr:nvSpPr>
        <xdr:cNvPr id="5130" name="TextBox 5129">
          <a:extLst>
            <a:ext uri="{FF2B5EF4-FFF2-40B4-BE49-F238E27FC236}">
              <a16:creationId xmlns:a16="http://schemas.microsoft.com/office/drawing/2014/main" id="{00000000-0008-0000-0500-00000A140000}"/>
            </a:ext>
          </a:extLst>
        </xdr:cNvPr>
        <xdr:cNvSpPr txBox="1"/>
      </xdr:nvSpPr>
      <xdr:spPr>
        <a:xfrm>
          <a:off x="4043632" y="1494592"/>
          <a:ext cx="1809799" cy="35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97E78F-7C63-495D-AAC4-319A73B73CC4}" type="TxLink">
            <a:rPr lang="en-US" sz="1600" b="1" i="0" u="none" strike="noStrike">
              <a:solidFill>
                <a:srgbClr val="2D7F54"/>
              </a:solidFill>
              <a:latin typeface="Calibri"/>
              <a:ea typeface="+mn-ea"/>
              <a:cs typeface="Calibri"/>
            </a:rPr>
            <a:pPr marL="0" indent="0" algn="ctr"/>
            <a:t>Total calls</a:t>
          </a:fld>
          <a:endParaRPr lang="ru-RU" sz="1600" b="1" i="0" u="none" strike="noStrike">
            <a:solidFill>
              <a:srgbClr val="2D7F54"/>
            </a:solidFill>
            <a:latin typeface="Calibri"/>
            <a:ea typeface="+mn-ea"/>
            <a:cs typeface="Calibri"/>
          </a:endParaRPr>
        </a:p>
      </xdr:txBody>
    </xdr:sp>
    <xdr:clientData/>
  </xdr:twoCellAnchor>
  <xdr:twoCellAnchor>
    <xdr:from>
      <xdr:col>16</xdr:col>
      <xdr:colOff>135572</xdr:colOff>
      <xdr:row>7</xdr:row>
      <xdr:rowOff>116642</xdr:rowOff>
    </xdr:from>
    <xdr:to>
      <xdr:col>18</xdr:col>
      <xdr:colOff>624571</xdr:colOff>
      <xdr:row>9</xdr:row>
      <xdr:rowOff>81854</xdr:rowOff>
    </xdr:to>
    <xdr:sp macro="" textlink="[1]Processing!J1">
      <xdr:nvSpPr>
        <xdr:cNvPr id="5131" name="TextBox 5130">
          <a:extLst>
            <a:ext uri="{FF2B5EF4-FFF2-40B4-BE49-F238E27FC236}">
              <a16:creationId xmlns:a16="http://schemas.microsoft.com/office/drawing/2014/main" id="{00000000-0008-0000-0500-00000B140000}"/>
            </a:ext>
          </a:extLst>
        </xdr:cNvPr>
        <xdr:cNvSpPr txBox="1"/>
      </xdr:nvSpPr>
      <xdr:spPr>
        <a:xfrm>
          <a:off x="10701972" y="1494592"/>
          <a:ext cx="1809799" cy="35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D324D4-1282-4012-A329-1DE8214D7AB8}" type="TxLink">
            <a:rPr lang="en-US" sz="1600" b="1" i="0" u="none" strike="noStrike">
              <a:solidFill>
                <a:srgbClr val="2D7F54"/>
              </a:solidFill>
              <a:latin typeface="Calibri"/>
              <a:ea typeface="+mn-ea"/>
              <a:cs typeface="Calibri"/>
            </a:rPr>
            <a:pPr marL="0" indent="0" algn="ctr"/>
            <a:t>Total Cost</a:t>
          </a:fld>
          <a:endParaRPr lang="ru-RU" sz="1600" b="1" i="0" u="none" strike="noStrike">
            <a:solidFill>
              <a:srgbClr val="2D7F54"/>
            </a:solidFill>
            <a:latin typeface="Calibri"/>
            <a:ea typeface="+mn-ea"/>
            <a:cs typeface="Calibri"/>
          </a:endParaRPr>
        </a:p>
      </xdr:txBody>
    </xdr:sp>
    <xdr:clientData/>
  </xdr:twoCellAnchor>
  <xdr:twoCellAnchor>
    <xdr:from>
      <xdr:col>21</xdr:col>
      <xdr:colOff>204399</xdr:colOff>
      <xdr:row>7</xdr:row>
      <xdr:rowOff>116642</xdr:rowOff>
    </xdr:from>
    <xdr:to>
      <xdr:col>24</xdr:col>
      <xdr:colOff>21402</xdr:colOff>
      <xdr:row>9</xdr:row>
      <xdr:rowOff>81854</xdr:rowOff>
    </xdr:to>
    <xdr:sp macro="" textlink="[1]Processing!K1">
      <xdr:nvSpPr>
        <xdr:cNvPr id="5132" name="TextBox 5131">
          <a:extLst>
            <a:ext uri="{FF2B5EF4-FFF2-40B4-BE49-F238E27FC236}">
              <a16:creationId xmlns:a16="http://schemas.microsoft.com/office/drawing/2014/main" id="{00000000-0008-0000-0500-00000C140000}"/>
            </a:ext>
          </a:extLst>
        </xdr:cNvPr>
        <xdr:cNvSpPr txBox="1"/>
      </xdr:nvSpPr>
      <xdr:spPr>
        <a:xfrm>
          <a:off x="14072799" y="1494592"/>
          <a:ext cx="1798203" cy="358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2DADFF-D459-46DF-A1BB-99FCD4261226}" type="TxLink">
            <a:rPr lang="en-US" sz="1600" b="1" i="0" u="none" strike="noStrike">
              <a:solidFill>
                <a:srgbClr val="2D7F54"/>
              </a:solidFill>
              <a:latin typeface="Calibri"/>
              <a:ea typeface="+mn-ea"/>
              <a:cs typeface="Calibri"/>
            </a:rPr>
            <a:pPr marL="0" indent="0" algn="ctr"/>
            <a:t>Total Traffic</a:t>
          </a:fld>
          <a:endParaRPr lang="ru-RU" sz="1600" b="1" i="0" u="none" strike="noStrike">
            <a:solidFill>
              <a:srgbClr val="2D7F54"/>
            </a:solidFill>
            <a:latin typeface="Calibri"/>
            <a:ea typeface="+mn-ea"/>
            <a:cs typeface="Calibri"/>
          </a:endParaRPr>
        </a:p>
      </xdr:txBody>
    </xdr:sp>
    <xdr:clientData/>
  </xdr:twoCellAnchor>
  <xdr:twoCellAnchor>
    <xdr:from>
      <xdr:col>0</xdr:col>
      <xdr:colOff>451318</xdr:colOff>
      <xdr:row>9</xdr:row>
      <xdr:rowOff>117713</xdr:rowOff>
    </xdr:from>
    <xdr:to>
      <xdr:col>3</xdr:col>
      <xdr:colOff>656434</xdr:colOff>
      <xdr:row>11</xdr:row>
      <xdr:rowOff>82926</xdr:rowOff>
    </xdr:to>
    <xdr:sp macro="" textlink="[1]Processing!H2">
      <xdr:nvSpPr>
        <xdr:cNvPr id="5133" name="TextBox 5132">
          <a:extLst>
            <a:ext uri="{FF2B5EF4-FFF2-40B4-BE49-F238E27FC236}">
              <a16:creationId xmlns:a16="http://schemas.microsoft.com/office/drawing/2014/main" id="{00000000-0008-0000-0500-00000D140000}"/>
            </a:ext>
          </a:extLst>
        </xdr:cNvPr>
        <xdr:cNvSpPr txBox="1"/>
      </xdr:nvSpPr>
      <xdr:spPr>
        <a:xfrm>
          <a:off x="451318" y="1889363"/>
          <a:ext cx="2186316" cy="358913"/>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9BDF5F-6621-4DF5-B18E-3CC9C7D72264}" type="TxLink">
            <a:rPr lang="en-US" sz="2800" b="0" i="0" u="none" strike="noStrike">
              <a:solidFill>
                <a:schemeClr val="bg1"/>
              </a:solidFill>
              <a:latin typeface="Calibri"/>
              <a:cs typeface="Calibri"/>
            </a:rPr>
            <a:pPr algn="ctr"/>
            <a:t>$1,298,984 </a:t>
          </a:fld>
          <a:endParaRPr lang="en-US" sz="2800" b="1" i="0" u="none" strike="noStrike">
            <a:solidFill>
              <a:schemeClr val="bg1"/>
            </a:solidFill>
            <a:latin typeface="Calibri"/>
            <a:cs typeface="Calibri"/>
          </a:endParaRPr>
        </a:p>
      </xdr:txBody>
    </xdr:sp>
    <xdr:clientData/>
  </xdr:twoCellAnchor>
  <xdr:twoCellAnchor>
    <xdr:from>
      <xdr:col>6</xdr:col>
      <xdr:colOff>52097</xdr:colOff>
      <xdr:row>9</xdr:row>
      <xdr:rowOff>117713</xdr:rowOff>
    </xdr:from>
    <xdr:to>
      <xdr:col>8</xdr:col>
      <xdr:colOff>541096</xdr:colOff>
      <xdr:row>11</xdr:row>
      <xdr:rowOff>82926</xdr:rowOff>
    </xdr:to>
    <xdr:sp macro="" textlink="[1]Processing!I2">
      <xdr:nvSpPr>
        <xdr:cNvPr id="5134" name="TextBox 5133">
          <a:extLst>
            <a:ext uri="{FF2B5EF4-FFF2-40B4-BE49-F238E27FC236}">
              <a16:creationId xmlns:a16="http://schemas.microsoft.com/office/drawing/2014/main" id="{00000000-0008-0000-0500-00000E140000}"/>
            </a:ext>
          </a:extLst>
        </xdr:cNvPr>
        <xdr:cNvSpPr txBox="1"/>
      </xdr:nvSpPr>
      <xdr:spPr>
        <a:xfrm>
          <a:off x="4014497" y="1889363"/>
          <a:ext cx="1809799" cy="358913"/>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5196A5-0F21-4245-8334-4D2C7FDA1810}" type="TxLink">
            <a:rPr lang="en-US" sz="2800" b="0" i="0" u="none" strike="noStrike">
              <a:solidFill>
                <a:schemeClr val="bg1"/>
              </a:solidFill>
              <a:latin typeface="Calibri"/>
              <a:cs typeface="Calibri"/>
            </a:rPr>
            <a:pPr algn="ctr"/>
            <a:t> 45,199 </a:t>
          </a:fld>
          <a:endParaRPr lang="en-US" sz="2800" b="1" i="0" u="none" strike="noStrike">
            <a:solidFill>
              <a:schemeClr val="bg1"/>
            </a:solidFill>
            <a:latin typeface="Calibri"/>
            <a:cs typeface="Calibri"/>
          </a:endParaRPr>
        </a:p>
      </xdr:txBody>
    </xdr:sp>
    <xdr:clientData/>
  </xdr:twoCellAnchor>
  <xdr:twoCellAnchor>
    <xdr:from>
      <xdr:col>16</xdr:col>
      <xdr:colOff>57131</xdr:colOff>
      <xdr:row>9</xdr:row>
      <xdr:rowOff>117713</xdr:rowOff>
    </xdr:from>
    <xdr:to>
      <xdr:col>19</xdr:col>
      <xdr:colOff>127776</xdr:colOff>
      <xdr:row>11</xdr:row>
      <xdr:rowOff>82926</xdr:rowOff>
    </xdr:to>
    <xdr:sp macro="" textlink="[1]Processing!J2">
      <xdr:nvSpPr>
        <xdr:cNvPr id="5135" name="TextBox 5134">
          <a:extLst>
            <a:ext uri="{FF2B5EF4-FFF2-40B4-BE49-F238E27FC236}">
              <a16:creationId xmlns:a16="http://schemas.microsoft.com/office/drawing/2014/main" id="{00000000-0008-0000-0500-00000F140000}"/>
            </a:ext>
          </a:extLst>
        </xdr:cNvPr>
        <xdr:cNvSpPr txBox="1"/>
      </xdr:nvSpPr>
      <xdr:spPr>
        <a:xfrm>
          <a:off x="10623531" y="1889363"/>
          <a:ext cx="2051845" cy="358913"/>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C844BD-E480-4BE0-A3E9-407C446E5644}" type="TxLink">
            <a:rPr lang="en-US" sz="2800" b="0" i="0" u="none" strike="noStrike">
              <a:solidFill>
                <a:schemeClr val="bg1"/>
              </a:solidFill>
              <a:latin typeface="Calibri"/>
              <a:cs typeface="Calibri"/>
            </a:rPr>
            <a:pPr algn="ctr"/>
            <a:t>$649,223 </a:t>
          </a:fld>
          <a:endParaRPr lang="en-US" sz="2800" b="1" i="0" u="none" strike="noStrike">
            <a:solidFill>
              <a:schemeClr val="bg1"/>
            </a:solidFill>
            <a:latin typeface="Calibri"/>
            <a:cs typeface="Calibri"/>
          </a:endParaRPr>
        </a:p>
      </xdr:txBody>
    </xdr:sp>
    <xdr:clientData/>
  </xdr:twoCellAnchor>
  <xdr:twoCellAnchor>
    <xdr:from>
      <xdr:col>20</xdr:col>
      <xdr:colOff>647014</xdr:colOff>
      <xdr:row>9</xdr:row>
      <xdr:rowOff>117713</xdr:rowOff>
    </xdr:from>
    <xdr:to>
      <xdr:col>24</xdr:col>
      <xdr:colOff>167469</xdr:colOff>
      <xdr:row>11</xdr:row>
      <xdr:rowOff>82926</xdr:rowOff>
    </xdr:to>
    <xdr:sp macro="" textlink="[1]Processing!K2">
      <xdr:nvSpPr>
        <xdr:cNvPr id="5136" name="TextBox 5135">
          <a:extLst>
            <a:ext uri="{FF2B5EF4-FFF2-40B4-BE49-F238E27FC236}">
              <a16:creationId xmlns:a16="http://schemas.microsoft.com/office/drawing/2014/main" id="{00000000-0008-0000-0500-000010140000}"/>
            </a:ext>
          </a:extLst>
        </xdr:cNvPr>
        <xdr:cNvSpPr txBox="1"/>
      </xdr:nvSpPr>
      <xdr:spPr>
        <a:xfrm>
          <a:off x="13855014" y="1889363"/>
          <a:ext cx="2162055" cy="358913"/>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64FBF9-1207-44B6-92E8-7A19F311F234}" type="TxLink">
            <a:rPr lang="en-US" sz="2800" b="0" i="0" u="none" strike="noStrike">
              <a:solidFill>
                <a:schemeClr val="bg1"/>
              </a:solidFill>
              <a:latin typeface="Calibri"/>
              <a:cs typeface="Calibri"/>
            </a:rPr>
            <a:pPr algn="ctr"/>
            <a:t> 35,199,463 </a:t>
          </a:fld>
          <a:endParaRPr lang="en-US" sz="2800" b="1" i="0" u="none" strike="noStrike">
            <a:solidFill>
              <a:schemeClr val="bg1"/>
            </a:solidFill>
            <a:latin typeface="Calibri"/>
            <a:cs typeface="Calibri"/>
          </a:endParaRPr>
        </a:p>
      </xdr:txBody>
    </xdr:sp>
    <xdr:clientData/>
  </xdr:twoCellAnchor>
  <xdr:twoCellAnchor>
    <xdr:from>
      <xdr:col>10</xdr:col>
      <xdr:colOff>265463</xdr:colOff>
      <xdr:row>10</xdr:row>
      <xdr:rowOff>172037</xdr:rowOff>
    </xdr:from>
    <xdr:to>
      <xdr:col>11</xdr:col>
      <xdr:colOff>118683</xdr:colOff>
      <xdr:row>12</xdr:row>
      <xdr:rowOff>137250</xdr:rowOff>
    </xdr:to>
    <xdr:sp macro="" textlink="">
      <xdr:nvSpPr>
        <xdr:cNvPr id="5137" name="TextBox 5136">
          <a:extLst>
            <a:ext uri="{FF2B5EF4-FFF2-40B4-BE49-F238E27FC236}">
              <a16:creationId xmlns:a16="http://schemas.microsoft.com/office/drawing/2014/main" id="{00000000-0008-0000-0500-000011140000}"/>
            </a:ext>
          </a:extLst>
        </xdr:cNvPr>
        <xdr:cNvSpPr txBox="1"/>
      </xdr:nvSpPr>
      <xdr:spPr>
        <a:xfrm>
          <a:off x="6869463" y="2140537"/>
          <a:ext cx="513620"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l-PL" sz="1600" b="1" i="0" u="none" strike="noStrike">
              <a:solidFill>
                <a:srgbClr val="2D7F54"/>
              </a:solidFill>
              <a:latin typeface="Calibri"/>
              <a:ea typeface="+mn-ea"/>
              <a:cs typeface="Calibri"/>
            </a:rPr>
            <a:t>M</a:t>
          </a:r>
          <a:endParaRPr lang="en-US" sz="1600" b="1" i="0" u="none" strike="noStrike">
            <a:solidFill>
              <a:srgbClr val="2D7F54"/>
            </a:solidFill>
            <a:latin typeface="Calibri"/>
            <a:ea typeface="+mn-ea"/>
            <a:cs typeface="Calibri"/>
          </a:endParaRPr>
        </a:p>
      </xdr:txBody>
    </xdr:sp>
    <xdr:clientData/>
  </xdr:twoCellAnchor>
  <xdr:twoCellAnchor>
    <xdr:from>
      <xdr:col>13</xdr:col>
      <xdr:colOff>535963</xdr:colOff>
      <xdr:row>10</xdr:row>
      <xdr:rowOff>172037</xdr:rowOff>
    </xdr:from>
    <xdr:to>
      <xdr:col>14</xdr:col>
      <xdr:colOff>377587</xdr:colOff>
      <xdr:row>12</xdr:row>
      <xdr:rowOff>137250</xdr:rowOff>
    </xdr:to>
    <xdr:sp macro="" textlink="">
      <xdr:nvSpPr>
        <xdr:cNvPr id="5138" name="TextBox 5137">
          <a:extLst>
            <a:ext uri="{FF2B5EF4-FFF2-40B4-BE49-F238E27FC236}">
              <a16:creationId xmlns:a16="http://schemas.microsoft.com/office/drawing/2014/main" id="{00000000-0008-0000-0500-000012140000}"/>
            </a:ext>
          </a:extLst>
        </xdr:cNvPr>
        <xdr:cNvSpPr txBox="1"/>
      </xdr:nvSpPr>
      <xdr:spPr>
        <a:xfrm>
          <a:off x="9121163" y="2140537"/>
          <a:ext cx="502024"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l-PL" sz="1600" b="1" i="0" u="none" strike="noStrike">
              <a:solidFill>
                <a:srgbClr val="2D7F54"/>
              </a:solidFill>
              <a:latin typeface="Calibri"/>
              <a:ea typeface="+mn-ea"/>
              <a:cs typeface="Calibri"/>
            </a:rPr>
            <a:t>S</a:t>
          </a:r>
          <a:endParaRPr lang="en-US" sz="1600" b="1" i="0" u="none" strike="noStrike">
            <a:solidFill>
              <a:srgbClr val="2D7F54"/>
            </a:solidFill>
            <a:latin typeface="Calibri"/>
            <a:ea typeface="+mn-ea"/>
            <a:cs typeface="Calibri"/>
          </a:endParaRPr>
        </a:p>
      </xdr:txBody>
    </xdr:sp>
    <xdr:clientData/>
  </xdr:twoCellAnchor>
  <xdr:twoCellAnchor>
    <xdr:from>
      <xdr:col>6</xdr:col>
      <xdr:colOff>81232</xdr:colOff>
      <xdr:row>11</xdr:row>
      <xdr:rowOff>118785</xdr:rowOff>
    </xdr:from>
    <xdr:to>
      <xdr:col>8</xdr:col>
      <xdr:colOff>570231</xdr:colOff>
      <xdr:row>13</xdr:row>
      <xdr:rowOff>83998</xdr:rowOff>
    </xdr:to>
    <xdr:sp macro="" textlink="">
      <xdr:nvSpPr>
        <xdr:cNvPr id="5139" name="TextBox 5138">
          <a:extLst>
            <a:ext uri="{FF2B5EF4-FFF2-40B4-BE49-F238E27FC236}">
              <a16:creationId xmlns:a16="http://schemas.microsoft.com/office/drawing/2014/main" id="{00000000-0008-0000-0500-000013140000}"/>
            </a:ext>
          </a:extLst>
        </xdr:cNvPr>
        <xdr:cNvSpPr txBox="1"/>
      </xdr:nvSpPr>
      <xdr:spPr>
        <a:xfrm>
          <a:off x="4043632" y="2284135"/>
          <a:ext cx="1809799"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leads</a:t>
          </a:r>
          <a:endParaRPr lang="ru-RU" sz="1600" b="1" i="0" u="none" strike="noStrike">
            <a:solidFill>
              <a:srgbClr val="2D7F54"/>
            </a:solidFill>
            <a:latin typeface="Calibri"/>
            <a:ea typeface="+mn-ea"/>
            <a:cs typeface="Calibri"/>
          </a:endParaRPr>
        </a:p>
      </xdr:txBody>
    </xdr:sp>
    <xdr:clientData/>
  </xdr:twoCellAnchor>
  <xdr:twoCellAnchor>
    <xdr:from>
      <xdr:col>21</xdr:col>
      <xdr:colOff>224569</xdr:colOff>
      <xdr:row>11</xdr:row>
      <xdr:rowOff>118785</xdr:rowOff>
    </xdr:from>
    <xdr:to>
      <xdr:col>24</xdr:col>
      <xdr:colOff>41572</xdr:colOff>
      <xdr:row>13</xdr:row>
      <xdr:rowOff>83998</xdr:rowOff>
    </xdr:to>
    <xdr:sp macro="" textlink="">
      <xdr:nvSpPr>
        <xdr:cNvPr id="5140" name="TextBox 5139">
          <a:extLst>
            <a:ext uri="{FF2B5EF4-FFF2-40B4-BE49-F238E27FC236}">
              <a16:creationId xmlns:a16="http://schemas.microsoft.com/office/drawing/2014/main" id="{00000000-0008-0000-0500-000014140000}"/>
            </a:ext>
          </a:extLst>
        </xdr:cNvPr>
        <xdr:cNvSpPr txBox="1"/>
      </xdr:nvSpPr>
      <xdr:spPr>
        <a:xfrm>
          <a:off x="14092969" y="2284135"/>
          <a:ext cx="1798203"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users</a:t>
          </a:r>
        </a:p>
      </xdr:txBody>
    </xdr:sp>
    <xdr:clientData/>
  </xdr:twoCellAnchor>
  <xdr:twoCellAnchor>
    <xdr:from>
      <xdr:col>16</xdr:col>
      <xdr:colOff>157983</xdr:colOff>
      <xdr:row>11</xdr:row>
      <xdr:rowOff>118785</xdr:rowOff>
    </xdr:from>
    <xdr:to>
      <xdr:col>18</xdr:col>
      <xdr:colOff>646982</xdr:colOff>
      <xdr:row>13</xdr:row>
      <xdr:rowOff>83998</xdr:rowOff>
    </xdr:to>
    <xdr:sp macro="" textlink="">
      <xdr:nvSpPr>
        <xdr:cNvPr id="5141" name="TextBox 5140">
          <a:extLst>
            <a:ext uri="{FF2B5EF4-FFF2-40B4-BE49-F238E27FC236}">
              <a16:creationId xmlns:a16="http://schemas.microsoft.com/office/drawing/2014/main" id="{00000000-0008-0000-0500-000015140000}"/>
            </a:ext>
          </a:extLst>
        </xdr:cNvPr>
        <xdr:cNvSpPr txBox="1"/>
      </xdr:nvSpPr>
      <xdr:spPr>
        <a:xfrm>
          <a:off x="10724383" y="2284135"/>
          <a:ext cx="1809799"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usd</a:t>
          </a:r>
        </a:p>
      </xdr:txBody>
    </xdr:sp>
    <xdr:clientData/>
  </xdr:twoCellAnchor>
  <xdr:twoCellAnchor>
    <xdr:from>
      <xdr:col>0</xdr:col>
      <xdr:colOff>659747</xdr:colOff>
      <xdr:row>11</xdr:row>
      <xdr:rowOff>118785</xdr:rowOff>
    </xdr:from>
    <xdr:to>
      <xdr:col>3</xdr:col>
      <xdr:colOff>488346</xdr:colOff>
      <xdr:row>13</xdr:row>
      <xdr:rowOff>83998</xdr:rowOff>
    </xdr:to>
    <xdr:sp macro="" textlink="">
      <xdr:nvSpPr>
        <xdr:cNvPr id="5142" name="TextBox 5141">
          <a:extLst>
            <a:ext uri="{FF2B5EF4-FFF2-40B4-BE49-F238E27FC236}">
              <a16:creationId xmlns:a16="http://schemas.microsoft.com/office/drawing/2014/main" id="{00000000-0008-0000-0500-000016140000}"/>
            </a:ext>
          </a:extLst>
        </xdr:cNvPr>
        <xdr:cNvSpPr txBox="1"/>
      </xdr:nvSpPr>
      <xdr:spPr>
        <a:xfrm>
          <a:off x="659747" y="2284135"/>
          <a:ext cx="1809799" cy="358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rgbClr val="2D7F54"/>
              </a:solidFill>
              <a:latin typeface="Calibri"/>
              <a:ea typeface="+mn-ea"/>
              <a:cs typeface="Calibri"/>
            </a:rPr>
            <a:t>usd</a:t>
          </a:r>
        </a:p>
      </xdr:txBody>
    </xdr:sp>
    <xdr:clientData/>
  </xdr:twoCellAnchor>
  <xdr:oneCellAnchor>
    <xdr:from>
      <xdr:col>3</xdr:col>
      <xdr:colOff>117307</xdr:colOff>
      <xdr:row>0</xdr:row>
      <xdr:rowOff>0</xdr:rowOff>
    </xdr:from>
    <xdr:ext cx="11947181" cy="937629"/>
    <xdr:sp macro="" textlink="">
      <xdr:nvSpPr>
        <xdr:cNvPr id="5143" name="Прямоугольник 7195">
          <a:extLst>
            <a:ext uri="{FF2B5EF4-FFF2-40B4-BE49-F238E27FC236}">
              <a16:creationId xmlns:a16="http://schemas.microsoft.com/office/drawing/2014/main" id="{00000000-0008-0000-0500-000017140000}"/>
            </a:ext>
          </a:extLst>
        </xdr:cNvPr>
        <xdr:cNvSpPr/>
      </xdr:nvSpPr>
      <xdr:spPr>
        <a:xfrm>
          <a:off x="2098507" y="0"/>
          <a:ext cx="11947181" cy="937629"/>
        </a:xfrm>
        <a:prstGeom prst="rect">
          <a:avLst/>
        </a:prstGeom>
        <a:noFill/>
      </xdr:spPr>
      <xdr:txBody>
        <a:bodyPr wrap="none" lIns="91440" tIns="45720" rIns="91440" bIns="45720">
          <a:spAutoFit/>
        </a:bodyPr>
        <a:lstStyle/>
        <a:p>
          <a:pPr algn="ctr"/>
          <a:r>
            <a:rPr lang="en-US" sz="5400" b="1" cap="none" spc="0">
              <a:ln w="3175" cmpd="thickThin">
                <a:solidFill>
                  <a:schemeClr val="tx1"/>
                </a:solidFill>
                <a:prstDash val="solid"/>
              </a:ln>
              <a:gradFill flip="none" rotWithShape="1">
                <a:gsLst>
                  <a:gs pos="19000">
                    <a:srgbClr val="4ED7DE"/>
                  </a:gs>
                  <a:gs pos="93000">
                    <a:srgbClr val="94E496"/>
                  </a:gs>
                  <a:gs pos="56000">
                    <a:srgbClr val="FF00FF"/>
                  </a:gs>
                </a:gsLst>
                <a:lin ang="2700000" scaled="0"/>
                <a:tileRect/>
              </a:gradFill>
              <a:effectLst>
                <a:outerShdw dist="38100" dir="2640000" algn="bl" rotWithShape="0">
                  <a:schemeClr val="accent1"/>
                </a:outerShdw>
              </a:effectLst>
            </a:rPr>
            <a:t>Sale of learning Courses Excel Dashboard</a:t>
          </a:r>
          <a:endParaRPr lang="ru-RU" sz="5400" b="1" cap="none" spc="0">
            <a:ln w="3175" cmpd="thickThin">
              <a:solidFill>
                <a:schemeClr val="tx1"/>
              </a:solidFill>
              <a:prstDash val="solid"/>
            </a:ln>
            <a:gradFill flip="none" rotWithShape="1">
              <a:gsLst>
                <a:gs pos="19000">
                  <a:srgbClr val="4ED7DE"/>
                </a:gs>
                <a:gs pos="93000">
                  <a:srgbClr val="94E496"/>
                </a:gs>
                <a:gs pos="56000">
                  <a:srgbClr val="FF00FF"/>
                </a:gs>
              </a:gsLst>
              <a:lin ang="2700000" scaled="0"/>
              <a:tileRect/>
            </a:gradFill>
            <a:effectLst>
              <a:outerShdw dist="38100" dir="2640000" algn="bl" rotWithShape="0">
                <a:schemeClr val="accent1"/>
              </a:outerShdw>
            </a:effectLst>
          </a:endParaRPr>
        </a:p>
      </xdr:txBody>
    </xdr:sp>
    <xdr:clientData/>
  </xdr:oneCellAnchor>
  <xdr:twoCellAnchor>
    <xdr:from>
      <xdr:col>24</xdr:col>
      <xdr:colOff>316535</xdr:colOff>
      <xdr:row>5</xdr:row>
      <xdr:rowOff>87953</xdr:rowOff>
    </xdr:from>
    <xdr:to>
      <xdr:col>24</xdr:col>
      <xdr:colOff>591443</xdr:colOff>
      <xdr:row>6</xdr:row>
      <xdr:rowOff>143427</xdr:rowOff>
    </xdr:to>
    <xdr:grpSp>
      <xdr:nvGrpSpPr>
        <xdr:cNvPr id="5144" name="Группа 7199">
          <a:extLst>
            <a:ext uri="{FF2B5EF4-FFF2-40B4-BE49-F238E27FC236}">
              <a16:creationId xmlns:a16="http://schemas.microsoft.com/office/drawing/2014/main" id="{00000000-0008-0000-0500-000018140000}"/>
            </a:ext>
          </a:extLst>
        </xdr:cNvPr>
        <xdr:cNvGrpSpPr/>
      </xdr:nvGrpSpPr>
      <xdr:grpSpPr>
        <a:xfrm>
          <a:off x="16056207" y="1076887"/>
          <a:ext cx="274908" cy="253261"/>
          <a:chOff x="15443107" y="322169"/>
          <a:chExt cx="404060" cy="417699"/>
        </a:xfrm>
      </xdr:grpSpPr>
      <xdr:sp macro="" textlink="">
        <xdr:nvSpPr>
          <xdr:cNvPr id="5145" name="Месяц 7200">
            <a:extLst>
              <a:ext uri="{FF2B5EF4-FFF2-40B4-BE49-F238E27FC236}">
                <a16:creationId xmlns:a16="http://schemas.microsoft.com/office/drawing/2014/main" id="{00000000-0008-0000-0500-000019140000}"/>
              </a:ext>
            </a:extLst>
          </xdr:cNvPr>
          <xdr:cNvSpPr/>
        </xdr:nvSpPr>
        <xdr:spPr>
          <a:xfrm>
            <a:off x="15443107" y="322169"/>
            <a:ext cx="206188" cy="412376"/>
          </a:xfrm>
          <a:prstGeom prst="moon">
            <a:avLst/>
          </a:prstGeom>
          <a:gradFill>
            <a:gsLst>
              <a:gs pos="0">
                <a:srgbClr val="FCCF47"/>
              </a:gs>
              <a:gs pos="100000">
                <a:srgbClr val="DB8C0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5146" name="Звезда: 4 точки 7201">
            <a:extLst>
              <a:ext uri="{FF2B5EF4-FFF2-40B4-BE49-F238E27FC236}">
                <a16:creationId xmlns:a16="http://schemas.microsoft.com/office/drawing/2014/main" id="{00000000-0008-0000-0500-00001A140000}"/>
              </a:ext>
            </a:extLst>
          </xdr:cNvPr>
          <xdr:cNvSpPr/>
        </xdr:nvSpPr>
        <xdr:spPr>
          <a:xfrm>
            <a:off x="15648455" y="464203"/>
            <a:ext cx="158739" cy="177333"/>
          </a:xfrm>
          <a:prstGeom prst="star4">
            <a:avLst/>
          </a:prstGeom>
          <a:gradFill>
            <a:gsLst>
              <a:gs pos="0">
                <a:srgbClr val="FCCF47"/>
              </a:gs>
              <a:gs pos="100000">
                <a:srgbClr val="DB8C0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5147" name="Звезда: 4 точки 7202">
            <a:extLst>
              <a:ext uri="{FF2B5EF4-FFF2-40B4-BE49-F238E27FC236}">
                <a16:creationId xmlns:a16="http://schemas.microsoft.com/office/drawing/2014/main" id="{00000000-0008-0000-0500-00001B140000}"/>
              </a:ext>
            </a:extLst>
          </xdr:cNvPr>
          <xdr:cNvSpPr/>
        </xdr:nvSpPr>
        <xdr:spPr>
          <a:xfrm>
            <a:off x="15767798" y="641257"/>
            <a:ext cx="79369" cy="98611"/>
          </a:xfrm>
          <a:prstGeom prst="star4">
            <a:avLst/>
          </a:prstGeom>
          <a:gradFill>
            <a:gsLst>
              <a:gs pos="0">
                <a:srgbClr val="FCCF47"/>
              </a:gs>
              <a:gs pos="100000">
                <a:srgbClr val="DB8C01"/>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clientData/>
  </xdr:twoCellAnchor>
  <xdr:twoCellAnchor>
    <xdr:from>
      <xdr:col>23</xdr:col>
      <xdr:colOff>582930</xdr:colOff>
      <xdr:row>5</xdr:row>
      <xdr:rowOff>87952</xdr:rowOff>
    </xdr:from>
    <xdr:to>
      <xdr:col>24</xdr:col>
      <xdr:colOff>193326</xdr:colOff>
      <xdr:row>6</xdr:row>
      <xdr:rowOff>143426</xdr:rowOff>
    </xdr:to>
    <xdr:grpSp>
      <xdr:nvGrpSpPr>
        <xdr:cNvPr id="5148" name="Группа 7203">
          <a:hlinkClick xmlns:r="http://schemas.openxmlformats.org/officeDocument/2006/relationships" r:id="rId15"/>
          <a:extLst>
            <a:ext uri="{FF2B5EF4-FFF2-40B4-BE49-F238E27FC236}">
              <a16:creationId xmlns:a16="http://schemas.microsoft.com/office/drawing/2014/main" id="{00000000-0008-0000-0500-00001C140000}"/>
            </a:ext>
          </a:extLst>
        </xdr:cNvPr>
        <xdr:cNvGrpSpPr/>
      </xdr:nvGrpSpPr>
      <xdr:grpSpPr>
        <a:xfrm>
          <a:off x="15666782" y="1076886"/>
          <a:ext cx="266216" cy="253261"/>
          <a:chOff x="14630400" y="0"/>
          <a:chExt cx="1320905" cy="1291901"/>
        </a:xfrm>
        <a:effectLst/>
      </xdr:grpSpPr>
      <xdr:sp macro="" textlink="">
        <xdr:nvSpPr>
          <xdr:cNvPr id="5149" name="Полилиния: фигура 7204">
            <a:extLst>
              <a:ext uri="{FF2B5EF4-FFF2-40B4-BE49-F238E27FC236}">
                <a16:creationId xmlns:a16="http://schemas.microsoft.com/office/drawing/2014/main" id="{00000000-0008-0000-0500-00001D140000}"/>
              </a:ext>
            </a:extLst>
          </xdr:cNvPr>
          <xdr:cNvSpPr/>
        </xdr:nvSpPr>
        <xdr:spPr>
          <a:xfrm rot="19122911">
            <a:off x="14630400" y="0"/>
            <a:ext cx="1320905" cy="1291901"/>
          </a:xfrm>
          <a:custGeom>
            <a:avLst/>
            <a:gdLst>
              <a:gd name="connsiteX0" fmla="*/ 721625 w 2541582"/>
              <a:gd name="connsiteY0" fmla="*/ 1903961 h 2517378"/>
              <a:gd name="connsiteX1" fmla="*/ 721626 w 2541582"/>
              <a:gd name="connsiteY1" fmla="*/ 2056116 h 2517378"/>
              <a:gd name="connsiteX2" fmla="*/ 721626 w 2541582"/>
              <a:gd name="connsiteY2" fmla="*/ 2056119 h 2517378"/>
              <a:gd name="connsiteX3" fmla="*/ 573702 w 2541582"/>
              <a:gd name="connsiteY3" fmla="*/ 2208278 h 2517378"/>
              <a:gd name="connsiteX4" fmla="*/ 573701 w 2541582"/>
              <a:gd name="connsiteY4" fmla="*/ 2208277 h 2517378"/>
              <a:gd name="connsiteX5" fmla="*/ 425777 w 2541582"/>
              <a:gd name="connsiteY5" fmla="*/ 2208278 h 2517378"/>
              <a:gd name="connsiteX6" fmla="*/ 425777 w 2541582"/>
              <a:gd name="connsiteY6" fmla="*/ 2056123 h 2517378"/>
              <a:gd name="connsiteX7" fmla="*/ 425777 w 2541582"/>
              <a:gd name="connsiteY7" fmla="*/ 2056120 h 2517378"/>
              <a:gd name="connsiteX8" fmla="*/ 573701 w 2541582"/>
              <a:gd name="connsiteY8" fmla="*/ 1903962 h 2517378"/>
              <a:gd name="connsiteX9" fmla="*/ 573702 w 2541582"/>
              <a:gd name="connsiteY9" fmla="*/ 1903962 h 2517378"/>
              <a:gd name="connsiteX10" fmla="*/ 519727 w 2541582"/>
              <a:gd name="connsiteY10" fmla="*/ 1624038 h 2517378"/>
              <a:gd name="connsiteX11" fmla="*/ 458680 w 2541582"/>
              <a:gd name="connsiteY11" fmla="*/ 1763409 h 2517378"/>
              <a:gd name="connsiteX12" fmla="*/ 458678 w 2541582"/>
              <a:gd name="connsiteY12" fmla="*/ 1763413 h 2517378"/>
              <a:gd name="connsiteX13" fmla="*/ 262134 w 2541582"/>
              <a:gd name="connsiteY13" fmla="*/ 1843437 h 2517378"/>
              <a:gd name="connsiteX14" fmla="*/ 262133 w 2541582"/>
              <a:gd name="connsiteY14" fmla="*/ 1843437 h 2517378"/>
              <a:gd name="connsiteX15" fmla="*/ 126637 w 2541582"/>
              <a:gd name="connsiteY15" fmla="*/ 1784087 h 2517378"/>
              <a:gd name="connsiteX16" fmla="*/ 187684 w 2541582"/>
              <a:gd name="connsiteY16" fmla="*/ 1644716 h 2517378"/>
              <a:gd name="connsiteX17" fmla="*/ 187686 w 2541582"/>
              <a:gd name="connsiteY17" fmla="*/ 1644713 h 2517378"/>
              <a:gd name="connsiteX18" fmla="*/ 384230 w 2541582"/>
              <a:gd name="connsiteY18" fmla="*/ 1564688 h 2517378"/>
              <a:gd name="connsiteX19" fmla="*/ 384231 w 2541582"/>
              <a:gd name="connsiteY19" fmla="*/ 1564689 h 2517378"/>
              <a:gd name="connsiteX20" fmla="*/ 1009078 w 2541582"/>
              <a:gd name="connsiteY20" fmla="*/ 2051827 h 2517378"/>
              <a:gd name="connsiteX21" fmla="*/ 1066442 w 2541582"/>
              <a:gd name="connsiteY21" fmla="*/ 2192754 h 2517378"/>
              <a:gd name="connsiteX22" fmla="*/ 1066444 w 2541582"/>
              <a:gd name="connsiteY22" fmla="*/ 2192757 h 2517378"/>
              <a:gd name="connsiteX23" fmla="*/ 986801 w 2541582"/>
              <a:gd name="connsiteY23" fmla="*/ 2389456 h 2517378"/>
              <a:gd name="connsiteX24" fmla="*/ 986801 w 2541582"/>
              <a:gd name="connsiteY24" fmla="*/ 2389457 h 2517378"/>
              <a:gd name="connsiteX25" fmla="*/ 849793 w 2541582"/>
              <a:gd name="connsiteY25" fmla="*/ 2445226 h 2517378"/>
              <a:gd name="connsiteX26" fmla="*/ 792428 w 2541582"/>
              <a:gd name="connsiteY26" fmla="*/ 2304299 h 2517378"/>
              <a:gd name="connsiteX27" fmla="*/ 792426 w 2541582"/>
              <a:gd name="connsiteY27" fmla="*/ 2304296 h 2517378"/>
              <a:gd name="connsiteX28" fmla="*/ 872069 w 2541582"/>
              <a:gd name="connsiteY28" fmla="*/ 2107597 h 2517378"/>
              <a:gd name="connsiteX29" fmla="*/ 872070 w 2541582"/>
              <a:gd name="connsiteY29" fmla="*/ 2107597 h 2517378"/>
              <a:gd name="connsiteX30" fmla="*/ 1307640 w 2541582"/>
              <a:gd name="connsiteY30" fmla="*/ 2093057 h 2517378"/>
              <a:gd name="connsiteX31" fmla="*/ 1411294 w 2541582"/>
              <a:gd name="connsiteY31" fmla="*/ 2204442 h 2517378"/>
              <a:gd name="connsiteX32" fmla="*/ 1411296 w 2541582"/>
              <a:gd name="connsiteY32" fmla="*/ 2204445 h 2517378"/>
              <a:gd name="connsiteX33" fmla="*/ 1406663 w 2541582"/>
              <a:gd name="connsiteY33" fmla="*/ 2416606 h 2517378"/>
              <a:gd name="connsiteX34" fmla="*/ 1406663 w 2541582"/>
              <a:gd name="connsiteY34" fmla="*/ 2416606 h 2517378"/>
              <a:gd name="connsiteX35" fmla="*/ 1298374 w 2541582"/>
              <a:gd name="connsiteY35" fmla="*/ 2517378 h 2517378"/>
              <a:gd name="connsiteX36" fmla="*/ 1194720 w 2541582"/>
              <a:gd name="connsiteY36" fmla="*/ 2405992 h 2517378"/>
              <a:gd name="connsiteX37" fmla="*/ 1194718 w 2541582"/>
              <a:gd name="connsiteY37" fmla="*/ 2405989 h 2517378"/>
              <a:gd name="connsiteX38" fmla="*/ 1199351 w 2541582"/>
              <a:gd name="connsiteY38" fmla="*/ 2193829 h 2517378"/>
              <a:gd name="connsiteX39" fmla="*/ 1199351 w 2541582"/>
              <a:gd name="connsiteY39" fmla="*/ 2193828 h 2517378"/>
              <a:gd name="connsiteX40" fmla="*/ 323549 w 2541582"/>
              <a:gd name="connsiteY40" fmla="*/ 1188033 h 2517378"/>
              <a:gd name="connsiteX41" fmla="*/ 323549 w 2541582"/>
              <a:gd name="connsiteY41" fmla="*/ 1188033 h 2517378"/>
              <a:gd name="connsiteX42" fmla="*/ 424321 w 2541582"/>
              <a:gd name="connsiteY42" fmla="*/ 1296322 h 2517378"/>
              <a:gd name="connsiteX43" fmla="*/ 312935 w 2541582"/>
              <a:gd name="connsiteY43" fmla="*/ 1399976 h 2517378"/>
              <a:gd name="connsiteX44" fmla="*/ 312933 w 2541582"/>
              <a:gd name="connsiteY44" fmla="*/ 1399979 h 2517378"/>
              <a:gd name="connsiteX45" fmla="*/ 100772 w 2541582"/>
              <a:gd name="connsiteY45" fmla="*/ 1395346 h 2517378"/>
              <a:gd name="connsiteX46" fmla="*/ 100771 w 2541582"/>
              <a:gd name="connsiteY46" fmla="*/ 1395345 h 2517378"/>
              <a:gd name="connsiteX47" fmla="*/ 0 w 2541582"/>
              <a:gd name="connsiteY47" fmla="*/ 1287056 h 2517378"/>
              <a:gd name="connsiteX48" fmla="*/ 111385 w 2541582"/>
              <a:gd name="connsiteY48" fmla="*/ 1183403 h 2517378"/>
              <a:gd name="connsiteX49" fmla="*/ 111388 w 2541582"/>
              <a:gd name="connsiteY49" fmla="*/ 1183400 h 2517378"/>
              <a:gd name="connsiteX50" fmla="*/ 323549 w 2541582"/>
              <a:gd name="connsiteY50" fmla="*/ 1188033 h 2517378"/>
              <a:gd name="connsiteX51" fmla="*/ 1826146 w 2541582"/>
              <a:gd name="connsiteY51" fmla="*/ 2118023 h 2517378"/>
              <a:gd name="connsiteX52" fmla="*/ 1856583 w 2541582"/>
              <a:gd name="connsiteY52" fmla="*/ 2280157 h 2517378"/>
              <a:gd name="connsiteX53" fmla="*/ 1856583 w 2541582"/>
              <a:gd name="connsiteY53" fmla="*/ 2280157 h 2517378"/>
              <a:gd name="connsiteX54" fmla="*/ 1797234 w 2541582"/>
              <a:gd name="connsiteY54" fmla="*/ 2415653 h 2517378"/>
              <a:gd name="connsiteX55" fmla="*/ 1657863 w 2541582"/>
              <a:gd name="connsiteY55" fmla="*/ 2354606 h 2517378"/>
              <a:gd name="connsiteX56" fmla="*/ 1657859 w 2541582"/>
              <a:gd name="connsiteY56" fmla="*/ 2354605 h 2517378"/>
              <a:gd name="connsiteX57" fmla="*/ 1577835 w 2541582"/>
              <a:gd name="connsiteY57" fmla="*/ 2158060 h 2517378"/>
              <a:gd name="connsiteX58" fmla="*/ 1577835 w 2541582"/>
              <a:gd name="connsiteY58" fmla="*/ 2158060 h 2517378"/>
              <a:gd name="connsiteX59" fmla="*/ 1637185 w 2541582"/>
              <a:gd name="connsiteY59" fmla="*/ 2022564 h 2517378"/>
              <a:gd name="connsiteX60" fmla="*/ 1776555 w 2541582"/>
              <a:gd name="connsiteY60" fmla="*/ 2083611 h 2517378"/>
              <a:gd name="connsiteX61" fmla="*/ 1776559 w 2541582"/>
              <a:gd name="connsiteY61" fmla="*/ 2083612 h 2517378"/>
              <a:gd name="connsiteX62" fmla="*/ 1826146 w 2541582"/>
              <a:gd name="connsiteY62" fmla="*/ 2118023 h 2517378"/>
              <a:gd name="connsiteX63" fmla="*/ 377553 w 2541582"/>
              <a:gd name="connsiteY63" fmla="*/ 807593 h 2517378"/>
              <a:gd name="connsiteX64" fmla="*/ 410335 w 2541582"/>
              <a:gd name="connsiteY64" fmla="*/ 856415 h 2517378"/>
              <a:gd name="connsiteX65" fmla="*/ 410336 w 2541582"/>
              <a:gd name="connsiteY65" fmla="*/ 856415 h 2517378"/>
              <a:gd name="connsiteX66" fmla="*/ 466105 w 2541582"/>
              <a:gd name="connsiteY66" fmla="*/ 993423 h 2517378"/>
              <a:gd name="connsiteX67" fmla="*/ 325178 w 2541582"/>
              <a:gd name="connsiteY67" fmla="*/ 1050787 h 2517378"/>
              <a:gd name="connsiteX68" fmla="*/ 325175 w 2541582"/>
              <a:gd name="connsiteY68" fmla="*/ 1050789 h 2517378"/>
              <a:gd name="connsiteX69" fmla="*/ 128476 w 2541582"/>
              <a:gd name="connsiteY69" fmla="*/ 971146 h 2517378"/>
              <a:gd name="connsiteX70" fmla="*/ 128476 w 2541582"/>
              <a:gd name="connsiteY70" fmla="*/ 971146 h 2517378"/>
              <a:gd name="connsiteX71" fmla="*/ 72706 w 2541582"/>
              <a:gd name="connsiteY71" fmla="*/ 834138 h 2517378"/>
              <a:gd name="connsiteX72" fmla="*/ 213633 w 2541582"/>
              <a:gd name="connsiteY72" fmla="*/ 776773 h 2517378"/>
              <a:gd name="connsiteX73" fmla="*/ 213636 w 2541582"/>
              <a:gd name="connsiteY73" fmla="*/ 776772 h 2517378"/>
              <a:gd name="connsiteX74" fmla="*/ 377553 w 2541582"/>
              <a:gd name="connsiteY74" fmla="*/ 807593 h 2517378"/>
              <a:gd name="connsiteX75" fmla="*/ 2166386 w 2541582"/>
              <a:gd name="connsiteY75" fmla="*/ 1843414 h 2517378"/>
              <a:gd name="connsiteX76" fmla="*/ 2210952 w 2541582"/>
              <a:gd name="connsiteY76" fmla="*/ 1948012 h 2517378"/>
              <a:gd name="connsiteX77" fmla="*/ 2210952 w 2541582"/>
              <a:gd name="connsiteY77" fmla="*/ 1948012 h 2517378"/>
              <a:gd name="connsiteX78" fmla="*/ 2210952 w 2541582"/>
              <a:gd name="connsiteY78" fmla="*/ 2095936 h 2517378"/>
              <a:gd name="connsiteX79" fmla="*/ 2058798 w 2541582"/>
              <a:gd name="connsiteY79" fmla="*/ 2095936 h 2517378"/>
              <a:gd name="connsiteX80" fmla="*/ 2058794 w 2541582"/>
              <a:gd name="connsiteY80" fmla="*/ 2095937 h 2517378"/>
              <a:gd name="connsiteX81" fmla="*/ 1906636 w 2541582"/>
              <a:gd name="connsiteY81" fmla="*/ 1948012 h 2517378"/>
              <a:gd name="connsiteX82" fmla="*/ 1906636 w 2541582"/>
              <a:gd name="connsiteY82" fmla="*/ 1948012 h 2517378"/>
              <a:gd name="connsiteX83" fmla="*/ 1906636 w 2541582"/>
              <a:gd name="connsiteY83" fmla="*/ 1800088 h 2517378"/>
              <a:gd name="connsiteX84" fmla="*/ 2058790 w 2541582"/>
              <a:gd name="connsiteY84" fmla="*/ 1800088 h 2517378"/>
              <a:gd name="connsiteX85" fmla="*/ 2058794 w 2541582"/>
              <a:gd name="connsiteY85" fmla="*/ 1800088 h 2517378"/>
              <a:gd name="connsiteX86" fmla="*/ 2166386 w 2541582"/>
              <a:gd name="connsiteY86" fmla="*/ 1843414 h 2517378"/>
              <a:gd name="connsiteX87" fmla="*/ 592924 w 2541582"/>
              <a:gd name="connsiteY87" fmla="*/ 461833 h 2517378"/>
              <a:gd name="connsiteX88" fmla="*/ 637491 w 2541582"/>
              <a:gd name="connsiteY88" fmla="*/ 566431 h 2517378"/>
              <a:gd name="connsiteX89" fmla="*/ 637490 w 2541582"/>
              <a:gd name="connsiteY89" fmla="*/ 566431 h 2517378"/>
              <a:gd name="connsiteX90" fmla="*/ 637490 w 2541582"/>
              <a:gd name="connsiteY90" fmla="*/ 714355 h 2517378"/>
              <a:gd name="connsiteX91" fmla="*/ 485336 w 2541582"/>
              <a:gd name="connsiteY91" fmla="*/ 714355 h 2517378"/>
              <a:gd name="connsiteX92" fmla="*/ 485333 w 2541582"/>
              <a:gd name="connsiteY92" fmla="*/ 714356 h 2517378"/>
              <a:gd name="connsiteX93" fmla="*/ 333174 w 2541582"/>
              <a:gd name="connsiteY93" fmla="*/ 566431 h 2517378"/>
              <a:gd name="connsiteX94" fmla="*/ 333175 w 2541582"/>
              <a:gd name="connsiteY94" fmla="*/ 566431 h 2517378"/>
              <a:gd name="connsiteX95" fmla="*/ 333175 w 2541582"/>
              <a:gd name="connsiteY95" fmla="*/ 418507 h 2517378"/>
              <a:gd name="connsiteX96" fmla="*/ 485329 w 2541582"/>
              <a:gd name="connsiteY96" fmla="*/ 418507 h 2517378"/>
              <a:gd name="connsiteX97" fmla="*/ 485333 w 2541582"/>
              <a:gd name="connsiteY97" fmla="*/ 418507 h 2517378"/>
              <a:gd name="connsiteX98" fmla="*/ 592924 w 2541582"/>
              <a:gd name="connsiteY98" fmla="*/ 461833 h 2517378"/>
              <a:gd name="connsiteX99" fmla="*/ 2378656 w 2541582"/>
              <a:gd name="connsiteY99" fmla="*/ 1501946 h 2517378"/>
              <a:gd name="connsiteX100" fmla="*/ 2411439 w 2541582"/>
              <a:gd name="connsiteY100" fmla="*/ 1550768 h 2517378"/>
              <a:gd name="connsiteX101" fmla="*/ 2411439 w 2541582"/>
              <a:gd name="connsiteY101" fmla="*/ 1550768 h 2517378"/>
              <a:gd name="connsiteX102" fmla="*/ 2467208 w 2541582"/>
              <a:gd name="connsiteY102" fmla="*/ 1687776 h 2517378"/>
              <a:gd name="connsiteX103" fmla="*/ 2326282 w 2541582"/>
              <a:gd name="connsiteY103" fmla="*/ 1745141 h 2517378"/>
              <a:gd name="connsiteX104" fmla="*/ 2326278 w 2541582"/>
              <a:gd name="connsiteY104" fmla="*/ 1745142 h 2517378"/>
              <a:gd name="connsiteX105" fmla="*/ 2129579 w 2541582"/>
              <a:gd name="connsiteY105" fmla="*/ 1665499 h 2517378"/>
              <a:gd name="connsiteX106" fmla="*/ 2129579 w 2541582"/>
              <a:gd name="connsiteY106" fmla="*/ 1665499 h 2517378"/>
              <a:gd name="connsiteX107" fmla="*/ 2073809 w 2541582"/>
              <a:gd name="connsiteY107" fmla="*/ 1528491 h 2517378"/>
              <a:gd name="connsiteX108" fmla="*/ 2214736 w 2541582"/>
              <a:gd name="connsiteY108" fmla="*/ 1471127 h 2517378"/>
              <a:gd name="connsiteX109" fmla="*/ 2214739 w 2541582"/>
              <a:gd name="connsiteY109" fmla="*/ 1471125 h 2517378"/>
              <a:gd name="connsiteX110" fmla="*/ 2378656 w 2541582"/>
              <a:gd name="connsiteY110" fmla="*/ 1501946 h 2517378"/>
              <a:gd name="connsiteX111" fmla="*/ 928939 w 2541582"/>
              <a:gd name="connsiteY111" fmla="*/ 199283 h 2517378"/>
              <a:gd name="connsiteX112" fmla="*/ 959377 w 2541582"/>
              <a:gd name="connsiteY112" fmla="*/ 361416 h 2517378"/>
              <a:gd name="connsiteX113" fmla="*/ 959376 w 2541582"/>
              <a:gd name="connsiteY113" fmla="*/ 361417 h 2517378"/>
              <a:gd name="connsiteX114" fmla="*/ 900027 w 2541582"/>
              <a:gd name="connsiteY114" fmla="*/ 496913 h 2517378"/>
              <a:gd name="connsiteX115" fmla="*/ 760656 w 2541582"/>
              <a:gd name="connsiteY115" fmla="*/ 435866 h 2517378"/>
              <a:gd name="connsiteX116" fmla="*/ 760652 w 2541582"/>
              <a:gd name="connsiteY116" fmla="*/ 435865 h 2517378"/>
              <a:gd name="connsiteX117" fmla="*/ 680628 w 2541582"/>
              <a:gd name="connsiteY117" fmla="*/ 239320 h 2517378"/>
              <a:gd name="connsiteX118" fmla="*/ 680628 w 2541582"/>
              <a:gd name="connsiteY118" fmla="*/ 239320 h 2517378"/>
              <a:gd name="connsiteX119" fmla="*/ 739978 w 2541582"/>
              <a:gd name="connsiteY119" fmla="*/ 103824 h 2517378"/>
              <a:gd name="connsiteX120" fmla="*/ 879349 w 2541582"/>
              <a:gd name="connsiteY120" fmla="*/ 164871 h 2517378"/>
              <a:gd name="connsiteX121" fmla="*/ 879352 w 2541582"/>
              <a:gd name="connsiteY121" fmla="*/ 164872 h 2517378"/>
              <a:gd name="connsiteX122" fmla="*/ 928939 w 2541582"/>
              <a:gd name="connsiteY122" fmla="*/ 199283 h 2517378"/>
              <a:gd name="connsiteX123" fmla="*/ 2440810 w 2541582"/>
              <a:gd name="connsiteY123" fmla="*/ 1126826 h 2517378"/>
              <a:gd name="connsiteX124" fmla="*/ 2440811 w 2541582"/>
              <a:gd name="connsiteY124" fmla="*/ 1126826 h 2517378"/>
              <a:gd name="connsiteX125" fmla="*/ 2541582 w 2541582"/>
              <a:gd name="connsiteY125" fmla="*/ 1235115 h 2517378"/>
              <a:gd name="connsiteX126" fmla="*/ 2430197 w 2541582"/>
              <a:gd name="connsiteY126" fmla="*/ 1338769 h 2517378"/>
              <a:gd name="connsiteX127" fmla="*/ 2430194 w 2541582"/>
              <a:gd name="connsiteY127" fmla="*/ 1338772 h 2517378"/>
              <a:gd name="connsiteX128" fmla="*/ 2218033 w 2541582"/>
              <a:gd name="connsiteY128" fmla="*/ 1334138 h 2517378"/>
              <a:gd name="connsiteX129" fmla="*/ 2218033 w 2541582"/>
              <a:gd name="connsiteY129" fmla="*/ 1334138 h 2517378"/>
              <a:gd name="connsiteX130" fmla="*/ 2117261 w 2541582"/>
              <a:gd name="connsiteY130" fmla="*/ 1225849 h 2517378"/>
              <a:gd name="connsiteX131" fmla="*/ 2228647 w 2541582"/>
              <a:gd name="connsiteY131" fmla="*/ 1122195 h 2517378"/>
              <a:gd name="connsiteX132" fmla="*/ 2228649 w 2541582"/>
              <a:gd name="connsiteY132" fmla="*/ 1122192 h 2517378"/>
              <a:gd name="connsiteX133" fmla="*/ 2440810 w 2541582"/>
              <a:gd name="connsiteY133" fmla="*/ 1126826 h 2517378"/>
              <a:gd name="connsiteX134" fmla="*/ 1247133 w 2541582"/>
              <a:gd name="connsiteY134" fmla="*/ 0 h 2517378"/>
              <a:gd name="connsiteX135" fmla="*/ 1350787 w 2541582"/>
              <a:gd name="connsiteY135" fmla="*/ 111386 h 2517378"/>
              <a:gd name="connsiteX136" fmla="*/ 1350790 w 2541582"/>
              <a:gd name="connsiteY136" fmla="*/ 111388 h 2517378"/>
              <a:gd name="connsiteX137" fmla="*/ 1346157 w 2541582"/>
              <a:gd name="connsiteY137" fmla="*/ 323549 h 2517378"/>
              <a:gd name="connsiteX138" fmla="*/ 1346157 w 2541582"/>
              <a:gd name="connsiteY138" fmla="*/ 323550 h 2517378"/>
              <a:gd name="connsiteX139" fmla="*/ 1237868 w 2541582"/>
              <a:gd name="connsiteY139" fmla="*/ 424321 h 2517378"/>
              <a:gd name="connsiteX140" fmla="*/ 1134214 w 2541582"/>
              <a:gd name="connsiteY140" fmla="*/ 312935 h 2517378"/>
              <a:gd name="connsiteX141" fmla="*/ 1134211 w 2541582"/>
              <a:gd name="connsiteY141" fmla="*/ 312933 h 2517378"/>
              <a:gd name="connsiteX142" fmla="*/ 1138844 w 2541582"/>
              <a:gd name="connsiteY142" fmla="*/ 100772 h 2517378"/>
              <a:gd name="connsiteX143" fmla="*/ 1138844 w 2541582"/>
              <a:gd name="connsiteY143" fmla="*/ 100772 h 2517378"/>
              <a:gd name="connsiteX144" fmla="*/ 2416531 w 2541582"/>
              <a:gd name="connsiteY144" fmla="*/ 737089 h 2517378"/>
              <a:gd name="connsiteX145" fmla="*/ 2355484 w 2541582"/>
              <a:gd name="connsiteY145" fmla="*/ 876459 h 2517378"/>
              <a:gd name="connsiteX146" fmla="*/ 2355483 w 2541582"/>
              <a:gd name="connsiteY146" fmla="*/ 876463 h 2517378"/>
              <a:gd name="connsiteX147" fmla="*/ 2158938 w 2541582"/>
              <a:gd name="connsiteY147" fmla="*/ 956487 h 2517378"/>
              <a:gd name="connsiteX148" fmla="*/ 2158938 w 2541582"/>
              <a:gd name="connsiteY148" fmla="*/ 956487 h 2517378"/>
              <a:gd name="connsiteX149" fmla="*/ 2023442 w 2541582"/>
              <a:gd name="connsiteY149" fmla="*/ 897137 h 2517378"/>
              <a:gd name="connsiteX150" fmla="*/ 2084489 w 2541582"/>
              <a:gd name="connsiteY150" fmla="*/ 757767 h 2517378"/>
              <a:gd name="connsiteX151" fmla="*/ 2084490 w 2541582"/>
              <a:gd name="connsiteY151" fmla="*/ 757763 h 2517378"/>
              <a:gd name="connsiteX152" fmla="*/ 2281035 w 2541582"/>
              <a:gd name="connsiteY152" fmla="*/ 677739 h 2517378"/>
              <a:gd name="connsiteX153" fmla="*/ 2281035 w 2541582"/>
              <a:gd name="connsiteY153" fmla="*/ 677739 h 2517378"/>
              <a:gd name="connsiteX154" fmla="*/ 1695493 w 2541582"/>
              <a:gd name="connsiteY154" fmla="*/ 73601 h 2517378"/>
              <a:gd name="connsiteX155" fmla="*/ 1752857 w 2541582"/>
              <a:gd name="connsiteY155" fmla="*/ 214527 h 2517378"/>
              <a:gd name="connsiteX156" fmla="*/ 1752859 w 2541582"/>
              <a:gd name="connsiteY156" fmla="*/ 214531 h 2517378"/>
              <a:gd name="connsiteX157" fmla="*/ 1673216 w 2541582"/>
              <a:gd name="connsiteY157" fmla="*/ 411230 h 2517378"/>
              <a:gd name="connsiteX158" fmla="*/ 1673216 w 2541582"/>
              <a:gd name="connsiteY158" fmla="*/ 411230 h 2517378"/>
              <a:gd name="connsiteX159" fmla="*/ 1536207 w 2541582"/>
              <a:gd name="connsiteY159" fmla="*/ 466999 h 2517378"/>
              <a:gd name="connsiteX160" fmla="*/ 1478843 w 2541582"/>
              <a:gd name="connsiteY160" fmla="*/ 326073 h 2517378"/>
              <a:gd name="connsiteX161" fmla="*/ 1478841 w 2541582"/>
              <a:gd name="connsiteY161" fmla="*/ 326069 h 2517378"/>
              <a:gd name="connsiteX162" fmla="*/ 1558484 w 2541582"/>
              <a:gd name="connsiteY162" fmla="*/ 129370 h 2517378"/>
              <a:gd name="connsiteX163" fmla="*/ 1558485 w 2541582"/>
              <a:gd name="connsiteY163" fmla="*/ 129370 h 2517378"/>
              <a:gd name="connsiteX164" fmla="*/ 2119183 w 2541582"/>
              <a:gd name="connsiteY164" fmla="*/ 312304 h 2517378"/>
              <a:gd name="connsiteX165" fmla="*/ 2119184 w 2541582"/>
              <a:gd name="connsiteY165" fmla="*/ 464458 h 2517378"/>
              <a:gd name="connsiteX166" fmla="*/ 2119184 w 2541582"/>
              <a:gd name="connsiteY166" fmla="*/ 464462 h 2517378"/>
              <a:gd name="connsiteX167" fmla="*/ 1971260 w 2541582"/>
              <a:gd name="connsiteY167" fmla="*/ 616620 h 2517378"/>
              <a:gd name="connsiteX168" fmla="*/ 1971259 w 2541582"/>
              <a:gd name="connsiteY168" fmla="*/ 616620 h 2517378"/>
              <a:gd name="connsiteX169" fmla="*/ 1823335 w 2541582"/>
              <a:gd name="connsiteY169" fmla="*/ 616620 h 2517378"/>
              <a:gd name="connsiteX170" fmla="*/ 1823335 w 2541582"/>
              <a:gd name="connsiteY170" fmla="*/ 464466 h 2517378"/>
              <a:gd name="connsiteX171" fmla="*/ 1823335 w 2541582"/>
              <a:gd name="connsiteY171" fmla="*/ 464462 h 2517378"/>
              <a:gd name="connsiteX172" fmla="*/ 1971259 w 2541582"/>
              <a:gd name="connsiteY172" fmla="*/ 312304 h 2517378"/>
              <a:gd name="connsiteX173" fmla="*/ 1971260 w 2541582"/>
              <a:gd name="connsiteY173" fmla="*/ 312304 h 251737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Lst>
            <a:rect l="l" t="t" r="r" b="b"/>
            <a:pathLst>
              <a:path w="2541582" h="2517378">
                <a:moveTo>
                  <a:pt x="721625" y="1903961"/>
                </a:moveTo>
                <a:lnTo>
                  <a:pt x="721626" y="2056116"/>
                </a:lnTo>
                <a:lnTo>
                  <a:pt x="721626" y="2056119"/>
                </a:lnTo>
                <a:cubicBezTo>
                  <a:pt x="721626" y="2140154"/>
                  <a:pt x="655398" y="2208277"/>
                  <a:pt x="573702" y="2208278"/>
                </a:cubicBezTo>
                <a:lnTo>
                  <a:pt x="573701" y="2208277"/>
                </a:lnTo>
                <a:lnTo>
                  <a:pt x="425777" y="2208278"/>
                </a:lnTo>
                <a:lnTo>
                  <a:pt x="425777" y="2056123"/>
                </a:lnTo>
                <a:lnTo>
                  <a:pt x="425777" y="2056120"/>
                </a:lnTo>
                <a:cubicBezTo>
                  <a:pt x="425777" y="1972085"/>
                  <a:pt x="492005" y="1903962"/>
                  <a:pt x="573701" y="1903962"/>
                </a:cubicBezTo>
                <a:lnTo>
                  <a:pt x="573702" y="1903962"/>
                </a:lnTo>
                <a:close/>
                <a:moveTo>
                  <a:pt x="519727" y="1624038"/>
                </a:moveTo>
                <a:lnTo>
                  <a:pt x="458680" y="1763409"/>
                </a:lnTo>
                <a:lnTo>
                  <a:pt x="458678" y="1763413"/>
                </a:lnTo>
                <a:cubicBezTo>
                  <a:pt x="424962" y="1840387"/>
                  <a:pt x="336966" y="1876215"/>
                  <a:pt x="262134" y="1843437"/>
                </a:cubicBezTo>
                <a:lnTo>
                  <a:pt x="262133" y="1843437"/>
                </a:lnTo>
                <a:lnTo>
                  <a:pt x="126637" y="1784087"/>
                </a:lnTo>
                <a:lnTo>
                  <a:pt x="187684" y="1644716"/>
                </a:lnTo>
                <a:lnTo>
                  <a:pt x="187686" y="1644713"/>
                </a:lnTo>
                <a:cubicBezTo>
                  <a:pt x="221402" y="1567739"/>
                  <a:pt x="309398" y="1531910"/>
                  <a:pt x="384230" y="1564688"/>
                </a:cubicBezTo>
                <a:lnTo>
                  <a:pt x="384231" y="1564689"/>
                </a:lnTo>
                <a:close/>
                <a:moveTo>
                  <a:pt x="1009078" y="2051827"/>
                </a:moveTo>
                <a:lnTo>
                  <a:pt x="1066442" y="2192754"/>
                </a:lnTo>
                <a:lnTo>
                  <a:pt x="1066444" y="2192757"/>
                </a:lnTo>
                <a:cubicBezTo>
                  <a:pt x="1098126" y="2270591"/>
                  <a:pt x="1062469" y="2358656"/>
                  <a:pt x="986801" y="2389456"/>
                </a:cubicBezTo>
                <a:lnTo>
                  <a:pt x="986801" y="2389457"/>
                </a:lnTo>
                <a:lnTo>
                  <a:pt x="849793" y="2445226"/>
                </a:lnTo>
                <a:lnTo>
                  <a:pt x="792428" y="2304299"/>
                </a:lnTo>
                <a:lnTo>
                  <a:pt x="792426" y="2304296"/>
                </a:lnTo>
                <a:cubicBezTo>
                  <a:pt x="760744" y="2226462"/>
                  <a:pt x="796402" y="2138397"/>
                  <a:pt x="872069" y="2107597"/>
                </a:cubicBezTo>
                <a:lnTo>
                  <a:pt x="872070" y="2107597"/>
                </a:lnTo>
                <a:close/>
                <a:moveTo>
                  <a:pt x="1307640" y="2093057"/>
                </a:moveTo>
                <a:lnTo>
                  <a:pt x="1411294" y="2204442"/>
                </a:lnTo>
                <a:lnTo>
                  <a:pt x="1411296" y="2204445"/>
                </a:lnTo>
                <a:cubicBezTo>
                  <a:pt x="1468544" y="2265963"/>
                  <a:pt x="1466470" y="2360951"/>
                  <a:pt x="1406663" y="2416606"/>
                </a:cubicBezTo>
                <a:lnTo>
                  <a:pt x="1406663" y="2416606"/>
                </a:lnTo>
                <a:lnTo>
                  <a:pt x="1298374" y="2517378"/>
                </a:lnTo>
                <a:lnTo>
                  <a:pt x="1194720" y="2405992"/>
                </a:lnTo>
                <a:lnTo>
                  <a:pt x="1194718" y="2405989"/>
                </a:lnTo>
                <a:cubicBezTo>
                  <a:pt x="1137470" y="2344471"/>
                  <a:pt x="1139544" y="2249484"/>
                  <a:pt x="1199351" y="2193829"/>
                </a:cubicBezTo>
                <a:lnTo>
                  <a:pt x="1199351" y="2193828"/>
                </a:lnTo>
                <a:close/>
                <a:moveTo>
                  <a:pt x="323549" y="1188033"/>
                </a:moveTo>
                <a:lnTo>
                  <a:pt x="323549" y="1188033"/>
                </a:lnTo>
                <a:lnTo>
                  <a:pt x="424321" y="1296322"/>
                </a:lnTo>
                <a:lnTo>
                  <a:pt x="312935" y="1399976"/>
                </a:lnTo>
                <a:lnTo>
                  <a:pt x="312933" y="1399979"/>
                </a:lnTo>
                <a:cubicBezTo>
                  <a:pt x="251414" y="1457227"/>
                  <a:pt x="156427" y="1455152"/>
                  <a:pt x="100772" y="1395346"/>
                </a:cubicBezTo>
                <a:lnTo>
                  <a:pt x="100771" y="1395345"/>
                </a:lnTo>
                <a:lnTo>
                  <a:pt x="0" y="1287056"/>
                </a:lnTo>
                <a:lnTo>
                  <a:pt x="111385" y="1183403"/>
                </a:lnTo>
                <a:lnTo>
                  <a:pt x="111388" y="1183400"/>
                </a:lnTo>
                <a:cubicBezTo>
                  <a:pt x="172906" y="1126152"/>
                  <a:pt x="267894" y="1128226"/>
                  <a:pt x="323549" y="1188033"/>
                </a:cubicBezTo>
                <a:close/>
                <a:moveTo>
                  <a:pt x="1826146" y="2118023"/>
                </a:moveTo>
                <a:cubicBezTo>
                  <a:pt x="1867160" y="2160504"/>
                  <a:pt x="1881167" y="2224032"/>
                  <a:pt x="1856583" y="2280157"/>
                </a:cubicBezTo>
                <a:lnTo>
                  <a:pt x="1856583" y="2280157"/>
                </a:lnTo>
                <a:lnTo>
                  <a:pt x="1797234" y="2415653"/>
                </a:lnTo>
                <a:lnTo>
                  <a:pt x="1657863" y="2354606"/>
                </a:lnTo>
                <a:lnTo>
                  <a:pt x="1657859" y="2354605"/>
                </a:lnTo>
                <a:cubicBezTo>
                  <a:pt x="1580885" y="2320889"/>
                  <a:pt x="1545057" y="2232893"/>
                  <a:pt x="1577835" y="2158060"/>
                </a:cubicBezTo>
                <a:lnTo>
                  <a:pt x="1577835" y="2158060"/>
                </a:lnTo>
                <a:lnTo>
                  <a:pt x="1637185" y="2022564"/>
                </a:lnTo>
                <a:lnTo>
                  <a:pt x="1776555" y="2083611"/>
                </a:lnTo>
                <a:lnTo>
                  <a:pt x="1776559" y="2083612"/>
                </a:lnTo>
                <a:cubicBezTo>
                  <a:pt x="1795803" y="2092041"/>
                  <a:pt x="1812474" y="2103863"/>
                  <a:pt x="1826146" y="2118023"/>
                </a:cubicBezTo>
                <a:close/>
                <a:moveTo>
                  <a:pt x="377553" y="807593"/>
                </a:moveTo>
                <a:cubicBezTo>
                  <a:pt x="391356" y="821081"/>
                  <a:pt x="402635" y="837498"/>
                  <a:pt x="410335" y="856415"/>
                </a:cubicBezTo>
                <a:lnTo>
                  <a:pt x="410336" y="856415"/>
                </a:lnTo>
                <a:lnTo>
                  <a:pt x="466105" y="993423"/>
                </a:lnTo>
                <a:lnTo>
                  <a:pt x="325178" y="1050787"/>
                </a:lnTo>
                <a:lnTo>
                  <a:pt x="325175" y="1050789"/>
                </a:lnTo>
                <a:cubicBezTo>
                  <a:pt x="247342" y="1082471"/>
                  <a:pt x="159276" y="1046814"/>
                  <a:pt x="128476" y="971146"/>
                </a:cubicBezTo>
                <a:lnTo>
                  <a:pt x="128476" y="971146"/>
                </a:lnTo>
                <a:lnTo>
                  <a:pt x="72706" y="834138"/>
                </a:lnTo>
                <a:lnTo>
                  <a:pt x="213633" y="776773"/>
                </a:lnTo>
                <a:lnTo>
                  <a:pt x="213636" y="776772"/>
                </a:lnTo>
                <a:cubicBezTo>
                  <a:pt x="272011" y="753010"/>
                  <a:pt x="336142" y="767127"/>
                  <a:pt x="377553" y="807593"/>
                </a:cubicBezTo>
                <a:close/>
                <a:moveTo>
                  <a:pt x="2166386" y="1843414"/>
                </a:moveTo>
                <a:cubicBezTo>
                  <a:pt x="2193921" y="1870183"/>
                  <a:pt x="2210952" y="1907164"/>
                  <a:pt x="2210952" y="1948012"/>
                </a:cubicBezTo>
                <a:lnTo>
                  <a:pt x="2210952" y="1948012"/>
                </a:lnTo>
                <a:lnTo>
                  <a:pt x="2210952" y="2095936"/>
                </a:lnTo>
                <a:lnTo>
                  <a:pt x="2058798" y="2095936"/>
                </a:lnTo>
                <a:lnTo>
                  <a:pt x="2058794" y="2095937"/>
                </a:lnTo>
                <a:cubicBezTo>
                  <a:pt x="1974759" y="2095937"/>
                  <a:pt x="1906636" y="2029709"/>
                  <a:pt x="1906636" y="1948012"/>
                </a:cubicBezTo>
                <a:lnTo>
                  <a:pt x="1906636" y="1948012"/>
                </a:lnTo>
                <a:lnTo>
                  <a:pt x="1906636" y="1800088"/>
                </a:lnTo>
                <a:lnTo>
                  <a:pt x="2058790" y="1800088"/>
                </a:lnTo>
                <a:lnTo>
                  <a:pt x="2058794" y="1800088"/>
                </a:lnTo>
                <a:cubicBezTo>
                  <a:pt x="2100811" y="1800088"/>
                  <a:pt x="2138851" y="1816645"/>
                  <a:pt x="2166386" y="1843414"/>
                </a:cubicBezTo>
                <a:close/>
                <a:moveTo>
                  <a:pt x="592924" y="461833"/>
                </a:moveTo>
                <a:cubicBezTo>
                  <a:pt x="620460" y="488602"/>
                  <a:pt x="637491" y="525583"/>
                  <a:pt x="637491" y="566431"/>
                </a:cubicBezTo>
                <a:lnTo>
                  <a:pt x="637490" y="566431"/>
                </a:lnTo>
                <a:lnTo>
                  <a:pt x="637490" y="714355"/>
                </a:lnTo>
                <a:lnTo>
                  <a:pt x="485336" y="714355"/>
                </a:lnTo>
                <a:lnTo>
                  <a:pt x="485333" y="714356"/>
                </a:lnTo>
                <a:cubicBezTo>
                  <a:pt x="401298" y="714356"/>
                  <a:pt x="333174" y="648128"/>
                  <a:pt x="333174" y="566431"/>
                </a:cubicBezTo>
                <a:lnTo>
                  <a:pt x="333175" y="566431"/>
                </a:lnTo>
                <a:lnTo>
                  <a:pt x="333175" y="418507"/>
                </a:lnTo>
                <a:lnTo>
                  <a:pt x="485329" y="418507"/>
                </a:lnTo>
                <a:lnTo>
                  <a:pt x="485333" y="418507"/>
                </a:lnTo>
                <a:cubicBezTo>
                  <a:pt x="527350" y="418507"/>
                  <a:pt x="565389" y="435064"/>
                  <a:pt x="592924" y="461833"/>
                </a:cubicBezTo>
                <a:close/>
                <a:moveTo>
                  <a:pt x="2378656" y="1501946"/>
                </a:moveTo>
                <a:cubicBezTo>
                  <a:pt x="2392459" y="1515435"/>
                  <a:pt x="2403738" y="1531851"/>
                  <a:pt x="2411439" y="1550768"/>
                </a:cubicBezTo>
                <a:lnTo>
                  <a:pt x="2411439" y="1550768"/>
                </a:lnTo>
                <a:lnTo>
                  <a:pt x="2467208" y="1687776"/>
                </a:lnTo>
                <a:lnTo>
                  <a:pt x="2326282" y="1745141"/>
                </a:lnTo>
                <a:lnTo>
                  <a:pt x="2326278" y="1745142"/>
                </a:lnTo>
                <a:cubicBezTo>
                  <a:pt x="2248445" y="1776824"/>
                  <a:pt x="2160379" y="1741167"/>
                  <a:pt x="2129579" y="1665499"/>
                </a:cubicBezTo>
                <a:lnTo>
                  <a:pt x="2129579" y="1665499"/>
                </a:lnTo>
                <a:lnTo>
                  <a:pt x="2073809" y="1528491"/>
                </a:lnTo>
                <a:lnTo>
                  <a:pt x="2214736" y="1471127"/>
                </a:lnTo>
                <a:lnTo>
                  <a:pt x="2214739" y="1471125"/>
                </a:lnTo>
                <a:cubicBezTo>
                  <a:pt x="2273114" y="1447363"/>
                  <a:pt x="2337245" y="1461480"/>
                  <a:pt x="2378656" y="1501946"/>
                </a:cubicBezTo>
                <a:close/>
                <a:moveTo>
                  <a:pt x="928939" y="199283"/>
                </a:moveTo>
                <a:cubicBezTo>
                  <a:pt x="969953" y="241764"/>
                  <a:pt x="983960" y="305292"/>
                  <a:pt x="959377" y="361416"/>
                </a:cubicBezTo>
                <a:lnTo>
                  <a:pt x="959376" y="361417"/>
                </a:lnTo>
                <a:lnTo>
                  <a:pt x="900027" y="496913"/>
                </a:lnTo>
                <a:lnTo>
                  <a:pt x="760656" y="435866"/>
                </a:lnTo>
                <a:lnTo>
                  <a:pt x="760652" y="435865"/>
                </a:lnTo>
                <a:cubicBezTo>
                  <a:pt x="683678" y="402148"/>
                  <a:pt x="647850" y="314153"/>
                  <a:pt x="680628" y="239320"/>
                </a:cubicBezTo>
                <a:lnTo>
                  <a:pt x="680628" y="239320"/>
                </a:lnTo>
                <a:lnTo>
                  <a:pt x="739978" y="103824"/>
                </a:lnTo>
                <a:lnTo>
                  <a:pt x="879349" y="164871"/>
                </a:lnTo>
                <a:lnTo>
                  <a:pt x="879352" y="164872"/>
                </a:lnTo>
                <a:cubicBezTo>
                  <a:pt x="898596" y="173301"/>
                  <a:pt x="915268" y="185122"/>
                  <a:pt x="928939" y="199283"/>
                </a:cubicBezTo>
                <a:close/>
                <a:moveTo>
                  <a:pt x="2440810" y="1126826"/>
                </a:moveTo>
                <a:lnTo>
                  <a:pt x="2440811" y="1126826"/>
                </a:lnTo>
                <a:lnTo>
                  <a:pt x="2541582" y="1235115"/>
                </a:lnTo>
                <a:lnTo>
                  <a:pt x="2430197" y="1338769"/>
                </a:lnTo>
                <a:lnTo>
                  <a:pt x="2430194" y="1338772"/>
                </a:lnTo>
                <a:cubicBezTo>
                  <a:pt x="2368676" y="1396019"/>
                  <a:pt x="2273688" y="1393945"/>
                  <a:pt x="2218033" y="1334138"/>
                </a:cubicBezTo>
                <a:lnTo>
                  <a:pt x="2218033" y="1334138"/>
                </a:lnTo>
                <a:lnTo>
                  <a:pt x="2117261" y="1225849"/>
                </a:lnTo>
                <a:lnTo>
                  <a:pt x="2228647" y="1122195"/>
                </a:lnTo>
                <a:lnTo>
                  <a:pt x="2228649" y="1122192"/>
                </a:lnTo>
                <a:cubicBezTo>
                  <a:pt x="2290168" y="1064945"/>
                  <a:pt x="2385155" y="1067019"/>
                  <a:pt x="2440810" y="1126826"/>
                </a:cubicBezTo>
                <a:close/>
                <a:moveTo>
                  <a:pt x="1247133" y="0"/>
                </a:moveTo>
                <a:lnTo>
                  <a:pt x="1350787" y="111386"/>
                </a:lnTo>
                <a:lnTo>
                  <a:pt x="1350790" y="111388"/>
                </a:lnTo>
                <a:cubicBezTo>
                  <a:pt x="1408038" y="172907"/>
                  <a:pt x="1405963" y="267894"/>
                  <a:pt x="1346157" y="323549"/>
                </a:cubicBezTo>
                <a:lnTo>
                  <a:pt x="1346157" y="323550"/>
                </a:lnTo>
                <a:lnTo>
                  <a:pt x="1237868" y="424321"/>
                </a:lnTo>
                <a:lnTo>
                  <a:pt x="1134214" y="312935"/>
                </a:lnTo>
                <a:lnTo>
                  <a:pt x="1134211" y="312933"/>
                </a:lnTo>
                <a:cubicBezTo>
                  <a:pt x="1076963" y="251415"/>
                  <a:pt x="1079038" y="156427"/>
                  <a:pt x="1138844" y="100772"/>
                </a:cubicBezTo>
                <a:lnTo>
                  <a:pt x="1138844" y="100772"/>
                </a:lnTo>
                <a:close/>
                <a:moveTo>
                  <a:pt x="2416531" y="737089"/>
                </a:moveTo>
                <a:lnTo>
                  <a:pt x="2355484" y="876459"/>
                </a:lnTo>
                <a:lnTo>
                  <a:pt x="2355483" y="876463"/>
                </a:lnTo>
                <a:cubicBezTo>
                  <a:pt x="2321766" y="953437"/>
                  <a:pt x="2233771" y="989265"/>
                  <a:pt x="2158938" y="956487"/>
                </a:cubicBezTo>
                <a:lnTo>
                  <a:pt x="2158938" y="956487"/>
                </a:lnTo>
                <a:lnTo>
                  <a:pt x="2023442" y="897137"/>
                </a:lnTo>
                <a:lnTo>
                  <a:pt x="2084489" y="757767"/>
                </a:lnTo>
                <a:lnTo>
                  <a:pt x="2084490" y="757763"/>
                </a:lnTo>
                <a:cubicBezTo>
                  <a:pt x="2118206" y="680789"/>
                  <a:pt x="2206202" y="644961"/>
                  <a:pt x="2281035" y="677739"/>
                </a:cubicBezTo>
                <a:lnTo>
                  <a:pt x="2281035" y="677739"/>
                </a:lnTo>
                <a:close/>
                <a:moveTo>
                  <a:pt x="1695493" y="73601"/>
                </a:moveTo>
                <a:lnTo>
                  <a:pt x="1752857" y="214527"/>
                </a:lnTo>
                <a:lnTo>
                  <a:pt x="1752859" y="214531"/>
                </a:lnTo>
                <a:cubicBezTo>
                  <a:pt x="1784541" y="292364"/>
                  <a:pt x="1748884" y="380429"/>
                  <a:pt x="1673216" y="411230"/>
                </a:cubicBezTo>
                <a:lnTo>
                  <a:pt x="1673216" y="411230"/>
                </a:lnTo>
                <a:lnTo>
                  <a:pt x="1536207" y="466999"/>
                </a:lnTo>
                <a:lnTo>
                  <a:pt x="1478843" y="326073"/>
                </a:lnTo>
                <a:lnTo>
                  <a:pt x="1478841" y="326069"/>
                </a:lnTo>
                <a:cubicBezTo>
                  <a:pt x="1447159" y="248236"/>
                  <a:pt x="1482817" y="160171"/>
                  <a:pt x="1558484" y="129370"/>
                </a:cubicBezTo>
                <a:lnTo>
                  <a:pt x="1558485" y="129370"/>
                </a:lnTo>
                <a:close/>
                <a:moveTo>
                  <a:pt x="2119183" y="312304"/>
                </a:moveTo>
                <a:lnTo>
                  <a:pt x="2119184" y="464458"/>
                </a:lnTo>
                <a:lnTo>
                  <a:pt x="2119184" y="464462"/>
                </a:lnTo>
                <a:cubicBezTo>
                  <a:pt x="2119184" y="548497"/>
                  <a:pt x="2052956" y="616620"/>
                  <a:pt x="1971260" y="616620"/>
                </a:cubicBezTo>
                <a:lnTo>
                  <a:pt x="1971259" y="616620"/>
                </a:lnTo>
                <a:lnTo>
                  <a:pt x="1823335" y="616620"/>
                </a:lnTo>
                <a:lnTo>
                  <a:pt x="1823335" y="464466"/>
                </a:lnTo>
                <a:lnTo>
                  <a:pt x="1823335" y="464462"/>
                </a:lnTo>
                <a:cubicBezTo>
                  <a:pt x="1823335" y="380427"/>
                  <a:pt x="1889563" y="312304"/>
                  <a:pt x="1971259" y="312304"/>
                </a:cubicBezTo>
                <a:lnTo>
                  <a:pt x="1971260" y="312304"/>
                </a:lnTo>
                <a:close/>
              </a:path>
            </a:pathLst>
          </a:custGeom>
          <a:gradFill>
            <a:gsLst>
              <a:gs pos="0">
                <a:schemeClr val="bg1">
                  <a:lumMod val="85000"/>
                </a:schemeClr>
              </a:gs>
              <a:gs pos="100000">
                <a:schemeClr val="bg1">
                  <a:lumMod val="50000"/>
                </a:schemeClr>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5150" name="Овал 7205">
            <a:extLst>
              <a:ext uri="{FF2B5EF4-FFF2-40B4-BE49-F238E27FC236}">
                <a16:creationId xmlns:a16="http://schemas.microsoft.com/office/drawing/2014/main" id="{00000000-0008-0000-0500-00001E140000}"/>
              </a:ext>
            </a:extLst>
          </xdr:cNvPr>
          <xdr:cNvSpPr/>
        </xdr:nvSpPr>
        <xdr:spPr>
          <a:xfrm rot="18324177">
            <a:off x="14829219" y="190232"/>
            <a:ext cx="942318" cy="930488"/>
          </a:xfrm>
          <a:prstGeom prst="ellipse">
            <a:avLst/>
          </a:prstGeom>
          <a:gradFill>
            <a:gsLst>
              <a:gs pos="0">
                <a:schemeClr val="bg1">
                  <a:lumMod val="85000"/>
                </a:schemeClr>
              </a:gs>
              <a:gs pos="100000">
                <a:schemeClr val="bg1">
                  <a:lumMod val="50000"/>
                </a:schemeClr>
              </a:gs>
            </a:gsLst>
            <a:lin ang="5400000" scaled="1"/>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clientData/>
  </xdr:twoCellAnchor>
  <xdr:twoCellAnchor>
    <xdr:from>
      <xdr:col>2</xdr:col>
      <xdr:colOff>581244</xdr:colOff>
      <xdr:row>23</xdr:row>
      <xdr:rowOff>59502</xdr:rowOff>
    </xdr:from>
    <xdr:to>
      <xdr:col>6</xdr:col>
      <xdr:colOff>54691</xdr:colOff>
      <xdr:row>40</xdr:row>
      <xdr:rowOff>53983</xdr:rowOff>
    </xdr:to>
    <xdr:grpSp>
      <xdr:nvGrpSpPr>
        <xdr:cNvPr id="5151" name="Группа 7211">
          <a:extLst>
            <a:ext uri="{FF2B5EF4-FFF2-40B4-BE49-F238E27FC236}">
              <a16:creationId xmlns:a16="http://schemas.microsoft.com/office/drawing/2014/main" id="{00000000-0008-0000-0500-00001F140000}"/>
            </a:ext>
          </a:extLst>
        </xdr:cNvPr>
        <xdr:cNvGrpSpPr/>
      </xdr:nvGrpSpPr>
      <xdr:grpSpPr>
        <a:xfrm>
          <a:off x="1892883" y="4608600"/>
          <a:ext cx="2096726" cy="3356858"/>
          <a:chOff x="2081958" y="4679255"/>
          <a:chExt cx="2080260" cy="3368263"/>
        </a:xfrm>
      </xdr:grpSpPr>
      <xdr:sp macro="" textlink="">
        <xdr:nvSpPr>
          <xdr:cNvPr id="5152" name="Прямоугольник: скругленные углы 27">
            <a:extLst>
              <a:ext uri="{FF2B5EF4-FFF2-40B4-BE49-F238E27FC236}">
                <a16:creationId xmlns:a16="http://schemas.microsoft.com/office/drawing/2014/main" id="{00000000-0008-0000-0500-000020140000}"/>
              </a:ext>
            </a:extLst>
          </xdr:cNvPr>
          <xdr:cNvSpPr/>
        </xdr:nvSpPr>
        <xdr:spPr>
          <a:xfrm>
            <a:off x="2081958" y="4679255"/>
            <a:ext cx="2080260" cy="3368263"/>
          </a:xfrm>
          <a:prstGeom prst="roundRect">
            <a:avLst>
              <a:gd name="adj" fmla="val 5212"/>
            </a:avLst>
          </a:prstGeom>
          <a:solidFill>
            <a:schemeClr val="tx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153" name="Диаграмма 28">
            <a:extLst>
              <a:ext uri="{FF2B5EF4-FFF2-40B4-BE49-F238E27FC236}">
                <a16:creationId xmlns:a16="http://schemas.microsoft.com/office/drawing/2014/main" id="{00000000-0008-0000-0500-000021140000}"/>
              </a:ext>
            </a:extLst>
          </xdr:cNvPr>
          <xdr:cNvGraphicFramePr>
            <a:graphicFrameLocks/>
          </xdr:cNvGraphicFramePr>
        </xdr:nvGraphicFramePr>
        <xdr:xfrm>
          <a:off x="2097198" y="6363387"/>
          <a:ext cx="2004060" cy="1660651"/>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5154" name="Прямоугольник 7210">
            <a:extLst>
              <a:ext uri="{FF2B5EF4-FFF2-40B4-BE49-F238E27FC236}">
                <a16:creationId xmlns:a16="http://schemas.microsoft.com/office/drawing/2014/main" id="{00000000-0008-0000-0500-000022140000}"/>
              </a:ext>
            </a:extLst>
          </xdr:cNvPr>
          <xdr:cNvSpPr/>
        </xdr:nvSpPr>
        <xdr:spPr>
          <a:xfrm>
            <a:off x="2715185" y="5211017"/>
            <a:ext cx="1152000" cy="1008000"/>
          </a:xfrm>
          <a:prstGeom prst="rect">
            <a:avLst/>
          </a:prstGeom>
          <a:gradFill>
            <a:gsLst>
              <a:gs pos="98000">
                <a:srgbClr val="FF00FF"/>
              </a:gs>
              <a:gs pos="0">
                <a:srgbClr val="8D1FF8"/>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aphicFrame macro="">
        <xdr:nvGraphicFramePr>
          <xdr:cNvPr id="5155" name="Диаграмма 29">
            <a:extLst>
              <a:ext uri="{FF2B5EF4-FFF2-40B4-BE49-F238E27FC236}">
                <a16:creationId xmlns:a16="http://schemas.microsoft.com/office/drawing/2014/main" id="{00000000-0008-0000-0500-000023140000}"/>
              </a:ext>
            </a:extLst>
          </xdr:cNvPr>
          <xdr:cNvGraphicFramePr>
            <a:graphicFrameLocks/>
          </xdr:cNvGraphicFramePr>
        </xdr:nvGraphicFramePr>
        <xdr:xfrm>
          <a:off x="2097198" y="4741058"/>
          <a:ext cx="2005200" cy="1622329"/>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asir\Desktop\Road%20to%20analyst\Excel%20templates\learning-and-development-excel-dashboard.xlsx" TargetMode="External"/><Relationship Id="rId1" Type="http://schemas.openxmlformats.org/officeDocument/2006/relationships/externalLinkPath" Target="Road%20to%20analyst/Excel%20templates/learning-and-development-excel-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Y"/>
      <sheetName val="NIGHT"/>
      <sheetName val="Processing"/>
      <sheetName val="Data"/>
      <sheetName val="Sales Manager"/>
      <sheetName val="Control"/>
      <sheetName val="Resources"/>
      <sheetName val="Sheet1"/>
    </sheetNames>
    <sheetDataSet>
      <sheetData sheetId="0"/>
      <sheetData sheetId="1"/>
      <sheetData sheetId="2">
        <row r="1">
          <cell r="B1" t="e">
            <v>#N/A</v>
          </cell>
        </row>
        <row r="4">
          <cell r="A4" t="str">
            <v>Total Sales by:
Sales Team</v>
          </cell>
          <cell r="G4" t="str">
            <v>Products by Sales Team</v>
          </cell>
          <cell r="M4" t="str">
            <v>Total Revenue by Motnhs</v>
          </cell>
        </row>
        <row r="5">
          <cell r="A5" t="str">
            <v>North</v>
          </cell>
          <cell r="B5">
            <v>0.25327174749807546</v>
          </cell>
          <cell r="C5">
            <v>329</v>
          </cell>
          <cell r="D5">
            <v>0</v>
          </cell>
          <cell r="G5" t="str">
            <v>North</v>
          </cell>
          <cell r="H5" t="str">
            <v>online</v>
          </cell>
          <cell r="I5">
            <v>135632</v>
          </cell>
          <cell r="J5">
            <v>0.76258324299210156</v>
          </cell>
          <cell r="K5">
            <v>0.23741675700789841</v>
          </cell>
          <cell r="N5">
            <v>42</v>
          </cell>
        </row>
        <row r="6">
          <cell r="A6" t="str">
            <v>East</v>
          </cell>
          <cell r="B6">
            <v>0.2540415704387991</v>
          </cell>
          <cell r="C6">
            <v>330</v>
          </cell>
          <cell r="D6">
            <v>0</v>
          </cell>
          <cell r="G6"/>
          <cell r="H6" t="str">
            <v>video</v>
          </cell>
          <cell r="I6">
            <v>120216</v>
          </cell>
          <cell r="N6">
            <v>58</v>
          </cell>
        </row>
        <row r="7">
          <cell r="A7" t="str">
            <v>South</v>
          </cell>
          <cell r="B7">
            <v>0.2455735180908391</v>
          </cell>
          <cell r="C7">
            <v>319</v>
          </cell>
          <cell r="D7">
            <v>0</v>
          </cell>
          <cell r="G7"/>
          <cell r="H7" t="str">
            <v>books</v>
          </cell>
          <cell r="I7">
            <v>72843</v>
          </cell>
          <cell r="N7">
            <v>28</v>
          </cell>
        </row>
        <row r="8">
          <cell r="A8" t="str">
            <v>West</v>
          </cell>
          <cell r="B8">
            <v>0.24711316397228639</v>
          </cell>
          <cell r="C8">
            <v>321</v>
          </cell>
          <cell r="D8">
            <v>0</v>
          </cell>
          <cell r="G8" t="str">
            <v>East</v>
          </cell>
          <cell r="H8" t="str">
            <v>online</v>
          </cell>
          <cell r="I8">
            <v>153606</v>
          </cell>
          <cell r="N8">
            <v>89</v>
          </cell>
        </row>
        <row r="9">
          <cell r="G9"/>
          <cell r="H9" t="str">
            <v>video</v>
          </cell>
          <cell r="I9">
            <v>105508</v>
          </cell>
          <cell r="N9">
            <v>78</v>
          </cell>
        </row>
        <row r="10">
          <cell r="A10" t="str">
            <v>Product
Distribution</v>
          </cell>
          <cell r="G10"/>
          <cell r="H10" t="str">
            <v>books</v>
          </cell>
          <cell r="I10">
            <v>71099</v>
          </cell>
          <cell r="N10">
            <v>38</v>
          </cell>
        </row>
        <row r="11">
          <cell r="A11" t="str">
            <v>online</v>
          </cell>
          <cell r="B11">
            <v>561</v>
          </cell>
          <cell r="C11">
            <v>561</v>
          </cell>
          <cell r="G11" t="str">
            <v>South</v>
          </cell>
          <cell r="H11" t="str">
            <v>online</v>
          </cell>
          <cell r="I11">
            <v>126713</v>
          </cell>
          <cell r="N11">
            <v>29</v>
          </cell>
        </row>
        <row r="12">
          <cell r="A12" t="str">
            <v>video</v>
          </cell>
          <cell r="B12">
            <v>451</v>
          </cell>
          <cell r="C12">
            <v>451</v>
          </cell>
          <cell r="G12"/>
          <cell r="H12" t="str">
            <v>video</v>
          </cell>
          <cell r="I12">
            <v>120167</v>
          </cell>
          <cell r="N12">
            <v>92</v>
          </cell>
        </row>
        <row r="13">
          <cell r="A13" t="str">
            <v>books</v>
          </cell>
          <cell r="B13">
            <v>287</v>
          </cell>
          <cell r="C13">
            <v>287</v>
          </cell>
          <cell r="G13"/>
          <cell r="H13" t="str">
            <v>books</v>
          </cell>
          <cell r="I13">
            <v>72394</v>
          </cell>
          <cell r="N13">
            <v>215</v>
          </cell>
        </row>
        <row r="14">
          <cell r="G14" t="str">
            <v>West</v>
          </cell>
          <cell r="H14" t="str">
            <v>online</v>
          </cell>
          <cell r="I14">
            <v>144691</v>
          </cell>
          <cell r="N14">
            <v>252</v>
          </cell>
          <cell r="O14" t="e">
            <v>#N/A</v>
          </cell>
        </row>
        <row r="15">
          <cell r="A15" t="str">
            <v>Product Comparison</v>
          </cell>
          <cell r="B15" t="str">
            <v>Total</v>
          </cell>
          <cell r="C15" t="str">
            <v>online</v>
          </cell>
          <cell r="D15" t="str">
            <v>video</v>
          </cell>
          <cell r="E15" t="str">
            <v>books</v>
          </cell>
          <cell r="G15"/>
          <cell r="H15" t="str">
            <v>video</v>
          </cell>
          <cell r="I15">
            <v>105460</v>
          </cell>
          <cell r="N15">
            <v>232</v>
          </cell>
        </row>
        <row r="16">
          <cell r="G16"/>
          <cell r="H16" t="str">
            <v>books</v>
          </cell>
          <cell r="I16">
            <v>70655</v>
          </cell>
          <cell r="N16">
            <v>147</v>
          </cell>
        </row>
        <row r="18">
          <cell r="F18" t="str">
            <v>Night</v>
          </cell>
          <cell r="K18" t="str">
            <v>Top Revenue</v>
          </cell>
          <cell r="L18" t="str">
            <v>Top Traffic Sources</v>
          </cell>
          <cell r="S18">
            <v>0.5013310185185188</v>
          </cell>
        </row>
        <row r="19">
          <cell r="F19">
            <v>0</v>
          </cell>
          <cell r="J19" t="str">
            <v>Facebook</v>
          </cell>
          <cell r="K19">
            <v>375</v>
          </cell>
          <cell r="L19">
            <v>9.1999999999999993</v>
          </cell>
          <cell r="M19">
            <v>1.8399999999999999</v>
          </cell>
          <cell r="P19">
            <v>6</v>
          </cell>
          <cell r="S19">
            <v>0.4986689814814812</v>
          </cell>
          <cell r="U19">
            <v>0.4986689814814812</v>
          </cell>
          <cell r="V19">
            <v>-1.0999903832129831</v>
          </cell>
          <cell r="W19">
            <v>4.5996563952637346E-3</v>
          </cell>
        </row>
        <row r="20">
          <cell r="F20">
            <v>20</v>
          </cell>
          <cell r="J20" t="str">
            <v>Youtube</v>
          </cell>
          <cell r="K20">
            <v>355</v>
          </cell>
          <cell r="L20">
            <v>7.4</v>
          </cell>
          <cell r="M20">
            <v>3.6399999999999988</v>
          </cell>
          <cell r="P20">
            <v>5</v>
          </cell>
          <cell r="S20">
            <v>0.5013310185185188</v>
          </cell>
          <cell r="U20">
            <v>0.5013310185185188</v>
          </cell>
          <cell r="V20">
            <v>1.0999903832129831</v>
          </cell>
          <cell r="W20">
            <v>-4.5996563952637346E-3</v>
          </cell>
        </row>
        <row r="21">
          <cell r="F21">
            <v>103</v>
          </cell>
          <cell r="J21" t="str">
            <v>Google Ad</v>
          </cell>
          <cell r="K21">
            <v>272</v>
          </cell>
          <cell r="L21">
            <v>6.7</v>
          </cell>
          <cell r="M21">
            <v>4.339999999999999</v>
          </cell>
          <cell r="P21">
            <v>4</v>
          </cell>
          <cell r="S21">
            <v>0.4986689814814812</v>
          </cell>
        </row>
        <row r="22">
          <cell r="F22">
            <v>235</v>
          </cell>
          <cell r="J22" t="str">
            <v>Twitter</v>
          </cell>
          <cell r="K22">
            <v>140</v>
          </cell>
          <cell r="L22">
            <v>5.3</v>
          </cell>
          <cell r="M22">
            <v>5.7399999999999993</v>
          </cell>
          <cell r="P22">
            <v>3</v>
          </cell>
        </row>
        <row r="23">
          <cell r="F23">
            <v>275</v>
          </cell>
          <cell r="J23" t="str">
            <v>Instagram</v>
          </cell>
          <cell r="K23">
            <v>100</v>
          </cell>
          <cell r="L23">
            <v>3.9</v>
          </cell>
          <cell r="M23">
            <v>7.1399999999999988</v>
          </cell>
          <cell r="P23">
            <v>2</v>
          </cell>
        </row>
        <row r="24">
          <cell r="F24">
            <v>318</v>
          </cell>
          <cell r="J24" t="str">
            <v>Tiktok</v>
          </cell>
          <cell r="K24">
            <v>57</v>
          </cell>
          <cell r="L24">
            <v>2.7</v>
          </cell>
          <cell r="M24">
            <v>8.34</v>
          </cell>
          <cell r="P24">
            <v>1</v>
          </cell>
        </row>
        <row r="25">
          <cell r="H25" t="str">
            <v>Cost Ad</v>
          </cell>
          <cell r="L25" t="str">
            <v>Chart</v>
          </cell>
        </row>
        <row r="26">
          <cell r="J26" t="str">
            <v>Facebook</v>
          </cell>
          <cell r="L26">
            <v>187</v>
          </cell>
        </row>
        <row r="27">
          <cell r="J27" t="str">
            <v>Youtube</v>
          </cell>
          <cell r="L27">
            <v>177</v>
          </cell>
        </row>
        <row r="28">
          <cell r="J28" t="str">
            <v>Google Ad</v>
          </cell>
          <cell r="L28">
            <v>136</v>
          </cell>
        </row>
        <row r="29">
          <cell r="A29">
            <v>1</v>
          </cell>
          <cell r="B29">
            <v>42</v>
          </cell>
          <cell r="C29" t="e">
            <v>#N/A</v>
          </cell>
          <cell r="D29" t="e">
            <v>#N/A</v>
          </cell>
          <cell r="E29" t="e">
            <v>#N/A</v>
          </cell>
          <cell r="J29" t="str">
            <v>Twitter</v>
          </cell>
          <cell r="L29">
            <v>70</v>
          </cell>
        </row>
        <row r="30">
          <cell r="A30">
            <v>2</v>
          </cell>
          <cell r="B30">
            <v>58</v>
          </cell>
          <cell r="C30" t="e">
            <v>#N/A</v>
          </cell>
          <cell r="D30" t="e">
            <v>#N/A</v>
          </cell>
          <cell r="E30" t="e">
            <v>#N/A</v>
          </cell>
          <cell r="J30" t="str">
            <v>Instagram</v>
          </cell>
          <cell r="L30">
            <v>50</v>
          </cell>
        </row>
        <row r="31">
          <cell r="A31">
            <v>3</v>
          </cell>
          <cell r="B31">
            <v>28</v>
          </cell>
          <cell r="C31" t="e">
            <v>#N/A</v>
          </cell>
          <cell r="D31" t="e">
            <v>#N/A</v>
          </cell>
          <cell r="E31" t="e">
            <v>#N/A</v>
          </cell>
          <cell r="J31" t="str">
            <v>Tiktok</v>
          </cell>
          <cell r="L31">
            <v>29</v>
          </cell>
        </row>
        <row r="32">
          <cell r="A32">
            <v>4</v>
          </cell>
          <cell r="B32">
            <v>89</v>
          </cell>
          <cell r="C32" t="e">
            <v>#N/A</v>
          </cell>
          <cell r="D32" t="e">
            <v>#N/A</v>
          </cell>
          <cell r="E32" t="e">
            <v>#N/A</v>
          </cell>
          <cell r="H32" t="str">
            <v>Traffic from Channels by Month</v>
          </cell>
          <cell r="O32" t="str">
            <v xml:space="preserve">Traffic in Month </v>
          </cell>
        </row>
        <row r="33">
          <cell r="A33">
            <v>5</v>
          </cell>
          <cell r="B33">
            <v>78</v>
          </cell>
          <cell r="C33" t="e">
            <v>#N/A</v>
          </cell>
          <cell r="D33" t="e">
            <v>#N/A</v>
          </cell>
          <cell r="E33" t="e">
            <v>#N/A</v>
          </cell>
          <cell r="H33" t="str">
            <v>Twitter</v>
          </cell>
          <cell r="I33" t="str">
            <v>Tiktok</v>
          </cell>
          <cell r="J33" t="str">
            <v>Google Ad</v>
          </cell>
          <cell r="K33" t="str">
            <v>Instagram</v>
          </cell>
          <cell r="L33" t="str">
            <v>Youtube</v>
          </cell>
          <cell r="M33" t="str">
            <v>Facebook</v>
          </cell>
          <cell r="P33" t="str">
            <v xml:space="preserve">___ </v>
          </cell>
          <cell r="Q33" t="str">
            <v>%</v>
          </cell>
        </row>
        <row r="34">
          <cell r="A34">
            <v>6</v>
          </cell>
          <cell r="B34">
            <v>38</v>
          </cell>
          <cell r="C34" t="e">
            <v>#N/A</v>
          </cell>
          <cell r="D34" t="e">
            <v>#N/A</v>
          </cell>
          <cell r="E34" t="e">
            <v>#N/A</v>
          </cell>
          <cell r="H34">
            <v>60224</v>
          </cell>
          <cell r="I34">
            <v>125993</v>
          </cell>
          <cell r="J34">
            <v>171213</v>
          </cell>
          <cell r="K34">
            <v>216454</v>
          </cell>
          <cell r="L34">
            <v>330147</v>
          </cell>
          <cell r="M34">
            <v>198146</v>
          </cell>
          <cell r="N34">
            <v>1102177</v>
          </cell>
          <cell r="O34">
            <v>0</v>
          </cell>
          <cell r="P34" t="e">
            <v>#N/A</v>
          </cell>
          <cell r="Q34"/>
          <cell r="R34">
            <v>1</v>
          </cell>
          <cell r="S34">
            <v>3.3188657407407416E-3</v>
          </cell>
          <cell r="T34" t="e">
            <v>#N/A</v>
          </cell>
        </row>
        <row r="35">
          <cell r="A35">
            <v>7</v>
          </cell>
          <cell r="B35">
            <v>29</v>
          </cell>
          <cell r="C35" t="e">
            <v>#N/A</v>
          </cell>
          <cell r="D35" t="e">
            <v>#N/A</v>
          </cell>
          <cell r="E35" t="e">
            <v>#N/A</v>
          </cell>
          <cell r="H35">
            <v>120454</v>
          </cell>
          <cell r="I35">
            <v>173992</v>
          </cell>
          <cell r="J35">
            <v>599299</v>
          </cell>
          <cell r="K35">
            <v>401993</v>
          </cell>
          <cell r="L35">
            <v>165070</v>
          </cell>
          <cell r="M35">
            <v>551993</v>
          </cell>
          <cell r="N35">
            <v>2012801</v>
          </cell>
          <cell r="P35" t="e">
            <v>#N/A</v>
          </cell>
          <cell r="Q35" t="str">
            <v>+29%</v>
          </cell>
          <cell r="R35">
            <v>2</v>
          </cell>
          <cell r="S35">
            <v>2.7498070987654324E-3</v>
          </cell>
          <cell r="T35" t="e">
            <v>#N/A</v>
          </cell>
        </row>
        <row r="36">
          <cell r="A36">
            <v>8</v>
          </cell>
          <cell r="B36">
            <v>92</v>
          </cell>
          <cell r="C36" t="e">
            <v>#N/A</v>
          </cell>
          <cell r="D36" t="e">
            <v>#N/A</v>
          </cell>
          <cell r="E36" t="e">
            <v>#N/A</v>
          </cell>
          <cell r="H36">
            <v>191070</v>
          </cell>
          <cell r="I36">
            <v>440994</v>
          </cell>
          <cell r="J36">
            <v>945838</v>
          </cell>
          <cell r="K36">
            <v>1108072</v>
          </cell>
          <cell r="L36">
            <v>239069</v>
          </cell>
          <cell r="M36">
            <v>410454</v>
          </cell>
          <cell r="N36">
            <v>3335497</v>
          </cell>
          <cell r="P36" t="e">
            <v>#N/A</v>
          </cell>
          <cell r="Q36" t="str">
            <v>+25%</v>
          </cell>
          <cell r="R36">
            <v>3</v>
          </cell>
          <cell r="S36">
            <v>1.7480066872427981E-3</v>
          </cell>
          <cell r="T36" t="e">
            <v>#N/A</v>
          </cell>
        </row>
        <row r="37">
          <cell r="A37">
            <v>9</v>
          </cell>
          <cell r="B37">
            <v>215</v>
          </cell>
          <cell r="C37" t="e">
            <v>#N/A</v>
          </cell>
          <cell r="D37" t="e">
            <v>#N/A</v>
          </cell>
          <cell r="E37" t="e">
            <v>#N/A</v>
          </cell>
          <cell r="H37">
            <v>481839</v>
          </cell>
          <cell r="I37">
            <v>86994</v>
          </cell>
          <cell r="J37">
            <v>154916</v>
          </cell>
          <cell r="K37">
            <v>458684</v>
          </cell>
          <cell r="L37">
            <v>1223836</v>
          </cell>
          <cell r="M37">
            <v>651069</v>
          </cell>
          <cell r="N37">
            <v>3057338</v>
          </cell>
          <cell r="P37" t="e">
            <v>#N/A</v>
          </cell>
          <cell r="Q37" t="str">
            <v>-4%</v>
          </cell>
          <cell r="R37">
            <v>4</v>
          </cell>
          <cell r="S37">
            <v>4.0097736625514411E-3</v>
          </cell>
          <cell r="T37" t="e">
            <v>#N/A</v>
          </cell>
        </row>
        <row r="38">
          <cell r="A38">
            <v>10</v>
          </cell>
          <cell r="B38">
            <v>252</v>
          </cell>
          <cell r="C38" t="e">
            <v>#N/A</v>
          </cell>
          <cell r="D38" t="e">
            <v>#N/A</v>
          </cell>
          <cell r="E38" t="e">
            <v>#N/A</v>
          </cell>
          <cell r="H38">
            <v>58148</v>
          </cell>
          <cell r="I38">
            <v>695993</v>
          </cell>
          <cell r="J38">
            <v>876530</v>
          </cell>
          <cell r="K38">
            <v>474147</v>
          </cell>
          <cell r="L38">
            <v>216300</v>
          </cell>
          <cell r="M38">
            <v>629837</v>
          </cell>
          <cell r="N38">
            <v>2950955</v>
          </cell>
          <cell r="P38" t="e">
            <v>#N/A</v>
          </cell>
          <cell r="Q38" t="str">
            <v>-2%</v>
          </cell>
          <cell r="R38">
            <v>5</v>
          </cell>
          <cell r="S38">
            <v>2.9292052469135797E-3</v>
          </cell>
          <cell r="T38" t="e">
            <v>#N/A</v>
          </cell>
        </row>
        <row r="39">
          <cell r="A39">
            <v>11</v>
          </cell>
          <cell r="B39">
            <v>231</v>
          </cell>
          <cell r="C39" t="e">
            <v>#N/A</v>
          </cell>
          <cell r="D39" t="e">
            <v>#N/A</v>
          </cell>
          <cell r="E39" t="e">
            <v>#N/A</v>
          </cell>
          <cell r="H39">
            <v>78916</v>
          </cell>
          <cell r="I39">
            <v>83993</v>
          </cell>
          <cell r="J39">
            <v>362839</v>
          </cell>
          <cell r="K39">
            <v>298915</v>
          </cell>
          <cell r="L39">
            <v>836760</v>
          </cell>
          <cell r="M39">
            <v>1521532</v>
          </cell>
          <cell r="N39">
            <v>3182955</v>
          </cell>
          <cell r="P39" t="e">
            <v>#N/A</v>
          </cell>
          <cell r="Q39" t="str">
            <v>+4%</v>
          </cell>
          <cell r="R39">
            <v>6</v>
          </cell>
          <cell r="S39">
            <v>3.5852301954732504E-3</v>
          </cell>
          <cell r="T39" t="e">
            <v>#N/A</v>
          </cell>
        </row>
        <row r="40">
          <cell r="A40">
            <v>12</v>
          </cell>
          <cell r="B40">
            <v>146</v>
          </cell>
          <cell r="C40" t="e">
            <v>#N/A</v>
          </cell>
          <cell r="D40" t="e">
            <v>#N/A</v>
          </cell>
          <cell r="E40" t="e">
            <v>#N/A</v>
          </cell>
          <cell r="H40">
            <v>446534</v>
          </cell>
          <cell r="I40">
            <v>266993</v>
          </cell>
          <cell r="J40">
            <v>1027378</v>
          </cell>
          <cell r="K40">
            <v>1298762</v>
          </cell>
          <cell r="L40">
            <v>506606</v>
          </cell>
          <cell r="M40">
            <v>205224</v>
          </cell>
          <cell r="N40">
            <v>3751497</v>
          </cell>
          <cell r="P40" t="e">
            <v>#N/A</v>
          </cell>
          <cell r="Q40" t="str">
            <v>+8%</v>
          </cell>
          <cell r="R40">
            <v>7</v>
          </cell>
          <cell r="S40">
            <v>2.9865933641975307E-3</v>
          </cell>
          <cell r="T40" t="e">
            <v>#N/A</v>
          </cell>
        </row>
        <row r="41">
          <cell r="H41">
            <v>305301</v>
          </cell>
          <cell r="I41">
            <v>275994</v>
          </cell>
          <cell r="J41">
            <v>317993</v>
          </cell>
          <cell r="K41">
            <v>149454</v>
          </cell>
          <cell r="L41">
            <v>1434456</v>
          </cell>
          <cell r="M41">
            <v>297224</v>
          </cell>
          <cell r="N41">
            <v>2780422</v>
          </cell>
          <cell r="P41" t="e">
            <v>#N/A</v>
          </cell>
          <cell r="Q41" t="str">
            <v>-15%</v>
          </cell>
          <cell r="R41">
            <v>8</v>
          </cell>
          <cell r="S41">
            <v>3.9009452160493818E-3</v>
          </cell>
          <cell r="T41" t="e">
            <v>#N/A</v>
          </cell>
        </row>
        <row r="42">
          <cell r="H42">
            <v>161993</v>
          </cell>
          <cell r="I42">
            <v>644992</v>
          </cell>
          <cell r="J42">
            <v>114146</v>
          </cell>
          <cell r="K42">
            <v>144299</v>
          </cell>
          <cell r="L42">
            <v>159375</v>
          </cell>
          <cell r="M42">
            <v>1641839</v>
          </cell>
          <cell r="N42">
            <v>2866644</v>
          </cell>
          <cell r="P42" t="e">
            <v>#N/A</v>
          </cell>
          <cell r="Q42" t="str">
            <v>+2%</v>
          </cell>
          <cell r="R42">
            <v>9</v>
          </cell>
          <cell r="S42">
            <v>4.4153485082304537E-3</v>
          </cell>
          <cell r="T42" t="e">
            <v>#N/A</v>
          </cell>
        </row>
        <row r="43">
          <cell r="H43">
            <v>87223</v>
          </cell>
          <cell r="I43">
            <v>113993</v>
          </cell>
          <cell r="J43">
            <v>375070</v>
          </cell>
          <cell r="K43">
            <v>1195685</v>
          </cell>
          <cell r="L43">
            <v>443992</v>
          </cell>
          <cell r="M43">
            <v>268916</v>
          </cell>
          <cell r="N43">
            <v>2484879</v>
          </cell>
          <cell r="P43" t="e">
            <v>#N/A</v>
          </cell>
          <cell r="Q43" t="str">
            <v>-7%</v>
          </cell>
          <cell r="R43">
            <v>10</v>
          </cell>
          <cell r="S43">
            <v>2.9087898662551429E-3</v>
          </cell>
          <cell r="T43" t="e">
            <v>#N/A</v>
          </cell>
        </row>
        <row r="44">
          <cell r="H44">
            <v>184839</v>
          </cell>
          <cell r="I44">
            <v>755993</v>
          </cell>
          <cell r="J44">
            <v>118225</v>
          </cell>
          <cell r="K44">
            <v>195839</v>
          </cell>
          <cell r="L44">
            <v>1320608</v>
          </cell>
          <cell r="M44">
            <v>1783378</v>
          </cell>
          <cell r="N44">
            <v>4358882</v>
          </cell>
          <cell r="P44" t="e">
            <v>#N/A</v>
          </cell>
          <cell r="Q44" t="str">
            <v>+27%</v>
          </cell>
          <cell r="R44">
            <v>11</v>
          </cell>
          <cell r="S44">
            <v>3.614647633744856E-3</v>
          </cell>
          <cell r="T44" t="e">
            <v>#N/A</v>
          </cell>
        </row>
        <row r="45">
          <cell r="H45">
            <v>523377</v>
          </cell>
          <cell r="I45">
            <v>233994</v>
          </cell>
          <cell r="J45">
            <v>236455</v>
          </cell>
          <cell r="K45">
            <v>757608</v>
          </cell>
          <cell r="L45">
            <v>523684</v>
          </cell>
          <cell r="M45">
            <v>1040298</v>
          </cell>
          <cell r="N45">
            <v>3315416</v>
          </cell>
          <cell r="P45" t="e">
            <v>#N/A</v>
          </cell>
          <cell r="Q45" t="str">
            <v>-14%</v>
          </cell>
          <cell r="R45">
            <v>12</v>
          </cell>
          <cell r="S45">
            <v>3.1658307613168721E-3</v>
          </cell>
          <cell r="T45" t="e">
            <v>#N/A</v>
          </cell>
        </row>
        <row r="47">
          <cell r="A47" t="str">
            <v>Count product sales by Managers and Teams</v>
          </cell>
        </row>
        <row r="48">
          <cell r="B48" t="str">
            <v>North</v>
          </cell>
          <cell r="C48"/>
          <cell r="D48"/>
          <cell r="E48"/>
          <cell r="F48" t="str">
            <v>East</v>
          </cell>
          <cell r="G48"/>
          <cell r="H48"/>
          <cell r="I48"/>
          <cell r="J48" t="str">
            <v>South</v>
          </cell>
          <cell r="K48"/>
          <cell r="L48"/>
          <cell r="M48"/>
          <cell r="N48" t="str">
            <v>West</v>
          </cell>
          <cell r="O48"/>
          <cell r="P48"/>
          <cell r="Q48"/>
        </row>
        <row r="49">
          <cell r="B49" t="str">
            <v>M1</v>
          </cell>
          <cell r="C49" t="str">
            <v>M2</v>
          </cell>
          <cell r="D49" t="str">
            <v>M3</v>
          </cell>
          <cell r="E49" t="str">
            <v>M4</v>
          </cell>
          <cell r="F49" t="str">
            <v>M5</v>
          </cell>
          <cell r="G49" t="str">
            <v>M6</v>
          </cell>
          <cell r="H49" t="str">
            <v>M7</v>
          </cell>
          <cell r="I49" t="str">
            <v>M8</v>
          </cell>
          <cell r="J49" t="str">
            <v>M9</v>
          </cell>
          <cell r="K49" t="str">
            <v>M10</v>
          </cell>
          <cell r="L49" t="str">
            <v>M11</v>
          </cell>
          <cell r="M49" t="str">
            <v>M12</v>
          </cell>
          <cell r="N49" t="str">
            <v>M13</v>
          </cell>
          <cell r="O49" t="str">
            <v>M14</v>
          </cell>
          <cell r="P49" t="str">
            <v>M15</v>
          </cell>
          <cell r="Q49" t="str">
            <v>M16</v>
          </cell>
        </row>
        <row r="50">
          <cell r="A50" t="str">
            <v>online</v>
          </cell>
          <cell r="B50">
            <v>40720.699999999997</v>
          </cell>
          <cell r="C50">
            <v>35616.699999999997</v>
          </cell>
          <cell r="D50">
            <v>32199.300000000003</v>
          </cell>
          <cell r="E50">
            <v>27095.300000000003</v>
          </cell>
          <cell r="F50">
            <v>34778.660000000003</v>
          </cell>
          <cell r="G50">
            <v>49189.120000000003</v>
          </cell>
          <cell r="H50">
            <v>27613.88</v>
          </cell>
          <cell r="I50">
            <v>42024.34</v>
          </cell>
          <cell r="J50">
            <v>25407.519999999997</v>
          </cell>
          <cell r="K50">
            <v>36566.26</v>
          </cell>
          <cell r="L50">
            <v>26790.240000000002</v>
          </cell>
          <cell r="M50">
            <v>37948.980000000003</v>
          </cell>
          <cell r="N50">
            <v>37999.910000000003</v>
          </cell>
          <cell r="O50">
            <v>35074.899999999994</v>
          </cell>
          <cell r="P50">
            <v>37270.6</v>
          </cell>
          <cell r="Q50">
            <v>34345.589999999997</v>
          </cell>
        </row>
        <row r="51">
          <cell r="A51" t="str">
            <v>video</v>
          </cell>
          <cell r="B51">
            <v>31575.029999999995</v>
          </cell>
          <cell r="C51">
            <v>30583.200000000001</v>
          </cell>
          <cell r="D51">
            <v>29524.799999999999</v>
          </cell>
          <cell r="E51">
            <v>28532.970000000005</v>
          </cell>
          <cell r="F51">
            <v>33470.81</v>
          </cell>
          <cell r="G51">
            <v>24892.14</v>
          </cell>
          <cell r="H51">
            <v>27861.86</v>
          </cell>
          <cell r="I51">
            <v>19283.190000000002</v>
          </cell>
          <cell r="J51">
            <v>33677.840000000004</v>
          </cell>
          <cell r="K51">
            <v>24311.620000000003</v>
          </cell>
          <cell r="L51">
            <v>35771.879999999997</v>
          </cell>
          <cell r="M51">
            <v>26405.66</v>
          </cell>
          <cell r="N51">
            <v>29785.03</v>
          </cell>
          <cell r="O51">
            <v>19577.46</v>
          </cell>
          <cell r="P51">
            <v>33152.54</v>
          </cell>
          <cell r="Q51">
            <v>22944.97</v>
          </cell>
        </row>
        <row r="52">
          <cell r="A52" t="str">
            <v>books</v>
          </cell>
          <cell r="B52">
            <v>14033.209999999997</v>
          </cell>
          <cell r="C52">
            <v>14759.49</v>
          </cell>
          <cell r="D52">
            <v>21662.010000000002</v>
          </cell>
          <cell r="E52">
            <v>22388.289999999997</v>
          </cell>
          <cell r="F52">
            <v>17633.45</v>
          </cell>
          <cell r="G52">
            <v>16723.12</v>
          </cell>
          <cell r="H52">
            <v>18826.38</v>
          </cell>
          <cell r="I52">
            <v>17916.049999999996</v>
          </cell>
          <cell r="J52">
            <v>20501.740000000002</v>
          </cell>
          <cell r="K52">
            <v>17990.399999999998</v>
          </cell>
          <cell r="L52">
            <v>18206.599999999999</v>
          </cell>
          <cell r="M52">
            <v>15695.259999999998</v>
          </cell>
          <cell r="N52">
            <v>16013.17</v>
          </cell>
          <cell r="O52">
            <v>18013.879999999997</v>
          </cell>
          <cell r="P52">
            <v>17313.62</v>
          </cell>
          <cell r="Q52">
            <v>19314.330000000002</v>
          </cell>
        </row>
        <row r="53">
          <cell r="B53">
            <v>219127.33333333334</v>
          </cell>
          <cell r="C53">
            <v>219127.33333333334</v>
          </cell>
          <cell r="D53">
            <v>219127.33333333334</v>
          </cell>
          <cell r="E53">
            <v>219127.33333333334</v>
          </cell>
          <cell r="F53">
            <v>220142</v>
          </cell>
          <cell r="G53">
            <v>220142</v>
          </cell>
          <cell r="H53">
            <v>220142</v>
          </cell>
          <cell r="I53">
            <v>220142</v>
          </cell>
          <cell r="J53">
            <v>212849.33333333334</v>
          </cell>
          <cell r="K53">
            <v>212849.33333333334</v>
          </cell>
          <cell r="L53">
            <v>212849.33333333334</v>
          </cell>
          <cell r="M53">
            <v>212849.33333333334</v>
          </cell>
          <cell r="N53">
            <v>213870.66666666666</v>
          </cell>
          <cell r="O53">
            <v>213870.66666666666</v>
          </cell>
          <cell r="P53">
            <v>213870.66666666666</v>
          </cell>
          <cell r="Q53">
            <v>213870.66666666666</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row>
      </sheetData>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Road%20to%20analyst/Excel%20templates/learning-and-development-excel-dashboard.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ir Uddin" refreshedDate="45211.705657754632" createdVersion="8" refreshedVersion="8" minRefreshableVersion="3" recordCount="300" xr:uid="{9B660296-52CD-4AE9-A188-F5089A36B4CF}">
  <cacheSource type="worksheet">
    <worksheetSource name="Table1"/>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202" maxValue="7000" count="84">
        <n v="272"/>
        <n v="213"/>
        <n v="296"/>
        <n v="264"/>
        <n v="289"/>
        <n v="500"/>
        <n v="230"/>
        <n v="236"/>
        <n v="248"/>
        <n v="243"/>
        <n v="203"/>
        <n v="291"/>
        <n v="224"/>
        <n v="254"/>
        <n v="238"/>
        <n v="256"/>
        <n v="246"/>
        <n v="245"/>
        <n v="6000"/>
        <n v="599"/>
        <n v="499"/>
        <n v="598"/>
        <n v="210"/>
        <n v="260"/>
        <n v="274"/>
        <n v="222"/>
        <n v="202"/>
        <n v="277"/>
        <n v="273"/>
        <n v="233"/>
        <n v="225"/>
        <n v="205"/>
        <n v="215"/>
        <n v="286"/>
        <n v="242"/>
        <n v="295"/>
        <n v="234"/>
        <n v="800"/>
        <n v="700"/>
        <n v="550"/>
        <n v="293"/>
        <n v="270"/>
        <n v="281"/>
        <n v="288"/>
        <n v="284"/>
        <n v="263"/>
        <n v="280"/>
        <n v="1000"/>
        <n v="958"/>
        <n v="439"/>
        <n v="279"/>
        <n v="268"/>
        <n v="287"/>
        <n v="257"/>
        <n v="255"/>
        <n v="300"/>
        <n v="265"/>
        <n v="271"/>
        <n v="298"/>
        <n v="258"/>
        <n v="6500"/>
        <n v="1103"/>
        <n v="987"/>
        <n v="1437"/>
        <n v="769"/>
        <n v="1145"/>
        <n v="1250"/>
        <n v="876"/>
        <n v="1277"/>
        <n v="989"/>
        <n v="854"/>
        <n v="7000"/>
        <n v="1500"/>
        <n v="896"/>
        <n v="1345"/>
        <n v="1124"/>
        <n v="560"/>
        <n v="1657"/>
        <n v="1245"/>
        <n v="786"/>
        <n v="1267"/>
        <n v="683"/>
        <n v="1256"/>
        <n v="897"/>
      </sharedItems>
    </cacheField>
    <cacheField name="Bill Due Date" numFmtId="165">
      <sharedItems containsNonDate="0" containsDate="1" containsString="0" containsBlank="1" minDate="2023-01-02T00:00:00" maxDate="2023-12-10T00:00:00"/>
    </cacheField>
    <cacheField name="Status" numFmtId="166">
      <sharedItems containsBlank="1" count="3">
        <s v=" Paid "/>
        <s v=" Late "/>
        <m/>
      </sharedItems>
    </cacheField>
  </cacheFields>
  <extLst>
    <ext xmlns:x14="http://schemas.microsoft.com/office/spreadsheetml/2009/9/main" uri="{725AE2AE-9491-48be-B2B4-4EB974FC3084}">
      <x14:pivotCacheDefinition pivotCacheId="15293242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ir Uddin" refreshedDate="45211.793371527776" createdVersion="8" refreshedVersion="8" minRefreshableVersion="3" recordCount="12" xr:uid="{F6AC2B6B-5912-4A24-867A-8192F117C7CD}">
  <cacheSource type="worksheet">
    <worksheetSource ref="J1:K13" sheet="Dataset"/>
  </cacheSource>
  <cacheFields count="2">
    <cacheField name="Month" numFmtId="165">
      <sharedItems count="12">
        <s v="Jan"/>
        <s v="Feb"/>
        <s v="Mar"/>
        <s v="Apr"/>
        <s v="May"/>
        <s v="Jun"/>
        <s v="Jul"/>
        <s v="Sep"/>
        <s v="Oct"/>
        <s v="Nov"/>
        <s v="Aug"/>
        <s v="Dec"/>
      </sharedItems>
    </cacheField>
    <cacheField name="Income Goal" numFmtId="167">
      <sharedItems containsSemiMixedTypes="0" containsString="0" containsNumber="1" containsInteger="1" minValue="7890" maxValue="14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31.481272106481" createdVersion="8" refreshedVersion="8" minRefreshableVersion="3" recordCount="864" xr:uid="{41DC4E9B-9937-4115-89D5-744053A5FF5A}">
  <cacheSource type="worksheet">
    <worksheetSource name="db" r:id="rId2"/>
  </cacheSource>
  <cacheFields count="14">
    <cacheField name="Month" numFmtId="0">
      <sharedItems count="12">
        <s v="JAN"/>
        <s v="FEB"/>
        <s v="MAR"/>
        <s v="APR"/>
        <s v="MAY"/>
        <s v="JUN"/>
        <s v="JUL"/>
        <s v="AUG"/>
        <s v="SEP"/>
        <s v="OCT"/>
        <s v="NOV"/>
        <s v="DEC"/>
      </sharedItems>
    </cacheField>
    <cacheField name="Сhannels" numFmtId="0">
      <sharedItems count="6">
        <s v="Google Ad"/>
        <s v="Youtube"/>
        <s v="Instagram"/>
        <s v="Facebook"/>
        <s v="Twitter"/>
        <s v="Tiktok"/>
      </sharedItems>
    </cacheField>
    <cacheField name="Cost Ad" numFmtId="0">
      <sharedItems containsSemiMixedTypes="0" containsString="0" containsNumber="1" containsInteger="1" minValue="1" maxValue="8532"/>
    </cacheField>
    <cacheField name="Traffic " numFmtId="165">
      <sharedItems containsSemiMixedTypes="0" containsString="0" containsNumber="1" containsInteger="1" minValue="281" maxValue="343485"/>
    </cacheField>
    <cacheField name="Revenue" numFmtId="0">
      <sharedItems containsSemiMixedTypes="0" containsString="0" containsNumber="1" containsInteger="1" minValue="14" maxValue="20436"/>
    </cacheField>
    <cacheField name="Time Calls" numFmtId="45">
      <sharedItems containsSemiMixedTypes="0" containsNonDate="0" containsDate="1" containsString="0" minDate="1899-12-30T00:00:09" maxDate="1899-12-30T00:10:46" count="440">
        <d v="1899-12-30T00:02:04"/>
        <d v="1899-12-30T00:04:39"/>
        <d v="1899-12-30T00:02:54"/>
        <d v="1899-12-30T00:05:02"/>
        <d v="1899-12-30T00:06:28"/>
        <d v="1899-12-30T00:02:26"/>
        <d v="1899-12-30T00:06:15"/>
        <d v="1899-12-30T00:03:07"/>
        <d v="1899-12-30T00:03:32"/>
        <d v="1899-12-30T00:07:31"/>
        <d v="1899-12-30T00:03:42"/>
        <d v="1899-12-30T00:05:15"/>
        <d v="1899-12-30T00:06:21"/>
        <d v="1899-12-30T00:07:41"/>
        <d v="1899-12-30T00:05:05"/>
        <d v="1899-12-30T00:06:42"/>
        <d v="1899-12-30T00:07:16"/>
        <d v="1899-12-30T00:05:29"/>
        <d v="1899-12-30T00:06:56"/>
        <d v="1899-12-30T00:04:58"/>
        <d v="1899-12-30T00:02:14"/>
        <d v="1899-12-30T00:05:39"/>
        <d v="1899-12-30T00:07:20"/>
        <d v="1899-12-30T00:06:08"/>
        <d v="1899-12-30T00:06:37"/>
        <d v="1899-12-30T00:06:45"/>
        <d v="1899-12-30T00:04:31"/>
        <d v="1899-12-30T00:02:40"/>
        <d v="1899-12-30T00:02:35"/>
        <d v="1899-12-30T00:03:14"/>
        <d v="1899-12-30T00:05:36"/>
        <d v="1899-12-30T00:05:41"/>
        <d v="1899-12-30T00:02:02"/>
        <d v="1899-12-30T00:05:55"/>
        <d v="1899-12-30T00:04:26"/>
        <d v="1899-12-30T00:02:01"/>
        <d v="1899-12-30T00:03:46"/>
        <d v="1899-12-30T00:04:54"/>
        <d v="1899-12-30T00:06:22"/>
        <d v="1899-12-30T00:05:14"/>
        <d v="1899-12-30T00:04:22"/>
        <d v="1899-12-30T00:04:43"/>
        <d v="1899-12-30T00:07:08"/>
        <d v="1899-12-30T00:06:36"/>
        <d v="1899-12-30T00:04:57"/>
        <d v="1899-12-30T00:03:13"/>
        <d v="1899-12-30T00:02:17"/>
        <d v="1899-12-30T00:07:12"/>
        <d v="1899-12-30T00:02:57"/>
        <d v="1899-12-30T00:05:43"/>
        <d v="1899-12-30T00:03:10"/>
        <d v="1899-12-30T00:05:37"/>
        <d v="1899-12-30T00:03:41"/>
        <d v="1899-12-30T00:02:28"/>
        <d v="1899-12-30T00:06:11"/>
        <d v="1899-12-30T00:02:23"/>
        <d v="1899-12-30T00:06:49"/>
        <d v="1899-12-30T00:04:46"/>
        <d v="1899-12-30T00:02:30"/>
        <d v="1899-12-30T00:02:18"/>
        <d v="1899-12-30T00:02:47"/>
        <d v="1899-12-30T00:06:53"/>
        <d v="1899-12-30T00:05:12"/>
        <d v="1899-12-30T00:04:32"/>
        <d v="1899-12-30T00:05:45"/>
        <d v="1899-12-30T00:04:47"/>
        <d v="1899-12-30T00:02:00"/>
        <d v="1899-12-30T00:06:13"/>
        <d v="1899-12-30T00:01:05"/>
        <d v="1899-12-30T00:05:34"/>
        <d v="1899-12-30T00:01:30"/>
        <d v="1899-12-30T00:02:50"/>
        <d v="1899-12-30T00:06:33"/>
        <d v="1899-12-30T00:06:24"/>
        <d v="1899-12-30T00:04:09"/>
        <d v="1899-12-30T00:03:43"/>
        <d v="1899-12-30T00:01:40"/>
        <d v="1899-12-30T00:02:45"/>
        <d v="1899-12-30T00:01:28"/>
        <d v="1899-12-30T00:05:16"/>
        <d v="1899-12-30T00:01:26"/>
        <d v="1899-12-30T00:04:14"/>
        <d v="1899-12-30T00:05:32"/>
        <d v="1899-12-30T00:05:22"/>
        <d v="1899-12-30T00:01:53"/>
        <d v="1899-12-30T00:06:48"/>
        <d v="1899-12-30T00:01:14"/>
        <d v="1899-12-30T00:05:17"/>
        <d v="1899-12-30T00:02:03"/>
        <d v="1899-12-30T00:06:27"/>
        <d v="1899-12-30T00:02:58"/>
        <d v="1899-12-30T00:03:27"/>
        <d v="1899-12-30T00:04:15"/>
        <d v="1899-12-30T00:06:14"/>
        <d v="1899-12-30T00:03:11"/>
        <d v="1899-12-30T00:01:44"/>
        <d v="1899-12-30T00:01:24"/>
        <d v="1899-12-30T00:02:59"/>
        <d v="1899-12-30T00:01:56"/>
        <d v="1899-12-30T00:03:51"/>
        <d v="1899-12-30T00:01:18"/>
        <d v="1899-12-30T00:06:05"/>
        <d v="1899-12-30T00:01:15"/>
        <d v="1899-12-30T00:01:54"/>
        <d v="1899-12-30T00:01:23"/>
        <d v="1899-12-30T00:01:19"/>
        <d v="1899-12-30T00:04:35"/>
        <d v="1899-12-30T00:03:53"/>
        <d v="1899-12-30T00:03:38"/>
        <d v="1899-12-30T00:05:51"/>
        <d v="1899-12-30T00:06:25"/>
        <d v="1899-12-30T00:05:23"/>
        <d v="1899-12-30T00:03:39"/>
        <d v="1899-12-30T00:05:40"/>
        <d v="1899-12-30T00:04:21"/>
        <d v="1899-12-30T00:03:22"/>
        <d v="1899-12-30T00:03:48"/>
        <d v="1899-12-30T00:03:08"/>
        <d v="1899-12-30T00:02:33"/>
        <d v="1899-12-30T00:03:44"/>
        <d v="1899-12-30T00:03:33"/>
        <d v="1899-12-30T00:03:40"/>
        <d v="1899-12-30T00:03:37"/>
        <d v="1899-12-30T00:02:06"/>
        <d v="1899-12-30T00:02:24"/>
        <d v="1899-12-30T00:01:51"/>
        <d v="1899-12-30T00:02:11"/>
        <d v="1899-12-30T00:00:15"/>
        <d v="1899-12-30T00:00:09"/>
        <d v="1899-12-30T00:03:19"/>
        <d v="1899-12-30T00:01:52"/>
        <d v="1899-12-30T00:00:17"/>
        <d v="1899-12-30T00:04:01"/>
        <d v="1899-12-30T00:01:47"/>
        <d v="1899-12-30T00:01:57"/>
        <d v="1899-12-30T00:01:31"/>
        <d v="1899-12-30T00:01:58"/>
        <d v="1899-12-30T00:03:05"/>
        <d v="1899-12-30T00:04:11"/>
        <d v="1899-12-30T00:03:34"/>
        <d v="1899-12-30T00:02:25"/>
        <d v="1899-12-30T00:03:21"/>
        <d v="1899-12-30T00:04:05"/>
        <d v="1899-12-30T00:01:42"/>
        <d v="1899-12-30T00:03:09"/>
        <d v="1899-12-30T00:03:47"/>
        <d v="1899-12-30T00:00:51"/>
        <d v="1899-12-30T00:01:55"/>
        <d v="1899-12-30T00:02:56"/>
        <d v="1899-12-30T00:02:37"/>
        <d v="1899-12-30T00:00:18"/>
        <d v="1899-12-30T00:03:18"/>
        <d v="1899-12-30T00:03:23"/>
        <d v="1899-12-30T00:02:13"/>
        <d v="1899-12-30T00:02:22"/>
        <d v="1899-12-30T00:02:43"/>
        <d v="1899-12-30T00:03:50"/>
        <d v="1899-12-30T00:05:26"/>
        <d v="1899-12-30T00:06:50"/>
        <d v="1899-12-30T00:06:04"/>
        <d v="1899-12-30T00:09:06"/>
        <d v="1899-12-30T00:04:34"/>
        <d v="1899-12-30T00:04:25"/>
        <d v="1899-12-30T00:01:04"/>
        <d v="1899-12-30T00:08:03"/>
        <d v="1899-12-30T00:08:52"/>
        <d v="1899-12-30T00:02:15"/>
        <d v="1899-12-30T00:02:05"/>
        <d v="1899-12-30T00:07:55"/>
        <d v="1899-12-30T00:09:12"/>
        <d v="1899-12-30T00:07:06"/>
        <d v="1899-12-30T00:05:58"/>
        <d v="1899-12-30T00:06:03"/>
        <d v="1899-12-30T00:07:35"/>
        <d v="1899-12-30T00:05:57"/>
        <d v="1899-12-30T00:03:28"/>
        <d v="1899-12-30T00:08:15"/>
        <d v="1899-12-30T00:07:05"/>
        <d v="1899-12-30T00:05:48"/>
        <d v="1899-12-30T00:07:33"/>
        <d v="1899-12-30T00:09:46"/>
        <d v="1899-12-30T00:02:48"/>
        <d v="1899-12-30T00:04:29"/>
        <d v="1899-12-30T00:10:10"/>
        <d v="1899-12-30T00:06:09"/>
        <d v="1899-12-30T00:01:16"/>
        <d v="1899-12-30T00:01:09"/>
        <d v="1899-12-30T00:04:42"/>
        <d v="1899-12-30T00:07:26"/>
        <d v="1899-12-30T00:04:12"/>
        <d v="1899-12-30T00:10:04"/>
        <d v="1899-12-30T00:06:38"/>
        <d v="1899-12-30T00:09:56"/>
        <d v="1899-12-30T00:09:13"/>
        <d v="1899-12-30T00:09:58"/>
        <d v="1899-12-30T00:04:18"/>
        <d v="1899-12-30T00:06:59"/>
        <d v="1899-12-30T00:10:01"/>
        <d v="1899-12-30T00:06:10"/>
        <d v="1899-12-30T00:09:16"/>
        <d v="1899-12-30T00:10:45"/>
        <d v="1899-12-30T00:05:46"/>
        <d v="1899-12-30T00:10:11"/>
        <d v="1899-12-30T00:07:37"/>
        <d v="1899-12-30T00:09:17"/>
        <d v="1899-12-30T00:04:00"/>
        <d v="1899-12-30T00:01:25"/>
        <d v="1899-12-30T00:05:50"/>
        <d v="1899-12-30T00:03:02"/>
        <d v="1899-12-30T00:05:33"/>
        <d v="1899-12-30T00:05:42"/>
        <d v="1899-12-30T00:01:35"/>
        <d v="1899-12-30T00:01:32"/>
        <d v="1899-12-30T00:05:49"/>
        <d v="1899-12-30T00:06:54"/>
        <d v="1899-12-30T00:04:56"/>
        <d v="1899-12-30T00:06:41"/>
        <d v="1899-12-30T00:06:51"/>
        <d v="1899-12-30T00:04:02"/>
        <d v="1899-12-30T00:06:35"/>
        <d v="1899-12-30T00:04:10"/>
        <d v="1899-12-30T00:01:37"/>
        <d v="1899-12-30T00:06:19"/>
        <d v="1899-12-30T00:05:35"/>
        <d v="1899-12-30T00:03:12"/>
        <d v="1899-12-30T00:07:04"/>
        <d v="1899-12-30T00:02:20"/>
        <d v="1899-12-30T00:02:44"/>
        <d v="1899-12-30T00:04:38"/>
        <d v="1899-12-30T00:05:54"/>
        <d v="1899-12-30T00:04:45"/>
        <d v="1899-12-30T00:01:38"/>
        <d v="1899-12-30T00:05:10"/>
        <d v="1899-12-30T00:05:44"/>
        <d v="1899-12-30T00:04:16"/>
        <d v="1899-12-30T00:03:56"/>
        <d v="1899-12-30T00:06:12"/>
        <d v="1899-12-30T00:02:34"/>
        <d v="1899-12-30T00:05:28"/>
        <d v="1899-12-30T00:06:47"/>
        <d v="1899-12-30T00:04:04"/>
        <d v="1899-12-30T00:05:21"/>
        <d v="1899-12-30T00:04:06"/>
        <d v="1899-12-30T00:05:27"/>
        <d v="1899-12-30T00:04:44"/>
        <d v="1899-12-30T00:06:16"/>
        <d v="1899-12-30T00:08:26"/>
        <d v="1899-12-30T00:03:58"/>
        <d v="1899-12-30T00:08:02"/>
        <d v="1899-12-30T00:02:16"/>
        <d v="1899-12-30T00:02:38"/>
        <d v="1899-12-30T00:08:00"/>
        <d v="1899-12-30T00:01:49"/>
        <d v="1899-12-30T00:01:50"/>
        <d v="1899-12-30T00:03:49"/>
        <d v="1899-12-30T00:01:48"/>
        <d v="1899-12-30T00:03:15"/>
        <d v="1899-12-30T00:05:59"/>
        <d v="1899-12-30T00:07:01"/>
        <d v="1899-12-30T00:01:06"/>
        <d v="1899-12-30T00:01:11"/>
        <d v="1899-12-30T00:07:45"/>
        <d v="1899-12-30T00:08:11"/>
        <d v="1899-12-30T00:02:49"/>
        <d v="1899-12-30T00:07:19"/>
        <d v="1899-12-30T00:06:07"/>
        <d v="1899-12-30T00:08:35"/>
        <d v="1899-12-30T00:08:22"/>
        <d v="1899-12-30T00:07:30"/>
        <d v="1899-12-30T00:07:09"/>
        <d v="1899-12-30T00:04:41"/>
        <d v="1899-12-30T00:06:06"/>
        <d v="1899-12-30T00:08:37"/>
        <d v="1899-12-30T00:07:32"/>
        <d v="1899-12-30T00:07:13"/>
        <d v="1899-12-30T00:07:48"/>
        <d v="1899-12-30T00:07:56"/>
        <d v="1899-12-30T00:06:23"/>
        <d v="1899-12-30T00:06:44"/>
        <d v="1899-12-30T00:04:50"/>
        <d v="1899-12-30T00:08:23"/>
        <d v="1899-12-30T00:03:52"/>
        <d v="1899-12-30T00:03:31"/>
        <d v="1899-12-30T00:02:21"/>
        <d v="1899-12-30T00:04:52"/>
        <d v="1899-12-30T00:00:50"/>
        <d v="1899-12-30T00:05:08"/>
        <d v="1899-12-30T00:02:32"/>
        <d v="1899-12-30T00:01:03"/>
        <d v="1899-12-30T00:04:40"/>
        <d v="1899-12-30T00:03:03"/>
        <d v="1899-12-30T00:03:06"/>
        <d v="1899-12-30T00:00:52"/>
        <d v="1899-12-30T00:04:03"/>
        <d v="1899-12-30T00:02:42"/>
        <d v="1899-12-30T00:08:06"/>
        <d v="1899-12-30T00:05:53"/>
        <d v="1899-12-30T00:00:54"/>
        <d v="1899-12-30T00:04:20"/>
        <d v="1899-12-30T00:06:17"/>
        <d v="1899-12-30T00:03:35"/>
        <d v="1899-12-30T00:02:27"/>
        <d v="1899-12-30T00:04:17"/>
        <d v="1899-12-30T00:05:25"/>
        <d v="1899-12-30T00:02:09"/>
        <d v="1899-12-30T00:04:53"/>
        <d v="1899-12-30T00:00:48"/>
        <d v="1899-12-30T00:06:31"/>
        <d v="1899-12-30T00:01:22"/>
        <d v="1899-12-30T00:07:44"/>
        <d v="1899-12-30T00:09:51"/>
        <d v="1899-12-30T00:07:49"/>
        <d v="1899-12-30T00:07:54"/>
        <d v="1899-12-30T00:03:55"/>
        <d v="1899-12-30T00:00:19"/>
        <d v="1899-12-30T00:00:24"/>
        <d v="1899-12-30T00:09:34"/>
        <d v="1899-12-30T00:08:17"/>
        <d v="1899-12-30T00:07:38"/>
        <d v="1899-12-30T00:01:45"/>
        <d v="1899-12-30T00:08:59"/>
        <d v="1899-12-30T00:04:51"/>
        <d v="1899-12-30T00:04:28"/>
        <d v="1899-12-30T00:04:33"/>
        <d v="1899-12-30T00:07:51"/>
        <d v="1899-12-30T00:09:25"/>
        <d v="1899-12-30T00:09:32"/>
        <d v="1899-12-30T00:07:14"/>
        <d v="1899-12-30T00:05:24"/>
        <d v="1899-12-30T00:01:29"/>
        <d v="1899-12-30T00:08:14"/>
        <d v="1899-12-30T00:05:20"/>
        <d v="1899-12-30T00:07:43"/>
        <d v="1899-12-30T00:08:31"/>
        <d v="1899-12-30T00:10:03"/>
        <d v="1899-12-30T00:00:22"/>
        <d v="1899-12-30T00:06:02"/>
        <d v="1899-12-30T00:10:06"/>
        <d v="1899-12-30T00:08:08"/>
        <d v="1899-12-30T00:04:49"/>
        <d v="1899-12-30T00:09:00"/>
        <d v="1899-12-30T00:08:27"/>
        <d v="1899-12-30T00:05:04"/>
        <d v="1899-12-30T00:00:32"/>
        <d v="1899-12-30T00:05:03"/>
        <d v="1899-12-30T00:09:10"/>
        <d v="1899-12-30T00:09:09"/>
        <d v="1899-12-30T00:10:23"/>
        <d v="1899-12-30T00:10:17"/>
        <d v="1899-12-30T00:03:45"/>
        <d v="1899-12-30T00:04:24"/>
        <d v="1899-12-30T00:08:50"/>
        <d v="1899-12-30T00:07:23"/>
        <d v="1899-12-30T00:00:55"/>
        <d v="1899-12-30T00:07:24"/>
        <d v="1899-12-30T00:09:36"/>
        <d v="1899-12-30T00:00:56"/>
        <d v="1899-12-30T00:09:40"/>
        <d v="1899-12-30T00:08:41"/>
        <d v="1899-12-30T00:09:20"/>
        <d v="1899-12-30T00:05:56"/>
        <d v="1899-12-30T00:09:39"/>
        <d v="1899-12-30T00:02:08"/>
        <d v="1899-12-30T00:10:27"/>
        <d v="1899-12-30T00:10:13"/>
        <d v="1899-12-30T00:01:59"/>
        <d v="1899-12-30T00:09:01"/>
        <d v="1899-12-30T00:05:06"/>
        <d v="1899-12-30T00:06:55"/>
        <d v="1899-12-30T00:10:46"/>
        <d v="1899-12-30T00:09:33"/>
        <d v="1899-12-30T00:07:15"/>
        <d v="1899-12-30T00:10:14"/>
        <d v="1899-12-30T00:09:48"/>
        <d v="1899-12-30T00:08:20"/>
        <d v="1899-12-30T00:02:29"/>
        <d v="1899-12-30T00:06:39"/>
        <d v="1899-12-30T00:09:37"/>
        <d v="1899-12-30T00:10:30"/>
        <d v="1899-12-30T00:09:22"/>
        <d v="1899-12-30T00:09:38"/>
        <d v="1899-12-30T00:10:02"/>
        <d v="1899-12-30T00:08:54"/>
        <d v="1899-12-30T00:10:38"/>
        <d v="1899-12-30T00:02:46"/>
        <d v="1899-12-30T00:04:07"/>
        <d v="1899-12-30T00:04:37"/>
        <d v="1899-12-30T00:04:59"/>
        <d v="1899-12-30T00:05:01"/>
        <d v="1899-12-30T00:01:27"/>
        <d v="1899-12-30T00:01:20"/>
        <d v="1899-12-30T00:02:31"/>
        <d v="1899-12-30T00:06:18"/>
        <d v="1899-12-30T00:06:43"/>
        <d v="1899-12-30T00:06:52"/>
        <d v="1899-12-30T00:08:44"/>
        <d v="1899-12-30T00:01:07"/>
        <d v="1899-12-30T00:07:50"/>
        <d v="1899-12-30T00:08:19"/>
        <d v="1899-12-30T00:03:26"/>
        <d v="1899-12-30T00:03:01"/>
        <d v="1899-12-30T00:08:32"/>
        <d v="1899-12-30T00:08:05"/>
        <d v="1899-12-30T00:07:02"/>
        <d v="1899-12-30T00:05:38"/>
        <d v="1899-12-30T00:07:29"/>
        <d v="1899-12-30T00:08:24"/>
        <d v="1899-12-30T00:06:34"/>
        <d v="1899-12-30T00:07:59"/>
        <d v="1899-12-30T00:03:57"/>
        <d v="1899-12-30T00:07:42"/>
        <d v="1899-12-30T00:05:09"/>
        <d v="1899-12-30T00:02:55"/>
        <d v="1899-12-30T00:04:08"/>
        <d v="1899-12-30T00:01:46"/>
        <d v="1899-12-30T00:02:36"/>
        <d v="1899-12-30T00:02:10"/>
        <d v="1899-12-30T00:08:40"/>
        <d v="1899-12-30T00:08:25"/>
        <d v="1899-12-30T00:01:08"/>
        <d v="1899-12-30T00:08:45"/>
        <d v="1899-12-30T00:08:43"/>
        <d v="1899-12-30T00:03:29"/>
        <d v="1899-12-30T00:08:36"/>
        <d v="1899-12-30T00:06:57"/>
        <d v="1899-12-30T00:05:47"/>
        <d v="1899-12-30T00:00:59"/>
        <d v="1899-12-30T00:03:17"/>
        <d v="1899-12-30T00:02:52"/>
        <d v="1899-12-30T00:08:49"/>
        <d v="1899-12-30T00:06:00"/>
        <d v="1899-12-30T00:03:20"/>
        <d v="1899-12-30T00:01:10"/>
        <d v="1899-12-30T00:01:00"/>
        <d v="1899-12-30T00:07:36"/>
        <d v="1899-12-30T00:08:10"/>
        <d v="1899-12-30T00:08:21"/>
        <d v="1899-12-30T00:02:07"/>
        <d v="1899-12-30T00:01:43"/>
        <d v="1899-12-30T00:01:21"/>
      </sharedItems>
      <fieldGroup par="13" base="5">
        <rangePr groupBy="seconds" startDate="1899-12-30T00:00:09" endDate="1899-12-30T00:10:4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eams" numFmtId="0">
      <sharedItems count="4">
        <s v="North"/>
        <s v="East"/>
        <s v="South"/>
        <s v="West"/>
      </sharedItems>
    </cacheField>
    <cacheField name="Products" numFmtId="0">
      <sharedItems count="3">
        <s v=" 🌎"/>
        <s v=" 🎥"/>
        <s v=" 📖"/>
      </sharedItems>
    </cacheField>
    <cacheField name="successful calls" numFmtId="0">
      <sharedItems containsSemiMixedTypes="0" containsString="0" containsNumber="1" containsInteger="1" minValue="1" maxValue="23"/>
    </cacheField>
    <cacheField name="unsuccessful calls" numFmtId="0">
      <sharedItems containsSemiMixedTypes="0" containsString="0" containsNumber="1" containsInteger="1" minValue="1" maxValue="77"/>
    </cacheField>
    <cacheField name="Marketing Power" numFmtId="9">
      <sharedItems containsSemiMixedTypes="0" containsString="0" containsNumber="1" minValue="0.1" maxValue="0.9"/>
    </cacheField>
    <cacheField name="Selling Power" numFmtId="9">
      <sharedItems containsSemiMixedTypes="0" containsString="0" containsNumber="1" minValue="9.9999999999999978E-2" maxValue="0.9"/>
    </cacheField>
    <cacheField name="Минуты" numFmtId="0" databaseField="0">
      <fieldGroup base="5">
        <rangePr groupBy="minutes" startDate="1899-12-30T00:00:09" endDate="1899-12-30T00:10:4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Часы" numFmtId="0" databaseField="0">
      <fieldGroup base="5">
        <rangePr groupBy="hours" startDate="1899-12-30T00:00:09" endDate="1899-12-30T00:10:46"/>
        <groupItems count="26">
          <s v="&lt;00.01.1900"/>
          <s v="0"/>
          <s v="1"/>
          <s v="2"/>
          <s v="3"/>
          <s v="4"/>
          <s v="5"/>
          <s v="6"/>
          <s v="7"/>
          <s v="8"/>
          <s v="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626614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d v="2023-01-07T00:00:00"/>
    <x v="0"/>
  </r>
  <r>
    <x v="0"/>
    <x v="0"/>
    <x v="0"/>
    <x v="1"/>
    <x v="1"/>
    <d v="2023-01-02T00:00:00"/>
    <x v="1"/>
  </r>
  <r>
    <x v="0"/>
    <x v="0"/>
    <x v="0"/>
    <x v="2"/>
    <x v="2"/>
    <d v="2023-01-02T00:00:00"/>
    <x v="0"/>
  </r>
  <r>
    <x v="0"/>
    <x v="0"/>
    <x v="0"/>
    <x v="3"/>
    <x v="3"/>
    <d v="2023-01-03T00:00:00"/>
    <x v="0"/>
  </r>
  <r>
    <x v="0"/>
    <x v="0"/>
    <x v="0"/>
    <x v="4"/>
    <x v="0"/>
    <d v="2023-01-04T00:00:00"/>
    <x v="0"/>
  </r>
  <r>
    <x v="0"/>
    <x v="0"/>
    <x v="0"/>
    <x v="5"/>
    <x v="4"/>
    <d v="2023-01-05T00:00:00"/>
    <x v="0"/>
  </r>
  <r>
    <x v="0"/>
    <x v="0"/>
    <x v="0"/>
    <x v="6"/>
    <x v="5"/>
    <d v="2023-01-06T00:00:00"/>
    <x v="0"/>
  </r>
  <r>
    <x v="0"/>
    <x v="0"/>
    <x v="0"/>
    <x v="7"/>
    <x v="6"/>
    <d v="2023-01-07T00:00:00"/>
    <x v="1"/>
  </r>
  <r>
    <x v="0"/>
    <x v="0"/>
    <x v="0"/>
    <x v="8"/>
    <x v="7"/>
    <d v="2023-01-08T00:00:00"/>
    <x v="0"/>
  </r>
  <r>
    <x v="0"/>
    <x v="0"/>
    <x v="1"/>
    <x v="9"/>
    <x v="8"/>
    <d v="2023-01-09T00:00:00"/>
    <x v="0"/>
  </r>
  <r>
    <x v="0"/>
    <x v="0"/>
    <x v="1"/>
    <x v="10"/>
    <x v="9"/>
    <d v="2023-01-04T00:00:00"/>
    <x v="0"/>
  </r>
  <r>
    <x v="0"/>
    <x v="0"/>
    <x v="1"/>
    <x v="11"/>
    <x v="10"/>
    <d v="2023-01-05T00:00:00"/>
    <x v="0"/>
  </r>
  <r>
    <x v="0"/>
    <x v="0"/>
    <x v="2"/>
    <x v="0"/>
    <x v="11"/>
    <d v="2023-01-06T00:00:00"/>
    <x v="0"/>
  </r>
  <r>
    <x v="0"/>
    <x v="0"/>
    <x v="2"/>
    <x v="12"/>
    <x v="12"/>
    <d v="2023-01-07T00:00:00"/>
    <x v="0"/>
  </r>
  <r>
    <x v="0"/>
    <x v="0"/>
    <x v="2"/>
    <x v="13"/>
    <x v="13"/>
    <d v="2023-01-03T00:00:00"/>
    <x v="0"/>
  </r>
  <r>
    <x v="0"/>
    <x v="0"/>
    <x v="2"/>
    <x v="14"/>
    <x v="4"/>
    <d v="2023-01-04T00:00:00"/>
    <x v="0"/>
  </r>
  <r>
    <x v="0"/>
    <x v="0"/>
    <x v="2"/>
    <x v="15"/>
    <x v="14"/>
    <d v="2023-01-05T00:00:00"/>
    <x v="0"/>
  </r>
  <r>
    <x v="0"/>
    <x v="0"/>
    <x v="2"/>
    <x v="16"/>
    <x v="15"/>
    <d v="2023-01-06T00:00:00"/>
    <x v="0"/>
  </r>
  <r>
    <x v="0"/>
    <x v="0"/>
    <x v="2"/>
    <x v="17"/>
    <x v="16"/>
    <d v="2023-01-07T00:00:00"/>
    <x v="0"/>
  </r>
  <r>
    <x v="0"/>
    <x v="0"/>
    <x v="2"/>
    <x v="18"/>
    <x v="8"/>
    <d v="2023-01-08T00:00:00"/>
    <x v="0"/>
  </r>
  <r>
    <x v="0"/>
    <x v="0"/>
    <x v="2"/>
    <x v="8"/>
    <x v="17"/>
    <d v="2023-01-09T00:00:00"/>
    <x v="0"/>
  </r>
  <r>
    <x v="0"/>
    <x v="1"/>
    <x v="3"/>
    <x v="19"/>
    <x v="18"/>
    <m/>
    <x v="2"/>
  </r>
  <r>
    <x v="0"/>
    <x v="1"/>
    <x v="3"/>
    <x v="20"/>
    <x v="19"/>
    <m/>
    <x v="2"/>
  </r>
  <r>
    <x v="0"/>
    <x v="1"/>
    <x v="4"/>
    <x v="21"/>
    <x v="20"/>
    <m/>
    <x v="2"/>
  </r>
  <r>
    <x v="0"/>
    <x v="1"/>
    <x v="4"/>
    <x v="22"/>
    <x v="21"/>
    <m/>
    <x v="2"/>
  </r>
  <r>
    <x v="1"/>
    <x v="0"/>
    <x v="0"/>
    <x v="0"/>
    <x v="22"/>
    <d v="2023-02-07T00:00:00"/>
    <x v="0"/>
  </r>
  <r>
    <x v="1"/>
    <x v="0"/>
    <x v="0"/>
    <x v="1"/>
    <x v="23"/>
    <d v="2023-02-02T00:00:00"/>
    <x v="0"/>
  </r>
  <r>
    <x v="1"/>
    <x v="0"/>
    <x v="0"/>
    <x v="2"/>
    <x v="15"/>
    <d v="2023-02-02T00:00:00"/>
    <x v="0"/>
  </r>
  <r>
    <x v="1"/>
    <x v="0"/>
    <x v="0"/>
    <x v="3"/>
    <x v="24"/>
    <d v="2023-02-03T00:00:00"/>
    <x v="0"/>
  </r>
  <r>
    <x v="1"/>
    <x v="0"/>
    <x v="0"/>
    <x v="4"/>
    <x v="25"/>
    <d v="2023-02-04T00:00:00"/>
    <x v="0"/>
  </r>
  <r>
    <x v="1"/>
    <x v="0"/>
    <x v="0"/>
    <x v="5"/>
    <x v="26"/>
    <d v="2023-02-05T00:00:00"/>
    <x v="0"/>
  </r>
  <r>
    <x v="1"/>
    <x v="0"/>
    <x v="0"/>
    <x v="6"/>
    <x v="27"/>
    <d v="2023-02-06T00:00:00"/>
    <x v="0"/>
  </r>
  <r>
    <x v="1"/>
    <x v="0"/>
    <x v="0"/>
    <x v="7"/>
    <x v="28"/>
    <d v="2023-02-07T00:00:00"/>
    <x v="0"/>
  </r>
  <r>
    <x v="1"/>
    <x v="0"/>
    <x v="0"/>
    <x v="8"/>
    <x v="29"/>
    <d v="2023-02-08T00:00:00"/>
    <x v="0"/>
  </r>
  <r>
    <x v="1"/>
    <x v="0"/>
    <x v="1"/>
    <x v="9"/>
    <x v="30"/>
    <d v="2023-02-09T00:00:00"/>
    <x v="0"/>
  </r>
  <r>
    <x v="1"/>
    <x v="0"/>
    <x v="1"/>
    <x v="10"/>
    <x v="6"/>
    <d v="2023-02-04T00:00:00"/>
    <x v="0"/>
  </r>
  <r>
    <x v="1"/>
    <x v="0"/>
    <x v="1"/>
    <x v="11"/>
    <x v="31"/>
    <d v="2023-02-05T00:00:00"/>
    <x v="0"/>
  </r>
  <r>
    <x v="1"/>
    <x v="0"/>
    <x v="2"/>
    <x v="0"/>
    <x v="1"/>
    <d v="2023-02-06T00:00:00"/>
    <x v="0"/>
  </r>
  <r>
    <x v="1"/>
    <x v="0"/>
    <x v="2"/>
    <x v="12"/>
    <x v="7"/>
    <d v="2023-02-07T00:00:00"/>
    <x v="0"/>
  </r>
  <r>
    <x v="1"/>
    <x v="0"/>
    <x v="2"/>
    <x v="13"/>
    <x v="32"/>
    <d v="2023-02-03T00:00:00"/>
    <x v="0"/>
  </r>
  <r>
    <x v="1"/>
    <x v="0"/>
    <x v="2"/>
    <x v="14"/>
    <x v="25"/>
    <d v="2023-02-04T00:00:00"/>
    <x v="0"/>
  </r>
  <r>
    <x v="1"/>
    <x v="0"/>
    <x v="2"/>
    <x v="15"/>
    <x v="33"/>
    <d v="2023-02-05T00:00:00"/>
    <x v="0"/>
  </r>
  <r>
    <x v="1"/>
    <x v="0"/>
    <x v="2"/>
    <x v="16"/>
    <x v="34"/>
    <d v="2023-02-06T00:00:00"/>
    <x v="0"/>
  </r>
  <r>
    <x v="1"/>
    <x v="0"/>
    <x v="2"/>
    <x v="17"/>
    <x v="35"/>
    <d v="2023-02-07T00:00:00"/>
    <x v="0"/>
  </r>
  <r>
    <x v="1"/>
    <x v="0"/>
    <x v="2"/>
    <x v="18"/>
    <x v="6"/>
    <d v="2023-02-08T00:00:00"/>
    <x v="0"/>
  </r>
  <r>
    <x v="1"/>
    <x v="0"/>
    <x v="2"/>
    <x v="8"/>
    <x v="36"/>
    <d v="2023-02-09T00:00:00"/>
    <x v="0"/>
  </r>
  <r>
    <x v="1"/>
    <x v="1"/>
    <x v="3"/>
    <x v="19"/>
    <x v="18"/>
    <m/>
    <x v="2"/>
  </r>
  <r>
    <x v="1"/>
    <x v="1"/>
    <x v="3"/>
    <x v="20"/>
    <x v="37"/>
    <m/>
    <x v="2"/>
  </r>
  <r>
    <x v="1"/>
    <x v="1"/>
    <x v="4"/>
    <x v="21"/>
    <x v="38"/>
    <m/>
    <x v="2"/>
  </r>
  <r>
    <x v="1"/>
    <x v="1"/>
    <x v="4"/>
    <x v="22"/>
    <x v="39"/>
    <m/>
    <x v="2"/>
  </r>
  <r>
    <x v="2"/>
    <x v="0"/>
    <x v="0"/>
    <x v="0"/>
    <x v="40"/>
    <d v="2023-03-06T00:00:00"/>
    <x v="0"/>
  </r>
  <r>
    <x v="2"/>
    <x v="0"/>
    <x v="0"/>
    <x v="1"/>
    <x v="40"/>
    <d v="2023-03-07T00:00:00"/>
    <x v="0"/>
  </r>
  <r>
    <x v="2"/>
    <x v="0"/>
    <x v="0"/>
    <x v="2"/>
    <x v="40"/>
    <d v="2023-03-08T00:00:00"/>
    <x v="0"/>
  </r>
  <r>
    <x v="2"/>
    <x v="0"/>
    <x v="0"/>
    <x v="3"/>
    <x v="40"/>
    <d v="2023-03-09T00:00:00"/>
    <x v="0"/>
  </r>
  <r>
    <x v="2"/>
    <x v="0"/>
    <x v="0"/>
    <x v="4"/>
    <x v="40"/>
    <d v="2023-03-04T00:00:00"/>
    <x v="0"/>
  </r>
  <r>
    <x v="2"/>
    <x v="0"/>
    <x v="0"/>
    <x v="5"/>
    <x v="40"/>
    <d v="2023-03-05T00:00:00"/>
    <x v="0"/>
  </r>
  <r>
    <x v="2"/>
    <x v="0"/>
    <x v="0"/>
    <x v="6"/>
    <x v="40"/>
    <d v="2023-03-06T00:00:00"/>
    <x v="1"/>
  </r>
  <r>
    <x v="2"/>
    <x v="0"/>
    <x v="0"/>
    <x v="7"/>
    <x v="40"/>
    <d v="2023-03-07T00:00:00"/>
    <x v="0"/>
  </r>
  <r>
    <x v="2"/>
    <x v="0"/>
    <x v="0"/>
    <x v="8"/>
    <x v="40"/>
    <d v="2023-03-08T00:00:00"/>
    <x v="1"/>
  </r>
  <r>
    <x v="2"/>
    <x v="0"/>
    <x v="1"/>
    <x v="9"/>
    <x v="40"/>
    <d v="2023-03-09T00:00:00"/>
    <x v="0"/>
  </r>
  <r>
    <x v="2"/>
    <x v="0"/>
    <x v="1"/>
    <x v="10"/>
    <x v="40"/>
    <d v="2023-03-04T00:00:00"/>
    <x v="0"/>
  </r>
  <r>
    <x v="2"/>
    <x v="0"/>
    <x v="1"/>
    <x v="11"/>
    <x v="40"/>
    <d v="2023-03-05T00:00:00"/>
    <x v="0"/>
  </r>
  <r>
    <x v="2"/>
    <x v="0"/>
    <x v="2"/>
    <x v="0"/>
    <x v="40"/>
    <d v="2023-03-06T00:00:00"/>
    <x v="1"/>
  </r>
  <r>
    <x v="2"/>
    <x v="0"/>
    <x v="2"/>
    <x v="12"/>
    <x v="40"/>
    <d v="2023-03-07T00:00:00"/>
    <x v="0"/>
  </r>
  <r>
    <x v="2"/>
    <x v="0"/>
    <x v="2"/>
    <x v="13"/>
    <x v="41"/>
    <d v="2023-03-03T00:00:00"/>
    <x v="0"/>
  </r>
  <r>
    <x v="2"/>
    <x v="0"/>
    <x v="2"/>
    <x v="14"/>
    <x v="42"/>
    <d v="2023-03-04T00:00:00"/>
    <x v="1"/>
  </r>
  <r>
    <x v="2"/>
    <x v="0"/>
    <x v="2"/>
    <x v="15"/>
    <x v="28"/>
    <d v="2023-03-06T00:00:00"/>
    <x v="0"/>
  </r>
  <r>
    <x v="2"/>
    <x v="0"/>
    <x v="2"/>
    <x v="16"/>
    <x v="43"/>
    <d v="2023-03-07T00:00:00"/>
    <x v="0"/>
  </r>
  <r>
    <x v="2"/>
    <x v="0"/>
    <x v="2"/>
    <x v="17"/>
    <x v="44"/>
    <d v="2023-03-08T00:00:00"/>
    <x v="0"/>
  </r>
  <r>
    <x v="2"/>
    <x v="0"/>
    <x v="2"/>
    <x v="18"/>
    <x v="45"/>
    <d v="2023-03-09T00:00:00"/>
    <x v="0"/>
  </r>
  <r>
    <x v="2"/>
    <x v="0"/>
    <x v="2"/>
    <x v="8"/>
    <x v="46"/>
    <d v="2023-03-04T00:00:00"/>
    <x v="0"/>
  </r>
  <r>
    <x v="2"/>
    <x v="1"/>
    <x v="3"/>
    <x v="19"/>
    <x v="18"/>
    <m/>
    <x v="2"/>
  </r>
  <r>
    <x v="2"/>
    <x v="1"/>
    <x v="3"/>
    <x v="20"/>
    <x v="47"/>
    <m/>
    <x v="2"/>
  </r>
  <r>
    <x v="2"/>
    <x v="1"/>
    <x v="4"/>
    <x v="21"/>
    <x v="48"/>
    <m/>
    <x v="2"/>
  </r>
  <r>
    <x v="2"/>
    <x v="1"/>
    <x v="4"/>
    <x v="22"/>
    <x v="49"/>
    <m/>
    <x v="2"/>
  </r>
  <r>
    <x v="3"/>
    <x v="0"/>
    <x v="0"/>
    <x v="0"/>
    <x v="40"/>
    <d v="2023-04-03T00:00:00"/>
    <x v="0"/>
  </r>
  <r>
    <x v="3"/>
    <x v="0"/>
    <x v="0"/>
    <x v="1"/>
    <x v="50"/>
    <d v="2023-04-05T00:00:00"/>
    <x v="0"/>
  </r>
  <r>
    <x v="3"/>
    <x v="0"/>
    <x v="0"/>
    <x v="2"/>
    <x v="51"/>
    <d v="2023-04-07T00:00:00"/>
    <x v="0"/>
  </r>
  <r>
    <x v="3"/>
    <x v="0"/>
    <x v="0"/>
    <x v="3"/>
    <x v="52"/>
    <d v="2023-04-09T00:00:00"/>
    <x v="0"/>
  </r>
  <r>
    <x v="3"/>
    <x v="0"/>
    <x v="0"/>
    <x v="4"/>
    <x v="53"/>
    <d v="2023-04-04T00:00:00"/>
    <x v="0"/>
  </r>
  <r>
    <x v="3"/>
    <x v="0"/>
    <x v="0"/>
    <x v="5"/>
    <x v="54"/>
    <d v="2023-04-05T00:00:00"/>
    <x v="0"/>
  </r>
  <r>
    <x v="3"/>
    <x v="0"/>
    <x v="0"/>
    <x v="6"/>
    <x v="50"/>
    <d v="2023-04-06T00:00:00"/>
    <x v="0"/>
  </r>
  <r>
    <x v="3"/>
    <x v="0"/>
    <x v="0"/>
    <x v="7"/>
    <x v="55"/>
    <d v="2023-04-07T00:00:00"/>
    <x v="0"/>
  </r>
  <r>
    <x v="3"/>
    <x v="0"/>
    <x v="0"/>
    <x v="8"/>
    <x v="56"/>
    <d v="2023-04-08T00:00:00"/>
    <x v="0"/>
  </r>
  <r>
    <x v="3"/>
    <x v="0"/>
    <x v="1"/>
    <x v="9"/>
    <x v="24"/>
    <d v="2023-04-09T00:00:00"/>
    <x v="0"/>
  </r>
  <r>
    <x v="3"/>
    <x v="0"/>
    <x v="1"/>
    <x v="10"/>
    <x v="56"/>
    <d v="2023-04-04T00:00:00"/>
    <x v="0"/>
  </r>
  <r>
    <x v="3"/>
    <x v="0"/>
    <x v="1"/>
    <x v="11"/>
    <x v="57"/>
    <d v="2023-04-05T00:00:00"/>
    <x v="0"/>
  </r>
  <r>
    <x v="3"/>
    <x v="0"/>
    <x v="2"/>
    <x v="0"/>
    <x v="58"/>
    <d v="2023-04-01T00:00:00"/>
    <x v="0"/>
  </r>
  <r>
    <x v="3"/>
    <x v="0"/>
    <x v="2"/>
    <x v="12"/>
    <x v="59"/>
    <d v="2023-04-01T00:00:00"/>
    <x v="0"/>
  </r>
  <r>
    <x v="3"/>
    <x v="0"/>
    <x v="2"/>
    <x v="13"/>
    <x v="41"/>
    <d v="2023-04-01T00:00:00"/>
    <x v="0"/>
  </r>
  <r>
    <x v="3"/>
    <x v="0"/>
    <x v="2"/>
    <x v="14"/>
    <x v="42"/>
    <d v="2023-04-01T00:00:00"/>
    <x v="0"/>
  </r>
  <r>
    <x v="3"/>
    <x v="0"/>
    <x v="2"/>
    <x v="15"/>
    <x v="28"/>
    <d v="2023-04-05T00:00:00"/>
    <x v="0"/>
  </r>
  <r>
    <x v="3"/>
    <x v="0"/>
    <x v="2"/>
    <x v="16"/>
    <x v="43"/>
    <d v="2023-04-06T00:00:00"/>
    <x v="0"/>
  </r>
  <r>
    <x v="3"/>
    <x v="0"/>
    <x v="2"/>
    <x v="17"/>
    <x v="44"/>
    <d v="2023-04-07T00:00:00"/>
    <x v="0"/>
  </r>
  <r>
    <x v="3"/>
    <x v="0"/>
    <x v="2"/>
    <x v="18"/>
    <x v="45"/>
    <d v="2023-04-08T00:00:00"/>
    <x v="0"/>
  </r>
  <r>
    <x v="3"/>
    <x v="0"/>
    <x v="2"/>
    <x v="8"/>
    <x v="46"/>
    <d v="2023-04-09T00:00:00"/>
    <x v="0"/>
  </r>
  <r>
    <x v="3"/>
    <x v="1"/>
    <x v="3"/>
    <x v="19"/>
    <x v="60"/>
    <m/>
    <x v="2"/>
  </r>
  <r>
    <x v="3"/>
    <x v="1"/>
    <x v="3"/>
    <x v="20"/>
    <x v="61"/>
    <m/>
    <x v="2"/>
  </r>
  <r>
    <x v="3"/>
    <x v="1"/>
    <x v="4"/>
    <x v="21"/>
    <x v="62"/>
    <m/>
    <x v="2"/>
  </r>
  <r>
    <x v="3"/>
    <x v="1"/>
    <x v="4"/>
    <x v="22"/>
    <x v="37"/>
    <m/>
    <x v="2"/>
  </r>
  <r>
    <x v="4"/>
    <x v="0"/>
    <x v="0"/>
    <x v="0"/>
    <x v="40"/>
    <d v="2023-05-01T00:00:00"/>
    <x v="0"/>
  </r>
  <r>
    <x v="4"/>
    <x v="0"/>
    <x v="0"/>
    <x v="1"/>
    <x v="50"/>
    <d v="2023-05-09T00:00:00"/>
    <x v="0"/>
  </r>
  <r>
    <x v="4"/>
    <x v="0"/>
    <x v="0"/>
    <x v="2"/>
    <x v="51"/>
    <d v="2023-05-03T00:00:00"/>
    <x v="0"/>
  </r>
  <r>
    <x v="4"/>
    <x v="0"/>
    <x v="0"/>
    <x v="3"/>
    <x v="52"/>
    <d v="2023-05-04T00:00:00"/>
    <x v="0"/>
  </r>
  <r>
    <x v="4"/>
    <x v="0"/>
    <x v="0"/>
    <x v="4"/>
    <x v="53"/>
    <d v="2023-05-06T00:00:00"/>
    <x v="0"/>
  </r>
  <r>
    <x v="4"/>
    <x v="0"/>
    <x v="0"/>
    <x v="5"/>
    <x v="54"/>
    <d v="2023-05-07T00:00:00"/>
    <x v="0"/>
  </r>
  <r>
    <x v="4"/>
    <x v="0"/>
    <x v="0"/>
    <x v="6"/>
    <x v="50"/>
    <d v="2023-05-06T00:00:00"/>
    <x v="0"/>
  </r>
  <r>
    <x v="4"/>
    <x v="0"/>
    <x v="0"/>
    <x v="7"/>
    <x v="55"/>
    <d v="2023-05-07T00:00:00"/>
    <x v="0"/>
  </r>
  <r>
    <x v="4"/>
    <x v="0"/>
    <x v="0"/>
    <x v="8"/>
    <x v="56"/>
    <d v="2023-05-08T00:00:00"/>
    <x v="0"/>
  </r>
  <r>
    <x v="4"/>
    <x v="0"/>
    <x v="1"/>
    <x v="9"/>
    <x v="24"/>
    <d v="2023-05-09T00:00:00"/>
    <x v="0"/>
  </r>
  <r>
    <x v="4"/>
    <x v="0"/>
    <x v="1"/>
    <x v="10"/>
    <x v="56"/>
    <d v="2023-05-04T00:00:00"/>
    <x v="0"/>
  </r>
  <r>
    <x v="4"/>
    <x v="0"/>
    <x v="1"/>
    <x v="11"/>
    <x v="57"/>
    <d v="2023-05-05T00:00:00"/>
    <x v="0"/>
  </r>
  <r>
    <x v="4"/>
    <x v="0"/>
    <x v="2"/>
    <x v="0"/>
    <x v="58"/>
    <d v="2023-05-06T00:00:00"/>
    <x v="0"/>
  </r>
  <r>
    <x v="4"/>
    <x v="0"/>
    <x v="2"/>
    <x v="12"/>
    <x v="59"/>
    <d v="2023-05-07T00:00:00"/>
    <x v="0"/>
  </r>
  <r>
    <x v="4"/>
    <x v="0"/>
    <x v="2"/>
    <x v="13"/>
    <x v="41"/>
    <d v="2023-05-03T00:00:00"/>
    <x v="0"/>
  </r>
  <r>
    <x v="4"/>
    <x v="0"/>
    <x v="2"/>
    <x v="14"/>
    <x v="42"/>
    <d v="2023-05-04T00:00:00"/>
    <x v="0"/>
  </r>
  <r>
    <x v="4"/>
    <x v="0"/>
    <x v="2"/>
    <x v="15"/>
    <x v="28"/>
    <d v="2023-05-06T00:00:00"/>
    <x v="0"/>
  </r>
  <r>
    <x v="4"/>
    <x v="0"/>
    <x v="2"/>
    <x v="16"/>
    <x v="43"/>
    <d v="2023-05-07T00:00:00"/>
    <x v="0"/>
  </r>
  <r>
    <x v="4"/>
    <x v="0"/>
    <x v="2"/>
    <x v="17"/>
    <x v="44"/>
    <d v="2023-05-08T00:00:00"/>
    <x v="0"/>
  </r>
  <r>
    <x v="4"/>
    <x v="0"/>
    <x v="2"/>
    <x v="18"/>
    <x v="45"/>
    <d v="2023-05-09T00:00:00"/>
    <x v="0"/>
  </r>
  <r>
    <x v="4"/>
    <x v="0"/>
    <x v="2"/>
    <x v="8"/>
    <x v="46"/>
    <d v="2023-05-04T00:00:00"/>
    <x v="0"/>
  </r>
  <r>
    <x v="4"/>
    <x v="1"/>
    <x v="3"/>
    <x v="19"/>
    <x v="60"/>
    <m/>
    <x v="2"/>
  </r>
  <r>
    <x v="4"/>
    <x v="1"/>
    <x v="3"/>
    <x v="20"/>
    <x v="63"/>
    <m/>
    <x v="2"/>
  </r>
  <r>
    <x v="4"/>
    <x v="1"/>
    <x v="4"/>
    <x v="21"/>
    <x v="5"/>
    <m/>
    <x v="2"/>
  </r>
  <r>
    <x v="4"/>
    <x v="1"/>
    <x v="4"/>
    <x v="22"/>
    <x v="64"/>
    <m/>
    <x v="2"/>
  </r>
  <r>
    <x v="5"/>
    <x v="0"/>
    <x v="0"/>
    <x v="0"/>
    <x v="40"/>
    <d v="2023-06-07T00:00:00"/>
    <x v="0"/>
  </r>
  <r>
    <x v="5"/>
    <x v="0"/>
    <x v="0"/>
    <x v="1"/>
    <x v="50"/>
    <d v="2023-06-02T00:00:00"/>
    <x v="0"/>
  </r>
  <r>
    <x v="5"/>
    <x v="0"/>
    <x v="0"/>
    <x v="2"/>
    <x v="51"/>
    <d v="2023-06-02T00:00:00"/>
    <x v="0"/>
  </r>
  <r>
    <x v="5"/>
    <x v="0"/>
    <x v="0"/>
    <x v="3"/>
    <x v="52"/>
    <d v="2023-06-03T00:00:00"/>
    <x v="0"/>
  </r>
  <r>
    <x v="5"/>
    <x v="0"/>
    <x v="0"/>
    <x v="4"/>
    <x v="53"/>
    <d v="2023-06-04T00:00:00"/>
    <x v="0"/>
  </r>
  <r>
    <x v="5"/>
    <x v="0"/>
    <x v="0"/>
    <x v="5"/>
    <x v="54"/>
    <d v="2023-06-05T00:00:00"/>
    <x v="0"/>
  </r>
  <r>
    <x v="5"/>
    <x v="0"/>
    <x v="0"/>
    <x v="6"/>
    <x v="50"/>
    <d v="2023-06-06T00:00:00"/>
    <x v="0"/>
  </r>
  <r>
    <x v="5"/>
    <x v="0"/>
    <x v="0"/>
    <x v="7"/>
    <x v="55"/>
    <d v="2023-06-07T00:00:00"/>
    <x v="0"/>
  </r>
  <r>
    <x v="5"/>
    <x v="0"/>
    <x v="0"/>
    <x v="8"/>
    <x v="56"/>
    <d v="2023-06-08T00:00:00"/>
    <x v="0"/>
  </r>
  <r>
    <x v="5"/>
    <x v="0"/>
    <x v="1"/>
    <x v="9"/>
    <x v="24"/>
    <d v="2023-06-09T00:00:00"/>
    <x v="0"/>
  </r>
  <r>
    <x v="5"/>
    <x v="0"/>
    <x v="1"/>
    <x v="10"/>
    <x v="56"/>
    <d v="2023-06-04T00:00:00"/>
    <x v="0"/>
  </r>
  <r>
    <x v="5"/>
    <x v="0"/>
    <x v="1"/>
    <x v="11"/>
    <x v="57"/>
    <d v="2023-06-05T00:00:00"/>
    <x v="0"/>
  </r>
  <r>
    <x v="5"/>
    <x v="0"/>
    <x v="2"/>
    <x v="0"/>
    <x v="58"/>
    <d v="2023-06-06T00:00:00"/>
    <x v="0"/>
  </r>
  <r>
    <x v="5"/>
    <x v="0"/>
    <x v="2"/>
    <x v="12"/>
    <x v="59"/>
    <d v="2023-06-07T00:00:00"/>
    <x v="0"/>
  </r>
  <r>
    <x v="5"/>
    <x v="0"/>
    <x v="2"/>
    <x v="13"/>
    <x v="41"/>
    <d v="2023-06-03T00:00:00"/>
    <x v="0"/>
  </r>
  <r>
    <x v="5"/>
    <x v="0"/>
    <x v="2"/>
    <x v="14"/>
    <x v="42"/>
    <d v="2023-06-04T00:00:00"/>
    <x v="0"/>
  </r>
  <r>
    <x v="5"/>
    <x v="0"/>
    <x v="2"/>
    <x v="15"/>
    <x v="28"/>
    <d v="2023-06-05T00:00:00"/>
    <x v="0"/>
  </r>
  <r>
    <x v="5"/>
    <x v="0"/>
    <x v="2"/>
    <x v="16"/>
    <x v="43"/>
    <d v="2023-06-06T00:00:00"/>
    <x v="0"/>
  </r>
  <r>
    <x v="5"/>
    <x v="0"/>
    <x v="2"/>
    <x v="17"/>
    <x v="44"/>
    <d v="2023-06-07T00:00:00"/>
    <x v="0"/>
  </r>
  <r>
    <x v="5"/>
    <x v="0"/>
    <x v="2"/>
    <x v="18"/>
    <x v="45"/>
    <d v="2023-06-08T00:00:00"/>
    <x v="0"/>
  </r>
  <r>
    <x v="5"/>
    <x v="0"/>
    <x v="2"/>
    <x v="8"/>
    <x v="46"/>
    <d v="2023-06-09T00:00:00"/>
    <x v="0"/>
  </r>
  <r>
    <x v="5"/>
    <x v="1"/>
    <x v="3"/>
    <x v="19"/>
    <x v="60"/>
    <m/>
    <x v="2"/>
  </r>
  <r>
    <x v="5"/>
    <x v="1"/>
    <x v="3"/>
    <x v="20"/>
    <x v="65"/>
    <m/>
    <x v="2"/>
  </r>
  <r>
    <x v="5"/>
    <x v="1"/>
    <x v="4"/>
    <x v="21"/>
    <x v="66"/>
    <m/>
    <x v="2"/>
  </r>
  <r>
    <x v="5"/>
    <x v="1"/>
    <x v="4"/>
    <x v="22"/>
    <x v="67"/>
    <m/>
    <x v="2"/>
  </r>
  <r>
    <x v="6"/>
    <x v="0"/>
    <x v="0"/>
    <x v="0"/>
    <x v="40"/>
    <d v="2023-07-07T00:00:00"/>
    <x v="0"/>
  </r>
  <r>
    <x v="6"/>
    <x v="0"/>
    <x v="0"/>
    <x v="1"/>
    <x v="50"/>
    <d v="2023-07-02T00:00:00"/>
    <x v="0"/>
  </r>
  <r>
    <x v="6"/>
    <x v="0"/>
    <x v="0"/>
    <x v="2"/>
    <x v="51"/>
    <d v="2023-07-02T00:00:00"/>
    <x v="0"/>
  </r>
  <r>
    <x v="6"/>
    <x v="0"/>
    <x v="0"/>
    <x v="3"/>
    <x v="52"/>
    <d v="2023-07-03T00:00:00"/>
    <x v="0"/>
  </r>
  <r>
    <x v="6"/>
    <x v="0"/>
    <x v="0"/>
    <x v="4"/>
    <x v="53"/>
    <d v="2023-07-04T00:00:00"/>
    <x v="0"/>
  </r>
  <r>
    <x v="6"/>
    <x v="0"/>
    <x v="0"/>
    <x v="5"/>
    <x v="54"/>
    <d v="2023-07-05T00:00:00"/>
    <x v="0"/>
  </r>
  <r>
    <x v="6"/>
    <x v="0"/>
    <x v="0"/>
    <x v="6"/>
    <x v="50"/>
    <d v="2023-07-06T00:00:00"/>
    <x v="0"/>
  </r>
  <r>
    <x v="6"/>
    <x v="0"/>
    <x v="0"/>
    <x v="7"/>
    <x v="55"/>
    <d v="2023-07-07T00:00:00"/>
    <x v="0"/>
  </r>
  <r>
    <x v="6"/>
    <x v="0"/>
    <x v="0"/>
    <x v="8"/>
    <x v="56"/>
    <d v="2023-07-08T00:00:00"/>
    <x v="0"/>
  </r>
  <r>
    <x v="6"/>
    <x v="0"/>
    <x v="1"/>
    <x v="9"/>
    <x v="24"/>
    <d v="2023-07-09T00:00:00"/>
    <x v="0"/>
  </r>
  <r>
    <x v="6"/>
    <x v="0"/>
    <x v="1"/>
    <x v="10"/>
    <x v="56"/>
    <d v="2023-07-04T00:00:00"/>
    <x v="0"/>
  </r>
  <r>
    <x v="6"/>
    <x v="0"/>
    <x v="1"/>
    <x v="11"/>
    <x v="57"/>
    <d v="2023-07-05T00:00:00"/>
    <x v="0"/>
  </r>
  <r>
    <x v="6"/>
    <x v="0"/>
    <x v="2"/>
    <x v="0"/>
    <x v="58"/>
    <d v="2023-07-06T00:00:00"/>
    <x v="0"/>
  </r>
  <r>
    <x v="6"/>
    <x v="0"/>
    <x v="2"/>
    <x v="12"/>
    <x v="59"/>
    <d v="2023-07-07T00:00:00"/>
    <x v="0"/>
  </r>
  <r>
    <x v="6"/>
    <x v="0"/>
    <x v="2"/>
    <x v="13"/>
    <x v="41"/>
    <d v="2023-07-03T00:00:00"/>
    <x v="0"/>
  </r>
  <r>
    <x v="6"/>
    <x v="0"/>
    <x v="2"/>
    <x v="14"/>
    <x v="42"/>
    <d v="2023-07-04T00:00:00"/>
    <x v="0"/>
  </r>
  <r>
    <x v="6"/>
    <x v="0"/>
    <x v="2"/>
    <x v="15"/>
    <x v="28"/>
    <d v="2023-07-05T00:00:00"/>
    <x v="0"/>
  </r>
  <r>
    <x v="6"/>
    <x v="0"/>
    <x v="2"/>
    <x v="16"/>
    <x v="43"/>
    <d v="2023-07-06T00:00:00"/>
    <x v="0"/>
  </r>
  <r>
    <x v="6"/>
    <x v="0"/>
    <x v="2"/>
    <x v="17"/>
    <x v="44"/>
    <d v="2023-07-07T00:00:00"/>
    <x v="0"/>
  </r>
  <r>
    <x v="6"/>
    <x v="0"/>
    <x v="2"/>
    <x v="18"/>
    <x v="45"/>
    <d v="2023-07-08T00:00:00"/>
    <x v="0"/>
  </r>
  <r>
    <x v="6"/>
    <x v="0"/>
    <x v="2"/>
    <x v="8"/>
    <x v="46"/>
    <d v="2023-07-09T00:00:00"/>
    <x v="0"/>
  </r>
  <r>
    <x v="6"/>
    <x v="1"/>
    <x v="3"/>
    <x v="19"/>
    <x v="60"/>
    <m/>
    <x v="2"/>
  </r>
  <r>
    <x v="6"/>
    <x v="1"/>
    <x v="3"/>
    <x v="20"/>
    <x v="68"/>
    <m/>
    <x v="2"/>
  </r>
  <r>
    <x v="6"/>
    <x v="1"/>
    <x v="4"/>
    <x v="21"/>
    <x v="69"/>
    <m/>
    <x v="2"/>
  </r>
  <r>
    <x v="6"/>
    <x v="1"/>
    <x v="4"/>
    <x v="22"/>
    <x v="70"/>
    <m/>
    <x v="2"/>
  </r>
  <r>
    <x v="7"/>
    <x v="0"/>
    <x v="0"/>
    <x v="0"/>
    <x v="40"/>
    <d v="2023-09-09T00:00:00"/>
    <x v="0"/>
  </r>
  <r>
    <x v="7"/>
    <x v="0"/>
    <x v="0"/>
    <x v="1"/>
    <x v="50"/>
    <d v="2023-09-05T00:00:00"/>
    <x v="0"/>
  </r>
  <r>
    <x v="7"/>
    <x v="0"/>
    <x v="0"/>
    <x v="2"/>
    <x v="51"/>
    <d v="2023-09-08T00:00:00"/>
    <x v="0"/>
  </r>
  <r>
    <x v="7"/>
    <x v="0"/>
    <x v="0"/>
    <x v="3"/>
    <x v="52"/>
    <d v="2023-09-04T00:00:00"/>
    <x v="0"/>
  </r>
  <r>
    <x v="7"/>
    <x v="0"/>
    <x v="0"/>
    <x v="4"/>
    <x v="53"/>
    <d v="2023-09-06T00:00:00"/>
    <x v="0"/>
  </r>
  <r>
    <x v="7"/>
    <x v="0"/>
    <x v="0"/>
    <x v="5"/>
    <x v="54"/>
    <d v="2023-09-07T00:00:00"/>
    <x v="0"/>
  </r>
  <r>
    <x v="7"/>
    <x v="0"/>
    <x v="0"/>
    <x v="6"/>
    <x v="50"/>
    <d v="2023-09-03T00:00:00"/>
    <x v="0"/>
  </r>
  <r>
    <x v="7"/>
    <x v="0"/>
    <x v="0"/>
    <x v="7"/>
    <x v="55"/>
    <d v="2023-09-07T00:00:00"/>
    <x v="0"/>
  </r>
  <r>
    <x v="7"/>
    <x v="0"/>
    <x v="0"/>
    <x v="8"/>
    <x v="56"/>
    <d v="2023-09-08T00:00:00"/>
    <x v="0"/>
  </r>
  <r>
    <x v="7"/>
    <x v="0"/>
    <x v="1"/>
    <x v="9"/>
    <x v="24"/>
    <d v="2023-09-04T00:00:00"/>
    <x v="0"/>
  </r>
  <r>
    <x v="7"/>
    <x v="0"/>
    <x v="1"/>
    <x v="10"/>
    <x v="56"/>
    <d v="2023-09-04T00:00:00"/>
    <x v="0"/>
  </r>
  <r>
    <x v="7"/>
    <x v="0"/>
    <x v="1"/>
    <x v="11"/>
    <x v="57"/>
    <d v="2023-09-01T00:00:00"/>
    <x v="0"/>
  </r>
  <r>
    <x v="7"/>
    <x v="0"/>
    <x v="2"/>
    <x v="0"/>
    <x v="58"/>
    <d v="2023-09-06T00:00:00"/>
    <x v="0"/>
  </r>
  <r>
    <x v="7"/>
    <x v="0"/>
    <x v="2"/>
    <x v="12"/>
    <x v="59"/>
    <d v="2023-09-01T00:00:00"/>
    <x v="0"/>
  </r>
  <r>
    <x v="7"/>
    <x v="0"/>
    <x v="2"/>
    <x v="13"/>
    <x v="41"/>
    <d v="2023-09-03T00:00:00"/>
    <x v="0"/>
  </r>
  <r>
    <x v="7"/>
    <x v="0"/>
    <x v="2"/>
    <x v="14"/>
    <x v="42"/>
    <d v="2023-09-04T00:00:00"/>
    <x v="0"/>
  </r>
  <r>
    <x v="7"/>
    <x v="0"/>
    <x v="2"/>
    <x v="15"/>
    <x v="28"/>
    <d v="2023-09-06T00:00:00"/>
    <x v="0"/>
  </r>
  <r>
    <x v="7"/>
    <x v="0"/>
    <x v="2"/>
    <x v="16"/>
    <x v="43"/>
    <d v="2023-09-07T00:00:00"/>
    <x v="0"/>
  </r>
  <r>
    <x v="7"/>
    <x v="0"/>
    <x v="2"/>
    <x v="17"/>
    <x v="44"/>
    <d v="2023-09-08T00:00:00"/>
    <x v="0"/>
  </r>
  <r>
    <x v="7"/>
    <x v="0"/>
    <x v="2"/>
    <x v="18"/>
    <x v="45"/>
    <d v="2023-09-09T00:00:00"/>
    <x v="0"/>
  </r>
  <r>
    <x v="7"/>
    <x v="0"/>
    <x v="2"/>
    <x v="8"/>
    <x v="46"/>
    <d v="2023-09-04T00:00:00"/>
    <x v="0"/>
  </r>
  <r>
    <x v="7"/>
    <x v="1"/>
    <x v="3"/>
    <x v="19"/>
    <x v="71"/>
    <m/>
    <x v="2"/>
  </r>
  <r>
    <x v="7"/>
    <x v="1"/>
    <x v="3"/>
    <x v="20"/>
    <x v="72"/>
    <m/>
    <x v="2"/>
  </r>
  <r>
    <x v="7"/>
    <x v="1"/>
    <x v="4"/>
    <x v="21"/>
    <x v="67"/>
    <m/>
    <x v="2"/>
  </r>
  <r>
    <x v="7"/>
    <x v="1"/>
    <x v="4"/>
    <x v="22"/>
    <x v="73"/>
    <m/>
    <x v="2"/>
  </r>
  <r>
    <x v="8"/>
    <x v="0"/>
    <x v="0"/>
    <x v="0"/>
    <x v="40"/>
    <d v="2023-10-01T00:00:00"/>
    <x v="0"/>
  </r>
  <r>
    <x v="8"/>
    <x v="0"/>
    <x v="0"/>
    <x v="1"/>
    <x v="50"/>
    <d v="2023-10-03T00:00:00"/>
    <x v="0"/>
  </r>
  <r>
    <x v="8"/>
    <x v="0"/>
    <x v="0"/>
    <x v="2"/>
    <x v="51"/>
    <d v="2023-10-01T00:00:00"/>
    <x v="0"/>
  </r>
  <r>
    <x v="8"/>
    <x v="0"/>
    <x v="0"/>
    <x v="3"/>
    <x v="52"/>
    <d v="2023-10-04T00:00:00"/>
    <x v="0"/>
  </r>
  <r>
    <x v="8"/>
    <x v="0"/>
    <x v="0"/>
    <x v="4"/>
    <x v="53"/>
    <d v="2023-10-06T00:00:00"/>
    <x v="0"/>
  </r>
  <r>
    <x v="8"/>
    <x v="0"/>
    <x v="0"/>
    <x v="5"/>
    <x v="54"/>
    <d v="2023-10-07T00:00:00"/>
    <x v="0"/>
  </r>
  <r>
    <x v="8"/>
    <x v="0"/>
    <x v="0"/>
    <x v="6"/>
    <x v="50"/>
    <d v="2023-10-06T00:00:00"/>
    <x v="0"/>
  </r>
  <r>
    <x v="8"/>
    <x v="0"/>
    <x v="0"/>
    <x v="7"/>
    <x v="55"/>
    <d v="2023-10-07T00:00:00"/>
    <x v="0"/>
  </r>
  <r>
    <x v="8"/>
    <x v="0"/>
    <x v="0"/>
    <x v="8"/>
    <x v="56"/>
    <d v="2023-10-08T00:00:00"/>
    <x v="0"/>
  </r>
  <r>
    <x v="8"/>
    <x v="0"/>
    <x v="1"/>
    <x v="9"/>
    <x v="24"/>
    <d v="2023-10-09T00:00:00"/>
    <x v="0"/>
  </r>
  <r>
    <x v="8"/>
    <x v="0"/>
    <x v="1"/>
    <x v="10"/>
    <x v="56"/>
    <d v="2023-10-04T00:00:00"/>
    <x v="0"/>
  </r>
  <r>
    <x v="8"/>
    <x v="0"/>
    <x v="1"/>
    <x v="11"/>
    <x v="57"/>
    <d v="2023-10-05T00:00:00"/>
    <x v="0"/>
  </r>
  <r>
    <x v="8"/>
    <x v="0"/>
    <x v="2"/>
    <x v="0"/>
    <x v="58"/>
    <d v="2023-10-06T00:00:00"/>
    <x v="0"/>
  </r>
  <r>
    <x v="8"/>
    <x v="0"/>
    <x v="2"/>
    <x v="12"/>
    <x v="59"/>
    <d v="2023-10-07T00:00:00"/>
    <x v="0"/>
  </r>
  <r>
    <x v="8"/>
    <x v="0"/>
    <x v="2"/>
    <x v="13"/>
    <x v="41"/>
    <d v="2023-10-03T00:00:00"/>
    <x v="0"/>
  </r>
  <r>
    <x v="8"/>
    <x v="0"/>
    <x v="2"/>
    <x v="14"/>
    <x v="42"/>
    <d v="2023-10-04T00:00:00"/>
    <x v="0"/>
  </r>
  <r>
    <x v="8"/>
    <x v="0"/>
    <x v="2"/>
    <x v="15"/>
    <x v="28"/>
    <d v="2023-10-06T00:00:00"/>
    <x v="0"/>
  </r>
  <r>
    <x v="8"/>
    <x v="0"/>
    <x v="2"/>
    <x v="16"/>
    <x v="43"/>
    <d v="2023-10-07T00:00:00"/>
    <x v="0"/>
  </r>
  <r>
    <x v="8"/>
    <x v="0"/>
    <x v="2"/>
    <x v="17"/>
    <x v="44"/>
    <d v="2023-10-08T00:00:00"/>
    <x v="0"/>
  </r>
  <r>
    <x v="8"/>
    <x v="0"/>
    <x v="2"/>
    <x v="18"/>
    <x v="45"/>
    <d v="2023-10-09T00:00:00"/>
    <x v="0"/>
  </r>
  <r>
    <x v="8"/>
    <x v="0"/>
    <x v="2"/>
    <x v="8"/>
    <x v="46"/>
    <d v="2023-10-04T00:00:00"/>
    <x v="0"/>
  </r>
  <r>
    <x v="8"/>
    <x v="1"/>
    <x v="3"/>
    <x v="19"/>
    <x v="71"/>
    <m/>
    <x v="2"/>
  </r>
  <r>
    <x v="8"/>
    <x v="1"/>
    <x v="3"/>
    <x v="20"/>
    <x v="74"/>
    <m/>
    <x v="2"/>
  </r>
  <r>
    <x v="8"/>
    <x v="1"/>
    <x v="4"/>
    <x v="21"/>
    <x v="75"/>
    <m/>
    <x v="2"/>
  </r>
  <r>
    <x v="8"/>
    <x v="1"/>
    <x v="4"/>
    <x v="22"/>
    <x v="76"/>
    <m/>
    <x v="2"/>
  </r>
  <r>
    <x v="9"/>
    <x v="0"/>
    <x v="0"/>
    <x v="0"/>
    <x v="40"/>
    <d v="2023-11-08T00:00:00"/>
    <x v="0"/>
  </r>
  <r>
    <x v="9"/>
    <x v="0"/>
    <x v="0"/>
    <x v="1"/>
    <x v="50"/>
    <d v="2023-11-03T00:00:00"/>
    <x v="0"/>
  </r>
  <r>
    <x v="9"/>
    <x v="0"/>
    <x v="0"/>
    <x v="2"/>
    <x v="51"/>
    <d v="2023-11-04T00:00:00"/>
    <x v="0"/>
  </r>
  <r>
    <x v="9"/>
    <x v="0"/>
    <x v="0"/>
    <x v="3"/>
    <x v="52"/>
    <d v="2023-11-04T00:00:00"/>
    <x v="0"/>
  </r>
  <r>
    <x v="9"/>
    <x v="0"/>
    <x v="0"/>
    <x v="4"/>
    <x v="53"/>
    <d v="2023-11-06T00:00:00"/>
    <x v="0"/>
  </r>
  <r>
    <x v="9"/>
    <x v="0"/>
    <x v="0"/>
    <x v="5"/>
    <x v="54"/>
    <d v="2023-11-07T00:00:00"/>
    <x v="0"/>
  </r>
  <r>
    <x v="9"/>
    <x v="0"/>
    <x v="0"/>
    <x v="6"/>
    <x v="50"/>
    <d v="2023-11-06T00:00:00"/>
    <x v="0"/>
  </r>
  <r>
    <x v="9"/>
    <x v="0"/>
    <x v="0"/>
    <x v="7"/>
    <x v="55"/>
    <d v="2023-11-07T00:00:00"/>
    <x v="0"/>
  </r>
  <r>
    <x v="9"/>
    <x v="0"/>
    <x v="0"/>
    <x v="8"/>
    <x v="56"/>
    <d v="2023-11-08T00:00:00"/>
    <x v="0"/>
  </r>
  <r>
    <x v="9"/>
    <x v="0"/>
    <x v="1"/>
    <x v="9"/>
    <x v="24"/>
    <d v="2023-11-09T00:00:00"/>
    <x v="0"/>
  </r>
  <r>
    <x v="9"/>
    <x v="0"/>
    <x v="1"/>
    <x v="10"/>
    <x v="56"/>
    <d v="2023-11-04T00:00:00"/>
    <x v="0"/>
  </r>
  <r>
    <x v="9"/>
    <x v="0"/>
    <x v="1"/>
    <x v="11"/>
    <x v="57"/>
    <d v="2023-11-05T00:00:00"/>
    <x v="0"/>
  </r>
  <r>
    <x v="9"/>
    <x v="0"/>
    <x v="2"/>
    <x v="0"/>
    <x v="58"/>
    <d v="2023-11-06T00:00:00"/>
    <x v="0"/>
  </r>
  <r>
    <x v="9"/>
    <x v="0"/>
    <x v="2"/>
    <x v="12"/>
    <x v="59"/>
    <d v="2023-11-07T00:00:00"/>
    <x v="0"/>
  </r>
  <r>
    <x v="9"/>
    <x v="0"/>
    <x v="2"/>
    <x v="13"/>
    <x v="41"/>
    <d v="2023-11-03T00:00:00"/>
    <x v="0"/>
  </r>
  <r>
    <x v="9"/>
    <x v="0"/>
    <x v="2"/>
    <x v="14"/>
    <x v="42"/>
    <d v="2023-11-04T00:00:00"/>
    <x v="0"/>
  </r>
  <r>
    <x v="9"/>
    <x v="0"/>
    <x v="2"/>
    <x v="15"/>
    <x v="28"/>
    <d v="2023-11-06T00:00:00"/>
    <x v="0"/>
  </r>
  <r>
    <x v="9"/>
    <x v="0"/>
    <x v="2"/>
    <x v="16"/>
    <x v="43"/>
    <d v="2023-11-07T00:00:00"/>
    <x v="0"/>
  </r>
  <r>
    <x v="9"/>
    <x v="0"/>
    <x v="2"/>
    <x v="17"/>
    <x v="44"/>
    <d v="2023-11-08T00:00:00"/>
    <x v="0"/>
  </r>
  <r>
    <x v="9"/>
    <x v="0"/>
    <x v="2"/>
    <x v="18"/>
    <x v="45"/>
    <d v="2023-11-09T00:00:00"/>
    <x v="0"/>
  </r>
  <r>
    <x v="9"/>
    <x v="0"/>
    <x v="2"/>
    <x v="8"/>
    <x v="46"/>
    <d v="2023-11-04T00:00:00"/>
    <x v="0"/>
  </r>
  <r>
    <x v="9"/>
    <x v="1"/>
    <x v="3"/>
    <x v="19"/>
    <x v="71"/>
    <m/>
    <x v="2"/>
  </r>
  <r>
    <x v="9"/>
    <x v="1"/>
    <x v="3"/>
    <x v="20"/>
    <x v="77"/>
    <m/>
    <x v="2"/>
  </r>
  <r>
    <x v="9"/>
    <x v="1"/>
    <x v="4"/>
    <x v="21"/>
    <x v="78"/>
    <m/>
    <x v="2"/>
  </r>
  <r>
    <x v="9"/>
    <x v="1"/>
    <x v="4"/>
    <x v="22"/>
    <x v="79"/>
    <m/>
    <x v="2"/>
  </r>
  <r>
    <x v="10"/>
    <x v="0"/>
    <x v="0"/>
    <x v="0"/>
    <x v="40"/>
    <d v="2023-08-01T00:00:00"/>
    <x v="0"/>
  </r>
  <r>
    <x v="10"/>
    <x v="0"/>
    <x v="0"/>
    <x v="1"/>
    <x v="50"/>
    <d v="2023-08-07T00:00:00"/>
    <x v="0"/>
  </r>
  <r>
    <x v="10"/>
    <x v="0"/>
    <x v="0"/>
    <x v="2"/>
    <x v="51"/>
    <d v="2023-08-02T00:00:00"/>
    <x v="0"/>
  </r>
  <r>
    <x v="10"/>
    <x v="0"/>
    <x v="0"/>
    <x v="3"/>
    <x v="52"/>
    <d v="2023-08-04T00:00:00"/>
    <x v="0"/>
  </r>
  <r>
    <x v="10"/>
    <x v="0"/>
    <x v="0"/>
    <x v="4"/>
    <x v="53"/>
    <d v="2023-08-04T00:00:00"/>
    <x v="0"/>
  </r>
  <r>
    <x v="10"/>
    <x v="0"/>
    <x v="0"/>
    <x v="5"/>
    <x v="54"/>
    <d v="2023-08-05T00:00:00"/>
    <x v="1"/>
  </r>
  <r>
    <x v="10"/>
    <x v="0"/>
    <x v="0"/>
    <x v="6"/>
    <x v="50"/>
    <d v="2023-08-06T00:00:00"/>
    <x v="0"/>
  </r>
  <r>
    <x v="10"/>
    <x v="0"/>
    <x v="0"/>
    <x v="7"/>
    <x v="55"/>
    <d v="2023-08-07T00:00:00"/>
    <x v="0"/>
  </r>
  <r>
    <x v="10"/>
    <x v="0"/>
    <x v="0"/>
    <x v="8"/>
    <x v="56"/>
    <d v="2023-08-08T00:00:00"/>
    <x v="1"/>
  </r>
  <r>
    <x v="10"/>
    <x v="0"/>
    <x v="1"/>
    <x v="9"/>
    <x v="24"/>
    <d v="2023-08-09T00:00:00"/>
    <x v="0"/>
  </r>
  <r>
    <x v="10"/>
    <x v="0"/>
    <x v="1"/>
    <x v="10"/>
    <x v="56"/>
    <d v="2023-08-04T00:00:00"/>
    <x v="0"/>
  </r>
  <r>
    <x v="10"/>
    <x v="0"/>
    <x v="1"/>
    <x v="11"/>
    <x v="57"/>
    <d v="2023-08-05T00:00:00"/>
    <x v="1"/>
  </r>
  <r>
    <x v="10"/>
    <x v="0"/>
    <x v="2"/>
    <x v="0"/>
    <x v="58"/>
    <d v="2023-08-06T00:00:00"/>
    <x v="0"/>
  </r>
  <r>
    <x v="10"/>
    <x v="0"/>
    <x v="2"/>
    <x v="12"/>
    <x v="59"/>
    <d v="2023-08-07T00:00:00"/>
    <x v="0"/>
  </r>
  <r>
    <x v="10"/>
    <x v="0"/>
    <x v="2"/>
    <x v="13"/>
    <x v="41"/>
    <d v="2023-08-03T00:00:00"/>
    <x v="1"/>
  </r>
  <r>
    <x v="10"/>
    <x v="0"/>
    <x v="2"/>
    <x v="14"/>
    <x v="42"/>
    <d v="2023-08-04T00:00:00"/>
    <x v="0"/>
  </r>
  <r>
    <x v="10"/>
    <x v="0"/>
    <x v="2"/>
    <x v="15"/>
    <x v="28"/>
    <d v="2023-08-05T00:00:00"/>
    <x v="0"/>
  </r>
  <r>
    <x v="10"/>
    <x v="0"/>
    <x v="2"/>
    <x v="16"/>
    <x v="43"/>
    <d v="2023-08-06T00:00:00"/>
    <x v="1"/>
  </r>
  <r>
    <x v="10"/>
    <x v="0"/>
    <x v="2"/>
    <x v="17"/>
    <x v="44"/>
    <d v="2023-08-07T00:00:00"/>
    <x v="0"/>
  </r>
  <r>
    <x v="10"/>
    <x v="0"/>
    <x v="2"/>
    <x v="18"/>
    <x v="45"/>
    <d v="2023-08-08T00:00:00"/>
    <x v="0"/>
  </r>
  <r>
    <x v="10"/>
    <x v="0"/>
    <x v="2"/>
    <x v="8"/>
    <x v="46"/>
    <d v="2023-08-09T00:00:00"/>
    <x v="0"/>
  </r>
  <r>
    <x v="10"/>
    <x v="1"/>
    <x v="3"/>
    <x v="19"/>
    <x v="60"/>
    <m/>
    <x v="2"/>
  </r>
  <r>
    <x v="10"/>
    <x v="1"/>
    <x v="3"/>
    <x v="20"/>
    <x v="80"/>
    <m/>
    <x v="2"/>
  </r>
  <r>
    <x v="10"/>
    <x v="1"/>
    <x v="4"/>
    <x v="21"/>
    <x v="67"/>
    <m/>
    <x v="2"/>
  </r>
  <r>
    <x v="10"/>
    <x v="1"/>
    <x v="4"/>
    <x v="22"/>
    <x v="81"/>
    <m/>
    <x v="2"/>
  </r>
  <r>
    <x v="11"/>
    <x v="0"/>
    <x v="0"/>
    <x v="0"/>
    <x v="40"/>
    <d v="2023-12-01T00:00:00"/>
    <x v="0"/>
  </r>
  <r>
    <x v="11"/>
    <x v="0"/>
    <x v="0"/>
    <x v="1"/>
    <x v="50"/>
    <d v="2023-12-07T00:00:00"/>
    <x v="1"/>
  </r>
  <r>
    <x v="11"/>
    <x v="0"/>
    <x v="0"/>
    <x v="2"/>
    <x v="51"/>
    <d v="2023-12-02T00:00:00"/>
    <x v="0"/>
  </r>
  <r>
    <x v="11"/>
    <x v="0"/>
    <x v="0"/>
    <x v="3"/>
    <x v="52"/>
    <d v="2023-12-04T00:00:00"/>
    <x v="0"/>
  </r>
  <r>
    <x v="11"/>
    <x v="0"/>
    <x v="0"/>
    <x v="4"/>
    <x v="53"/>
    <d v="2023-12-04T00:00:00"/>
    <x v="1"/>
  </r>
  <r>
    <x v="11"/>
    <x v="0"/>
    <x v="0"/>
    <x v="5"/>
    <x v="54"/>
    <d v="2023-12-05T00:00:00"/>
    <x v="0"/>
  </r>
  <r>
    <x v="11"/>
    <x v="0"/>
    <x v="0"/>
    <x v="6"/>
    <x v="50"/>
    <d v="2023-12-06T00:00:00"/>
    <x v="0"/>
  </r>
  <r>
    <x v="11"/>
    <x v="0"/>
    <x v="0"/>
    <x v="7"/>
    <x v="55"/>
    <d v="2023-12-07T00:00:00"/>
    <x v="1"/>
  </r>
  <r>
    <x v="11"/>
    <x v="0"/>
    <x v="0"/>
    <x v="8"/>
    <x v="56"/>
    <d v="2023-12-08T00:00:00"/>
    <x v="0"/>
  </r>
  <r>
    <x v="11"/>
    <x v="0"/>
    <x v="1"/>
    <x v="9"/>
    <x v="24"/>
    <d v="2023-12-09T00:00:00"/>
    <x v="0"/>
  </r>
  <r>
    <x v="11"/>
    <x v="0"/>
    <x v="1"/>
    <x v="10"/>
    <x v="56"/>
    <d v="2023-12-04T00:00:00"/>
    <x v="0"/>
  </r>
  <r>
    <x v="11"/>
    <x v="0"/>
    <x v="1"/>
    <x v="11"/>
    <x v="57"/>
    <d v="2023-12-05T00:00:00"/>
    <x v="0"/>
  </r>
  <r>
    <x v="11"/>
    <x v="0"/>
    <x v="2"/>
    <x v="0"/>
    <x v="58"/>
    <d v="2023-12-06T00:00:00"/>
    <x v="0"/>
  </r>
  <r>
    <x v="11"/>
    <x v="0"/>
    <x v="2"/>
    <x v="12"/>
    <x v="59"/>
    <d v="2023-12-07T00:00:00"/>
    <x v="0"/>
  </r>
  <r>
    <x v="11"/>
    <x v="0"/>
    <x v="2"/>
    <x v="13"/>
    <x v="41"/>
    <d v="2023-12-03T00:00:00"/>
    <x v="0"/>
  </r>
  <r>
    <x v="11"/>
    <x v="0"/>
    <x v="2"/>
    <x v="14"/>
    <x v="42"/>
    <d v="2023-12-04T00:00:00"/>
    <x v="0"/>
  </r>
  <r>
    <x v="11"/>
    <x v="0"/>
    <x v="2"/>
    <x v="15"/>
    <x v="28"/>
    <d v="2023-12-05T00:00:00"/>
    <x v="0"/>
  </r>
  <r>
    <x v="11"/>
    <x v="0"/>
    <x v="2"/>
    <x v="16"/>
    <x v="43"/>
    <d v="2023-12-06T00:00:00"/>
    <x v="0"/>
  </r>
  <r>
    <x v="11"/>
    <x v="0"/>
    <x v="2"/>
    <x v="17"/>
    <x v="44"/>
    <d v="2023-12-07T00:00:00"/>
    <x v="0"/>
  </r>
  <r>
    <x v="11"/>
    <x v="0"/>
    <x v="2"/>
    <x v="18"/>
    <x v="45"/>
    <d v="2023-12-08T00:00:00"/>
    <x v="0"/>
  </r>
  <r>
    <x v="11"/>
    <x v="0"/>
    <x v="2"/>
    <x v="8"/>
    <x v="46"/>
    <d v="2023-12-09T00:00:00"/>
    <x v="0"/>
  </r>
  <r>
    <x v="11"/>
    <x v="1"/>
    <x v="3"/>
    <x v="19"/>
    <x v="71"/>
    <m/>
    <x v="2"/>
  </r>
  <r>
    <x v="11"/>
    <x v="1"/>
    <x v="3"/>
    <x v="20"/>
    <x v="82"/>
    <m/>
    <x v="2"/>
  </r>
  <r>
    <x v="11"/>
    <x v="1"/>
    <x v="4"/>
    <x v="21"/>
    <x v="78"/>
    <m/>
    <x v="2"/>
  </r>
  <r>
    <x v="11"/>
    <x v="1"/>
    <x v="4"/>
    <x v="22"/>
    <x v="83"/>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0000"/>
  </r>
  <r>
    <x v="1"/>
    <n v="12000"/>
  </r>
  <r>
    <x v="2"/>
    <n v="12500"/>
  </r>
  <r>
    <x v="3"/>
    <n v="10000"/>
  </r>
  <r>
    <x v="4"/>
    <n v="14000"/>
  </r>
  <r>
    <x v="5"/>
    <n v="12340"/>
  </r>
  <r>
    <x v="6"/>
    <n v="9780"/>
  </r>
  <r>
    <x v="7"/>
    <n v="8802"/>
  </r>
  <r>
    <x v="8"/>
    <n v="7890"/>
  </r>
  <r>
    <x v="9"/>
    <n v="12110"/>
  </r>
  <r>
    <x v="10"/>
    <n v="9250"/>
  </r>
  <r>
    <x v="11"/>
    <n v="883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4">
  <r>
    <x v="0"/>
    <x v="0"/>
    <n v="168"/>
    <n v="16184"/>
    <n v="980"/>
    <x v="0"/>
    <x v="0"/>
    <x v="0"/>
    <n v="11"/>
    <n v="73"/>
    <n v="0.26"/>
    <n v="0.74"/>
  </r>
  <r>
    <x v="0"/>
    <x v="0"/>
    <n v="526"/>
    <n v="10021"/>
    <n v="885"/>
    <x v="1"/>
    <x v="1"/>
    <x v="0"/>
    <n v="9"/>
    <n v="58"/>
    <n v="0.19"/>
    <n v="0.81"/>
  </r>
  <r>
    <x v="0"/>
    <x v="0"/>
    <n v="744"/>
    <n v="29355"/>
    <n v="1655"/>
    <x v="2"/>
    <x v="2"/>
    <x v="0"/>
    <n v="20"/>
    <n v="22"/>
    <n v="0.46"/>
    <n v="0.54"/>
  </r>
  <r>
    <x v="0"/>
    <x v="0"/>
    <n v="1101"/>
    <n v="23193"/>
    <n v="1560"/>
    <x v="3"/>
    <x v="3"/>
    <x v="0"/>
    <n v="22"/>
    <n v="57"/>
    <n v="0.63"/>
    <n v="0.37"/>
  </r>
  <r>
    <x v="0"/>
    <x v="1"/>
    <n v="273"/>
    <n v="46697"/>
    <n v="2269"/>
    <x v="4"/>
    <x v="0"/>
    <x v="0"/>
    <n v="22"/>
    <n v="61"/>
    <n v="0.72"/>
    <n v="0.28000000000000003"/>
  </r>
  <r>
    <x v="0"/>
    <x v="1"/>
    <n v="1047"/>
    <n v="44881"/>
    <n v="1452"/>
    <x v="5"/>
    <x v="1"/>
    <x v="0"/>
    <n v="20"/>
    <n v="36"/>
    <n v="0.52"/>
    <n v="0.48"/>
  </r>
  <r>
    <x v="0"/>
    <x v="1"/>
    <n v="638"/>
    <n v="31053"/>
    <n v="1921"/>
    <x v="6"/>
    <x v="2"/>
    <x v="0"/>
    <n v="8"/>
    <n v="53"/>
    <n v="0.19"/>
    <n v="0.81"/>
  </r>
  <r>
    <x v="0"/>
    <x v="1"/>
    <n v="1413"/>
    <n v="29237"/>
    <n v="1104"/>
    <x v="7"/>
    <x v="3"/>
    <x v="0"/>
    <n v="9"/>
    <n v="60"/>
    <n v="0.32"/>
    <n v="0.67999999999999994"/>
  </r>
  <r>
    <x v="0"/>
    <x v="2"/>
    <n v="120"/>
    <n v="18708"/>
    <n v="418"/>
    <x v="8"/>
    <x v="0"/>
    <x v="0"/>
    <n v="20"/>
    <n v="12"/>
    <n v="0.17"/>
    <n v="0.83"/>
  </r>
  <r>
    <x v="0"/>
    <x v="2"/>
    <n v="256"/>
    <n v="23390"/>
    <n v="738"/>
    <x v="9"/>
    <x v="1"/>
    <x v="0"/>
    <n v="1"/>
    <n v="72"/>
    <n v="0.66"/>
    <n v="0.33999999999999997"/>
  </r>
  <r>
    <x v="0"/>
    <x v="2"/>
    <n v="300"/>
    <n v="26395"/>
    <n v="376"/>
    <x v="10"/>
    <x v="2"/>
    <x v="0"/>
    <n v="19"/>
    <n v="67"/>
    <n v="0.76"/>
    <n v="0.24"/>
  </r>
  <r>
    <x v="0"/>
    <x v="2"/>
    <n v="436"/>
    <n v="31077"/>
    <n v="695"/>
    <x v="11"/>
    <x v="3"/>
    <x v="0"/>
    <n v="15"/>
    <n v="22"/>
    <n v="0.67"/>
    <n v="0.32999999999999996"/>
  </r>
  <r>
    <x v="0"/>
    <x v="3"/>
    <n v="170"/>
    <n v="7628"/>
    <n v="626"/>
    <x v="12"/>
    <x v="0"/>
    <x v="0"/>
    <n v="1"/>
    <n v="9"/>
    <n v="0.33"/>
    <n v="0.66999999999999993"/>
  </r>
  <r>
    <x v="0"/>
    <x v="3"/>
    <n v="398"/>
    <n v="25087"/>
    <n v="110"/>
    <x v="13"/>
    <x v="1"/>
    <x v="0"/>
    <n v="4"/>
    <n v="34"/>
    <n v="0.7"/>
    <n v="0.30000000000000004"/>
  </r>
  <r>
    <x v="0"/>
    <x v="3"/>
    <n v="329"/>
    <n v="20487"/>
    <n v="1345"/>
    <x v="14"/>
    <x v="2"/>
    <x v="0"/>
    <n v="2"/>
    <n v="11"/>
    <n v="0.7"/>
    <n v="0.30000000000000004"/>
  </r>
  <r>
    <x v="0"/>
    <x v="3"/>
    <n v="557"/>
    <n v="37946"/>
    <n v="829"/>
    <x v="15"/>
    <x v="3"/>
    <x v="0"/>
    <n v="23"/>
    <n v="35"/>
    <n v="0.6"/>
    <n v="0.4"/>
  </r>
  <r>
    <x v="0"/>
    <x v="4"/>
    <n v="197"/>
    <n v="3964"/>
    <n v="30"/>
    <x v="6"/>
    <x v="0"/>
    <x v="0"/>
    <n v="20"/>
    <n v="21"/>
    <n v="0.64"/>
    <n v="0.36"/>
  </r>
  <r>
    <x v="0"/>
    <x v="4"/>
    <n v="134"/>
    <n v="11262"/>
    <n v="532"/>
    <x v="16"/>
    <x v="1"/>
    <x v="0"/>
    <n v="13"/>
    <n v="49"/>
    <n v="0.56999999999999995"/>
    <n v="0.43000000000000005"/>
  </r>
  <r>
    <x v="0"/>
    <x v="4"/>
    <n v="199"/>
    <n v="2590"/>
    <n v="136"/>
    <x v="17"/>
    <x v="2"/>
    <x v="0"/>
    <n v="21"/>
    <n v="19"/>
    <n v="0.31"/>
    <n v="0.69"/>
  </r>
  <r>
    <x v="0"/>
    <x v="4"/>
    <n v="136"/>
    <n v="9888"/>
    <n v="638"/>
    <x v="18"/>
    <x v="3"/>
    <x v="0"/>
    <n v="5"/>
    <n v="59"/>
    <n v="0.14000000000000001"/>
    <n v="0.86"/>
  </r>
  <r>
    <x v="0"/>
    <x v="5"/>
    <n v="153"/>
    <n v="15534"/>
    <n v="270"/>
    <x v="19"/>
    <x v="0"/>
    <x v="0"/>
    <n v="22"/>
    <n v="29"/>
    <n v="0.51"/>
    <n v="0.49"/>
  </r>
  <r>
    <x v="0"/>
    <x v="5"/>
    <n v="44"/>
    <n v="11913"/>
    <n v="275"/>
    <x v="20"/>
    <x v="1"/>
    <x v="0"/>
    <n v="2"/>
    <n v="73"/>
    <n v="0.89"/>
    <n v="0.10999999999999999"/>
  </r>
  <r>
    <x v="0"/>
    <x v="5"/>
    <n v="208"/>
    <n v="17066"/>
    <n v="229"/>
    <x v="21"/>
    <x v="2"/>
    <x v="0"/>
    <n v="1"/>
    <n v="16"/>
    <n v="0.33"/>
    <n v="0.66999999999999993"/>
  </r>
  <r>
    <x v="0"/>
    <x v="5"/>
    <n v="98"/>
    <n v="13445"/>
    <n v="234"/>
    <x v="22"/>
    <x v="3"/>
    <x v="0"/>
    <n v="10"/>
    <n v="28"/>
    <n v="0.47"/>
    <n v="0.53"/>
  </r>
  <r>
    <x v="0"/>
    <x v="0"/>
    <n v="609"/>
    <n v="10004"/>
    <n v="1496"/>
    <x v="23"/>
    <x v="0"/>
    <x v="1"/>
    <n v="22"/>
    <n v="73"/>
    <n v="0.8"/>
    <n v="0.19999999999999996"/>
  </r>
  <r>
    <x v="0"/>
    <x v="0"/>
    <n v="700"/>
    <n v="5492"/>
    <n v="330"/>
    <x v="24"/>
    <x v="1"/>
    <x v="1"/>
    <n v="14"/>
    <n v="17"/>
    <n v="0.34"/>
    <n v="0.65999999999999992"/>
  </r>
  <r>
    <x v="0"/>
    <x v="0"/>
    <n v="136"/>
    <n v="20455"/>
    <n v="1343"/>
    <x v="18"/>
    <x v="2"/>
    <x v="1"/>
    <n v="9"/>
    <n v="10"/>
    <n v="0.72"/>
    <n v="0.28000000000000003"/>
  </r>
  <r>
    <x v="0"/>
    <x v="0"/>
    <n v="227"/>
    <n v="15943"/>
    <n v="177"/>
    <x v="25"/>
    <x v="3"/>
    <x v="1"/>
    <n v="4"/>
    <n v="25"/>
    <n v="0.51"/>
    <n v="0.49"/>
  </r>
  <r>
    <x v="0"/>
    <x v="1"/>
    <n v="226"/>
    <n v="21110"/>
    <n v="417"/>
    <x v="26"/>
    <x v="0"/>
    <x v="1"/>
    <n v="10"/>
    <n v="49"/>
    <n v="0.18"/>
    <n v="0.82000000000000006"/>
  </r>
  <r>
    <x v="0"/>
    <x v="1"/>
    <n v="505"/>
    <n v="19038"/>
    <n v="230"/>
    <x v="0"/>
    <x v="1"/>
    <x v="1"/>
    <n v="4"/>
    <n v="75"/>
    <n v="0.3"/>
    <n v="0.7"/>
  </r>
  <r>
    <x v="0"/>
    <x v="1"/>
    <n v="605"/>
    <n v="30992"/>
    <n v="1991"/>
    <x v="27"/>
    <x v="2"/>
    <x v="1"/>
    <n v="21"/>
    <n v="67"/>
    <n v="0.71"/>
    <n v="0.29000000000000004"/>
  </r>
  <r>
    <x v="0"/>
    <x v="1"/>
    <n v="884"/>
    <n v="28920"/>
    <n v="1805"/>
    <x v="28"/>
    <x v="3"/>
    <x v="1"/>
    <n v="15"/>
    <n v="38"/>
    <n v="0.3"/>
    <n v="0.7"/>
  </r>
  <r>
    <x v="0"/>
    <x v="2"/>
    <n v="156"/>
    <n v="32002"/>
    <n v="122"/>
    <x v="29"/>
    <x v="0"/>
    <x v="1"/>
    <n v="1"/>
    <n v="17"/>
    <n v="0.84"/>
    <n v="0.16000000000000003"/>
  </r>
  <r>
    <x v="0"/>
    <x v="2"/>
    <n v="318"/>
    <n v="22897"/>
    <n v="438"/>
    <x v="30"/>
    <x v="1"/>
    <x v="1"/>
    <n v="3"/>
    <n v="27"/>
    <n v="0.79"/>
    <n v="0.20999999999999996"/>
  </r>
  <r>
    <x v="0"/>
    <x v="2"/>
    <n v="48"/>
    <n v="9904"/>
    <n v="295"/>
    <x v="31"/>
    <x v="2"/>
    <x v="1"/>
    <n v="3"/>
    <n v="57"/>
    <n v="0.2"/>
    <n v="0.8"/>
  </r>
  <r>
    <x v="0"/>
    <x v="2"/>
    <n v="210"/>
    <n v="799"/>
    <n v="611"/>
    <x v="32"/>
    <x v="3"/>
    <x v="1"/>
    <n v="1"/>
    <n v="7"/>
    <n v="0.67"/>
    <n v="0.32999999999999996"/>
  </r>
  <r>
    <x v="0"/>
    <x v="3"/>
    <n v="296"/>
    <n v="17284"/>
    <n v="482"/>
    <x v="33"/>
    <x v="0"/>
    <x v="1"/>
    <n v="14"/>
    <n v="22"/>
    <n v="0.2"/>
    <n v="0.8"/>
  </r>
  <r>
    <x v="0"/>
    <x v="3"/>
    <n v="275"/>
    <n v="13536"/>
    <n v="782"/>
    <x v="34"/>
    <x v="1"/>
    <x v="1"/>
    <n v="1"/>
    <n v="31"/>
    <n v="0.36"/>
    <n v="0.64"/>
  </r>
  <r>
    <x v="0"/>
    <x v="3"/>
    <n v="204"/>
    <n v="16491"/>
    <n v="177"/>
    <x v="32"/>
    <x v="2"/>
    <x v="1"/>
    <n v="13"/>
    <n v="15"/>
    <n v="0.28999999999999998"/>
    <n v="0.71"/>
  </r>
  <r>
    <x v="0"/>
    <x v="3"/>
    <n v="183"/>
    <n v="12743"/>
    <n v="477"/>
    <x v="35"/>
    <x v="3"/>
    <x v="1"/>
    <n v="16"/>
    <n v="14"/>
    <n v="0.62"/>
    <n v="0.38"/>
  </r>
  <r>
    <x v="0"/>
    <x v="4"/>
    <n v="37"/>
    <n v="5855"/>
    <n v="196"/>
    <x v="36"/>
    <x v="0"/>
    <x v="1"/>
    <n v="16"/>
    <n v="10"/>
    <n v="0.88"/>
    <n v="0.12"/>
  </r>
  <r>
    <x v="0"/>
    <x v="4"/>
    <n v="71"/>
    <n v="2927"/>
    <n v="105"/>
    <x v="37"/>
    <x v="1"/>
    <x v="1"/>
    <n v="10"/>
    <n v="22"/>
    <n v="0.66"/>
    <n v="0.33999999999999997"/>
  </r>
  <r>
    <x v="0"/>
    <x v="4"/>
    <n v="148"/>
    <n v="6199"/>
    <n v="335"/>
    <x v="38"/>
    <x v="2"/>
    <x v="1"/>
    <n v="8"/>
    <n v="51"/>
    <n v="0.2"/>
    <n v="0.8"/>
  </r>
  <r>
    <x v="0"/>
    <x v="4"/>
    <n v="182"/>
    <n v="3271"/>
    <n v="243"/>
    <x v="39"/>
    <x v="3"/>
    <x v="1"/>
    <n v="20"/>
    <n v="68"/>
    <n v="0.37"/>
    <n v="0.63"/>
  </r>
  <r>
    <x v="0"/>
    <x v="5"/>
    <n v="82"/>
    <n v="11346"/>
    <n v="130"/>
    <x v="40"/>
    <x v="0"/>
    <x v="1"/>
    <n v="22"/>
    <n v="59"/>
    <n v="0.69"/>
    <n v="0.31000000000000005"/>
  </r>
  <r>
    <x v="0"/>
    <x v="5"/>
    <n v="87"/>
    <n v="9200"/>
    <n v="176"/>
    <x v="41"/>
    <x v="1"/>
    <x v="1"/>
    <n v="16"/>
    <n v="11"/>
    <n v="0.65"/>
    <n v="0.35"/>
  </r>
  <r>
    <x v="0"/>
    <x v="5"/>
    <n v="78"/>
    <n v="9892"/>
    <n v="156"/>
    <x v="42"/>
    <x v="2"/>
    <x v="1"/>
    <n v="13"/>
    <n v="57"/>
    <n v="0.2"/>
    <n v="0.8"/>
  </r>
  <r>
    <x v="0"/>
    <x v="5"/>
    <n v="83"/>
    <n v="7747"/>
    <n v="202"/>
    <x v="43"/>
    <x v="3"/>
    <x v="1"/>
    <n v="13"/>
    <n v="57"/>
    <n v="0.69"/>
    <n v="0.31000000000000005"/>
  </r>
  <r>
    <x v="0"/>
    <x v="0"/>
    <n v="286"/>
    <n v="4940"/>
    <n v="389"/>
    <x v="23"/>
    <x v="0"/>
    <x v="2"/>
    <n v="21"/>
    <n v="47"/>
    <n v="0.56000000000000005"/>
    <n v="0.43999999999999995"/>
  </r>
  <r>
    <x v="0"/>
    <x v="0"/>
    <n v="340"/>
    <n v="12233"/>
    <n v="799"/>
    <x v="44"/>
    <x v="1"/>
    <x v="2"/>
    <n v="7"/>
    <n v="43"/>
    <n v="0.88"/>
    <n v="0.12"/>
  </r>
  <r>
    <x v="0"/>
    <x v="0"/>
    <n v="313"/>
    <n v="8050"/>
    <n v="508"/>
    <x v="45"/>
    <x v="2"/>
    <x v="2"/>
    <n v="18"/>
    <n v="77"/>
    <n v="0.24"/>
    <n v="0.76"/>
  </r>
  <r>
    <x v="0"/>
    <x v="0"/>
    <n v="367"/>
    <n v="15343"/>
    <n v="919"/>
    <x v="46"/>
    <x v="3"/>
    <x v="2"/>
    <n v="16"/>
    <n v="58"/>
    <n v="0.89"/>
    <n v="0.10999999999999999"/>
  </r>
  <r>
    <x v="0"/>
    <x v="1"/>
    <n v="332"/>
    <n v="8735"/>
    <n v="1288"/>
    <x v="47"/>
    <x v="0"/>
    <x v="2"/>
    <n v="22"/>
    <n v="22"/>
    <n v="0.63"/>
    <n v="0.37"/>
  </r>
  <r>
    <x v="0"/>
    <x v="1"/>
    <n v="609"/>
    <n v="28709"/>
    <n v="859"/>
    <x v="48"/>
    <x v="1"/>
    <x v="2"/>
    <n v="14"/>
    <n v="68"/>
    <n v="0.67"/>
    <n v="0.32999999999999996"/>
  </r>
  <r>
    <x v="0"/>
    <x v="1"/>
    <n v="259"/>
    <n v="10400"/>
    <n v="877"/>
    <x v="49"/>
    <x v="2"/>
    <x v="2"/>
    <n v="21"/>
    <n v="46"/>
    <n v="0.87"/>
    <n v="0.13"/>
  </r>
  <r>
    <x v="0"/>
    <x v="1"/>
    <n v="535"/>
    <n v="30375"/>
    <n v="448"/>
    <x v="50"/>
    <x v="3"/>
    <x v="2"/>
    <n v="6"/>
    <n v="38"/>
    <n v="0.47"/>
    <n v="0.53"/>
  </r>
  <r>
    <x v="0"/>
    <x v="2"/>
    <n v="216"/>
    <n v="11447"/>
    <n v="528"/>
    <x v="36"/>
    <x v="0"/>
    <x v="2"/>
    <n v="12"/>
    <n v="3"/>
    <n v="0.78"/>
    <n v="0.21999999999999997"/>
  </r>
  <r>
    <x v="0"/>
    <x v="2"/>
    <n v="197"/>
    <n v="17683"/>
    <n v="397"/>
    <x v="51"/>
    <x v="1"/>
    <x v="2"/>
    <n v="20"/>
    <n v="57"/>
    <n v="0.6"/>
    <n v="0.4"/>
  </r>
  <r>
    <x v="0"/>
    <x v="2"/>
    <n v="89"/>
    <n v="7958"/>
    <n v="176"/>
    <x v="13"/>
    <x v="2"/>
    <x v="2"/>
    <n v="16"/>
    <n v="17"/>
    <n v="0.33"/>
    <n v="0.66999999999999993"/>
  </r>
  <r>
    <x v="0"/>
    <x v="2"/>
    <n v="70"/>
    <n v="14194"/>
    <n v="45"/>
    <x v="52"/>
    <x v="3"/>
    <x v="2"/>
    <n v="1"/>
    <n v="41"/>
    <n v="0.76"/>
    <n v="0.24"/>
  </r>
  <r>
    <x v="0"/>
    <x v="3"/>
    <n v="261"/>
    <n v="13611"/>
    <n v="140"/>
    <x v="53"/>
    <x v="0"/>
    <x v="2"/>
    <n v="18"/>
    <n v="5"/>
    <n v="0.81"/>
    <n v="0.18999999999999995"/>
  </r>
  <r>
    <x v="0"/>
    <x v="3"/>
    <n v="300"/>
    <n v="17442"/>
    <n v="267"/>
    <x v="54"/>
    <x v="1"/>
    <x v="2"/>
    <n v="6"/>
    <n v="28"/>
    <n v="0.75"/>
    <n v="0.25"/>
  </r>
  <r>
    <x v="0"/>
    <x v="3"/>
    <n v="74"/>
    <n v="6030"/>
    <n v="482"/>
    <x v="55"/>
    <x v="2"/>
    <x v="2"/>
    <n v="9"/>
    <n v="6"/>
    <n v="0.81"/>
    <n v="0.18999999999999995"/>
  </r>
  <r>
    <x v="0"/>
    <x v="3"/>
    <n v="113"/>
    <n v="9861"/>
    <n v="609"/>
    <x v="56"/>
    <x v="3"/>
    <x v="2"/>
    <n v="23"/>
    <n v="67"/>
    <n v="0.88"/>
    <n v="0.12"/>
  </r>
  <r>
    <x v="0"/>
    <x v="4"/>
    <n v="90"/>
    <n v="3727"/>
    <n v="278"/>
    <x v="57"/>
    <x v="0"/>
    <x v="2"/>
    <n v="22"/>
    <n v="20"/>
    <n v="0.46"/>
    <n v="0.54"/>
  </r>
  <r>
    <x v="0"/>
    <x v="4"/>
    <n v="100"/>
    <n v="2993"/>
    <n v="129"/>
    <x v="58"/>
    <x v="1"/>
    <x v="2"/>
    <n v="17"/>
    <n v="77"/>
    <n v="0.55000000000000004"/>
    <n v="0.44999999999999996"/>
  </r>
  <r>
    <x v="0"/>
    <x v="4"/>
    <n v="71"/>
    <n v="4141"/>
    <n v="214"/>
    <x v="59"/>
    <x v="2"/>
    <x v="2"/>
    <n v="4"/>
    <n v="16"/>
    <n v="0.45"/>
    <n v="0.55000000000000004"/>
  </r>
  <r>
    <x v="0"/>
    <x v="4"/>
    <n v="81"/>
    <n v="3407"/>
    <n v="65"/>
    <x v="60"/>
    <x v="3"/>
    <x v="2"/>
    <n v="16"/>
    <n v="11"/>
    <n v="0.56000000000000005"/>
    <n v="0.43999999999999995"/>
  </r>
  <r>
    <x v="0"/>
    <x v="5"/>
    <n v="114"/>
    <n v="9839"/>
    <n v="123"/>
    <x v="61"/>
    <x v="0"/>
    <x v="2"/>
    <n v="8"/>
    <n v="2"/>
    <n v="0.23"/>
    <n v="0.77"/>
  </r>
  <r>
    <x v="0"/>
    <x v="5"/>
    <n v="31"/>
    <n v="7409"/>
    <n v="137"/>
    <x v="36"/>
    <x v="1"/>
    <x v="2"/>
    <n v="4"/>
    <n v="67"/>
    <n v="0.51"/>
    <n v="0.49"/>
  </r>
  <r>
    <x v="0"/>
    <x v="5"/>
    <n v="98"/>
    <n v="7516"/>
    <n v="122"/>
    <x v="62"/>
    <x v="2"/>
    <x v="2"/>
    <n v="23"/>
    <n v="24"/>
    <n v="0.66"/>
    <n v="0.33999999999999997"/>
  </r>
  <r>
    <x v="0"/>
    <x v="5"/>
    <n v="15"/>
    <n v="5086"/>
    <n v="136"/>
    <x v="63"/>
    <x v="3"/>
    <x v="2"/>
    <n v="14"/>
    <n v="15"/>
    <n v="0.17"/>
    <n v="0.83"/>
  </r>
  <r>
    <x v="1"/>
    <x v="0"/>
    <n v="850"/>
    <n v="86305"/>
    <n v="1507"/>
    <x v="64"/>
    <x v="0"/>
    <x v="0"/>
    <n v="16"/>
    <n v="60"/>
    <n v="0.68"/>
    <n v="0.31999999999999995"/>
  </r>
  <r>
    <x v="1"/>
    <x v="0"/>
    <n v="263"/>
    <n v="65012"/>
    <n v="1195"/>
    <x v="65"/>
    <x v="1"/>
    <x v="0"/>
    <n v="10"/>
    <n v="54"/>
    <n v="0.65"/>
    <n v="0.35"/>
  </r>
  <r>
    <x v="1"/>
    <x v="0"/>
    <n v="1717"/>
    <n v="72827"/>
    <n v="2767"/>
    <x v="66"/>
    <x v="2"/>
    <x v="0"/>
    <n v="8"/>
    <n v="63"/>
    <n v="0.7"/>
    <n v="0.30000000000000004"/>
  </r>
  <r>
    <x v="1"/>
    <x v="0"/>
    <n v="1130"/>
    <n v="51535"/>
    <n v="2456"/>
    <x v="21"/>
    <x v="3"/>
    <x v="0"/>
    <n v="5"/>
    <n v="52"/>
    <n v="0.35"/>
    <n v="0.65"/>
  </r>
  <r>
    <x v="1"/>
    <x v="1"/>
    <n v="340"/>
    <n v="29343"/>
    <n v="1960"/>
    <x v="67"/>
    <x v="0"/>
    <x v="0"/>
    <n v="7"/>
    <n v="36"/>
    <n v="0.14000000000000001"/>
    <n v="0.86"/>
  </r>
  <r>
    <x v="1"/>
    <x v="1"/>
    <n v="989"/>
    <n v="25678"/>
    <n v="2101"/>
    <x v="68"/>
    <x v="1"/>
    <x v="0"/>
    <n v="19"/>
    <n v="21"/>
    <n v="0.88"/>
    <n v="0.12"/>
  </r>
  <r>
    <x v="1"/>
    <x v="1"/>
    <n v="640"/>
    <n v="12288"/>
    <n v="1158"/>
    <x v="69"/>
    <x v="2"/>
    <x v="0"/>
    <n v="17"/>
    <n v="52"/>
    <n v="0.38"/>
    <n v="0.62"/>
  </r>
  <r>
    <x v="1"/>
    <x v="1"/>
    <n v="1289"/>
    <n v="8623"/>
    <n v="1299"/>
    <x v="45"/>
    <x v="3"/>
    <x v="0"/>
    <n v="15"/>
    <n v="77"/>
    <n v="0.33"/>
    <n v="0.66999999999999993"/>
  </r>
  <r>
    <x v="1"/>
    <x v="2"/>
    <n v="437"/>
    <n v="58600"/>
    <n v="1338"/>
    <x v="70"/>
    <x v="0"/>
    <x v="0"/>
    <n v="2"/>
    <n v="41"/>
    <n v="0.12"/>
    <n v="0.88"/>
  </r>
  <r>
    <x v="1"/>
    <x v="2"/>
    <n v="356"/>
    <n v="33797"/>
    <n v="942"/>
    <x v="71"/>
    <x v="1"/>
    <x v="0"/>
    <n v="4"/>
    <n v="16"/>
    <n v="0.38"/>
    <n v="0.62"/>
  </r>
  <r>
    <x v="1"/>
    <x v="2"/>
    <n v="367"/>
    <n v="58662"/>
    <n v="505"/>
    <x v="72"/>
    <x v="2"/>
    <x v="0"/>
    <n v="15"/>
    <n v="9"/>
    <n v="0.52"/>
    <n v="0.48"/>
  </r>
  <r>
    <x v="1"/>
    <x v="2"/>
    <n v="286"/>
    <n v="33859"/>
    <n v="109"/>
    <x v="67"/>
    <x v="3"/>
    <x v="0"/>
    <n v="9"/>
    <n v="67"/>
    <n v="0.47"/>
    <n v="0.53"/>
  </r>
  <r>
    <x v="1"/>
    <x v="3"/>
    <n v="750"/>
    <n v="111352"/>
    <n v="2372"/>
    <x v="73"/>
    <x v="0"/>
    <x v="0"/>
    <n v="21"/>
    <n v="69"/>
    <n v="0.47"/>
    <n v="0.53"/>
  </r>
  <r>
    <x v="1"/>
    <x v="3"/>
    <n v="340"/>
    <n v="88051"/>
    <n v="1208"/>
    <x v="74"/>
    <x v="1"/>
    <x v="0"/>
    <n v="2"/>
    <n v="50"/>
    <n v="0.16"/>
    <n v="0.84"/>
  </r>
  <r>
    <x v="1"/>
    <x v="3"/>
    <n v="979"/>
    <n v="38908"/>
    <n v="1431"/>
    <x v="75"/>
    <x v="2"/>
    <x v="0"/>
    <n v="3"/>
    <n v="12"/>
    <n v="0.63"/>
    <n v="0.37"/>
  </r>
  <r>
    <x v="1"/>
    <x v="3"/>
    <n v="569"/>
    <n v="15607"/>
    <n v="267"/>
    <x v="8"/>
    <x v="3"/>
    <x v="0"/>
    <n v="21"/>
    <n v="17"/>
    <n v="0.39"/>
    <n v="0.61"/>
  </r>
  <r>
    <x v="1"/>
    <x v="4"/>
    <n v="353"/>
    <n v="25241"/>
    <n v="386"/>
    <x v="76"/>
    <x v="0"/>
    <x v="0"/>
    <n v="21"/>
    <n v="1"/>
    <n v="0.85"/>
    <n v="0.15000000000000002"/>
  </r>
  <r>
    <x v="1"/>
    <x v="4"/>
    <n v="306"/>
    <n v="20263"/>
    <n v="579"/>
    <x v="5"/>
    <x v="1"/>
    <x v="0"/>
    <n v="11"/>
    <n v="61"/>
    <n v="0.41"/>
    <n v="0.59000000000000008"/>
  </r>
  <r>
    <x v="1"/>
    <x v="4"/>
    <n v="138"/>
    <n v="7442"/>
    <n v="309"/>
    <x v="77"/>
    <x v="2"/>
    <x v="0"/>
    <n v="22"/>
    <n v="47"/>
    <n v="0.88"/>
    <n v="0.12"/>
  </r>
  <r>
    <x v="1"/>
    <x v="4"/>
    <n v="90"/>
    <n v="2464"/>
    <n v="502"/>
    <x v="78"/>
    <x v="3"/>
    <x v="0"/>
    <n v="18"/>
    <n v="40"/>
    <n v="0.12"/>
    <n v="0.88"/>
  </r>
  <r>
    <x v="1"/>
    <x v="5"/>
    <n v="174"/>
    <n v="21329"/>
    <n v="367"/>
    <x v="79"/>
    <x v="0"/>
    <x v="0"/>
    <n v="19"/>
    <n v="37"/>
    <n v="0.63"/>
    <n v="0.37"/>
  </r>
  <r>
    <x v="1"/>
    <x v="5"/>
    <n v="179"/>
    <n v="15624"/>
    <n v="297"/>
    <x v="80"/>
    <x v="1"/>
    <x v="0"/>
    <n v="20"/>
    <n v="75"/>
    <n v="0.53"/>
    <n v="0.47"/>
  </r>
  <r>
    <x v="1"/>
    <x v="5"/>
    <n v="113"/>
    <n v="24395"/>
    <n v="287"/>
    <x v="76"/>
    <x v="2"/>
    <x v="0"/>
    <n v="17"/>
    <n v="40"/>
    <n v="0.89"/>
    <n v="0.10999999999999999"/>
  </r>
  <r>
    <x v="1"/>
    <x v="5"/>
    <n v="117"/>
    <n v="18690"/>
    <n v="217"/>
    <x v="54"/>
    <x v="3"/>
    <x v="0"/>
    <n v="6"/>
    <n v="73"/>
    <n v="0.8"/>
    <n v="0.19999999999999996"/>
  </r>
  <r>
    <x v="1"/>
    <x v="0"/>
    <n v="814"/>
    <n v="27809"/>
    <n v="1220"/>
    <x v="81"/>
    <x v="0"/>
    <x v="1"/>
    <n v="3"/>
    <n v="58"/>
    <n v="0.86"/>
    <n v="0.14000000000000001"/>
  </r>
  <r>
    <x v="1"/>
    <x v="0"/>
    <n v="465"/>
    <n v="54906"/>
    <n v="1731"/>
    <x v="82"/>
    <x v="1"/>
    <x v="1"/>
    <n v="10"/>
    <n v="63"/>
    <n v="0.56999999999999995"/>
    <n v="0.43000000000000005"/>
  </r>
  <r>
    <x v="1"/>
    <x v="0"/>
    <n v="1340"/>
    <n v="35911"/>
    <n v="1879"/>
    <x v="4"/>
    <x v="2"/>
    <x v="1"/>
    <n v="4"/>
    <n v="62"/>
    <n v="0.28000000000000003"/>
    <n v="0.72"/>
  </r>
  <r>
    <x v="1"/>
    <x v="0"/>
    <n v="991"/>
    <n v="63008"/>
    <n v="2390"/>
    <x v="83"/>
    <x v="3"/>
    <x v="1"/>
    <n v="1"/>
    <n v="54"/>
    <n v="0.48"/>
    <n v="0.52"/>
  </r>
  <r>
    <x v="1"/>
    <x v="1"/>
    <n v="462"/>
    <n v="20048"/>
    <n v="531"/>
    <x v="84"/>
    <x v="0"/>
    <x v="1"/>
    <n v="17"/>
    <n v="33"/>
    <n v="0.38"/>
    <n v="0.62"/>
  </r>
  <r>
    <x v="1"/>
    <x v="1"/>
    <n v="392"/>
    <n v="13996"/>
    <n v="576"/>
    <x v="85"/>
    <x v="1"/>
    <x v="1"/>
    <n v="21"/>
    <n v="15"/>
    <n v="0.35"/>
    <n v="0.65"/>
  </r>
  <r>
    <x v="1"/>
    <x v="1"/>
    <n v="352"/>
    <n v="11019"/>
    <n v="912"/>
    <x v="86"/>
    <x v="2"/>
    <x v="1"/>
    <n v="10"/>
    <n v="29"/>
    <n v="0.19"/>
    <n v="0.81"/>
  </r>
  <r>
    <x v="1"/>
    <x v="1"/>
    <n v="281"/>
    <n v="4967"/>
    <n v="957"/>
    <x v="87"/>
    <x v="3"/>
    <x v="1"/>
    <n v="17"/>
    <n v="56"/>
    <n v="0.44"/>
    <n v="0.56000000000000005"/>
  </r>
  <r>
    <x v="1"/>
    <x v="2"/>
    <n v="300"/>
    <n v="28267"/>
    <n v="575"/>
    <x v="88"/>
    <x v="0"/>
    <x v="1"/>
    <n v="13"/>
    <n v="63"/>
    <n v="0.33"/>
    <n v="0.66999999999999993"/>
  </r>
  <r>
    <x v="1"/>
    <x v="2"/>
    <n v="244"/>
    <n v="29983"/>
    <n v="707"/>
    <x v="64"/>
    <x v="1"/>
    <x v="1"/>
    <n v="16"/>
    <n v="66"/>
    <n v="0.73"/>
    <n v="0.27"/>
  </r>
  <r>
    <x v="1"/>
    <x v="2"/>
    <n v="232"/>
    <n v="30934"/>
    <n v="246"/>
    <x v="89"/>
    <x v="2"/>
    <x v="1"/>
    <n v="21"/>
    <n v="54"/>
    <n v="0.54"/>
    <n v="0.45999999999999996"/>
  </r>
  <r>
    <x v="1"/>
    <x v="2"/>
    <n v="176"/>
    <n v="32650"/>
    <n v="378"/>
    <x v="90"/>
    <x v="3"/>
    <x v="1"/>
    <n v="13"/>
    <n v="5"/>
    <n v="0.28999999999999998"/>
    <n v="0.71"/>
  </r>
  <r>
    <x v="1"/>
    <x v="3"/>
    <n v="725"/>
    <n v="34317"/>
    <n v="707"/>
    <x v="57"/>
    <x v="0"/>
    <x v="1"/>
    <n v="13"/>
    <n v="18"/>
    <n v="0.21"/>
    <n v="0.79"/>
  </r>
  <r>
    <x v="1"/>
    <x v="3"/>
    <n v="826"/>
    <n v="25389"/>
    <n v="1692"/>
    <x v="50"/>
    <x v="1"/>
    <x v="1"/>
    <n v="13"/>
    <n v="41"/>
    <n v="0.37"/>
    <n v="0.63"/>
  </r>
  <r>
    <x v="1"/>
    <x v="3"/>
    <n v="403"/>
    <n v="58259"/>
    <n v="767"/>
    <x v="91"/>
    <x v="2"/>
    <x v="1"/>
    <n v="4"/>
    <n v="8"/>
    <n v="0.63"/>
    <n v="0.37"/>
  </r>
  <r>
    <x v="1"/>
    <x v="3"/>
    <n v="504"/>
    <n v="49331"/>
    <n v="1752"/>
    <x v="92"/>
    <x v="3"/>
    <x v="1"/>
    <n v="21"/>
    <n v="56"/>
    <n v="0.57999999999999996"/>
    <n v="0.42000000000000004"/>
  </r>
  <r>
    <x v="1"/>
    <x v="4"/>
    <n v="162"/>
    <n v="12114"/>
    <n v="321"/>
    <x v="93"/>
    <x v="0"/>
    <x v="1"/>
    <n v="2"/>
    <n v="67"/>
    <n v="0.67"/>
    <n v="0.32999999999999996"/>
  </r>
  <r>
    <x v="1"/>
    <x v="4"/>
    <n v="19"/>
    <n v="3359"/>
    <n v="183"/>
    <x v="79"/>
    <x v="1"/>
    <x v="1"/>
    <n v="15"/>
    <n v="39"/>
    <n v="0.79"/>
    <n v="0.20999999999999996"/>
  </r>
  <r>
    <x v="1"/>
    <x v="4"/>
    <n v="348"/>
    <n v="14894"/>
    <n v="551"/>
    <x v="94"/>
    <x v="2"/>
    <x v="1"/>
    <n v="20"/>
    <n v="69"/>
    <n v="0.26"/>
    <n v="0.74"/>
  </r>
  <r>
    <x v="1"/>
    <x v="4"/>
    <n v="204"/>
    <n v="6139"/>
    <n v="413"/>
    <x v="95"/>
    <x v="3"/>
    <x v="1"/>
    <n v="8"/>
    <n v="60"/>
    <n v="0.31"/>
    <n v="0.69"/>
  </r>
  <r>
    <x v="1"/>
    <x v="5"/>
    <n v="100"/>
    <n v="14962"/>
    <n v="214"/>
    <x v="96"/>
    <x v="0"/>
    <x v="1"/>
    <n v="2"/>
    <n v="28"/>
    <n v="0.37"/>
    <n v="0.63"/>
  </r>
  <r>
    <x v="1"/>
    <x v="5"/>
    <n v="67"/>
    <n v="8775"/>
    <n v="182"/>
    <x v="97"/>
    <x v="1"/>
    <x v="1"/>
    <n v="13"/>
    <n v="53"/>
    <n v="0.35"/>
    <n v="0.65"/>
  </r>
  <r>
    <x v="1"/>
    <x v="5"/>
    <n v="124"/>
    <n v="17591"/>
    <n v="202"/>
    <x v="98"/>
    <x v="2"/>
    <x v="1"/>
    <n v="19"/>
    <n v="15"/>
    <n v="0.8"/>
    <n v="0.19999999999999996"/>
  </r>
  <r>
    <x v="1"/>
    <x v="5"/>
    <n v="92"/>
    <n v="11404"/>
    <n v="170"/>
    <x v="99"/>
    <x v="3"/>
    <x v="1"/>
    <n v="13"/>
    <n v="58"/>
    <n v="0.55000000000000004"/>
    <n v="0.44999999999999996"/>
  </r>
  <r>
    <x v="1"/>
    <x v="0"/>
    <n v="341"/>
    <n v="7240"/>
    <n v="1248"/>
    <x v="100"/>
    <x v="0"/>
    <x v="2"/>
    <n v="2"/>
    <n v="59"/>
    <n v="0.32"/>
    <n v="0.67999999999999994"/>
  </r>
  <r>
    <x v="1"/>
    <x v="0"/>
    <n v="379"/>
    <n v="26919"/>
    <n v="738"/>
    <x v="101"/>
    <x v="1"/>
    <x v="2"/>
    <n v="12"/>
    <n v="43"/>
    <n v="0.76"/>
    <n v="0.24"/>
  </r>
  <r>
    <x v="1"/>
    <x v="0"/>
    <n v="890"/>
    <n v="44074"/>
    <n v="1802"/>
    <x v="64"/>
    <x v="2"/>
    <x v="2"/>
    <n v="20"/>
    <n v="59"/>
    <n v="0.82"/>
    <n v="0.18000000000000005"/>
  </r>
  <r>
    <x v="1"/>
    <x v="0"/>
    <n v="928"/>
    <n v="63753"/>
    <n v="1292"/>
    <x v="102"/>
    <x v="3"/>
    <x v="2"/>
    <n v="18"/>
    <n v="49"/>
    <n v="0.54"/>
    <n v="0.45999999999999996"/>
  </r>
  <r>
    <x v="1"/>
    <x v="1"/>
    <n v="116"/>
    <n v="4082"/>
    <n v="592"/>
    <x v="62"/>
    <x v="0"/>
    <x v="2"/>
    <n v="14"/>
    <n v="65"/>
    <n v="0.46"/>
    <n v="0.54"/>
  </r>
  <r>
    <x v="1"/>
    <x v="1"/>
    <n v="235"/>
    <n v="10393"/>
    <n v="1118"/>
    <x v="103"/>
    <x v="1"/>
    <x v="2"/>
    <n v="14"/>
    <n v="2"/>
    <n v="0.35"/>
    <n v="0.65"/>
  </r>
  <r>
    <x v="1"/>
    <x v="1"/>
    <n v="346"/>
    <n v="9161"/>
    <n v="45"/>
    <x v="104"/>
    <x v="2"/>
    <x v="2"/>
    <n v="17"/>
    <n v="10"/>
    <n v="0.48"/>
    <n v="0.52"/>
  </r>
  <r>
    <x v="1"/>
    <x v="1"/>
    <n v="465"/>
    <n v="15472"/>
    <n v="571"/>
    <x v="105"/>
    <x v="3"/>
    <x v="2"/>
    <n v="1"/>
    <n v="25"/>
    <n v="0.82"/>
    <n v="0.18000000000000005"/>
  </r>
  <r>
    <x v="1"/>
    <x v="2"/>
    <n v="180"/>
    <n v="29651"/>
    <n v="210"/>
    <x v="106"/>
    <x v="0"/>
    <x v="2"/>
    <n v="20"/>
    <n v="1"/>
    <n v="0.42"/>
    <n v="0.58000000000000007"/>
  </r>
  <r>
    <x v="1"/>
    <x v="2"/>
    <n v="152"/>
    <n v="25797"/>
    <n v="102"/>
    <x v="107"/>
    <x v="1"/>
    <x v="2"/>
    <n v="8"/>
    <n v="44"/>
    <n v="0.26"/>
    <n v="0.74"/>
  </r>
  <r>
    <x v="1"/>
    <x v="2"/>
    <n v="220"/>
    <n v="21824"/>
    <n v="643"/>
    <x v="15"/>
    <x v="2"/>
    <x v="2"/>
    <n v="9"/>
    <n v="70"/>
    <n v="0.77"/>
    <n v="0.22999999999999998"/>
  </r>
  <r>
    <x v="1"/>
    <x v="2"/>
    <n v="192"/>
    <n v="17969"/>
    <n v="535"/>
    <x v="108"/>
    <x v="3"/>
    <x v="2"/>
    <n v="16"/>
    <n v="77"/>
    <n v="0.52"/>
    <n v="0.48"/>
  </r>
  <r>
    <x v="1"/>
    <x v="3"/>
    <n v="181"/>
    <n v="48232"/>
    <n v="659"/>
    <x v="98"/>
    <x v="0"/>
    <x v="2"/>
    <n v="12"/>
    <n v="15"/>
    <n v="0.77"/>
    <n v="0.22999999999999998"/>
  </r>
  <r>
    <x v="1"/>
    <x v="3"/>
    <n v="440"/>
    <n v="58669"/>
    <n v="97"/>
    <x v="105"/>
    <x v="1"/>
    <x v="2"/>
    <n v="20"/>
    <n v="45"/>
    <n v="0.13"/>
    <n v="0.87"/>
  </r>
  <r>
    <x v="1"/>
    <x v="3"/>
    <n v="110"/>
    <n v="6721"/>
    <n v="1005"/>
    <x v="109"/>
    <x v="2"/>
    <x v="2"/>
    <n v="12"/>
    <n v="52"/>
    <n v="0.31"/>
    <n v="0.69"/>
  </r>
  <r>
    <x v="1"/>
    <x v="3"/>
    <n v="369"/>
    <n v="17157"/>
    <n v="443"/>
    <x v="23"/>
    <x v="3"/>
    <x v="2"/>
    <n v="23"/>
    <n v="56"/>
    <n v="0.52"/>
    <n v="0.48"/>
  </r>
  <r>
    <x v="1"/>
    <x v="4"/>
    <n v="151"/>
    <n v="3855"/>
    <n v="229"/>
    <x v="110"/>
    <x v="0"/>
    <x v="2"/>
    <n v="15"/>
    <n v="33"/>
    <n v="0.62"/>
    <n v="0.38"/>
  </r>
  <r>
    <x v="1"/>
    <x v="4"/>
    <n v="104"/>
    <n v="3873"/>
    <n v="299"/>
    <x v="111"/>
    <x v="1"/>
    <x v="2"/>
    <n v="5"/>
    <n v="77"/>
    <n v="0.84"/>
    <n v="0.16000000000000003"/>
  </r>
  <r>
    <x v="1"/>
    <x v="4"/>
    <n v="149"/>
    <n v="10396"/>
    <n v="207"/>
    <x v="2"/>
    <x v="2"/>
    <x v="2"/>
    <n v="5"/>
    <n v="5"/>
    <n v="0.56999999999999995"/>
    <n v="0.43000000000000005"/>
  </r>
  <r>
    <x v="1"/>
    <x v="4"/>
    <n v="102"/>
    <n v="10414"/>
    <n v="278"/>
    <x v="112"/>
    <x v="3"/>
    <x v="2"/>
    <n v="9"/>
    <n v="40"/>
    <n v="0.32"/>
    <n v="0.67999999999999994"/>
  </r>
  <r>
    <x v="1"/>
    <x v="5"/>
    <n v="194"/>
    <n v="9491"/>
    <n v="173"/>
    <x v="113"/>
    <x v="0"/>
    <x v="2"/>
    <n v="17"/>
    <n v="66"/>
    <n v="0.71"/>
    <n v="0.29000000000000004"/>
  </r>
  <r>
    <x v="1"/>
    <x v="5"/>
    <n v="63"/>
    <n v="10115"/>
    <n v="155"/>
    <x v="114"/>
    <x v="1"/>
    <x v="2"/>
    <n v="17"/>
    <n v="73"/>
    <n v="0.73"/>
    <n v="0.27"/>
  </r>
  <r>
    <x v="1"/>
    <x v="5"/>
    <n v="162"/>
    <n v="10496"/>
    <n v="295"/>
    <x v="115"/>
    <x v="2"/>
    <x v="2"/>
    <n v="20"/>
    <n v="4"/>
    <n v="0.28000000000000003"/>
    <n v="0.72"/>
  </r>
  <r>
    <x v="1"/>
    <x v="5"/>
    <n v="31"/>
    <n v="11120"/>
    <n v="277"/>
    <x v="61"/>
    <x v="3"/>
    <x v="2"/>
    <n v="10"/>
    <n v="75"/>
    <n v="0.78"/>
    <n v="0.21999999999999997"/>
  </r>
  <r>
    <x v="2"/>
    <x v="0"/>
    <n v="318"/>
    <n v="87578"/>
    <n v="701"/>
    <x v="116"/>
    <x v="0"/>
    <x v="0"/>
    <n v="10"/>
    <n v="33"/>
    <n v="0.53"/>
    <n v="0.47"/>
  </r>
  <r>
    <x v="2"/>
    <x v="0"/>
    <n v="36"/>
    <n v="27353"/>
    <n v="294"/>
    <x v="117"/>
    <x v="1"/>
    <x v="0"/>
    <n v="1"/>
    <n v="40"/>
    <n v="0.31"/>
    <n v="0.69"/>
  </r>
  <r>
    <x v="2"/>
    <x v="0"/>
    <n v="435"/>
    <n v="190190"/>
    <n v="649"/>
    <x v="118"/>
    <x v="2"/>
    <x v="0"/>
    <n v="12"/>
    <n v="29"/>
    <n v="0.15"/>
    <n v="0.85"/>
  </r>
  <r>
    <x v="2"/>
    <x v="0"/>
    <n v="153"/>
    <n v="129965"/>
    <n v="242"/>
    <x v="119"/>
    <x v="3"/>
    <x v="0"/>
    <n v="11"/>
    <n v="45"/>
    <n v="0.48"/>
    <n v="0.52"/>
  </r>
  <r>
    <x v="2"/>
    <x v="1"/>
    <n v="921"/>
    <n v="19713"/>
    <n v="1428"/>
    <x v="118"/>
    <x v="0"/>
    <x v="0"/>
    <n v="10"/>
    <n v="49"/>
    <n v="0.1"/>
    <n v="0.9"/>
  </r>
  <r>
    <x v="2"/>
    <x v="1"/>
    <n v="1384"/>
    <n v="31608"/>
    <n v="1522"/>
    <x v="120"/>
    <x v="1"/>
    <x v="0"/>
    <n v="13"/>
    <n v="1"/>
    <n v="0.52"/>
    <n v="0.48"/>
  </r>
  <r>
    <x v="2"/>
    <x v="1"/>
    <n v="316"/>
    <n v="23378"/>
    <n v="1878"/>
    <x v="118"/>
    <x v="2"/>
    <x v="0"/>
    <n v="12"/>
    <n v="39"/>
    <n v="0.46"/>
    <n v="0.54"/>
  </r>
  <r>
    <x v="2"/>
    <x v="1"/>
    <n v="778"/>
    <n v="35274"/>
    <n v="1972"/>
    <x v="76"/>
    <x v="3"/>
    <x v="0"/>
    <n v="5"/>
    <n v="43"/>
    <n v="0.55000000000000004"/>
    <n v="0.44999999999999996"/>
  </r>
  <r>
    <x v="2"/>
    <x v="2"/>
    <n v="27"/>
    <n v="155407"/>
    <n v="47"/>
    <x v="121"/>
    <x v="0"/>
    <x v="0"/>
    <n v="16"/>
    <n v="26"/>
    <n v="0.18"/>
    <n v="0.82000000000000006"/>
  </r>
  <r>
    <x v="2"/>
    <x v="2"/>
    <n v="86"/>
    <n v="96774"/>
    <n v="235"/>
    <x v="107"/>
    <x v="1"/>
    <x v="0"/>
    <n v="9"/>
    <n v="16"/>
    <n v="0.27"/>
    <n v="0.73"/>
  </r>
  <r>
    <x v="2"/>
    <x v="2"/>
    <n v="82"/>
    <n v="158083"/>
    <n v="101"/>
    <x v="76"/>
    <x v="2"/>
    <x v="0"/>
    <n v="13"/>
    <n v="39"/>
    <n v="0.66"/>
    <n v="0.33999999999999997"/>
  </r>
  <r>
    <x v="2"/>
    <x v="2"/>
    <n v="141"/>
    <n v="99450"/>
    <n v="290"/>
    <x v="122"/>
    <x v="3"/>
    <x v="0"/>
    <n v="1"/>
    <n v="13"/>
    <n v="0.11"/>
    <n v="0.89"/>
  </r>
  <r>
    <x v="2"/>
    <x v="3"/>
    <n v="405"/>
    <n v="52262"/>
    <n v="614"/>
    <x v="123"/>
    <x v="0"/>
    <x v="0"/>
    <n v="4"/>
    <n v="60"/>
    <n v="0.6"/>
    <n v="0.4"/>
  </r>
  <r>
    <x v="2"/>
    <x v="3"/>
    <n v="295"/>
    <n v="66159"/>
    <n v="874"/>
    <x v="70"/>
    <x v="1"/>
    <x v="0"/>
    <n v="1"/>
    <n v="18"/>
    <n v="0.33"/>
    <n v="0.66999999999999993"/>
  </r>
  <r>
    <x v="2"/>
    <x v="3"/>
    <n v="244"/>
    <n v="28246"/>
    <n v="205"/>
    <x v="124"/>
    <x v="2"/>
    <x v="0"/>
    <n v="18"/>
    <n v="65"/>
    <n v="0.33"/>
    <n v="0.66999999999999993"/>
  </r>
  <r>
    <x v="2"/>
    <x v="3"/>
    <n v="134"/>
    <n v="42143"/>
    <n v="465"/>
    <x v="125"/>
    <x v="3"/>
    <x v="0"/>
    <n v="23"/>
    <n v="60"/>
    <n v="0.81"/>
    <n v="0.18999999999999995"/>
  </r>
  <r>
    <x v="2"/>
    <x v="4"/>
    <n v="140"/>
    <n v="24294"/>
    <n v="368"/>
    <x v="126"/>
    <x v="0"/>
    <x v="0"/>
    <n v="8"/>
    <n v="10"/>
    <n v="0.32"/>
    <n v="0.67999999999999994"/>
  </r>
  <r>
    <x v="2"/>
    <x v="4"/>
    <n v="138"/>
    <n v="27482"/>
    <n v="490"/>
    <x v="70"/>
    <x v="1"/>
    <x v="0"/>
    <n v="9"/>
    <n v="27"/>
    <n v="0.31"/>
    <n v="0.69"/>
  </r>
  <r>
    <x v="2"/>
    <x v="4"/>
    <n v="133"/>
    <n v="16465"/>
    <n v="54"/>
    <x v="127"/>
    <x v="2"/>
    <x v="0"/>
    <n v="17"/>
    <n v="19"/>
    <n v="0.25"/>
    <n v="0.75"/>
  </r>
  <r>
    <x v="2"/>
    <x v="4"/>
    <n v="131"/>
    <n v="19653"/>
    <n v="175"/>
    <x v="128"/>
    <x v="3"/>
    <x v="0"/>
    <n v="11"/>
    <n v="50"/>
    <n v="0.56999999999999995"/>
    <n v="0.43000000000000005"/>
  </r>
  <r>
    <x v="2"/>
    <x v="5"/>
    <n v="36"/>
    <n v="46626"/>
    <n v="50"/>
    <x v="129"/>
    <x v="0"/>
    <x v="0"/>
    <n v="15"/>
    <n v="6"/>
    <n v="0.85"/>
    <n v="0.15000000000000002"/>
  </r>
  <r>
    <x v="2"/>
    <x v="5"/>
    <n v="50"/>
    <n v="41793"/>
    <n v="74"/>
    <x v="10"/>
    <x v="1"/>
    <x v="0"/>
    <n v="22"/>
    <n v="38"/>
    <n v="0.32"/>
    <n v="0.67999999999999994"/>
  </r>
  <r>
    <x v="2"/>
    <x v="5"/>
    <n v="32"/>
    <n v="59636"/>
    <n v="93"/>
    <x v="77"/>
    <x v="2"/>
    <x v="0"/>
    <n v="6"/>
    <n v="47"/>
    <n v="0.86"/>
    <n v="0.14000000000000001"/>
  </r>
  <r>
    <x v="2"/>
    <x v="5"/>
    <n v="47"/>
    <n v="54803"/>
    <n v="117"/>
    <x v="130"/>
    <x v="3"/>
    <x v="0"/>
    <n v="22"/>
    <n v="12"/>
    <n v="0.31"/>
    <n v="0.69"/>
  </r>
  <r>
    <x v="2"/>
    <x v="0"/>
    <n v="76"/>
    <n v="85085"/>
    <n v="607"/>
    <x v="131"/>
    <x v="0"/>
    <x v="1"/>
    <n v="7"/>
    <n v="14"/>
    <n v="0.15"/>
    <n v="0.85"/>
  </r>
  <r>
    <x v="2"/>
    <x v="0"/>
    <n v="295"/>
    <n v="55759"/>
    <n v="827"/>
    <x v="123"/>
    <x v="1"/>
    <x v="1"/>
    <n v="23"/>
    <n v="18"/>
    <n v="0.81"/>
    <n v="0.18999999999999995"/>
  </r>
  <r>
    <x v="2"/>
    <x v="0"/>
    <n v="303"/>
    <n v="87572"/>
    <n v="371"/>
    <x v="132"/>
    <x v="2"/>
    <x v="1"/>
    <n v="5"/>
    <n v="35"/>
    <n v="0.63"/>
    <n v="0.37"/>
  </r>
  <r>
    <x v="2"/>
    <x v="0"/>
    <n v="523"/>
    <n v="58246"/>
    <n v="591"/>
    <x v="133"/>
    <x v="3"/>
    <x v="1"/>
    <n v="12"/>
    <n v="42"/>
    <n v="0.34"/>
    <n v="0.65999999999999992"/>
  </r>
  <r>
    <x v="2"/>
    <x v="1"/>
    <n v="469"/>
    <n v="21106"/>
    <n v="1066"/>
    <x v="134"/>
    <x v="0"/>
    <x v="1"/>
    <n v="4"/>
    <n v="51"/>
    <n v="0.78"/>
    <n v="0.21999999999999997"/>
  </r>
  <r>
    <x v="2"/>
    <x v="1"/>
    <n v="130"/>
    <n v="18020"/>
    <n v="951"/>
    <x v="76"/>
    <x v="1"/>
    <x v="1"/>
    <n v="21"/>
    <n v="30"/>
    <n v="0.14000000000000001"/>
    <n v="0.86"/>
  </r>
  <r>
    <x v="2"/>
    <x v="1"/>
    <n v="646"/>
    <n v="18208"/>
    <n v="601"/>
    <x v="135"/>
    <x v="2"/>
    <x v="1"/>
    <n v="2"/>
    <n v="21"/>
    <n v="0.6"/>
    <n v="0.4"/>
  </r>
  <r>
    <x v="2"/>
    <x v="1"/>
    <n v="306"/>
    <n v="15122"/>
    <n v="487"/>
    <x v="136"/>
    <x v="3"/>
    <x v="1"/>
    <n v="4"/>
    <n v="5"/>
    <n v="0.24"/>
    <n v="0.76"/>
  </r>
  <r>
    <x v="2"/>
    <x v="2"/>
    <n v="101"/>
    <n v="42311"/>
    <n v="60"/>
    <x v="137"/>
    <x v="0"/>
    <x v="1"/>
    <n v="14"/>
    <n v="67"/>
    <n v="0.62"/>
    <n v="0.38"/>
  </r>
  <r>
    <x v="2"/>
    <x v="2"/>
    <n v="34"/>
    <n v="54460"/>
    <n v="88"/>
    <x v="32"/>
    <x v="1"/>
    <x v="1"/>
    <n v="16"/>
    <n v="48"/>
    <n v="0.13"/>
    <n v="0.87"/>
  </r>
  <r>
    <x v="2"/>
    <x v="2"/>
    <n v="76"/>
    <n v="113455"/>
    <n v="133"/>
    <x v="138"/>
    <x v="2"/>
    <x v="1"/>
    <n v="17"/>
    <n v="8"/>
    <n v="0.2"/>
    <n v="0.8"/>
  </r>
  <r>
    <x v="2"/>
    <x v="2"/>
    <n v="9"/>
    <n v="125604"/>
    <n v="161"/>
    <x v="28"/>
    <x v="3"/>
    <x v="1"/>
    <n v="15"/>
    <n v="7"/>
    <n v="0.31"/>
    <n v="0.69"/>
  </r>
  <r>
    <x v="2"/>
    <x v="3"/>
    <n v="476"/>
    <n v="5118"/>
    <n v="214"/>
    <x v="139"/>
    <x v="0"/>
    <x v="1"/>
    <n v="20"/>
    <n v="54"/>
    <n v="0.74"/>
    <n v="0.26"/>
  </r>
  <r>
    <x v="2"/>
    <x v="3"/>
    <n v="337"/>
    <n v="26903"/>
    <n v="388"/>
    <x v="112"/>
    <x v="1"/>
    <x v="1"/>
    <n v="14"/>
    <n v="54"/>
    <n v="0.79"/>
    <n v="0.20999999999999996"/>
  </r>
  <r>
    <x v="2"/>
    <x v="3"/>
    <n v="165"/>
    <n v="35296"/>
    <n v="617"/>
    <x v="140"/>
    <x v="2"/>
    <x v="1"/>
    <n v="6"/>
    <n v="37"/>
    <n v="0.83"/>
    <n v="0.17000000000000004"/>
  </r>
  <r>
    <x v="2"/>
    <x v="3"/>
    <n v="26"/>
    <n v="57082"/>
    <n v="791"/>
    <x v="27"/>
    <x v="3"/>
    <x v="1"/>
    <n v="4"/>
    <n v="73"/>
    <n v="0.49"/>
    <n v="0.51"/>
  </r>
  <r>
    <x v="2"/>
    <x v="4"/>
    <n v="169"/>
    <n v="15477"/>
    <n v="339"/>
    <x v="141"/>
    <x v="0"/>
    <x v="1"/>
    <n v="4"/>
    <n v="57"/>
    <n v="0.88"/>
    <n v="0.12"/>
  </r>
  <r>
    <x v="2"/>
    <x v="4"/>
    <n v="170"/>
    <n v="4701"/>
    <n v="240"/>
    <x v="142"/>
    <x v="1"/>
    <x v="1"/>
    <n v="22"/>
    <n v="58"/>
    <n v="0.56000000000000005"/>
    <n v="0.43999999999999995"/>
  </r>
  <r>
    <x v="2"/>
    <x v="4"/>
    <n v="54"/>
    <n v="24253"/>
    <n v="209"/>
    <x v="125"/>
    <x v="2"/>
    <x v="1"/>
    <n v="18"/>
    <n v="51"/>
    <n v="0.56999999999999995"/>
    <n v="0.43000000000000005"/>
  </r>
  <r>
    <x v="2"/>
    <x v="4"/>
    <n v="55"/>
    <n v="13477"/>
    <n v="110"/>
    <x v="141"/>
    <x v="3"/>
    <x v="1"/>
    <n v="7"/>
    <n v="64"/>
    <n v="0.43"/>
    <n v="0.57000000000000006"/>
  </r>
  <r>
    <x v="2"/>
    <x v="5"/>
    <n v="18"/>
    <n v="51460"/>
    <n v="64"/>
    <x v="143"/>
    <x v="0"/>
    <x v="1"/>
    <n v="21"/>
    <n v="60"/>
    <n v="0.12"/>
    <n v="0.88"/>
  </r>
  <r>
    <x v="2"/>
    <x v="5"/>
    <n v="36"/>
    <n v="35842"/>
    <n v="32"/>
    <x v="59"/>
    <x v="1"/>
    <x v="1"/>
    <n v="22"/>
    <n v="61"/>
    <n v="0.8"/>
    <n v="0.19999999999999996"/>
  </r>
  <r>
    <x v="2"/>
    <x v="5"/>
    <n v="18"/>
    <n v="30985"/>
    <n v="77"/>
    <x v="144"/>
    <x v="2"/>
    <x v="1"/>
    <n v="2"/>
    <n v="25"/>
    <n v="0.38"/>
    <n v="0.62"/>
  </r>
  <r>
    <x v="2"/>
    <x v="5"/>
    <n v="36"/>
    <n v="15367"/>
    <n v="45"/>
    <x v="140"/>
    <x v="3"/>
    <x v="1"/>
    <n v="10"/>
    <n v="52"/>
    <n v="0.27"/>
    <n v="0.73"/>
  </r>
  <r>
    <x v="2"/>
    <x v="0"/>
    <n v="223"/>
    <n v="60181"/>
    <n v="372"/>
    <x v="145"/>
    <x v="0"/>
    <x v="2"/>
    <n v="11"/>
    <n v="73"/>
    <n v="0.12"/>
    <n v="0.88"/>
  </r>
  <r>
    <x v="2"/>
    <x v="0"/>
    <n v="253"/>
    <n v="83519"/>
    <n v="209"/>
    <x v="146"/>
    <x v="1"/>
    <x v="2"/>
    <n v="9"/>
    <n v="58"/>
    <n v="0.43"/>
    <n v="0.57000000000000006"/>
  </r>
  <r>
    <x v="2"/>
    <x v="0"/>
    <n v="168"/>
    <n v="28526"/>
    <n v="633"/>
    <x v="147"/>
    <x v="2"/>
    <x v="2"/>
    <n v="20"/>
    <n v="22"/>
    <n v="0.57999999999999996"/>
    <n v="0.42000000000000004"/>
  </r>
  <r>
    <x v="2"/>
    <x v="0"/>
    <n v="197"/>
    <n v="51864"/>
    <n v="470"/>
    <x v="148"/>
    <x v="3"/>
    <x v="2"/>
    <n v="22"/>
    <n v="57"/>
    <n v="0.49"/>
    <n v="0.51"/>
  </r>
  <r>
    <x v="2"/>
    <x v="1"/>
    <n v="333"/>
    <n v="3817"/>
    <n v="1173"/>
    <x v="149"/>
    <x v="0"/>
    <x v="2"/>
    <n v="22"/>
    <n v="61"/>
    <n v="0.64"/>
    <n v="0.36"/>
  </r>
  <r>
    <x v="2"/>
    <x v="1"/>
    <n v="259"/>
    <n v="1526"/>
    <n v="536"/>
    <x v="132"/>
    <x v="1"/>
    <x v="2"/>
    <n v="20"/>
    <n v="36"/>
    <n v="0.3"/>
    <n v="0.7"/>
  </r>
  <r>
    <x v="2"/>
    <x v="1"/>
    <n v="347"/>
    <n v="26794"/>
    <n v="677"/>
    <x v="149"/>
    <x v="2"/>
    <x v="2"/>
    <n v="8"/>
    <n v="53"/>
    <n v="0.34"/>
    <n v="0.65999999999999992"/>
  </r>
  <r>
    <x v="2"/>
    <x v="1"/>
    <n v="273"/>
    <n v="24503"/>
    <n v="40"/>
    <x v="121"/>
    <x v="3"/>
    <x v="2"/>
    <n v="9"/>
    <n v="60"/>
    <n v="0.76"/>
    <n v="0.24"/>
  </r>
  <r>
    <x v="2"/>
    <x v="2"/>
    <n v="17"/>
    <n v="68741"/>
    <n v="50"/>
    <x v="150"/>
    <x v="0"/>
    <x v="2"/>
    <n v="20"/>
    <n v="12"/>
    <n v="0.89"/>
    <n v="0.10999999999999999"/>
  </r>
  <r>
    <x v="2"/>
    <x v="2"/>
    <n v="29"/>
    <n v="89750"/>
    <n v="19"/>
    <x v="151"/>
    <x v="1"/>
    <x v="2"/>
    <n v="1"/>
    <n v="72"/>
    <n v="0.28000000000000003"/>
    <n v="0.72"/>
  </r>
  <r>
    <x v="2"/>
    <x v="2"/>
    <n v="57"/>
    <n v="41514"/>
    <n v="153"/>
    <x v="118"/>
    <x v="2"/>
    <x v="2"/>
    <n v="19"/>
    <n v="67"/>
    <n v="0.69"/>
    <n v="0.31000000000000005"/>
  </r>
  <r>
    <x v="2"/>
    <x v="2"/>
    <n v="68"/>
    <n v="62523"/>
    <n v="123"/>
    <x v="152"/>
    <x v="3"/>
    <x v="2"/>
    <n v="15"/>
    <n v="22"/>
    <n v="0.14000000000000001"/>
    <n v="0.86"/>
  </r>
  <r>
    <x v="2"/>
    <x v="3"/>
    <n v="122"/>
    <n v="29664"/>
    <n v="270"/>
    <x v="58"/>
    <x v="0"/>
    <x v="2"/>
    <n v="1"/>
    <n v="9"/>
    <n v="0.75"/>
    <n v="0.25"/>
  </r>
  <r>
    <x v="2"/>
    <x v="3"/>
    <n v="68"/>
    <n v="23136"/>
    <n v="232"/>
    <x v="143"/>
    <x v="1"/>
    <x v="2"/>
    <n v="4"/>
    <n v="34"/>
    <n v="0.59"/>
    <n v="0.41000000000000003"/>
  </r>
  <r>
    <x v="2"/>
    <x v="3"/>
    <n v="156"/>
    <n v="25487"/>
    <n v="218"/>
    <x v="46"/>
    <x v="2"/>
    <x v="2"/>
    <n v="2"/>
    <n v="11"/>
    <n v="0.39"/>
    <n v="0.61"/>
  </r>
  <r>
    <x v="2"/>
    <x v="3"/>
    <n v="102"/>
    <n v="18958"/>
    <n v="180"/>
    <x v="84"/>
    <x v="3"/>
    <x v="2"/>
    <n v="23"/>
    <n v="35"/>
    <n v="0.43"/>
    <n v="0.57000000000000006"/>
  </r>
  <r>
    <x v="2"/>
    <x v="4"/>
    <n v="129"/>
    <n v="16080"/>
    <n v="73"/>
    <x v="153"/>
    <x v="0"/>
    <x v="2"/>
    <n v="20"/>
    <n v="21"/>
    <n v="0.13"/>
    <n v="0.87"/>
  </r>
  <r>
    <x v="2"/>
    <x v="4"/>
    <n v="71"/>
    <n v="8967"/>
    <n v="138"/>
    <x v="66"/>
    <x v="1"/>
    <x v="2"/>
    <n v="13"/>
    <n v="49"/>
    <n v="0.18"/>
    <n v="0.82000000000000006"/>
  </r>
  <r>
    <x v="2"/>
    <x v="4"/>
    <n v="83"/>
    <n v="13667"/>
    <n v="171"/>
    <x v="143"/>
    <x v="2"/>
    <x v="2"/>
    <n v="21"/>
    <n v="19"/>
    <n v="0.54"/>
    <n v="0.45999999999999996"/>
  </r>
  <r>
    <x v="2"/>
    <x v="4"/>
    <n v="25"/>
    <n v="6554"/>
    <n v="236"/>
    <x v="154"/>
    <x v="3"/>
    <x v="2"/>
    <n v="5"/>
    <n v="59"/>
    <n v="0.2"/>
    <n v="0.8"/>
  </r>
  <r>
    <x v="2"/>
    <x v="5"/>
    <n v="32"/>
    <n v="2092"/>
    <n v="84"/>
    <x v="155"/>
    <x v="0"/>
    <x v="2"/>
    <n v="22"/>
    <n v="29"/>
    <n v="0.36"/>
    <n v="0.64"/>
  </r>
  <r>
    <x v="2"/>
    <x v="5"/>
    <n v="31"/>
    <n v="40165"/>
    <n v="113"/>
    <x v="156"/>
    <x v="1"/>
    <x v="2"/>
    <n v="2"/>
    <n v="73"/>
    <n v="0.24"/>
    <n v="0.76"/>
  </r>
  <r>
    <x v="2"/>
    <x v="5"/>
    <n v="32"/>
    <n v="12076"/>
    <n v="15"/>
    <x v="28"/>
    <x v="2"/>
    <x v="2"/>
    <n v="1"/>
    <n v="16"/>
    <n v="0.42"/>
    <n v="0.58000000000000007"/>
  </r>
  <r>
    <x v="2"/>
    <x v="5"/>
    <n v="32"/>
    <n v="50149"/>
    <n v="44"/>
    <x v="147"/>
    <x v="3"/>
    <x v="2"/>
    <n v="10"/>
    <n v="28"/>
    <n v="0.31"/>
    <n v="0.69"/>
  </r>
  <r>
    <x v="3"/>
    <x v="0"/>
    <n v="129"/>
    <n v="13625"/>
    <n v="3135"/>
    <x v="157"/>
    <x v="0"/>
    <x v="0"/>
    <n v="22"/>
    <n v="73"/>
    <n v="0.35"/>
    <n v="0.65"/>
  </r>
  <r>
    <x v="3"/>
    <x v="0"/>
    <n v="1610"/>
    <n v="8267"/>
    <n v="3101"/>
    <x v="158"/>
    <x v="1"/>
    <x v="0"/>
    <n v="14"/>
    <n v="17"/>
    <n v="0.33"/>
    <n v="0.66999999999999993"/>
  </r>
  <r>
    <x v="3"/>
    <x v="0"/>
    <n v="1056"/>
    <n v="27364"/>
    <n v="2233"/>
    <x v="159"/>
    <x v="2"/>
    <x v="0"/>
    <n v="9"/>
    <n v="10"/>
    <n v="0.55000000000000004"/>
    <n v="0.44999999999999996"/>
  </r>
  <r>
    <x v="3"/>
    <x v="0"/>
    <n v="2537"/>
    <n v="22006"/>
    <n v="2199"/>
    <x v="136"/>
    <x v="3"/>
    <x v="0"/>
    <n v="4"/>
    <n v="25"/>
    <n v="0.8"/>
    <n v="0.19999999999999996"/>
  </r>
  <r>
    <x v="3"/>
    <x v="1"/>
    <n v="592"/>
    <n v="137146"/>
    <n v="2534"/>
    <x v="13"/>
    <x v="0"/>
    <x v="0"/>
    <n v="10"/>
    <n v="49"/>
    <n v="0.36"/>
    <n v="0.64"/>
  </r>
  <r>
    <x v="3"/>
    <x v="1"/>
    <n v="928"/>
    <n v="107839"/>
    <n v="2745"/>
    <x v="160"/>
    <x v="1"/>
    <x v="0"/>
    <n v="4"/>
    <n v="75"/>
    <n v="0.86"/>
    <n v="0.14000000000000001"/>
  </r>
  <r>
    <x v="3"/>
    <x v="1"/>
    <n v="1994"/>
    <n v="173644"/>
    <n v="3100"/>
    <x v="161"/>
    <x v="2"/>
    <x v="0"/>
    <n v="21"/>
    <n v="67"/>
    <n v="0.66"/>
    <n v="0.33999999999999997"/>
  </r>
  <r>
    <x v="3"/>
    <x v="1"/>
    <n v="2330"/>
    <n v="144337"/>
    <n v="3311"/>
    <x v="162"/>
    <x v="3"/>
    <x v="0"/>
    <n v="15"/>
    <n v="38"/>
    <n v="0.11"/>
    <n v="0.89"/>
  </r>
  <r>
    <x v="3"/>
    <x v="2"/>
    <n v="643"/>
    <n v="52195"/>
    <n v="1404"/>
    <x v="163"/>
    <x v="0"/>
    <x v="0"/>
    <n v="1"/>
    <n v="17"/>
    <n v="0.87"/>
    <n v="0.13"/>
  </r>
  <r>
    <x v="3"/>
    <x v="2"/>
    <n v="679"/>
    <n v="37118"/>
    <n v="1299"/>
    <x v="15"/>
    <x v="1"/>
    <x v="0"/>
    <n v="3"/>
    <n v="27"/>
    <n v="0.21"/>
    <n v="0.79"/>
  </r>
  <r>
    <x v="3"/>
    <x v="2"/>
    <n v="385"/>
    <n v="68380"/>
    <n v="829"/>
    <x v="164"/>
    <x v="2"/>
    <x v="0"/>
    <n v="3"/>
    <n v="57"/>
    <n v="0.37"/>
    <n v="0.63"/>
  </r>
  <r>
    <x v="3"/>
    <x v="2"/>
    <n v="420"/>
    <n v="53303"/>
    <n v="724"/>
    <x v="165"/>
    <x v="3"/>
    <x v="0"/>
    <n v="1"/>
    <n v="7"/>
    <n v="0.44"/>
    <n v="0.56000000000000005"/>
  </r>
  <r>
    <x v="3"/>
    <x v="3"/>
    <n v="308"/>
    <n v="47393"/>
    <n v="888"/>
    <x v="161"/>
    <x v="0"/>
    <x v="0"/>
    <n v="14"/>
    <n v="22"/>
    <n v="0.19"/>
    <n v="0.81"/>
  </r>
  <r>
    <x v="3"/>
    <x v="3"/>
    <n v="883"/>
    <n v="55601"/>
    <n v="1826"/>
    <x v="166"/>
    <x v="1"/>
    <x v="0"/>
    <n v="1"/>
    <n v="31"/>
    <n v="0.44"/>
    <n v="0.56000000000000005"/>
  </r>
  <r>
    <x v="3"/>
    <x v="3"/>
    <n v="238"/>
    <n v="94146"/>
    <n v="417"/>
    <x v="167"/>
    <x v="2"/>
    <x v="0"/>
    <n v="13"/>
    <n v="15"/>
    <n v="0.33"/>
    <n v="0.66999999999999993"/>
  </r>
  <r>
    <x v="3"/>
    <x v="3"/>
    <n v="813"/>
    <n v="102353"/>
    <n v="1355"/>
    <x v="168"/>
    <x v="3"/>
    <x v="0"/>
    <n v="16"/>
    <n v="14"/>
    <n v="0.81"/>
    <n v="0.18999999999999995"/>
  </r>
  <r>
    <x v="3"/>
    <x v="4"/>
    <n v="152"/>
    <n v="24440"/>
    <n v="735"/>
    <x v="169"/>
    <x v="0"/>
    <x v="0"/>
    <n v="16"/>
    <n v="10"/>
    <n v="0.53"/>
    <n v="0.47"/>
  </r>
  <r>
    <x v="3"/>
    <x v="4"/>
    <n v="258"/>
    <n v="46978"/>
    <n v="136"/>
    <x v="170"/>
    <x v="1"/>
    <x v="0"/>
    <n v="10"/>
    <n v="22"/>
    <n v="0.11"/>
    <n v="0.89"/>
  </r>
  <r>
    <x v="3"/>
    <x v="4"/>
    <n v="287"/>
    <n v="63846"/>
    <n v="956"/>
    <x v="171"/>
    <x v="2"/>
    <x v="0"/>
    <n v="8"/>
    <n v="51"/>
    <n v="0.48"/>
    <n v="0.52"/>
  </r>
  <r>
    <x v="3"/>
    <x v="4"/>
    <n v="394"/>
    <n v="86383"/>
    <n v="357"/>
    <x v="67"/>
    <x v="3"/>
    <x v="0"/>
    <n v="20"/>
    <n v="68"/>
    <n v="0.53"/>
    <n v="0.47"/>
  </r>
  <r>
    <x v="3"/>
    <x v="5"/>
    <n v="145"/>
    <n v="13689"/>
    <n v="339"/>
    <x v="74"/>
    <x v="0"/>
    <x v="0"/>
    <n v="22"/>
    <n v="59"/>
    <n v="0.79"/>
    <n v="0.20999999999999996"/>
  </r>
  <r>
    <x v="3"/>
    <x v="5"/>
    <n v="33"/>
    <n v="7695"/>
    <n v="769"/>
    <x v="172"/>
    <x v="1"/>
    <x v="0"/>
    <n v="16"/>
    <n v="11"/>
    <n v="0.74"/>
    <n v="0.26"/>
  </r>
  <r>
    <x v="3"/>
    <x v="5"/>
    <n v="384"/>
    <n v="12314"/>
    <n v="67"/>
    <x v="173"/>
    <x v="2"/>
    <x v="0"/>
    <n v="13"/>
    <n v="57"/>
    <n v="0.85"/>
    <n v="0.15000000000000002"/>
  </r>
  <r>
    <x v="3"/>
    <x v="5"/>
    <n v="272"/>
    <n v="6320"/>
    <n v="497"/>
    <x v="174"/>
    <x v="3"/>
    <x v="0"/>
    <n v="13"/>
    <n v="57"/>
    <n v="0.71"/>
    <n v="0.29000000000000004"/>
  </r>
  <r>
    <x v="3"/>
    <x v="0"/>
    <n v="1375"/>
    <n v="6058"/>
    <n v="3271"/>
    <x v="175"/>
    <x v="0"/>
    <x v="1"/>
    <n v="21"/>
    <n v="47"/>
    <n v="0.28000000000000003"/>
    <n v="0.72"/>
  </r>
  <r>
    <x v="3"/>
    <x v="0"/>
    <n v="1964"/>
    <n v="10867"/>
    <n v="4657"/>
    <x v="176"/>
    <x v="1"/>
    <x v="1"/>
    <n v="7"/>
    <n v="43"/>
    <n v="0.57999999999999996"/>
    <n v="0.42000000000000004"/>
  </r>
  <r>
    <x v="3"/>
    <x v="0"/>
    <n v="1104"/>
    <n v="12609"/>
    <n v="1480"/>
    <x v="177"/>
    <x v="2"/>
    <x v="1"/>
    <n v="18"/>
    <n v="77"/>
    <n v="0.68"/>
    <n v="0.31999999999999995"/>
  </r>
  <r>
    <x v="3"/>
    <x v="0"/>
    <n v="1693"/>
    <n v="17418"/>
    <n v="2867"/>
    <x v="178"/>
    <x v="3"/>
    <x v="1"/>
    <n v="16"/>
    <n v="58"/>
    <n v="0.79"/>
    <n v="0.20999999999999996"/>
  </r>
  <r>
    <x v="3"/>
    <x v="1"/>
    <n v="1260"/>
    <n v="91502"/>
    <n v="4409"/>
    <x v="179"/>
    <x v="0"/>
    <x v="1"/>
    <n v="22"/>
    <n v="22"/>
    <n v="0.45"/>
    <n v="0.55000000000000004"/>
  </r>
  <r>
    <x v="3"/>
    <x v="1"/>
    <n v="2423"/>
    <n v="79476"/>
    <n v="2932"/>
    <x v="139"/>
    <x v="1"/>
    <x v="1"/>
    <n v="14"/>
    <n v="68"/>
    <n v="0.53"/>
    <n v="0.47"/>
  </r>
  <r>
    <x v="3"/>
    <x v="1"/>
    <n v="954"/>
    <n v="105982"/>
    <n v="3824"/>
    <x v="104"/>
    <x v="2"/>
    <x v="1"/>
    <n v="21"/>
    <n v="46"/>
    <n v="0.56000000000000005"/>
    <n v="0.43999999999999995"/>
  </r>
  <r>
    <x v="3"/>
    <x v="1"/>
    <n v="2117"/>
    <n v="93956"/>
    <n v="2347"/>
    <x v="180"/>
    <x v="3"/>
    <x v="1"/>
    <n v="6"/>
    <n v="38"/>
    <n v="0.57999999999999996"/>
    <n v="0.42000000000000004"/>
  </r>
  <r>
    <x v="3"/>
    <x v="2"/>
    <n v="387"/>
    <n v="27776"/>
    <n v="1207"/>
    <x v="135"/>
    <x v="0"/>
    <x v="1"/>
    <n v="12"/>
    <n v="3"/>
    <n v="0.66"/>
    <n v="0.33999999999999997"/>
  </r>
  <r>
    <x v="3"/>
    <x v="2"/>
    <n v="568"/>
    <n v="63754"/>
    <n v="438"/>
    <x v="181"/>
    <x v="1"/>
    <x v="1"/>
    <n v="20"/>
    <n v="57"/>
    <n v="0.22"/>
    <n v="0.78"/>
  </r>
  <r>
    <x v="3"/>
    <x v="2"/>
    <n v="132"/>
    <n v="5754"/>
    <n v="963"/>
    <x v="115"/>
    <x v="2"/>
    <x v="1"/>
    <n v="16"/>
    <n v="17"/>
    <n v="0.71"/>
    <n v="0.29000000000000004"/>
  </r>
  <r>
    <x v="3"/>
    <x v="2"/>
    <n v="313"/>
    <n v="41732"/>
    <n v="194"/>
    <x v="26"/>
    <x v="3"/>
    <x v="1"/>
    <n v="1"/>
    <n v="41"/>
    <n v="0.67"/>
    <n v="0.32999999999999996"/>
  </r>
  <r>
    <x v="3"/>
    <x v="3"/>
    <n v="704"/>
    <n v="39380"/>
    <n v="1693"/>
    <x v="23"/>
    <x v="0"/>
    <x v="1"/>
    <n v="18"/>
    <n v="5"/>
    <n v="0.87"/>
    <n v="0.13"/>
  </r>
  <r>
    <x v="3"/>
    <x v="3"/>
    <n v="652"/>
    <n v="63283"/>
    <n v="1064"/>
    <x v="182"/>
    <x v="1"/>
    <x v="1"/>
    <n v="6"/>
    <n v="28"/>
    <n v="0.8"/>
    <n v="0.19999999999999996"/>
  </r>
  <r>
    <x v="3"/>
    <x v="3"/>
    <n v="393"/>
    <n v="35379"/>
    <n v="1026"/>
    <x v="183"/>
    <x v="2"/>
    <x v="1"/>
    <n v="9"/>
    <n v="6"/>
    <n v="0.14000000000000001"/>
    <n v="0.86"/>
  </r>
  <r>
    <x v="3"/>
    <x v="3"/>
    <n v="340"/>
    <n v="59282"/>
    <n v="397"/>
    <x v="123"/>
    <x v="3"/>
    <x v="1"/>
    <n v="23"/>
    <n v="67"/>
    <n v="0.63"/>
    <n v="0.37"/>
  </r>
  <r>
    <x v="3"/>
    <x v="4"/>
    <n v="182"/>
    <n v="58621"/>
    <n v="690"/>
    <x v="184"/>
    <x v="0"/>
    <x v="1"/>
    <n v="22"/>
    <n v="20"/>
    <n v="0.64"/>
    <n v="0.36"/>
  </r>
  <r>
    <x v="3"/>
    <x v="4"/>
    <n v="191"/>
    <n v="23155"/>
    <n v="181"/>
    <x v="185"/>
    <x v="1"/>
    <x v="1"/>
    <n v="17"/>
    <n v="77"/>
    <n v="0.23"/>
    <n v="0.77"/>
  </r>
  <r>
    <x v="3"/>
    <x v="4"/>
    <n v="260"/>
    <n v="49862"/>
    <n v="722"/>
    <x v="186"/>
    <x v="2"/>
    <x v="1"/>
    <n v="4"/>
    <n v="16"/>
    <n v="0.46"/>
    <n v="0.54"/>
  </r>
  <r>
    <x v="3"/>
    <x v="4"/>
    <n v="269"/>
    <n v="14396"/>
    <n v="213"/>
    <x v="187"/>
    <x v="3"/>
    <x v="1"/>
    <n v="16"/>
    <n v="11"/>
    <n v="0.75"/>
    <n v="0.25"/>
  </r>
  <r>
    <x v="3"/>
    <x v="5"/>
    <n v="91"/>
    <n v="6375"/>
    <n v="220"/>
    <x v="183"/>
    <x v="0"/>
    <x v="1"/>
    <n v="8"/>
    <n v="2"/>
    <n v="0.31"/>
    <n v="0.69"/>
  </r>
  <r>
    <x v="3"/>
    <x v="5"/>
    <n v="127"/>
    <n v="1540"/>
    <n v="391"/>
    <x v="90"/>
    <x v="1"/>
    <x v="1"/>
    <n v="4"/>
    <n v="67"/>
    <n v="0.9"/>
    <n v="9.9999999999999978E-2"/>
  </r>
  <r>
    <x v="3"/>
    <x v="5"/>
    <n v="148"/>
    <n v="11643"/>
    <n v="159"/>
    <x v="36"/>
    <x v="2"/>
    <x v="1"/>
    <n v="23"/>
    <n v="24"/>
    <n v="0.22"/>
    <n v="0.78"/>
  </r>
  <r>
    <x v="3"/>
    <x v="5"/>
    <n v="184"/>
    <n v="6808"/>
    <n v="330"/>
    <x v="188"/>
    <x v="3"/>
    <x v="1"/>
    <n v="14"/>
    <n v="15"/>
    <n v="0.7"/>
    <n v="0.30000000000000004"/>
  </r>
  <r>
    <x v="3"/>
    <x v="0"/>
    <n v="919"/>
    <n v="12436"/>
    <n v="3882"/>
    <x v="189"/>
    <x v="0"/>
    <x v="2"/>
    <n v="16"/>
    <n v="60"/>
    <n v="0.65"/>
    <n v="0.35"/>
  </r>
  <r>
    <x v="3"/>
    <x v="0"/>
    <n v="1612"/>
    <n v="13837"/>
    <n v="2533"/>
    <x v="118"/>
    <x v="1"/>
    <x v="2"/>
    <n v="10"/>
    <n v="54"/>
    <n v="0.12"/>
    <n v="0.88"/>
  </r>
  <r>
    <x v="3"/>
    <x v="0"/>
    <n v="546"/>
    <n v="4514"/>
    <n v="1786"/>
    <x v="190"/>
    <x v="2"/>
    <x v="2"/>
    <n v="8"/>
    <n v="63"/>
    <n v="0.7"/>
    <n v="0.30000000000000004"/>
  </r>
  <r>
    <x v="3"/>
    <x v="0"/>
    <n v="1239"/>
    <n v="5915"/>
    <n v="436"/>
    <x v="191"/>
    <x v="3"/>
    <x v="2"/>
    <n v="5"/>
    <n v="52"/>
    <n v="0.88"/>
    <n v="0.12"/>
  </r>
  <r>
    <x v="3"/>
    <x v="1"/>
    <n v="306"/>
    <n v="30440"/>
    <n v="672"/>
    <x v="192"/>
    <x v="0"/>
    <x v="2"/>
    <n v="7"/>
    <n v="36"/>
    <n v="0.3"/>
    <n v="0.7"/>
  </r>
  <r>
    <x v="3"/>
    <x v="1"/>
    <n v="515"/>
    <n v="36658"/>
    <n v="645"/>
    <x v="193"/>
    <x v="1"/>
    <x v="2"/>
    <n v="19"/>
    <n v="21"/>
    <n v="0.36"/>
    <n v="0.64"/>
  </r>
  <r>
    <x v="3"/>
    <x v="1"/>
    <n v="171"/>
    <n v="108319"/>
    <n v="727"/>
    <x v="88"/>
    <x v="2"/>
    <x v="2"/>
    <n v="17"/>
    <n v="52"/>
    <n v="0.34"/>
    <n v="0.65999999999999992"/>
  </r>
  <r>
    <x v="3"/>
    <x v="1"/>
    <n v="380"/>
    <n v="114537"/>
    <n v="701"/>
    <x v="132"/>
    <x v="3"/>
    <x v="2"/>
    <n v="15"/>
    <n v="77"/>
    <n v="0.46"/>
    <n v="0.54"/>
  </r>
  <r>
    <x v="3"/>
    <x v="2"/>
    <n v="249"/>
    <n v="37876"/>
    <n v="647"/>
    <x v="4"/>
    <x v="0"/>
    <x v="2"/>
    <n v="2"/>
    <n v="41"/>
    <n v="0.7"/>
    <n v="0.30000000000000004"/>
  </r>
  <r>
    <x v="3"/>
    <x v="2"/>
    <n v="111"/>
    <n v="17425"/>
    <n v="191"/>
    <x v="194"/>
    <x v="1"/>
    <x v="2"/>
    <n v="4"/>
    <n v="16"/>
    <n v="0.72"/>
    <n v="0.28000000000000003"/>
  </r>
  <r>
    <x v="3"/>
    <x v="2"/>
    <n v="436"/>
    <n v="36911"/>
    <n v="904"/>
    <x v="195"/>
    <x v="2"/>
    <x v="2"/>
    <n v="15"/>
    <n v="9"/>
    <n v="0.44"/>
    <n v="0.56000000000000005"/>
  </r>
  <r>
    <x v="3"/>
    <x v="2"/>
    <n v="298"/>
    <n v="16460"/>
    <n v="449"/>
    <x v="196"/>
    <x v="3"/>
    <x v="2"/>
    <n v="9"/>
    <n v="67"/>
    <n v="0.6"/>
    <n v="0.4"/>
  </r>
  <r>
    <x v="3"/>
    <x v="3"/>
    <n v="313"/>
    <n v="42158"/>
    <n v="624"/>
    <x v="197"/>
    <x v="0"/>
    <x v="2"/>
    <n v="21"/>
    <n v="69"/>
    <n v="0.25"/>
    <n v="0.75"/>
  </r>
  <r>
    <x v="3"/>
    <x v="3"/>
    <n v="403"/>
    <n v="25284"/>
    <n v="354"/>
    <x v="198"/>
    <x v="1"/>
    <x v="2"/>
    <n v="2"/>
    <n v="50"/>
    <n v="0.41"/>
    <n v="0.59000000000000008"/>
  </r>
  <r>
    <x v="3"/>
    <x v="3"/>
    <n v="65"/>
    <n v="51842"/>
    <n v="582"/>
    <x v="76"/>
    <x v="2"/>
    <x v="2"/>
    <n v="3"/>
    <n v="12"/>
    <n v="0.62"/>
    <n v="0.38"/>
  </r>
  <r>
    <x v="3"/>
    <x v="3"/>
    <n v="155"/>
    <n v="34968"/>
    <n v="312"/>
    <x v="199"/>
    <x v="3"/>
    <x v="2"/>
    <n v="21"/>
    <n v="17"/>
    <n v="0.47"/>
    <n v="0.53"/>
  </r>
  <r>
    <x v="3"/>
    <x v="4"/>
    <n v="69"/>
    <n v="3697"/>
    <n v="199"/>
    <x v="200"/>
    <x v="0"/>
    <x v="2"/>
    <n v="21"/>
    <n v="1"/>
    <n v="0.19"/>
    <n v="0.81"/>
  </r>
  <r>
    <x v="3"/>
    <x v="4"/>
    <n v="111"/>
    <n v="14144"/>
    <n v="248"/>
    <x v="201"/>
    <x v="1"/>
    <x v="2"/>
    <n v="11"/>
    <n v="61"/>
    <n v="0.11"/>
    <n v="0.89"/>
  </r>
  <r>
    <x v="3"/>
    <x v="4"/>
    <n v="200"/>
    <n v="42935"/>
    <n v="375"/>
    <x v="202"/>
    <x v="2"/>
    <x v="2"/>
    <n v="22"/>
    <n v="47"/>
    <n v="0.25"/>
    <n v="0.75"/>
  </r>
  <r>
    <x v="3"/>
    <x v="4"/>
    <n v="242"/>
    <n v="53382"/>
    <n v="424"/>
    <x v="203"/>
    <x v="3"/>
    <x v="2"/>
    <n v="18"/>
    <n v="40"/>
    <n v="0.46"/>
    <n v="0.54"/>
  </r>
  <r>
    <x v="3"/>
    <x v="5"/>
    <n v="114"/>
    <n v="5914"/>
    <n v="375"/>
    <x v="204"/>
    <x v="0"/>
    <x v="2"/>
    <n v="19"/>
    <n v="37"/>
    <n v="0.13"/>
    <n v="0.87"/>
  </r>
  <r>
    <x v="3"/>
    <x v="5"/>
    <n v="320"/>
    <n v="671"/>
    <n v="259"/>
    <x v="205"/>
    <x v="1"/>
    <x v="2"/>
    <n v="20"/>
    <n v="75"/>
    <n v="0.28000000000000003"/>
    <n v="0.72"/>
  </r>
  <r>
    <x v="3"/>
    <x v="5"/>
    <n v="1"/>
    <n v="9634"/>
    <n v="386"/>
    <x v="206"/>
    <x v="2"/>
    <x v="2"/>
    <n v="17"/>
    <n v="40"/>
    <n v="0.41"/>
    <n v="0.59000000000000008"/>
  </r>
  <r>
    <x v="3"/>
    <x v="5"/>
    <n v="208"/>
    <n v="4391"/>
    <n v="270"/>
    <x v="107"/>
    <x v="3"/>
    <x v="2"/>
    <n v="6"/>
    <n v="73"/>
    <n v="0.65"/>
    <n v="0.35"/>
  </r>
  <r>
    <x v="4"/>
    <x v="0"/>
    <n v="711"/>
    <n v="164326"/>
    <n v="1843"/>
    <x v="207"/>
    <x v="0"/>
    <x v="0"/>
    <n v="3"/>
    <n v="58"/>
    <n v="0.64"/>
    <n v="0.36"/>
  </r>
  <r>
    <x v="4"/>
    <x v="0"/>
    <n v="1021"/>
    <n v="95454"/>
    <n v="3111"/>
    <x v="6"/>
    <x v="1"/>
    <x v="0"/>
    <n v="10"/>
    <n v="63"/>
    <n v="0.88"/>
    <n v="0.12"/>
  </r>
  <r>
    <x v="4"/>
    <x v="0"/>
    <n v="1405"/>
    <n v="106148"/>
    <n v="1742"/>
    <x v="208"/>
    <x v="2"/>
    <x v="0"/>
    <n v="4"/>
    <n v="62"/>
    <n v="0.57999999999999996"/>
    <n v="0.42000000000000004"/>
  </r>
  <r>
    <x v="4"/>
    <x v="0"/>
    <n v="1714"/>
    <n v="37276"/>
    <n v="3009"/>
    <x v="21"/>
    <x v="3"/>
    <x v="0"/>
    <n v="1"/>
    <n v="54"/>
    <n v="0.87"/>
    <n v="0.13"/>
  </r>
  <r>
    <x v="4"/>
    <x v="1"/>
    <n v="2772"/>
    <n v="25085"/>
    <n v="1695"/>
    <x v="209"/>
    <x v="0"/>
    <x v="0"/>
    <n v="17"/>
    <n v="33"/>
    <n v="0.8"/>
    <n v="0.19999999999999996"/>
  </r>
  <r>
    <x v="4"/>
    <x v="1"/>
    <n v="2001"/>
    <n v="39931"/>
    <n v="2794"/>
    <x v="210"/>
    <x v="1"/>
    <x v="0"/>
    <n v="21"/>
    <n v="15"/>
    <n v="0.57999999999999996"/>
    <n v="0.42000000000000004"/>
  </r>
  <r>
    <x v="4"/>
    <x v="1"/>
    <n v="1210"/>
    <n v="9818"/>
    <n v="3629"/>
    <x v="0"/>
    <x v="2"/>
    <x v="0"/>
    <n v="10"/>
    <n v="29"/>
    <n v="0.69"/>
    <n v="0.31000000000000005"/>
  </r>
  <r>
    <x v="4"/>
    <x v="1"/>
    <n v="439"/>
    <n v="24665"/>
    <n v="4728"/>
    <x v="201"/>
    <x v="3"/>
    <x v="0"/>
    <n v="17"/>
    <n v="56"/>
    <n v="0.14000000000000001"/>
    <n v="0.86"/>
  </r>
  <r>
    <x v="4"/>
    <x v="2"/>
    <n v="260"/>
    <n v="96561"/>
    <n v="905"/>
    <x v="211"/>
    <x v="0"/>
    <x v="0"/>
    <n v="13"/>
    <n v="63"/>
    <n v="0.23"/>
    <n v="0.77"/>
  </r>
  <r>
    <x v="4"/>
    <x v="2"/>
    <n v="501"/>
    <n v="41623"/>
    <n v="659"/>
    <x v="212"/>
    <x v="1"/>
    <x v="0"/>
    <n v="16"/>
    <n v="66"/>
    <n v="0.37"/>
    <n v="0.63"/>
  </r>
  <r>
    <x v="4"/>
    <x v="2"/>
    <n v="126"/>
    <n v="67431"/>
    <n v="596"/>
    <x v="149"/>
    <x v="2"/>
    <x v="0"/>
    <n v="21"/>
    <n v="54"/>
    <n v="0.18"/>
    <n v="0.82000000000000006"/>
  </r>
  <r>
    <x v="4"/>
    <x v="2"/>
    <n v="367"/>
    <n v="12493"/>
    <n v="350"/>
    <x v="213"/>
    <x v="3"/>
    <x v="0"/>
    <n v="13"/>
    <n v="5"/>
    <n v="0.26"/>
    <n v="0.74"/>
  </r>
  <r>
    <x v="4"/>
    <x v="3"/>
    <n v="1273"/>
    <n v="101111"/>
    <n v="2930"/>
    <x v="214"/>
    <x v="0"/>
    <x v="0"/>
    <n v="13"/>
    <n v="18"/>
    <n v="0.88"/>
    <n v="0.12"/>
  </r>
  <r>
    <x v="4"/>
    <x v="3"/>
    <n v="1307"/>
    <n v="42992"/>
    <n v="3990"/>
    <x v="215"/>
    <x v="1"/>
    <x v="0"/>
    <n v="13"/>
    <n v="41"/>
    <n v="0.46"/>
    <n v="0.54"/>
  </r>
  <r>
    <x v="4"/>
    <x v="3"/>
    <n v="1072"/>
    <n v="101871"/>
    <n v="769"/>
    <x v="216"/>
    <x v="2"/>
    <x v="0"/>
    <n v="4"/>
    <n v="8"/>
    <n v="0.42"/>
    <n v="0.58000000000000007"/>
  </r>
  <r>
    <x v="4"/>
    <x v="3"/>
    <n v="1106"/>
    <n v="43752"/>
    <n v="1829"/>
    <x v="217"/>
    <x v="3"/>
    <x v="0"/>
    <n v="21"/>
    <n v="56"/>
    <n v="0.14000000000000001"/>
    <n v="0.86"/>
  </r>
  <r>
    <x v="4"/>
    <x v="4"/>
    <n v="136"/>
    <n v="7811"/>
    <n v="581"/>
    <x v="218"/>
    <x v="0"/>
    <x v="0"/>
    <n v="2"/>
    <n v="67"/>
    <n v="0.7"/>
    <n v="0.30000000000000004"/>
  </r>
  <r>
    <x v="4"/>
    <x v="4"/>
    <n v="581"/>
    <n v="7870"/>
    <n v="1114"/>
    <x v="129"/>
    <x v="1"/>
    <x v="0"/>
    <n v="15"/>
    <n v="39"/>
    <n v="0.15"/>
    <n v="0.85"/>
  </r>
  <r>
    <x v="4"/>
    <x v="4"/>
    <n v="200"/>
    <n v="5504"/>
    <n v="448"/>
    <x v="104"/>
    <x v="2"/>
    <x v="0"/>
    <n v="20"/>
    <n v="69"/>
    <n v="0.59"/>
    <n v="0.41000000000000003"/>
  </r>
  <r>
    <x v="4"/>
    <x v="4"/>
    <n v="645"/>
    <n v="5563"/>
    <n v="981"/>
    <x v="196"/>
    <x v="3"/>
    <x v="0"/>
    <n v="8"/>
    <n v="60"/>
    <n v="0.53"/>
    <n v="0.47"/>
  </r>
  <r>
    <x v="4"/>
    <x v="5"/>
    <n v="112"/>
    <n v="79654"/>
    <n v="598"/>
    <x v="167"/>
    <x v="0"/>
    <x v="0"/>
    <n v="2"/>
    <n v="28"/>
    <n v="0.37"/>
    <n v="0.63"/>
  </r>
  <r>
    <x v="4"/>
    <x v="5"/>
    <n v="247"/>
    <n v="68312"/>
    <n v="314"/>
    <x v="219"/>
    <x v="1"/>
    <x v="0"/>
    <n v="13"/>
    <n v="53"/>
    <n v="0.43"/>
    <n v="0.57000000000000006"/>
  </r>
  <r>
    <x v="4"/>
    <x v="5"/>
    <n v="140"/>
    <n v="91767"/>
    <n v="461"/>
    <x v="101"/>
    <x v="2"/>
    <x v="0"/>
    <n v="19"/>
    <n v="15"/>
    <n v="0.7"/>
    <n v="0.30000000000000004"/>
  </r>
  <r>
    <x v="4"/>
    <x v="5"/>
    <n v="275"/>
    <n v="80425"/>
    <n v="177"/>
    <x v="220"/>
    <x v="3"/>
    <x v="0"/>
    <n v="13"/>
    <n v="58"/>
    <n v="0.45"/>
    <n v="0.55000000000000004"/>
  </r>
  <r>
    <x v="4"/>
    <x v="0"/>
    <n v="737"/>
    <n v="76038"/>
    <n v="1400"/>
    <x v="221"/>
    <x v="0"/>
    <x v="1"/>
    <n v="2"/>
    <n v="59"/>
    <n v="0.43"/>
    <n v="0.57000000000000006"/>
  </r>
  <r>
    <x v="4"/>
    <x v="0"/>
    <n v="148"/>
    <n v="96716"/>
    <n v="2232"/>
    <x v="222"/>
    <x v="1"/>
    <x v="1"/>
    <n v="12"/>
    <n v="43"/>
    <n v="0.75"/>
    <n v="0.25"/>
  </r>
  <r>
    <x v="4"/>
    <x v="0"/>
    <n v="1460"/>
    <n v="36112"/>
    <n v="985"/>
    <x v="155"/>
    <x v="2"/>
    <x v="1"/>
    <n v="20"/>
    <n v="59"/>
    <n v="0.33"/>
    <n v="0.66999999999999993"/>
  </r>
  <r>
    <x v="4"/>
    <x v="0"/>
    <n v="871"/>
    <n v="56790"/>
    <n v="1818"/>
    <x v="223"/>
    <x v="3"/>
    <x v="1"/>
    <n v="18"/>
    <n v="49"/>
    <n v="0.22"/>
    <n v="0.78"/>
  </r>
  <r>
    <x v="4"/>
    <x v="1"/>
    <n v="504"/>
    <n v="19044"/>
    <n v="1727"/>
    <x v="224"/>
    <x v="0"/>
    <x v="1"/>
    <n v="14"/>
    <n v="65"/>
    <n v="0.63"/>
    <n v="0.37"/>
  </r>
  <r>
    <x v="4"/>
    <x v="1"/>
    <n v="271"/>
    <n v="24273"/>
    <n v="1616"/>
    <x v="225"/>
    <x v="1"/>
    <x v="1"/>
    <n v="14"/>
    <n v="2"/>
    <n v="0.59"/>
    <n v="0.41000000000000003"/>
  </r>
  <r>
    <x v="4"/>
    <x v="1"/>
    <n v="1195"/>
    <n v="8504"/>
    <n v="1317"/>
    <x v="0"/>
    <x v="2"/>
    <x v="1"/>
    <n v="17"/>
    <n v="10"/>
    <n v="0.39"/>
    <n v="0.61"/>
  </r>
  <r>
    <x v="4"/>
    <x v="1"/>
    <n v="962"/>
    <n v="13734"/>
    <n v="1206"/>
    <x v="226"/>
    <x v="3"/>
    <x v="1"/>
    <n v="1"/>
    <n v="25"/>
    <n v="0.7"/>
    <n v="0.30000000000000004"/>
  </r>
  <r>
    <x v="4"/>
    <x v="2"/>
    <n v="283"/>
    <n v="40351"/>
    <n v="269"/>
    <x v="114"/>
    <x v="0"/>
    <x v="1"/>
    <n v="20"/>
    <n v="1"/>
    <n v="0.13"/>
    <n v="0.87"/>
  </r>
  <r>
    <x v="4"/>
    <x v="2"/>
    <n v="107"/>
    <n v="30394"/>
    <n v="106"/>
    <x v="153"/>
    <x v="1"/>
    <x v="1"/>
    <n v="8"/>
    <n v="44"/>
    <n v="0.31"/>
    <n v="0.69"/>
  </r>
  <r>
    <x v="4"/>
    <x v="2"/>
    <n v="306"/>
    <n v="41457"/>
    <n v="720"/>
    <x v="48"/>
    <x v="2"/>
    <x v="1"/>
    <n v="9"/>
    <n v="70"/>
    <n v="0.35"/>
    <n v="0.65"/>
  </r>
  <r>
    <x v="4"/>
    <x v="2"/>
    <n v="129"/>
    <n v="31501"/>
    <n v="557"/>
    <x v="97"/>
    <x v="3"/>
    <x v="1"/>
    <n v="16"/>
    <n v="77"/>
    <n v="0.1"/>
    <n v="0.9"/>
  </r>
  <r>
    <x v="4"/>
    <x v="3"/>
    <n v="1540"/>
    <n v="9984"/>
    <n v="2444"/>
    <x v="227"/>
    <x v="0"/>
    <x v="1"/>
    <n v="12"/>
    <n v="15"/>
    <n v="0.57999999999999996"/>
    <n v="0.42000000000000004"/>
  </r>
  <r>
    <x v="4"/>
    <x v="3"/>
    <n v="799"/>
    <n v="39722"/>
    <n v="1585"/>
    <x v="64"/>
    <x v="1"/>
    <x v="1"/>
    <n v="20"/>
    <n v="45"/>
    <n v="0.43"/>
    <n v="0.57000000000000006"/>
  </r>
  <r>
    <x v="4"/>
    <x v="3"/>
    <n v="1236"/>
    <n v="55722"/>
    <n v="2485"/>
    <x v="228"/>
    <x v="2"/>
    <x v="1"/>
    <n v="12"/>
    <n v="52"/>
    <n v="0.37"/>
    <n v="0.63"/>
  </r>
  <r>
    <x v="4"/>
    <x v="3"/>
    <n v="494"/>
    <n v="85460"/>
    <n v="1626"/>
    <x v="106"/>
    <x v="3"/>
    <x v="1"/>
    <n v="23"/>
    <n v="56"/>
    <n v="0.6"/>
    <n v="0.4"/>
  </r>
  <r>
    <x v="4"/>
    <x v="4"/>
    <n v="128"/>
    <n v="5528"/>
    <n v="840"/>
    <x v="229"/>
    <x v="0"/>
    <x v="1"/>
    <n v="15"/>
    <n v="33"/>
    <n v="0.19"/>
    <n v="0.81"/>
  </r>
  <r>
    <x v="4"/>
    <x v="4"/>
    <n v="394"/>
    <n v="4323"/>
    <n v="743"/>
    <x v="74"/>
    <x v="1"/>
    <x v="1"/>
    <n v="5"/>
    <n v="77"/>
    <n v="0.47"/>
    <n v="0.53"/>
  </r>
  <r>
    <x v="4"/>
    <x v="4"/>
    <n v="252"/>
    <n v="4489"/>
    <n v="550"/>
    <x v="230"/>
    <x v="2"/>
    <x v="1"/>
    <n v="5"/>
    <n v="5"/>
    <n v="0.64"/>
    <n v="0.36"/>
  </r>
  <r>
    <x v="4"/>
    <x v="4"/>
    <n v="518"/>
    <n v="3284"/>
    <n v="453"/>
    <x v="32"/>
    <x v="3"/>
    <x v="1"/>
    <n v="9"/>
    <n v="40"/>
    <n v="0.1"/>
    <n v="0.9"/>
  </r>
  <r>
    <x v="4"/>
    <x v="5"/>
    <n v="248"/>
    <n v="103319"/>
    <n v="496"/>
    <x v="231"/>
    <x v="0"/>
    <x v="1"/>
    <n v="17"/>
    <n v="66"/>
    <n v="0.16"/>
    <n v="0.84"/>
  </r>
  <r>
    <x v="4"/>
    <x v="5"/>
    <n v="133"/>
    <n v="32148"/>
    <n v="602"/>
    <x v="232"/>
    <x v="1"/>
    <x v="1"/>
    <n v="17"/>
    <n v="73"/>
    <n v="0.19"/>
    <n v="0.81"/>
  </r>
  <r>
    <x v="4"/>
    <x v="5"/>
    <n v="206"/>
    <n v="73321"/>
    <n v="78"/>
    <x v="233"/>
    <x v="2"/>
    <x v="1"/>
    <n v="20"/>
    <n v="4"/>
    <n v="0.46"/>
    <n v="0.54"/>
  </r>
  <r>
    <x v="4"/>
    <x v="5"/>
    <n v="92"/>
    <n v="2151"/>
    <n v="184"/>
    <x v="38"/>
    <x v="3"/>
    <x v="1"/>
    <n v="10"/>
    <n v="75"/>
    <n v="0.47"/>
    <n v="0.53"/>
  </r>
  <r>
    <x v="4"/>
    <x v="0"/>
    <n v="279"/>
    <n v="34217"/>
    <n v="164"/>
    <x v="234"/>
    <x v="0"/>
    <x v="2"/>
    <n v="10"/>
    <n v="33"/>
    <n v="0.74"/>
    <n v="0.26"/>
  </r>
  <r>
    <x v="4"/>
    <x v="0"/>
    <n v="213"/>
    <n v="23032"/>
    <n v="658"/>
    <x v="71"/>
    <x v="1"/>
    <x v="2"/>
    <n v="1"/>
    <n v="40"/>
    <n v="0.78"/>
    <n v="0.21999999999999997"/>
  </r>
  <r>
    <x v="4"/>
    <x v="0"/>
    <n v="391"/>
    <n v="80803"/>
    <n v="551"/>
    <x v="191"/>
    <x v="2"/>
    <x v="2"/>
    <n v="12"/>
    <n v="29"/>
    <n v="0.87"/>
    <n v="0.13"/>
  </r>
  <r>
    <x v="4"/>
    <x v="0"/>
    <n v="325"/>
    <n v="69618"/>
    <n v="1044"/>
    <x v="235"/>
    <x v="3"/>
    <x v="2"/>
    <n v="11"/>
    <n v="45"/>
    <n v="0.19"/>
    <n v="0.81"/>
  </r>
  <r>
    <x v="4"/>
    <x v="1"/>
    <n v="661"/>
    <n v="11504"/>
    <n v="1597"/>
    <x v="76"/>
    <x v="0"/>
    <x v="2"/>
    <n v="10"/>
    <n v="49"/>
    <n v="0.84"/>
    <n v="0.16000000000000003"/>
  </r>
  <r>
    <x v="4"/>
    <x v="1"/>
    <n v="725"/>
    <n v="7912"/>
    <n v="755"/>
    <x v="113"/>
    <x v="1"/>
    <x v="2"/>
    <n v="13"/>
    <n v="1"/>
    <n v="0.2"/>
    <n v="0.8"/>
  </r>
  <r>
    <x v="4"/>
    <x v="1"/>
    <n v="420"/>
    <n v="17711"/>
    <n v="1538"/>
    <x v="70"/>
    <x v="2"/>
    <x v="2"/>
    <n v="12"/>
    <n v="39"/>
    <n v="0.26"/>
    <n v="0.74"/>
  </r>
  <r>
    <x v="4"/>
    <x v="1"/>
    <n v="485"/>
    <n v="14119"/>
    <n v="695"/>
    <x v="236"/>
    <x v="3"/>
    <x v="2"/>
    <n v="5"/>
    <n v="43"/>
    <n v="0.68"/>
    <n v="0.31999999999999995"/>
  </r>
  <r>
    <x v="4"/>
    <x v="2"/>
    <n v="132"/>
    <n v="41463"/>
    <n v="192"/>
    <x v="237"/>
    <x v="0"/>
    <x v="2"/>
    <n v="16"/>
    <n v="26"/>
    <n v="0.77"/>
    <n v="0.22999999999999998"/>
  </r>
  <r>
    <x v="4"/>
    <x v="2"/>
    <n v="181"/>
    <n v="8477"/>
    <n v="288"/>
    <x v="90"/>
    <x v="1"/>
    <x v="2"/>
    <n v="9"/>
    <n v="16"/>
    <n v="0.44"/>
    <n v="0.56000000000000005"/>
  </r>
  <r>
    <x v="4"/>
    <x v="2"/>
    <n v="142"/>
    <n v="47691"/>
    <n v="358"/>
    <x v="27"/>
    <x v="2"/>
    <x v="2"/>
    <n v="13"/>
    <n v="39"/>
    <n v="0.6"/>
    <n v="0.4"/>
  </r>
  <r>
    <x v="4"/>
    <x v="2"/>
    <n v="190"/>
    <n v="14705"/>
    <n v="454"/>
    <x v="90"/>
    <x v="3"/>
    <x v="2"/>
    <n v="1"/>
    <n v="13"/>
    <n v="0.57999999999999996"/>
    <n v="0.42000000000000004"/>
  </r>
  <r>
    <x v="4"/>
    <x v="3"/>
    <n v="291"/>
    <n v="30245"/>
    <n v="526"/>
    <x v="238"/>
    <x v="0"/>
    <x v="2"/>
    <n v="4"/>
    <n v="60"/>
    <n v="0.32"/>
    <n v="0.67999999999999994"/>
  </r>
  <r>
    <x v="4"/>
    <x v="3"/>
    <n v="194"/>
    <n v="19239"/>
    <n v="639"/>
    <x v="239"/>
    <x v="1"/>
    <x v="2"/>
    <n v="1"/>
    <n v="18"/>
    <n v="0.39"/>
    <n v="0.61"/>
  </r>
  <r>
    <x v="4"/>
    <x v="3"/>
    <n v="381"/>
    <n v="55373"/>
    <n v="513"/>
    <x v="130"/>
    <x v="2"/>
    <x v="2"/>
    <n v="18"/>
    <n v="65"/>
    <n v="0.28999999999999998"/>
    <n v="0.71"/>
  </r>
  <r>
    <x v="4"/>
    <x v="3"/>
    <n v="284"/>
    <n v="44366"/>
    <n v="625"/>
    <x v="211"/>
    <x v="3"/>
    <x v="2"/>
    <n v="23"/>
    <n v="60"/>
    <n v="0.74"/>
    <n v="0.26"/>
  </r>
  <r>
    <x v="4"/>
    <x v="4"/>
    <n v="236"/>
    <n v="1501"/>
    <n v="785"/>
    <x v="240"/>
    <x v="0"/>
    <x v="2"/>
    <n v="8"/>
    <n v="10"/>
    <n v="0.53"/>
    <n v="0.47"/>
  </r>
  <r>
    <x v="4"/>
    <x v="4"/>
    <n v="223"/>
    <n v="1895"/>
    <n v="499"/>
    <x v="241"/>
    <x v="1"/>
    <x v="2"/>
    <n v="9"/>
    <n v="27"/>
    <n v="0.32"/>
    <n v="0.67999999999999994"/>
  </r>
  <r>
    <x v="4"/>
    <x v="4"/>
    <n v="222"/>
    <n v="4993"/>
    <n v="393"/>
    <x v="242"/>
    <x v="2"/>
    <x v="2"/>
    <n v="17"/>
    <n v="19"/>
    <n v="0.3"/>
    <n v="0.7"/>
  </r>
  <r>
    <x v="4"/>
    <x v="4"/>
    <n v="209"/>
    <n v="5387"/>
    <n v="106"/>
    <x v="243"/>
    <x v="3"/>
    <x v="2"/>
    <n v="11"/>
    <n v="50"/>
    <n v="0.66"/>
    <n v="0.33999999999999997"/>
  </r>
  <r>
    <x v="4"/>
    <x v="5"/>
    <n v="31"/>
    <n v="69042"/>
    <n v="156"/>
    <x v="234"/>
    <x v="0"/>
    <x v="2"/>
    <n v="15"/>
    <n v="6"/>
    <n v="0.83"/>
    <n v="0.17000000000000004"/>
  </r>
  <r>
    <x v="4"/>
    <x v="5"/>
    <n v="49"/>
    <n v="54390"/>
    <n v="89"/>
    <x v="244"/>
    <x v="1"/>
    <x v="2"/>
    <n v="22"/>
    <n v="38"/>
    <n v="0.83"/>
    <n v="0.17000000000000004"/>
  </r>
  <r>
    <x v="4"/>
    <x v="5"/>
    <n v="57"/>
    <n v="28058"/>
    <n v="123"/>
    <x v="245"/>
    <x v="2"/>
    <x v="2"/>
    <n v="6"/>
    <n v="47"/>
    <n v="0.26"/>
    <n v="0.74"/>
  </r>
  <r>
    <x v="4"/>
    <x v="5"/>
    <n v="75"/>
    <n v="13406"/>
    <n v="56"/>
    <x v="76"/>
    <x v="3"/>
    <x v="2"/>
    <n v="22"/>
    <n v="12"/>
    <n v="0.77"/>
    <n v="0.22999999999999998"/>
  </r>
  <r>
    <x v="5"/>
    <x v="0"/>
    <n v="164"/>
    <n v="16765"/>
    <n v="198"/>
    <x v="161"/>
    <x v="0"/>
    <x v="0"/>
    <n v="7"/>
    <n v="14"/>
    <n v="0.51"/>
    <n v="0.49"/>
  </r>
  <r>
    <x v="5"/>
    <x v="0"/>
    <n v="223"/>
    <n v="56619"/>
    <n v="124"/>
    <x v="246"/>
    <x v="1"/>
    <x v="0"/>
    <n v="23"/>
    <n v="18"/>
    <n v="0.56000000000000005"/>
    <n v="0.43999999999999995"/>
  </r>
  <r>
    <x v="5"/>
    <x v="0"/>
    <n v="177"/>
    <n v="26834"/>
    <n v="676"/>
    <x v="247"/>
    <x v="2"/>
    <x v="0"/>
    <n v="5"/>
    <n v="35"/>
    <n v="0.59"/>
    <n v="0.41000000000000003"/>
  </r>
  <r>
    <x v="5"/>
    <x v="0"/>
    <n v="235"/>
    <n v="66689"/>
    <n v="603"/>
    <x v="4"/>
    <x v="3"/>
    <x v="0"/>
    <n v="12"/>
    <n v="42"/>
    <n v="0.33"/>
    <n v="0.66999999999999993"/>
  </r>
  <r>
    <x v="5"/>
    <x v="1"/>
    <n v="464"/>
    <n v="78521"/>
    <n v="1022"/>
    <x v="248"/>
    <x v="0"/>
    <x v="0"/>
    <n v="4"/>
    <n v="51"/>
    <n v="0.4"/>
    <n v="0.6"/>
  </r>
  <r>
    <x v="5"/>
    <x v="1"/>
    <n v="446"/>
    <n v="43771"/>
    <n v="354"/>
    <x v="169"/>
    <x v="1"/>
    <x v="0"/>
    <n v="21"/>
    <n v="30"/>
    <n v="0.61"/>
    <n v="0.39"/>
  </r>
  <r>
    <x v="5"/>
    <x v="1"/>
    <n v="516"/>
    <n v="148684"/>
    <n v="1572"/>
    <x v="249"/>
    <x v="2"/>
    <x v="0"/>
    <n v="2"/>
    <n v="21"/>
    <n v="0.69"/>
    <n v="0.31000000000000005"/>
  </r>
  <r>
    <x v="5"/>
    <x v="1"/>
    <n v="499"/>
    <n v="113934"/>
    <n v="904"/>
    <x v="250"/>
    <x v="3"/>
    <x v="0"/>
    <n v="4"/>
    <n v="5"/>
    <n v="0.87"/>
    <n v="0.13"/>
  </r>
  <r>
    <x v="5"/>
    <x v="2"/>
    <n v="531"/>
    <n v="38043"/>
    <n v="451"/>
    <x v="251"/>
    <x v="0"/>
    <x v="0"/>
    <n v="14"/>
    <n v="67"/>
    <n v="0.51"/>
    <n v="0.49"/>
  </r>
  <r>
    <x v="5"/>
    <x v="2"/>
    <n v="138"/>
    <n v="21611"/>
    <n v="719"/>
    <x v="252"/>
    <x v="1"/>
    <x v="0"/>
    <n v="16"/>
    <n v="48"/>
    <n v="0.37"/>
    <n v="0.63"/>
  </r>
  <r>
    <x v="5"/>
    <x v="2"/>
    <n v="501"/>
    <n v="47140"/>
    <n v="561"/>
    <x v="253"/>
    <x v="2"/>
    <x v="0"/>
    <n v="17"/>
    <n v="8"/>
    <n v="0.7"/>
    <n v="0.30000000000000004"/>
  </r>
  <r>
    <x v="5"/>
    <x v="2"/>
    <n v="108"/>
    <n v="30708"/>
    <n v="829"/>
    <x v="149"/>
    <x v="3"/>
    <x v="0"/>
    <n v="15"/>
    <n v="7"/>
    <n v="0.63"/>
    <n v="0.37"/>
  </r>
  <r>
    <x v="5"/>
    <x v="3"/>
    <n v="284"/>
    <n v="244040"/>
    <n v="1691"/>
    <x v="245"/>
    <x v="0"/>
    <x v="0"/>
    <n v="20"/>
    <n v="54"/>
    <n v="0.56999999999999995"/>
    <n v="0.43000000000000005"/>
  </r>
  <r>
    <x v="5"/>
    <x v="3"/>
    <n v="521"/>
    <n v="158013"/>
    <n v="1836"/>
    <x v="254"/>
    <x v="1"/>
    <x v="0"/>
    <n v="14"/>
    <n v="54"/>
    <n v="0.63"/>
    <n v="0.37"/>
  </r>
  <r>
    <x v="5"/>
    <x v="3"/>
    <n v="830"/>
    <n v="191939"/>
    <n v="867"/>
    <x v="174"/>
    <x v="2"/>
    <x v="0"/>
    <n v="6"/>
    <n v="37"/>
    <n v="0.37"/>
    <n v="0.63"/>
  </r>
  <r>
    <x v="5"/>
    <x v="3"/>
    <n v="1067"/>
    <n v="105912"/>
    <n v="1013"/>
    <x v="255"/>
    <x v="3"/>
    <x v="0"/>
    <n v="4"/>
    <n v="73"/>
    <n v="0.19"/>
    <n v="0.81"/>
  </r>
  <r>
    <x v="5"/>
    <x v="4"/>
    <n v="28"/>
    <n v="7534"/>
    <n v="235"/>
    <x v="256"/>
    <x v="0"/>
    <x v="0"/>
    <n v="4"/>
    <n v="57"/>
    <n v="0.73"/>
    <n v="0.27"/>
  </r>
  <r>
    <x v="5"/>
    <x v="4"/>
    <n v="45"/>
    <n v="11860"/>
    <n v="183"/>
    <x v="235"/>
    <x v="1"/>
    <x v="0"/>
    <n v="22"/>
    <n v="58"/>
    <n v="0.47"/>
    <n v="0.53"/>
  </r>
  <r>
    <x v="5"/>
    <x v="4"/>
    <n v="126"/>
    <n v="6291"/>
    <n v="160"/>
    <x v="257"/>
    <x v="2"/>
    <x v="0"/>
    <n v="18"/>
    <n v="51"/>
    <n v="0.67"/>
    <n v="0.32999999999999996"/>
  </r>
  <r>
    <x v="5"/>
    <x v="4"/>
    <n v="143"/>
    <n v="10617"/>
    <n v="108"/>
    <x v="68"/>
    <x v="3"/>
    <x v="0"/>
    <n v="7"/>
    <n v="64"/>
    <n v="0.23"/>
    <n v="0.77"/>
  </r>
  <r>
    <x v="5"/>
    <x v="5"/>
    <n v="102"/>
    <n v="1328"/>
    <n v="267"/>
    <x v="22"/>
    <x v="0"/>
    <x v="0"/>
    <n v="21"/>
    <n v="60"/>
    <n v="0.23"/>
    <n v="0.77"/>
  </r>
  <r>
    <x v="5"/>
    <x v="5"/>
    <n v="24"/>
    <n v="4399"/>
    <n v="285"/>
    <x v="119"/>
    <x v="1"/>
    <x v="0"/>
    <n v="22"/>
    <n v="61"/>
    <n v="0.88"/>
    <n v="0.12"/>
  </r>
  <r>
    <x v="5"/>
    <x v="5"/>
    <n v="220"/>
    <n v="14920"/>
    <n v="205"/>
    <x v="258"/>
    <x v="2"/>
    <x v="0"/>
    <n v="2"/>
    <n v="25"/>
    <n v="0.86"/>
    <n v="0.14000000000000001"/>
  </r>
  <r>
    <x v="5"/>
    <x v="5"/>
    <n v="143"/>
    <n v="17991"/>
    <n v="224"/>
    <x v="259"/>
    <x v="3"/>
    <x v="0"/>
    <n v="10"/>
    <n v="52"/>
    <n v="0.3"/>
    <n v="0.7"/>
  </r>
  <r>
    <x v="5"/>
    <x v="0"/>
    <n v="270"/>
    <n v="12225"/>
    <n v="759"/>
    <x v="0"/>
    <x v="0"/>
    <x v="1"/>
    <n v="11"/>
    <n v="73"/>
    <n v="0.48"/>
    <n v="0.52"/>
  </r>
  <r>
    <x v="5"/>
    <x v="0"/>
    <n v="239"/>
    <n v="30074"/>
    <n v="1013"/>
    <x v="260"/>
    <x v="1"/>
    <x v="1"/>
    <n v="9"/>
    <n v="58"/>
    <n v="0.56999999999999995"/>
    <n v="0.43000000000000005"/>
  </r>
  <r>
    <x v="5"/>
    <x v="0"/>
    <n v="471"/>
    <n v="24910"/>
    <n v="408"/>
    <x v="187"/>
    <x v="2"/>
    <x v="1"/>
    <n v="20"/>
    <n v="22"/>
    <n v="0.62"/>
    <n v="0.38"/>
  </r>
  <r>
    <x v="5"/>
    <x v="0"/>
    <n v="440"/>
    <n v="42759"/>
    <n v="662"/>
    <x v="261"/>
    <x v="3"/>
    <x v="1"/>
    <n v="22"/>
    <n v="57"/>
    <n v="0.37"/>
    <n v="0.63"/>
  </r>
  <r>
    <x v="5"/>
    <x v="1"/>
    <n v="294"/>
    <n v="38677"/>
    <n v="535"/>
    <x v="262"/>
    <x v="0"/>
    <x v="1"/>
    <n v="22"/>
    <n v="61"/>
    <n v="0.68"/>
    <n v="0.31999999999999995"/>
  </r>
  <r>
    <x v="5"/>
    <x v="1"/>
    <n v="393"/>
    <n v="40077"/>
    <n v="383"/>
    <x v="188"/>
    <x v="1"/>
    <x v="1"/>
    <n v="20"/>
    <n v="36"/>
    <n v="0.2"/>
    <n v="0.8"/>
  </r>
  <r>
    <x v="5"/>
    <x v="1"/>
    <n v="46"/>
    <n v="86725"/>
    <n v="496"/>
    <x v="263"/>
    <x v="2"/>
    <x v="1"/>
    <n v="8"/>
    <n v="53"/>
    <n v="0.67"/>
    <n v="0.32999999999999996"/>
  </r>
  <r>
    <x v="5"/>
    <x v="1"/>
    <n v="145"/>
    <n v="88124"/>
    <n v="344"/>
    <x v="264"/>
    <x v="3"/>
    <x v="1"/>
    <n v="9"/>
    <n v="60"/>
    <n v="0.6"/>
    <n v="0.4"/>
  </r>
  <r>
    <x v="5"/>
    <x v="2"/>
    <n v="263"/>
    <n v="7152"/>
    <n v="151"/>
    <x v="86"/>
    <x v="0"/>
    <x v="1"/>
    <n v="20"/>
    <n v="12"/>
    <n v="0.24"/>
    <n v="0.76"/>
  </r>
  <r>
    <x v="5"/>
    <x v="2"/>
    <n v="22"/>
    <n v="23921"/>
    <n v="487"/>
    <x v="265"/>
    <x v="1"/>
    <x v="1"/>
    <n v="1"/>
    <n v="72"/>
    <n v="0.23"/>
    <n v="0.77"/>
  </r>
  <r>
    <x v="5"/>
    <x v="2"/>
    <n v="398"/>
    <n v="21376"/>
    <n v="356"/>
    <x v="25"/>
    <x v="2"/>
    <x v="1"/>
    <n v="19"/>
    <n v="67"/>
    <n v="0.19"/>
    <n v="0.81"/>
  </r>
  <r>
    <x v="5"/>
    <x v="2"/>
    <n v="157"/>
    <n v="38145"/>
    <n v="691"/>
    <x v="266"/>
    <x v="3"/>
    <x v="1"/>
    <n v="15"/>
    <n v="22"/>
    <n v="0.54"/>
    <n v="0.45999999999999996"/>
  </r>
  <r>
    <x v="5"/>
    <x v="3"/>
    <n v="796"/>
    <n v="128331"/>
    <n v="540"/>
    <x v="267"/>
    <x v="0"/>
    <x v="1"/>
    <n v="1"/>
    <n v="9"/>
    <n v="0.51"/>
    <n v="0.49"/>
  </r>
  <r>
    <x v="5"/>
    <x v="3"/>
    <n v="404"/>
    <n v="77639"/>
    <n v="1289"/>
    <x v="143"/>
    <x v="1"/>
    <x v="1"/>
    <n v="4"/>
    <n v="34"/>
    <n v="0.26"/>
    <n v="0.74"/>
  </r>
  <r>
    <x v="5"/>
    <x v="3"/>
    <n v="855"/>
    <n v="152932"/>
    <n v="1230"/>
    <x v="268"/>
    <x v="2"/>
    <x v="1"/>
    <n v="2"/>
    <n v="11"/>
    <n v="0.45"/>
    <n v="0.55000000000000004"/>
  </r>
  <r>
    <x v="5"/>
    <x v="3"/>
    <n v="463"/>
    <n v="102240"/>
    <n v="1979"/>
    <x v="214"/>
    <x v="3"/>
    <x v="1"/>
    <n v="23"/>
    <n v="35"/>
    <n v="0.67"/>
    <n v="0.32999999999999996"/>
  </r>
  <r>
    <x v="5"/>
    <x v="4"/>
    <n v="63"/>
    <n v="2692"/>
    <n v="101"/>
    <x v="253"/>
    <x v="0"/>
    <x v="1"/>
    <n v="20"/>
    <n v="21"/>
    <n v="0.38"/>
    <n v="0.62"/>
  </r>
  <r>
    <x v="5"/>
    <x v="4"/>
    <n v="44"/>
    <n v="4430"/>
    <n v="86"/>
    <x v="27"/>
    <x v="1"/>
    <x v="1"/>
    <n v="13"/>
    <n v="49"/>
    <n v="0.73"/>
    <n v="0.27"/>
  </r>
  <r>
    <x v="5"/>
    <x v="4"/>
    <n v="97"/>
    <n v="7529"/>
    <n v="198"/>
    <x v="120"/>
    <x v="2"/>
    <x v="1"/>
    <n v="21"/>
    <n v="19"/>
    <n v="0.69"/>
    <n v="0.31000000000000005"/>
  </r>
  <r>
    <x v="5"/>
    <x v="4"/>
    <n v="78"/>
    <n v="9267"/>
    <n v="183"/>
    <x v="166"/>
    <x v="3"/>
    <x v="1"/>
    <n v="5"/>
    <n v="59"/>
    <n v="0.79"/>
    <n v="0.20999999999999996"/>
  </r>
  <r>
    <x v="5"/>
    <x v="5"/>
    <n v="139"/>
    <n v="5976"/>
    <n v="47"/>
    <x v="269"/>
    <x v="0"/>
    <x v="1"/>
    <n v="22"/>
    <n v="29"/>
    <n v="0.3"/>
    <n v="0.7"/>
  </r>
  <r>
    <x v="5"/>
    <x v="5"/>
    <n v="54"/>
    <n v="7860"/>
    <n v="222"/>
    <x v="103"/>
    <x v="1"/>
    <x v="1"/>
    <n v="2"/>
    <n v="73"/>
    <n v="0.38"/>
    <n v="0.62"/>
  </r>
  <r>
    <x v="5"/>
    <x v="5"/>
    <n v="106"/>
    <n v="4868"/>
    <n v="101"/>
    <x v="51"/>
    <x v="2"/>
    <x v="1"/>
    <n v="1"/>
    <n v="16"/>
    <n v="0.7"/>
    <n v="0.30000000000000004"/>
  </r>
  <r>
    <x v="5"/>
    <x v="5"/>
    <n v="21"/>
    <n v="6752"/>
    <n v="276"/>
    <x v="45"/>
    <x v="3"/>
    <x v="1"/>
    <n v="10"/>
    <n v="28"/>
    <n v="0.8"/>
    <n v="0.19999999999999996"/>
  </r>
  <r>
    <x v="5"/>
    <x v="0"/>
    <n v="367"/>
    <n v="14334"/>
    <n v="341"/>
    <x v="25"/>
    <x v="0"/>
    <x v="2"/>
    <n v="22"/>
    <n v="73"/>
    <n v="0.15"/>
    <n v="0.85"/>
  </r>
  <r>
    <x v="5"/>
    <x v="0"/>
    <n v="390"/>
    <n v="23994"/>
    <n v="368"/>
    <x v="270"/>
    <x v="1"/>
    <x v="2"/>
    <n v="14"/>
    <n v="17"/>
    <n v="0.86"/>
    <n v="0.14000000000000001"/>
  </r>
  <r>
    <x v="5"/>
    <x v="0"/>
    <n v="637"/>
    <n v="18988"/>
    <n v="1687"/>
    <x v="271"/>
    <x v="2"/>
    <x v="2"/>
    <n v="9"/>
    <n v="10"/>
    <n v="0.44"/>
    <n v="0.56000000000000005"/>
  </r>
  <r>
    <x v="5"/>
    <x v="0"/>
    <n v="660"/>
    <n v="28648"/>
    <n v="1714"/>
    <x v="147"/>
    <x v="3"/>
    <x v="2"/>
    <n v="4"/>
    <n v="25"/>
    <n v="0.32"/>
    <n v="0.67999999999999994"/>
  </r>
  <r>
    <x v="5"/>
    <x v="1"/>
    <n v="105"/>
    <n v="48142"/>
    <n v="242"/>
    <x v="272"/>
    <x v="0"/>
    <x v="2"/>
    <n v="10"/>
    <n v="49"/>
    <n v="0.41"/>
    <n v="0.59000000000000008"/>
  </r>
  <r>
    <x v="5"/>
    <x v="1"/>
    <n v="35"/>
    <n v="47545"/>
    <n v="376"/>
    <x v="273"/>
    <x v="1"/>
    <x v="2"/>
    <n v="4"/>
    <n v="75"/>
    <n v="0.42"/>
    <n v="0.58000000000000007"/>
  </r>
  <r>
    <x v="5"/>
    <x v="1"/>
    <n v="308"/>
    <n v="51579"/>
    <n v="311"/>
    <x v="230"/>
    <x v="2"/>
    <x v="2"/>
    <n v="21"/>
    <n v="67"/>
    <n v="0.23"/>
    <n v="0.77"/>
  </r>
  <r>
    <x v="5"/>
    <x v="1"/>
    <n v="238"/>
    <n v="50981"/>
    <n v="445"/>
    <x v="18"/>
    <x v="3"/>
    <x v="2"/>
    <n v="15"/>
    <n v="38"/>
    <n v="0.45"/>
    <n v="0.55000000000000004"/>
  </r>
  <r>
    <x v="5"/>
    <x v="2"/>
    <n v="146"/>
    <n v="12234"/>
    <n v="373"/>
    <x v="274"/>
    <x v="0"/>
    <x v="2"/>
    <n v="1"/>
    <n v="17"/>
    <n v="0.49"/>
    <n v="0.51"/>
  </r>
  <r>
    <x v="5"/>
    <x v="2"/>
    <n v="204"/>
    <n v="17544"/>
    <n v="535"/>
    <x v="135"/>
    <x v="1"/>
    <x v="2"/>
    <n v="3"/>
    <n v="27"/>
    <n v="0.7"/>
    <n v="0.30000000000000004"/>
  </r>
  <r>
    <x v="5"/>
    <x v="2"/>
    <n v="124"/>
    <n v="17866"/>
    <n v="124"/>
    <x v="275"/>
    <x v="2"/>
    <x v="2"/>
    <n v="3"/>
    <n v="57"/>
    <n v="0.11"/>
    <n v="0.89"/>
  </r>
  <r>
    <x v="5"/>
    <x v="2"/>
    <n v="183"/>
    <n v="23175"/>
    <n v="286"/>
    <x v="207"/>
    <x v="3"/>
    <x v="2"/>
    <n v="1"/>
    <n v="7"/>
    <n v="0.63"/>
    <n v="0.37"/>
  </r>
  <r>
    <x v="5"/>
    <x v="3"/>
    <n v="223"/>
    <n v="72498"/>
    <n v="531"/>
    <x v="18"/>
    <x v="0"/>
    <x v="2"/>
    <n v="14"/>
    <n v="22"/>
    <n v="0.83"/>
    <n v="0.17000000000000004"/>
  </r>
  <r>
    <x v="5"/>
    <x v="3"/>
    <n v="243"/>
    <n v="96542"/>
    <n v="562"/>
    <x v="276"/>
    <x v="1"/>
    <x v="2"/>
    <n v="1"/>
    <n v="31"/>
    <n v="0.53"/>
    <n v="0.47"/>
  </r>
  <r>
    <x v="5"/>
    <x v="3"/>
    <n v="321"/>
    <n v="83701"/>
    <n v="566"/>
    <x v="277"/>
    <x v="2"/>
    <x v="2"/>
    <n v="13"/>
    <n v="15"/>
    <n v="0.83"/>
    <n v="0.17000000000000004"/>
  </r>
  <r>
    <x v="5"/>
    <x v="3"/>
    <n v="340"/>
    <n v="107745"/>
    <n v="597"/>
    <x v="278"/>
    <x v="3"/>
    <x v="2"/>
    <n v="16"/>
    <n v="14"/>
    <n v="0.89"/>
    <n v="0.10999999999999999"/>
  </r>
  <r>
    <x v="5"/>
    <x v="4"/>
    <n v="63"/>
    <n v="5994"/>
    <n v="105"/>
    <x v="248"/>
    <x v="0"/>
    <x v="2"/>
    <n v="16"/>
    <n v="10"/>
    <n v="0.18"/>
    <n v="0.82000000000000006"/>
  </r>
  <r>
    <x v="5"/>
    <x v="4"/>
    <n v="57"/>
    <n v="6079"/>
    <n v="77"/>
    <x v="279"/>
    <x v="1"/>
    <x v="2"/>
    <n v="10"/>
    <n v="22"/>
    <n v="0.32"/>
    <n v="0.67999999999999994"/>
  </r>
  <r>
    <x v="5"/>
    <x v="4"/>
    <n v="40"/>
    <n v="3269"/>
    <n v="118"/>
    <x v="37"/>
    <x v="2"/>
    <x v="2"/>
    <n v="8"/>
    <n v="51"/>
    <n v="0.51"/>
    <n v="0.49"/>
  </r>
  <r>
    <x v="5"/>
    <x v="4"/>
    <n v="34"/>
    <n v="3354"/>
    <n v="90"/>
    <x v="33"/>
    <x v="3"/>
    <x v="2"/>
    <n v="20"/>
    <n v="68"/>
    <n v="0.15"/>
    <n v="0.85"/>
  </r>
  <r>
    <x v="5"/>
    <x v="5"/>
    <n v="93"/>
    <n v="6449"/>
    <n v="186"/>
    <x v="280"/>
    <x v="0"/>
    <x v="2"/>
    <n v="22"/>
    <n v="59"/>
    <n v="0.47"/>
    <n v="0.53"/>
  </r>
  <r>
    <x v="5"/>
    <x v="5"/>
    <n v="86"/>
    <n v="1683"/>
    <n v="164"/>
    <x v="281"/>
    <x v="1"/>
    <x v="2"/>
    <n v="16"/>
    <n v="11"/>
    <n v="0.83"/>
    <n v="0.17000000000000004"/>
  </r>
  <r>
    <x v="5"/>
    <x v="5"/>
    <n v="103"/>
    <n v="8267"/>
    <n v="214"/>
    <x v="138"/>
    <x v="2"/>
    <x v="2"/>
    <n v="13"/>
    <n v="57"/>
    <n v="0.1"/>
    <n v="0.9"/>
  </r>
  <r>
    <x v="5"/>
    <x v="5"/>
    <n v="95"/>
    <n v="3500"/>
    <n v="192"/>
    <x v="101"/>
    <x v="3"/>
    <x v="2"/>
    <n v="13"/>
    <n v="57"/>
    <n v="0.49"/>
    <n v="0.51"/>
  </r>
  <r>
    <x v="6"/>
    <x v="0"/>
    <n v="60"/>
    <n v="60872"/>
    <n v="296"/>
    <x v="77"/>
    <x v="0"/>
    <x v="0"/>
    <n v="21"/>
    <n v="47"/>
    <n v="0.7"/>
    <n v="0.30000000000000004"/>
  </r>
  <r>
    <x v="6"/>
    <x v="0"/>
    <n v="349"/>
    <n v="173848"/>
    <n v="487"/>
    <x v="282"/>
    <x v="1"/>
    <x v="0"/>
    <n v="7"/>
    <n v="43"/>
    <n v="0.35"/>
    <n v="0.65"/>
  </r>
  <r>
    <x v="6"/>
    <x v="0"/>
    <n v="71"/>
    <n v="62449"/>
    <n v="355"/>
    <x v="83"/>
    <x v="2"/>
    <x v="0"/>
    <n v="18"/>
    <n v="77"/>
    <n v="0.79"/>
    <n v="0.20999999999999996"/>
  </r>
  <r>
    <x v="6"/>
    <x v="0"/>
    <n v="361"/>
    <n v="175426"/>
    <n v="547"/>
    <x v="280"/>
    <x v="3"/>
    <x v="0"/>
    <n v="16"/>
    <n v="58"/>
    <n v="0.59"/>
    <n v="0.41000000000000003"/>
  </r>
  <r>
    <x v="6"/>
    <x v="1"/>
    <n v="617"/>
    <n v="89687"/>
    <n v="989"/>
    <x v="113"/>
    <x v="0"/>
    <x v="0"/>
    <n v="22"/>
    <n v="22"/>
    <n v="0.11"/>
    <n v="0.89"/>
  </r>
  <r>
    <x v="6"/>
    <x v="1"/>
    <n v="256"/>
    <n v="21216"/>
    <n v="524"/>
    <x v="133"/>
    <x v="1"/>
    <x v="0"/>
    <n v="14"/>
    <n v="68"/>
    <n v="0.47"/>
    <n v="0.53"/>
  </r>
  <r>
    <x v="6"/>
    <x v="1"/>
    <n v="575"/>
    <n v="95304"/>
    <n v="1139"/>
    <x v="129"/>
    <x v="2"/>
    <x v="0"/>
    <n v="21"/>
    <n v="46"/>
    <n v="0.28000000000000003"/>
    <n v="0.72"/>
  </r>
  <r>
    <x v="6"/>
    <x v="1"/>
    <n v="214"/>
    <n v="26833"/>
    <n v="674"/>
    <x v="72"/>
    <x v="3"/>
    <x v="0"/>
    <n v="6"/>
    <n v="38"/>
    <n v="0.66"/>
    <n v="0.33999999999999997"/>
  </r>
  <r>
    <x v="6"/>
    <x v="2"/>
    <n v="53"/>
    <n v="224807"/>
    <n v="135"/>
    <x v="146"/>
    <x v="0"/>
    <x v="0"/>
    <n v="12"/>
    <n v="3"/>
    <n v="0.61"/>
    <n v="0.39"/>
  </r>
  <r>
    <x v="6"/>
    <x v="2"/>
    <n v="61"/>
    <n v="27585"/>
    <n v="86"/>
    <x v="283"/>
    <x v="1"/>
    <x v="0"/>
    <n v="20"/>
    <n v="57"/>
    <n v="0.65"/>
    <n v="0.35"/>
  </r>
  <r>
    <x v="6"/>
    <x v="2"/>
    <n v="24"/>
    <n v="271131"/>
    <n v="86"/>
    <x v="167"/>
    <x v="2"/>
    <x v="0"/>
    <n v="16"/>
    <n v="17"/>
    <n v="0.55000000000000004"/>
    <n v="0.44999999999999996"/>
  </r>
  <r>
    <x v="6"/>
    <x v="2"/>
    <n v="32"/>
    <n v="73909"/>
    <n v="38"/>
    <x v="284"/>
    <x v="3"/>
    <x v="0"/>
    <n v="1"/>
    <n v="41"/>
    <n v="0.74"/>
    <n v="0.26"/>
  </r>
  <r>
    <x v="6"/>
    <x v="3"/>
    <n v="197"/>
    <n v="19096"/>
    <n v="210"/>
    <x v="285"/>
    <x v="0"/>
    <x v="0"/>
    <n v="18"/>
    <n v="5"/>
    <n v="0.31"/>
    <n v="0.69"/>
  </r>
  <r>
    <x v="6"/>
    <x v="3"/>
    <n v="114"/>
    <n v="17535"/>
    <n v="336"/>
    <x v="286"/>
    <x v="1"/>
    <x v="0"/>
    <n v="6"/>
    <n v="28"/>
    <n v="0.54"/>
    <n v="0.45999999999999996"/>
  </r>
  <r>
    <x v="6"/>
    <x v="3"/>
    <n v="111"/>
    <n v="29667"/>
    <n v="114"/>
    <x v="54"/>
    <x v="2"/>
    <x v="0"/>
    <n v="9"/>
    <n v="6"/>
    <n v="0.16"/>
    <n v="0.84"/>
  </r>
  <r>
    <x v="6"/>
    <x v="3"/>
    <n v="27"/>
    <n v="28106"/>
    <n v="240"/>
    <x v="11"/>
    <x v="3"/>
    <x v="0"/>
    <n v="23"/>
    <n v="67"/>
    <n v="0.52"/>
    <n v="0.48"/>
  </r>
  <r>
    <x v="6"/>
    <x v="4"/>
    <n v="65"/>
    <n v="41961"/>
    <n v="282"/>
    <x v="287"/>
    <x v="0"/>
    <x v="0"/>
    <n v="22"/>
    <n v="20"/>
    <n v="0.28000000000000003"/>
    <n v="0.72"/>
  </r>
  <r>
    <x v="6"/>
    <x v="4"/>
    <n v="64"/>
    <n v="49243"/>
    <n v="161"/>
    <x v="235"/>
    <x v="1"/>
    <x v="0"/>
    <n v="17"/>
    <n v="77"/>
    <n v="0.65"/>
    <n v="0.35"/>
  </r>
  <r>
    <x v="6"/>
    <x v="4"/>
    <n v="90"/>
    <n v="53460"/>
    <n v="148"/>
    <x v="288"/>
    <x v="2"/>
    <x v="0"/>
    <n v="4"/>
    <n v="16"/>
    <n v="0.72"/>
    <n v="0.28000000000000003"/>
  </r>
  <r>
    <x v="6"/>
    <x v="4"/>
    <n v="89"/>
    <n v="60742"/>
    <n v="28"/>
    <x v="289"/>
    <x v="3"/>
    <x v="0"/>
    <n v="16"/>
    <n v="11"/>
    <n v="0.19"/>
    <n v="0.81"/>
  </r>
  <r>
    <x v="6"/>
    <x v="5"/>
    <n v="30"/>
    <n v="33950"/>
    <n v="71"/>
    <x v="24"/>
    <x v="0"/>
    <x v="0"/>
    <n v="8"/>
    <n v="2"/>
    <n v="0.88"/>
    <n v="0.12"/>
  </r>
  <r>
    <x v="6"/>
    <x v="5"/>
    <n v="48"/>
    <n v="40485"/>
    <n v="106"/>
    <x v="22"/>
    <x v="1"/>
    <x v="0"/>
    <n v="4"/>
    <n v="67"/>
    <n v="0.61"/>
    <n v="0.39"/>
  </r>
  <r>
    <x v="6"/>
    <x v="5"/>
    <n v="16"/>
    <n v="20924"/>
    <n v="22"/>
    <x v="290"/>
    <x v="2"/>
    <x v="0"/>
    <n v="23"/>
    <n v="24"/>
    <n v="0.51"/>
    <n v="0.49"/>
  </r>
  <r>
    <x v="6"/>
    <x v="5"/>
    <n v="33"/>
    <n v="27459"/>
    <n v="57"/>
    <x v="44"/>
    <x v="3"/>
    <x v="0"/>
    <n v="14"/>
    <n v="15"/>
    <n v="0.21"/>
    <n v="0.79"/>
  </r>
  <r>
    <x v="6"/>
    <x v="0"/>
    <n v="375"/>
    <n v="95395"/>
    <n v="299"/>
    <x v="93"/>
    <x v="0"/>
    <x v="1"/>
    <n v="16"/>
    <n v="60"/>
    <n v="0.84"/>
    <n v="0.16000000000000003"/>
  </r>
  <r>
    <x v="6"/>
    <x v="0"/>
    <n v="244"/>
    <n v="66592"/>
    <n v="504"/>
    <x v="244"/>
    <x v="1"/>
    <x v="1"/>
    <n v="10"/>
    <n v="54"/>
    <n v="0.49"/>
    <n v="0.51"/>
  </r>
  <r>
    <x v="6"/>
    <x v="0"/>
    <n v="227"/>
    <n v="89095"/>
    <n v="440"/>
    <x v="95"/>
    <x v="2"/>
    <x v="1"/>
    <n v="8"/>
    <n v="63"/>
    <n v="0.17"/>
    <n v="0.83"/>
  </r>
  <r>
    <x v="6"/>
    <x v="0"/>
    <n v="96"/>
    <n v="60292"/>
    <n v="645"/>
    <x v="222"/>
    <x v="3"/>
    <x v="1"/>
    <n v="5"/>
    <n v="52"/>
    <n v="0.51"/>
    <n v="0.49"/>
  </r>
  <r>
    <x v="6"/>
    <x v="1"/>
    <n v="1047"/>
    <n v="19275"/>
    <n v="1661"/>
    <x v="253"/>
    <x v="0"/>
    <x v="1"/>
    <n v="7"/>
    <n v="36"/>
    <n v="0.24"/>
    <n v="0.76"/>
  </r>
  <r>
    <x v="6"/>
    <x v="1"/>
    <n v="355"/>
    <n v="69203"/>
    <n v="2739"/>
    <x v="265"/>
    <x v="1"/>
    <x v="1"/>
    <n v="19"/>
    <n v="21"/>
    <n v="0.39"/>
    <n v="0.61"/>
  </r>
  <r>
    <x v="6"/>
    <x v="1"/>
    <n v="1344"/>
    <n v="7567"/>
    <n v="661"/>
    <x v="271"/>
    <x v="2"/>
    <x v="1"/>
    <n v="17"/>
    <n v="52"/>
    <n v="0.14000000000000001"/>
    <n v="0.86"/>
  </r>
  <r>
    <x v="6"/>
    <x v="1"/>
    <n v="653"/>
    <n v="57495"/>
    <n v="1739"/>
    <x v="155"/>
    <x v="3"/>
    <x v="1"/>
    <n v="15"/>
    <n v="77"/>
    <n v="0.65"/>
    <n v="0.35"/>
  </r>
  <r>
    <x v="6"/>
    <x v="2"/>
    <n v="73"/>
    <n v="68493"/>
    <n v="104"/>
    <x v="171"/>
    <x v="0"/>
    <x v="1"/>
    <n v="2"/>
    <n v="41"/>
    <n v="0.44"/>
    <n v="0.56000000000000005"/>
  </r>
  <r>
    <x v="6"/>
    <x v="2"/>
    <n v="32"/>
    <n v="22560"/>
    <n v="210"/>
    <x v="61"/>
    <x v="1"/>
    <x v="1"/>
    <n v="4"/>
    <n v="16"/>
    <n v="0.22"/>
    <n v="0.78"/>
  </r>
  <r>
    <x v="6"/>
    <x v="2"/>
    <n v="136"/>
    <n v="174252"/>
    <n v="127"/>
    <x v="291"/>
    <x v="2"/>
    <x v="1"/>
    <n v="15"/>
    <n v="9"/>
    <n v="0.68"/>
    <n v="0.31999999999999995"/>
  </r>
  <r>
    <x v="6"/>
    <x v="2"/>
    <n v="95"/>
    <n v="128319"/>
    <n v="232"/>
    <x v="248"/>
    <x v="3"/>
    <x v="1"/>
    <n v="9"/>
    <n v="67"/>
    <n v="0.22"/>
    <n v="0.78"/>
  </r>
  <r>
    <x v="6"/>
    <x v="3"/>
    <n v="375"/>
    <n v="17438"/>
    <n v="543"/>
    <x v="47"/>
    <x v="0"/>
    <x v="1"/>
    <n v="21"/>
    <n v="69"/>
    <n v="0.62"/>
    <n v="0.38"/>
  </r>
  <r>
    <x v="6"/>
    <x v="3"/>
    <n v="400"/>
    <n v="16902"/>
    <n v="294"/>
    <x v="93"/>
    <x v="1"/>
    <x v="1"/>
    <n v="2"/>
    <n v="50"/>
    <n v="0.75"/>
    <n v="0.25"/>
  </r>
  <r>
    <x v="6"/>
    <x v="3"/>
    <n v="139"/>
    <n v="14197"/>
    <n v="785"/>
    <x v="292"/>
    <x v="2"/>
    <x v="1"/>
    <n v="3"/>
    <n v="12"/>
    <n v="0.7"/>
    <n v="0.30000000000000004"/>
  </r>
  <r>
    <x v="6"/>
    <x v="3"/>
    <n v="164"/>
    <n v="13661"/>
    <n v="536"/>
    <x v="191"/>
    <x v="3"/>
    <x v="1"/>
    <n v="21"/>
    <n v="17"/>
    <n v="0.44"/>
    <n v="0.56000000000000005"/>
  </r>
  <r>
    <x v="6"/>
    <x v="4"/>
    <n v="181"/>
    <n v="45855"/>
    <n v="320"/>
    <x v="1"/>
    <x v="0"/>
    <x v="1"/>
    <n v="21"/>
    <n v="1"/>
    <n v="0.88"/>
    <n v="0.12"/>
  </r>
  <r>
    <x v="6"/>
    <x v="4"/>
    <n v="112"/>
    <n v="40103"/>
    <n v="283"/>
    <x v="90"/>
    <x v="1"/>
    <x v="1"/>
    <n v="11"/>
    <n v="61"/>
    <n v="0.44"/>
    <n v="0.56000000000000005"/>
  </r>
  <r>
    <x v="6"/>
    <x v="4"/>
    <n v="159"/>
    <n v="27564"/>
    <n v="260"/>
    <x v="53"/>
    <x v="2"/>
    <x v="1"/>
    <n v="22"/>
    <n v="47"/>
    <n v="0.66"/>
    <n v="0.33999999999999997"/>
  </r>
  <r>
    <x v="6"/>
    <x v="4"/>
    <n v="90"/>
    <n v="21812"/>
    <n v="223"/>
    <x v="293"/>
    <x v="3"/>
    <x v="1"/>
    <n v="18"/>
    <n v="40"/>
    <n v="0.52"/>
    <n v="0.48"/>
  </r>
  <r>
    <x v="6"/>
    <x v="5"/>
    <n v="48"/>
    <n v="20313"/>
    <n v="104"/>
    <x v="95"/>
    <x v="0"/>
    <x v="1"/>
    <n v="19"/>
    <n v="37"/>
    <n v="0.17"/>
    <n v="0.83"/>
  </r>
  <r>
    <x v="6"/>
    <x v="5"/>
    <n v="64"/>
    <n v="18221"/>
    <n v="60"/>
    <x v="294"/>
    <x v="1"/>
    <x v="1"/>
    <n v="20"/>
    <n v="75"/>
    <n v="0.68"/>
    <n v="0.31999999999999995"/>
  </r>
  <r>
    <x v="6"/>
    <x v="5"/>
    <n v="19"/>
    <n v="22239"/>
    <n v="106"/>
    <x v="259"/>
    <x v="2"/>
    <x v="1"/>
    <n v="17"/>
    <n v="40"/>
    <n v="0.34"/>
    <n v="0.65999999999999992"/>
  </r>
  <r>
    <x v="6"/>
    <x v="5"/>
    <n v="35"/>
    <n v="20146"/>
    <n v="63"/>
    <x v="295"/>
    <x v="3"/>
    <x v="1"/>
    <n v="6"/>
    <n v="73"/>
    <n v="0.28000000000000003"/>
    <n v="0.72"/>
  </r>
  <r>
    <x v="6"/>
    <x v="0"/>
    <n v="442"/>
    <n v="31436"/>
    <n v="257"/>
    <x v="22"/>
    <x v="0"/>
    <x v="2"/>
    <n v="3"/>
    <n v="58"/>
    <n v="0.63"/>
    <n v="0.37"/>
  </r>
  <r>
    <x v="6"/>
    <x v="0"/>
    <n v="373"/>
    <n v="65656"/>
    <n v="670"/>
    <x v="224"/>
    <x v="1"/>
    <x v="2"/>
    <n v="10"/>
    <n v="63"/>
    <n v="0.35"/>
    <n v="0.65"/>
  </r>
  <r>
    <x v="6"/>
    <x v="0"/>
    <n v="225"/>
    <n v="56048"/>
    <n v="528"/>
    <x v="296"/>
    <x v="2"/>
    <x v="2"/>
    <n v="4"/>
    <n v="62"/>
    <n v="0.61"/>
    <n v="0.39"/>
  </r>
  <r>
    <x v="6"/>
    <x v="0"/>
    <n v="156"/>
    <n v="90269"/>
    <n v="941"/>
    <x v="297"/>
    <x v="3"/>
    <x v="2"/>
    <n v="1"/>
    <n v="54"/>
    <n v="0.59"/>
    <n v="0.41000000000000003"/>
  </r>
  <r>
    <x v="6"/>
    <x v="1"/>
    <n v="145"/>
    <n v="39526"/>
    <n v="1299"/>
    <x v="32"/>
    <x v="0"/>
    <x v="2"/>
    <n v="17"/>
    <n v="33"/>
    <n v="0.41"/>
    <n v="0.59000000000000008"/>
  </r>
  <r>
    <x v="6"/>
    <x v="1"/>
    <n v="81"/>
    <n v="26114"/>
    <n v="965"/>
    <x v="298"/>
    <x v="1"/>
    <x v="2"/>
    <n v="21"/>
    <n v="15"/>
    <n v="0.64"/>
    <n v="0.36"/>
  </r>
  <r>
    <x v="6"/>
    <x v="1"/>
    <n v="695"/>
    <n v="33899"/>
    <n v="587"/>
    <x v="291"/>
    <x v="2"/>
    <x v="2"/>
    <n v="10"/>
    <n v="29"/>
    <n v="0.39"/>
    <n v="0.61"/>
  </r>
  <r>
    <x v="6"/>
    <x v="1"/>
    <n v="631"/>
    <n v="20487"/>
    <n v="254"/>
    <x v="73"/>
    <x v="3"/>
    <x v="2"/>
    <n v="17"/>
    <n v="56"/>
    <n v="0.61"/>
    <n v="0.39"/>
  </r>
  <r>
    <x v="6"/>
    <x v="2"/>
    <n v="59"/>
    <n v="97908"/>
    <n v="90"/>
    <x v="299"/>
    <x v="0"/>
    <x v="2"/>
    <n v="13"/>
    <n v="63"/>
    <n v="0.37"/>
    <n v="0.63"/>
  </r>
  <r>
    <x v="6"/>
    <x v="2"/>
    <n v="15"/>
    <n v="81886"/>
    <n v="107"/>
    <x v="300"/>
    <x v="1"/>
    <x v="2"/>
    <n v="16"/>
    <n v="66"/>
    <n v="0.46"/>
    <n v="0.54"/>
  </r>
  <r>
    <x v="6"/>
    <x v="2"/>
    <n v="95"/>
    <n v="71967"/>
    <n v="114"/>
    <x v="177"/>
    <x v="2"/>
    <x v="2"/>
    <n v="21"/>
    <n v="54"/>
    <n v="0.69"/>
    <n v="0.31000000000000005"/>
  </r>
  <r>
    <x v="6"/>
    <x v="2"/>
    <n v="51"/>
    <n v="55945"/>
    <n v="131"/>
    <x v="43"/>
    <x v="3"/>
    <x v="2"/>
    <n v="13"/>
    <n v="5"/>
    <n v="0.87"/>
    <n v="0.13"/>
  </r>
  <r>
    <x v="6"/>
    <x v="3"/>
    <n v="214"/>
    <n v="5041"/>
    <n v="391"/>
    <x v="301"/>
    <x v="0"/>
    <x v="2"/>
    <n v="13"/>
    <n v="18"/>
    <n v="0.47"/>
    <n v="0.53"/>
  </r>
  <r>
    <x v="6"/>
    <x v="3"/>
    <n v="268"/>
    <n v="9746"/>
    <n v="404"/>
    <x v="224"/>
    <x v="1"/>
    <x v="2"/>
    <n v="13"/>
    <n v="41"/>
    <n v="0.33"/>
    <n v="0.66999999999999993"/>
  </r>
  <r>
    <x v="6"/>
    <x v="3"/>
    <n v="234"/>
    <n v="14565"/>
    <n v="601"/>
    <x v="302"/>
    <x v="2"/>
    <x v="2"/>
    <n v="4"/>
    <n v="8"/>
    <n v="0.32"/>
    <n v="0.67999999999999994"/>
  </r>
  <r>
    <x v="6"/>
    <x v="3"/>
    <n v="288"/>
    <n v="19270"/>
    <n v="614"/>
    <x v="18"/>
    <x v="3"/>
    <x v="2"/>
    <n v="21"/>
    <n v="56"/>
    <n v="0.35"/>
    <n v="0.65"/>
  </r>
  <r>
    <x v="6"/>
    <x v="4"/>
    <n v="41"/>
    <n v="10721"/>
    <n v="157"/>
    <x v="32"/>
    <x v="0"/>
    <x v="2"/>
    <n v="2"/>
    <n v="67"/>
    <n v="0.26"/>
    <n v="0.74"/>
  </r>
  <r>
    <x v="6"/>
    <x v="4"/>
    <n v="56"/>
    <n v="26254"/>
    <n v="146"/>
    <x v="303"/>
    <x v="1"/>
    <x v="2"/>
    <n v="15"/>
    <n v="39"/>
    <n v="0.23"/>
    <n v="0.77"/>
  </r>
  <r>
    <x v="6"/>
    <x v="4"/>
    <n v="168"/>
    <n v="26643"/>
    <n v="303"/>
    <x v="11"/>
    <x v="2"/>
    <x v="2"/>
    <n v="20"/>
    <n v="69"/>
    <n v="0.68"/>
    <n v="0.31999999999999995"/>
  </r>
  <r>
    <x v="6"/>
    <x v="4"/>
    <n v="183"/>
    <n v="42176"/>
    <n v="293"/>
    <x v="304"/>
    <x v="3"/>
    <x v="2"/>
    <n v="8"/>
    <n v="60"/>
    <n v="0.6"/>
    <n v="0.4"/>
  </r>
  <r>
    <x v="6"/>
    <x v="5"/>
    <n v="35"/>
    <n v="23638"/>
    <n v="14"/>
    <x v="135"/>
    <x v="0"/>
    <x v="2"/>
    <n v="2"/>
    <n v="28"/>
    <n v="0.16"/>
    <n v="0.84"/>
  </r>
  <r>
    <x v="6"/>
    <x v="5"/>
    <n v="37"/>
    <n v="14838"/>
    <n v="43"/>
    <x v="305"/>
    <x v="1"/>
    <x v="2"/>
    <n v="13"/>
    <n v="53"/>
    <n v="0.14000000000000001"/>
    <n v="0.86"/>
  </r>
  <r>
    <x v="6"/>
    <x v="5"/>
    <n v="17"/>
    <n v="16790"/>
    <n v="66"/>
    <x v="306"/>
    <x v="2"/>
    <x v="2"/>
    <n v="19"/>
    <n v="15"/>
    <n v="0.16"/>
    <n v="0.84"/>
  </r>
  <r>
    <x v="6"/>
    <x v="5"/>
    <n v="19"/>
    <n v="7990"/>
    <n v="95"/>
    <x v="307"/>
    <x v="3"/>
    <x v="2"/>
    <n v="13"/>
    <n v="58"/>
    <n v="0.19"/>
    <n v="0.81"/>
  </r>
  <r>
    <x v="7"/>
    <x v="0"/>
    <n v="623"/>
    <n v="50627"/>
    <n v="2140"/>
    <x v="308"/>
    <x v="0"/>
    <x v="0"/>
    <n v="2"/>
    <n v="59"/>
    <n v="0.8"/>
    <n v="0.19999999999999996"/>
  </r>
  <r>
    <x v="7"/>
    <x v="0"/>
    <n v="1337"/>
    <n v="38392"/>
    <n v="2210"/>
    <x v="309"/>
    <x v="1"/>
    <x v="0"/>
    <n v="12"/>
    <n v="43"/>
    <n v="0.21"/>
    <n v="0.79"/>
  </r>
  <r>
    <x v="7"/>
    <x v="0"/>
    <n v="561"/>
    <n v="34747"/>
    <n v="1587"/>
    <x v="95"/>
    <x v="2"/>
    <x v="0"/>
    <n v="20"/>
    <n v="59"/>
    <n v="0.64"/>
    <n v="0.36"/>
  </r>
  <r>
    <x v="7"/>
    <x v="0"/>
    <n v="1275"/>
    <n v="22512"/>
    <n v="1657"/>
    <x v="310"/>
    <x v="3"/>
    <x v="0"/>
    <n v="18"/>
    <n v="49"/>
    <n v="0.31"/>
    <n v="0.69"/>
  </r>
  <r>
    <x v="7"/>
    <x v="1"/>
    <n v="398"/>
    <n v="277194"/>
    <n v="1945"/>
    <x v="89"/>
    <x v="0"/>
    <x v="0"/>
    <n v="14"/>
    <n v="65"/>
    <n v="0.61"/>
    <n v="0.39"/>
  </r>
  <r>
    <x v="7"/>
    <x v="1"/>
    <n v="414"/>
    <n v="260284"/>
    <n v="2874"/>
    <x v="311"/>
    <x v="1"/>
    <x v="0"/>
    <n v="14"/>
    <n v="2"/>
    <n v="0.42"/>
    <n v="0.58000000000000007"/>
  </r>
  <r>
    <x v="7"/>
    <x v="1"/>
    <n v="1355"/>
    <n v="69641"/>
    <n v="665"/>
    <x v="312"/>
    <x v="2"/>
    <x v="0"/>
    <n v="17"/>
    <n v="10"/>
    <n v="0.4"/>
    <n v="0.6"/>
  </r>
  <r>
    <x v="7"/>
    <x v="1"/>
    <n v="1371"/>
    <n v="52731"/>
    <n v="1594"/>
    <x v="19"/>
    <x v="3"/>
    <x v="0"/>
    <n v="1"/>
    <n v="25"/>
    <n v="0.32"/>
    <n v="0.67999999999999994"/>
  </r>
  <r>
    <x v="7"/>
    <x v="2"/>
    <n v="41"/>
    <n v="19829"/>
    <n v="2484"/>
    <x v="31"/>
    <x v="0"/>
    <x v="0"/>
    <n v="20"/>
    <n v="1"/>
    <n v="0.55000000000000004"/>
    <n v="0.44999999999999996"/>
  </r>
  <r>
    <x v="7"/>
    <x v="2"/>
    <n v="870"/>
    <n v="11883"/>
    <n v="979"/>
    <x v="313"/>
    <x v="1"/>
    <x v="0"/>
    <n v="8"/>
    <n v="44"/>
    <n v="0.66"/>
    <n v="0.33999999999999997"/>
  </r>
  <r>
    <x v="7"/>
    <x v="2"/>
    <n v="508"/>
    <n v="22492"/>
    <n v="1778"/>
    <x v="314"/>
    <x v="2"/>
    <x v="0"/>
    <n v="9"/>
    <n v="70"/>
    <n v="0.56999999999999995"/>
    <n v="0.43000000000000005"/>
  </r>
  <r>
    <x v="7"/>
    <x v="2"/>
    <n v="1337"/>
    <n v="14546"/>
    <n v="274"/>
    <x v="302"/>
    <x v="3"/>
    <x v="0"/>
    <n v="16"/>
    <n v="77"/>
    <n v="0.28999999999999998"/>
    <n v="0.71"/>
  </r>
  <r>
    <x v="7"/>
    <x v="3"/>
    <n v="1143"/>
    <n v="33456"/>
    <n v="2783"/>
    <x v="315"/>
    <x v="0"/>
    <x v="0"/>
    <n v="12"/>
    <n v="15"/>
    <n v="0.59"/>
    <n v="0.41000000000000003"/>
  </r>
  <r>
    <x v="7"/>
    <x v="3"/>
    <n v="1634"/>
    <n v="31027"/>
    <n v="3916"/>
    <x v="269"/>
    <x v="1"/>
    <x v="0"/>
    <n v="20"/>
    <n v="45"/>
    <n v="0.48"/>
    <n v="0.52"/>
  </r>
  <r>
    <x v="7"/>
    <x v="3"/>
    <n v="619"/>
    <n v="37335"/>
    <n v="591"/>
    <x v="284"/>
    <x v="2"/>
    <x v="0"/>
    <n v="12"/>
    <n v="52"/>
    <n v="0.69"/>
    <n v="0.31000000000000005"/>
  </r>
  <r>
    <x v="7"/>
    <x v="3"/>
    <n v="1110"/>
    <n v="34906"/>
    <n v="1724"/>
    <x v="202"/>
    <x v="3"/>
    <x v="0"/>
    <n v="23"/>
    <n v="56"/>
    <n v="0.49"/>
    <n v="0.51"/>
  </r>
  <r>
    <x v="7"/>
    <x v="4"/>
    <n v="449"/>
    <n v="22209"/>
    <n v="1673"/>
    <x v="316"/>
    <x v="0"/>
    <x v="0"/>
    <n v="15"/>
    <n v="33"/>
    <n v="0.4"/>
    <n v="0.6"/>
  </r>
  <r>
    <x v="7"/>
    <x v="4"/>
    <n v="385"/>
    <n v="40731"/>
    <n v="1366"/>
    <x v="317"/>
    <x v="1"/>
    <x v="0"/>
    <n v="5"/>
    <n v="77"/>
    <n v="0.77"/>
    <n v="0.22999999999999998"/>
  </r>
  <r>
    <x v="7"/>
    <x v="4"/>
    <n v="572"/>
    <n v="29489"/>
    <n v="548"/>
    <x v="318"/>
    <x v="2"/>
    <x v="0"/>
    <n v="5"/>
    <n v="5"/>
    <n v="0.82"/>
    <n v="0.18000000000000005"/>
  </r>
  <r>
    <x v="7"/>
    <x v="4"/>
    <n v="507"/>
    <n v="48011"/>
    <n v="241"/>
    <x v="260"/>
    <x v="3"/>
    <x v="0"/>
    <n v="9"/>
    <n v="40"/>
    <n v="0.11"/>
    <n v="0.89"/>
  </r>
  <r>
    <x v="7"/>
    <x v="5"/>
    <n v="145"/>
    <n v="47739"/>
    <n v="720"/>
    <x v="319"/>
    <x v="0"/>
    <x v="0"/>
    <n v="17"/>
    <n v="66"/>
    <n v="0.84"/>
    <n v="0.16000000000000003"/>
  </r>
  <r>
    <x v="7"/>
    <x v="5"/>
    <n v="269"/>
    <n v="53011"/>
    <n v="143"/>
    <x v="320"/>
    <x v="1"/>
    <x v="0"/>
    <n v="17"/>
    <n v="73"/>
    <n v="0.62"/>
    <n v="0.38"/>
  </r>
  <r>
    <x v="7"/>
    <x v="5"/>
    <n v="186"/>
    <n v="10468"/>
    <n v="770"/>
    <x v="321"/>
    <x v="2"/>
    <x v="0"/>
    <n v="20"/>
    <n v="4"/>
    <n v="0.74"/>
    <n v="0.26"/>
  </r>
  <r>
    <x v="7"/>
    <x v="5"/>
    <n v="311"/>
    <n v="15740"/>
    <n v="193"/>
    <x v="197"/>
    <x v="3"/>
    <x v="0"/>
    <n v="10"/>
    <n v="75"/>
    <n v="0.15"/>
    <n v="0.85"/>
  </r>
  <r>
    <x v="7"/>
    <x v="0"/>
    <n v="1035"/>
    <n v="15230"/>
    <n v="989"/>
    <x v="273"/>
    <x v="0"/>
    <x v="1"/>
    <n v="10"/>
    <n v="33"/>
    <n v="0.65"/>
    <n v="0.35"/>
  </r>
  <r>
    <x v="7"/>
    <x v="0"/>
    <n v="1847"/>
    <n v="22531"/>
    <n v="3834"/>
    <x v="322"/>
    <x v="1"/>
    <x v="1"/>
    <n v="1"/>
    <n v="40"/>
    <n v="0.1"/>
    <n v="0.9"/>
  </r>
  <r>
    <x v="7"/>
    <x v="0"/>
    <n v="563"/>
    <n v="25657"/>
    <n v="987"/>
    <x v="323"/>
    <x v="2"/>
    <x v="1"/>
    <n v="12"/>
    <n v="29"/>
    <n v="0.82"/>
    <n v="0.18000000000000005"/>
  </r>
  <r>
    <x v="7"/>
    <x v="0"/>
    <n v="1375"/>
    <n v="32958"/>
    <n v="3832"/>
    <x v="324"/>
    <x v="3"/>
    <x v="1"/>
    <n v="11"/>
    <n v="45"/>
    <n v="0.22"/>
    <n v="0.78"/>
  </r>
  <r>
    <x v="7"/>
    <x v="1"/>
    <n v="850"/>
    <n v="102260"/>
    <n v="807"/>
    <x v="201"/>
    <x v="0"/>
    <x v="1"/>
    <n v="10"/>
    <n v="49"/>
    <n v="0.8"/>
    <n v="0.19999999999999996"/>
  </r>
  <r>
    <x v="7"/>
    <x v="1"/>
    <n v="546"/>
    <n v="134920"/>
    <n v="1521"/>
    <x v="35"/>
    <x v="1"/>
    <x v="1"/>
    <n v="13"/>
    <n v="1"/>
    <n v="0.89"/>
    <n v="0.10999999999999999"/>
  </r>
  <r>
    <x v="7"/>
    <x v="1"/>
    <n v="603"/>
    <n v="82455"/>
    <n v="779"/>
    <x v="254"/>
    <x v="2"/>
    <x v="1"/>
    <n v="12"/>
    <n v="39"/>
    <n v="0.23"/>
    <n v="0.77"/>
  </r>
  <r>
    <x v="7"/>
    <x v="1"/>
    <n v="299"/>
    <n v="115115"/>
    <n v="1493"/>
    <x v="112"/>
    <x v="3"/>
    <x v="1"/>
    <n v="5"/>
    <n v="43"/>
    <n v="0.14000000000000001"/>
    <n v="0.86"/>
  </r>
  <r>
    <x v="7"/>
    <x v="2"/>
    <n v="494"/>
    <n v="5930"/>
    <n v="245"/>
    <x v="325"/>
    <x v="0"/>
    <x v="1"/>
    <n v="16"/>
    <n v="26"/>
    <n v="0.16"/>
    <n v="0.84"/>
  </r>
  <r>
    <x v="7"/>
    <x v="2"/>
    <n v="290"/>
    <n v="14319"/>
    <n v="688"/>
    <x v="326"/>
    <x v="1"/>
    <x v="1"/>
    <n v="9"/>
    <n v="16"/>
    <n v="0.26"/>
    <n v="0.74"/>
  </r>
  <r>
    <x v="7"/>
    <x v="2"/>
    <n v="617"/>
    <n v="8329"/>
    <n v="1127"/>
    <x v="288"/>
    <x v="2"/>
    <x v="1"/>
    <n v="13"/>
    <n v="39"/>
    <n v="0.78"/>
    <n v="0.21999999999999997"/>
  </r>
  <r>
    <x v="7"/>
    <x v="2"/>
    <n v="413"/>
    <n v="16718"/>
    <n v="1571"/>
    <x v="52"/>
    <x v="3"/>
    <x v="1"/>
    <n v="1"/>
    <n v="13"/>
    <n v="0.35"/>
    <n v="0.65"/>
  </r>
  <r>
    <x v="7"/>
    <x v="3"/>
    <n v="651"/>
    <n v="35434"/>
    <n v="391"/>
    <x v="327"/>
    <x v="0"/>
    <x v="1"/>
    <n v="4"/>
    <n v="60"/>
    <n v="0.61"/>
    <n v="0.39"/>
  </r>
  <r>
    <x v="7"/>
    <x v="3"/>
    <n v="2407"/>
    <n v="30490"/>
    <n v="1318"/>
    <x v="328"/>
    <x v="1"/>
    <x v="1"/>
    <n v="1"/>
    <n v="18"/>
    <n v="0.38"/>
    <n v="0.62"/>
  </r>
  <r>
    <x v="7"/>
    <x v="3"/>
    <n v="607"/>
    <n v="14551"/>
    <n v="4711"/>
    <x v="329"/>
    <x v="2"/>
    <x v="1"/>
    <n v="18"/>
    <n v="65"/>
    <n v="0.66"/>
    <n v="0.33999999999999997"/>
  </r>
  <r>
    <x v="7"/>
    <x v="3"/>
    <n v="2363"/>
    <n v="9607"/>
    <n v="5638"/>
    <x v="330"/>
    <x v="3"/>
    <x v="1"/>
    <n v="23"/>
    <n v="60"/>
    <n v="0.87"/>
    <n v="0.13"/>
  </r>
  <r>
    <x v="7"/>
    <x v="4"/>
    <n v="290"/>
    <n v="5550"/>
    <n v="1036"/>
    <x v="331"/>
    <x v="0"/>
    <x v="1"/>
    <n v="8"/>
    <n v="10"/>
    <n v="0.33"/>
    <n v="0.66999999999999993"/>
  </r>
  <r>
    <x v="7"/>
    <x v="4"/>
    <n v="583"/>
    <n v="36646"/>
    <n v="365"/>
    <x v="75"/>
    <x v="1"/>
    <x v="1"/>
    <n v="9"/>
    <n v="27"/>
    <n v="0.3"/>
    <n v="0.7"/>
  </r>
  <r>
    <x v="7"/>
    <x v="4"/>
    <n v="208"/>
    <n v="9619"/>
    <n v="1218"/>
    <x v="332"/>
    <x v="2"/>
    <x v="1"/>
    <n v="17"/>
    <n v="19"/>
    <n v="0.6"/>
    <n v="0.4"/>
  </r>
  <r>
    <x v="7"/>
    <x v="4"/>
    <n v="501"/>
    <n v="40714"/>
    <n v="547"/>
    <x v="333"/>
    <x v="3"/>
    <x v="1"/>
    <n v="11"/>
    <n v="50"/>
    <n v="0.62"/>
    <n v="0.38"/>
  </r>
  <r>
    <x v="7"/>
    <x v="5"/>
    <n v="112"/>
    <n v="17707"/>
    <n v="378"/>
    <x v="24"/>
    <x v="0"/>
    <x v="1"/>
    <n v="15"/>
    <n v="6"/>
    <n v="0.47"/>
    <n v="0.53"/>
  </r>
  <r>
    <x v="7"/>
    <x v="5"/>
    <n v="241"/>
    <n v="23055"/>
    <n v="397"/>
    <x v="129"/>
    <x v="1"/>
    <x v="1"/>
    <n v="22"/>
    <n v="38"/>
    <n v="0.12"/>
    <n v="0.88"/>
  </r>
  <r>
    <x v="7"/>
    <x v="5"/>
    <n v="58"/>
    <n v="18769"/>
    <n v="204"/>
    <x v="334"/>
    <x v="2"/>
    <x v="1"/>
    <n v="6"/>
    <n v="47"/>
    <n v="0.14000000000000001"/>
    <n v="0.86"/>
  </r>
  <r>
    <x v="7"/>
    <x v="5"/>
    <n v="188"/>
    <n v="24117"/>
    <n v="223"/>
    <x v="335"/>
    <x v="3"/>
    <x v="1"/>
    <n v="22"/>
    <n v="12"/>
    <n v="0.35"/>
    <n v="0.65"/>
  </r>
  <r>
    <x v="7"/>
    <x v="0"/>
    <n v="704"/>
    <n v="15018"/>
    <n v="2181"/>
    <x v="297"/>
    <x v="0"/>
    <x v="2"/>
    <n v="7"/>
    <n v="14"/>
    <n v="0.39"/>
    <n v="0.61"/>
  </r>
  <r>
    <x v="7"/>
    <x v="0"/>
    <n v="1072"/>
    <n v="9632"/>
    <n v="2089"/>
    <x v="6"/>
    <x v="1"/>
    <x v="2"/>
    <n v="23"/>
    <n v="18"/>
    <n v="0.67"/>
    <n v="0.32999999999999996"/>
  </r>
  <r>
    <x v="7"/>
    <x v="0"/>
    <n v="623"/>
    <n v="28038"/>
    <n v="1303"/>
    <x v="336"/>
    <x v="2"/>
    <x v="2"/>
    <n v="5"/>
    <n v="35"/>
    <n v="0.56999999999999995"/>
    <n v="0.43000000000000005"/>
  </r>
  <r>
    <x v="7"/>
    <x v="0"/>
    <n v="992"/>
    <n v="22651"/>
    <n v="1211"/>
    <x v="97"/>
    <x v="3"/>
    <x v="2"/>
    <n v="12"/>
    <n v="42"/>
    <n v="0.1"/>
    <n v="0.9"/>
  </r>
  <r>
    <x v="7"/>
    <x v="1"/>
    <n v="249"/>
    <n v="13963"/>
    <n v="339"/>
    <x v="337"/>
    <x v="0"/>
    <x v="2"/>
    <n v="4"/>
    <n v="51"/>
    <n v="0.4"/>
    <n v="0.6"/>
  </r>
  <r>
    <x v="7"/>
    <x v="1"/>
    <n v="442"/>
    <n v="154101"/>
    <n v="1256"/>
    <x v="338"/>
    <x v="1"/>
    <x v="2"/>
    <n v="21"/>
    <n v="30"/>
    <n v="0.61"/>
    <n v="0.39"/>
  </r>
  <r>
    <x v="7"/>
    <x v="1"/>
    <n v="456"/>
    <n v="15827"/>
    <n v="541"/>
    <x v="339"/>
    <x v="2"/>
    <x v="2"/>
    <n v="2"/>
    <n v="21"/>
    <n v="0.34"/>
    <n v="0.65999999999999992"/>
  </r>
  <r>
    <x v="7"/>
    <x v="1"/>
    <n v="649"/>
    <n v="155965"/>
    <n v="1459"/>
    <x v="178"/>
    <x v="3"/>
    <x v="2"/>
    <n v="4"/>
    <n v="5"/>
    <n v="0.51"/>
    <n v="0.49"/>
  </r>
  <r>
    <x v="7"/>
    <x v="2"/>
    <n v="271"/>
    <n v="11356"/>
    <n v="1246"/>
    <x v="340"/>
    <x v="0"/>
    <x v="2"/>
    <n v="14"/>
    <n v="67"/>
    <n v="0.36"/>
    <n v="0.64"/>
  </r>
  <r>
    <x v="7"/>
    <x v="2"/>
    <n v="444"/>
    <n v="8176"/>
    <n v="612"/>
    <x v="341"/>
    <x v="1"/>
    <x v="2"/>
    <n v="16"/>
    <n v="48"/>
    <n v="0.56000000000000005"/>
    <n v="0.43999999999999995"/>
  </r>
  <r>
    <x v="7"/>
    <x v="2"/>
    <n v="265"/>
    <n v="9528"/>
    <n v="806"/>
    <x v="77"/>
    <x v="2"/>
    <x v="2"/>
    <n v="17"/>
    <n v="8"/>
    <n v="0.3"/>
    <n v="0.7"/>
  </r>
  <r>
    <x v="7"/>
    <x v="2"/>
    <n v="438"/>
    <n v="6348"/>
    <n v="172"/>
    <x v="23"/>
    <x v="3"/>
    <x v="2"/>
    <n v="15"/>
    <n v="7"/>
    <n v="0.34"/>
    <n v="0.65999999999999992"/>
  </r>
  <r>
    <x v="7"/>
    <x v="3"/>
    <n v="645"/>
    <n v="19656"/>
    <n v="547"/>
    <x v="105"/>
    <x v="0"/>
    <x v="2"/>
    <n v="20"/>
    <n v="54"/>
    <n v="0.53"/>
    <n v="0.47"/>
  </r>
  <r>
    <x v="7"/>
    <x v="3"/>
    <n v="860"/>
    <n v="10046"/>
    <n v="2104"/>
    <x v="342"/>
    <x v="1"/>
    <x v="2"/>
    <n v="14"/>
    <n v="54"/>
    <n v="0.8"/>
    <n v="0.19999999999999996"/>
  </r>
  <r>
    <x v="7"/>
    <x v="3"/>
    <n v="602"/>
    <n v="25163"/>
    <n v="820"/>
    <x v="343"/>
    <x v="2"/>
    <x v="2"/>
    <n v="6"/>
    <n v="37"/>
    <n v="0.63"/>
    <n v="0.37"/>
  </r>
  <r>
    <x v="7"/>
    <x v="3"/>
    <n v="817"/>
    <n v="15553"/>
    <n v="2377"/>
    <x v="85"/>
    <x v="3"/>
    <x v="2"/>
    <n v="4"/>
    <n v="73"/>
    <n v="0.87"/>
    <n v="0.13"/>
  </r>
  <r>
    <x v="7"/>
    <x v="4"/>
    <n v="159"/>
    <n v="15930"/>
    <n v="619"/>
    <x v="225"/>
    <x v="0"/>
    <x v="2"/>
    <n v="4"/>
    <n v="57"/>
    <n v="0.51"/>
    <n v="0.49"/>
  </r>
  <r>
    <x v="7"/>
    <x v="4"/>
    <n v="114"/>
    <n v="20925"/>
    <n v="226"/>
    <x v="344"/>
    <x v="1"/>
    <x v="2"/>
    <n v="22"/>
    <n v="58"/>
    <n v="0.25"/>
    <n v="0.75"/>
  </r>
  <r>
    <x v="7"/>
    <x v="4"/>
    <n v="431"/>
    <n v="15241"/>
    <n v="866"/>
    <x v="345"/>
    <x v="2"/>
    <x v="2"/>
    <n v="18"/>
    <n v="51"/>
    <n v="0.16"/>
    <n v="0.84"/>
  </r>
  <r>
    <x v="7"/>
    <x v="4"/>
    <n v="386"/>
    <n v="20236"/>
    <n v="474"/>
    <x v="4"/>
    <x v="3"/>
    <x v="2"/>
    <n v="7"/>
    <n v="64"/>
    <n v="0.6"/>
    <n v="0.4"/>
  </r>
  <r>
    <x v="7"/>
    <x v="5"/>
    <n v="149"/>
    <n v="30413"/>
    <n v="126"/>
    <x v="327"/>
    <x v="0"/>
    <x v="2"/>
    <n v="21"/>
    <n v="60"/>
    <n v="0.74"/>
    <n v="0.26"/>
  </r>
  <r>
    <x v="7"/>
    <x v="5"/>
    <n v="222"/>
    <n v="13000"/>
    <n v="350"/>
    <x v="346"/>
    <x v="1"/>
    <x v="2"/>
    <n v="22"/>
    <n v="61"/>
    <n v="0.36"/>
    <n v="0.64"/>
  </r>
  <r>
    <x v="7"/>
    <x v="5"/>
    <n v="129"/>
    <n v="19694"/>
    <n v="354"/>
    <x v="133"/>
    <x v="2"/>
    <x v="2"/>
    <n v="2"/>
    <n v="25"/>
    <n v="0.79"/>
    <n v="0.20999999999999996"/>
  </r>
  <r>
    <x v="7"/>
    <x v="5"/>
    <n v="202"/>
    <n v="2281"/>
    <n v="578"/>
    <x v="79"/>
    <x v="3"/>
    <x v="2"/>
    <n v="10"/>
    <n v="52"/>
    <n v="0.38"/>
    <n v="0.62"/>
  </r>
  <r>
    <x v="8"/>
    <x v="0"/>
    <n v="828"/>
    <n v="7162"/>
    <n v="3113"/>
    <x v="347"/>
    <x v="0"/>
    <x v="0"/>
    <n v="11"/>
    <n v="73"/>
    <n v="0.74"/>
    <n v="0.26"/>
  </r>
  <r>
    <x v="8"/>
    <x v="0"/>
    <n v="1549"/>
    <n v="21948"/>
    <n v="3493"/>
    <x v="282"/>
    <x v="1"/>
    <x v="0"/>
    <n v="9"/>
    <n v="58"/>
    <n v="0.18"/>
    <n v="0.82000000000000006"/>
  </r>
  <r>
    <x v="8"/>
    <x v="0"/>
    <n v="1089"/>
    <n v="4306"/>
    <n v="1783"/>
    <x v="348"/>
    <x v="2"/>
    <x v="0"/>
    <n v="20"/>
    <n v="22"/>
    <n v="0.33"/>
    <n v="0.66999999999999993"/>
  </r>
  <r>
    <x v="8"/>
    <x v="0"/>
    <n v="1810"/>
    <n v="19092"/>
    <n v="2163"/>
    <x v="236"/>
    <x v="3"/>
    <x v="0"/>
    <n v="22"/>
    <n v="57"/>
    <n v="0.33"/>
    <n v="0.66999999999999993"/>
  </r>
  <r>
    <x v="8"/>
    <x v="1"/>
    <n v="4884"/>
    <n v="23823"/>
    <n v="9613"/>
    <x v="41"/>
    <x v="0"/>
    <x v="0"/>
    <n v="22"/>
    <n v="61"/>
    <n v="0.41"/>
    <n v="0.59000000000000008"/>
  </r>
  <r>
    <x v="8"/>
    <x v="1"/>
    <n v="6934"/>
    <n v="21669"/>
    <n v="9430"/>
    <x v="349"/>
    <x v="1"/>
    <x v="0"/>
    <n v="20"/>
    <n v="36"/>
    <n v="0.76"/>
    <n v="0.24"/>
  </r>
  <r>
    <x v="8"/>
    <x v="1"/>
    <n v="3835"/>
    <n v="14988"/>
    <n v="12109"/>
    <x v="130"/>
    <x v="2"/>
    <x v="0"/>
    <n v="8"/>
    <n v="53"/>
    <n v="0.43"/>
    <n v="0.57000000000000006"/>
  </r>
  <r>
    <x v="8"/>
    <x v="1"/>
    <n v="5885"/>
    <n v="12834"/>
    <n v="11926"/>
    <x v="100"/>
    <x v="3"/>
    <x v="0"/>
    <n v="9"/>
    <n v="60"/>
    <n v="0.42"/>
    <n v="0.58000000000000007"/>
  </r>
  <r>
    <x v="8"/>
    <x v="2"/>
    <n v="407"/>
    <n v="1398"/>
    <n v="1005"/>
    <x v="350"/>
    <x v="0"/>
    <x v="0"/>
    <n v="20"/>
    <n v="12"/>
    <n v="0.73"/>
    <n v="0.27"/>
  </r>
  <r>
    <x v="8"/>
    <x v="2"/>
    <n v="350"/>
    <n v="7992"/>
    <n v="1612"/>
    <x v="351"/>
    <x v="1"/>
    <x v="0"/>
    <n v="1"/>
    <n v="72"/>
    <n v="0.56999999999999995"/>
    <n v="0.43000000000000005"/>
  </r>
  <r>
    <x v="8"/>
    <x v="2"/>
    <n v="830"/>
    <n v="25198"/>
    <n v="749"/>
    <x v="352"/>
    <x v="2"/>
    <x v="0"/>
    <n v="19"/>
    <n v="67"/>
    <n v="0.76"/>
    <n v="0.24"/>
  </r>
  <r>
    <x v="8"/>
    <x v="2"/>
    <n v="773"/>
    <n v="31791"/>
    <n v="1356"/>
    <x v="353"/>
    <x v="3"/>
    <x v="0"/>
    <n v="15"/>
    <n v="22"/>
    <n v="0.82"/>
    <n v="0.18000000000000005"/>
  </r>
  <r>
    <x v="8"/>
    <x v="3"/>
    <n v="4973"/>
    <n v="274642"/>
    <n v="3677"/>
    <x v="354"/>
    <x v="0"/>
    <x v="0"/>
    <n v="1"/>
    <n v="9"/>
    <n v="0.26"/>
    <n v="0.74"/>
  </r>
  <r>
    <x v="8"/>
    <x v="3"/>
    <n v="2523"/>
    <n v="59291"/>
    <n v="8014"/>
    <x v="355"/>
    <x v="1"/>
    <x v="0"/>
    <n v="4"/>
    <n v="34"/>
    <n v="0.56999999999999995"/>
    <n v="0.43000000000000005"/>
  </r>
  <r>
    <x v="8"/>
    <x v="3"/>
    <n v="3859"/>
    <n v="318333"/>
    <n v="4751"/>
    <x v="216"/>
    <x v="2"/>
    <x v="0"/>
    <n v="2"/>
    <n v="11"/>
    <n v="0.67"/>
    <n v="0.32999999999999996"/>
  </r>
  <r>
    <x v="8"/>
    <x v="3"/>
    <n v="1409"/>
    <n v="102982"/>
    <n v="9088"/>
    <x v="340"/>
    <x v="3"/>
    <x v="0"/>
    <n v="23"/>
    <n v="35"/>
    <n v="0.31"/>
    <n v="0.69"/>
  </r>
  <r>
    <x v="8"/>
    <x v="4"/>
    <n v="425"/>
    <n v="15340"/>
    <n v="2585"/>
    <x v="356"/>
    <x v="0"/>
    <x v="0"/>
    <n v="20"/>
    <n v="21"/>
    <n v="0.46"/>
    <n v="0.54"/>
  </r>
  <r>
    <x v="8"/>
    <x v="4"/>
    <n v="877"/>
    <n v="13957"/>
    <n v="1182"/>
    <x v="357"/>
    <x v="1"/>
    <x v="0"/>
    <n v="13"/>
    <n v="49"/>
    <n v="0.81"/>
    <n v="0.18999999999999995"/>
  </r>
  <r>
    <x v="8"/>
    <x v="4"/>
    <n v="1689"/>
    <n v="23302"/>
    <n v="3951"/>
    <x v="217"/>
    <x v="2"/>
    <x v="0"/>
    <n v="21"/>
    <n v="19"/>
    <n v="0.15"/>
    <n v="0.85"/>
  </r>
  <r>
    <x v="8"/>
    <x v="4"/>
    <n v="2141"/>
    <n v="21919"/>
    <n v="2548"/>
    <x v="217"/>
    <x v="3"/>
    <x v="0"/>
    <n v="5"/>
    <n v="59"/>
    <n v="0.87"/>
    <n v="0.13"/>
  </r>
  <r>
    <x v="8"/>
    <x v="5"/>
    <n v="516"/>
    <n v="83503"/>
    <n v="882"/>
    <x v="29"/>
    <x v="0"/>
    <x v="0"/>
    <n v="22"/>
    <n v="29"/>
    <n v="0.23"/>
    <n v="0.77"/>
  </r>
  <r>
    <x v="8"/>
    <x v="5"/>
    <n v="471"/>
    <n v="134025"/>
    <n v="783"/>
    <x v="358"/>
    <x v="1"/>
    <x v="0"/>
    <n v="2"/>
    <n v="73"/>
    <n v="0.85"/>
    <n v="0.15000000000000002"/>
  </r>
  <r>
    <x v="8"/>
    <x v="5"/>
    <n v="407"/>
    <n v="14324"/>
    <n v="975"/>
    <x v="359"/>
    <x v="2"/>
    <x v="0"/>
    <n v="1"/>
    <n v="16"/>
    <n v="0.55000000000000004"/>
    <n v="0.44999999999999996"/>
  </r>
  <r>
    <x v="8"/>
    <x v="5"/>
    <n v="362"/>
    <n v="64846"/>
    <n v="876"/>
    <x v="238"/>
    <x v="3"/>
    <x v="0"/>
    <n v="10"/>
    <n v="28"/>
    <n v="0.44"/>
    <n v="0.56000000000000005"/>
  </r>
  <r>
    <x v="8"/>
    <x v="0"/>
    <n v="939"/>
    <n v="8640"/>
    <n v="2390"/>
    <x v="360"/>
    <x v="0"/>
    <x v="1"/>
    <n v="22"/>
    <n v="73"/>
    <n v="0.63"/>
    <n v="0.37"/>
  </r>
  <r>
    <x v="8"/>
    <x v="0"/>
    <n v="2469"/>
    <n v="11683"/>
    <n v="2591"/>
    <x v="361"/>
    <x v="1"/>
    <x v="1"/>
    <n v="14"/>
    <n v="17"/>
    <n v="0.5"/>
    <n v="0.5"/>
  </r>
  <r>
    <x v="8"/>
    <x v="0"/>
    <n v="879"/>
    <n v="5614"/>
    <n v="4107"/>
    <x v="362"/>
    <x v="2"/>
    <x v="1"/>
    <n v="9"/>
    <n v="10"/>
    <n v="0.39"/>
    <n v="0.61"/>
  </r>
  <r>
    <x v="8"/>
    <x v="0"/>
    <n v="2409"/>
    <n v="8658"/>
    <n v="4307"/>
    <x v="240"/>
    <x v="3"/>
    <x v="1"/>
    <n v="4"/>
    <n v="25"/>
    <n v="0.86"/>
    <n v="0.14000000000000001"/>
  </r>
  <r>
    <x v="8"/>
    <x v="1"/>
    <n v="1976"/>
    <n v="15145"/>
    <n v="6090"/>
    <x v="65"/>
    <x v="0"/>
    <x v="1"/>
    <n v="10"/>
    <n v="49"/>
    <n v="0.63"/>
    <n v="0.37"/>
  </r>
  <r>
    <x v="8"/>
    <x v="1"/>
    <n v="1135"/>
    <n v="12890"/>
    <n v="7729"/>
    <x v="149"/>
    <x v="1"/>
    <x v="1"/>
    <n v="4"/>
    <n v="75"/>
    <n v="0.69"/>
    <n v="0.31000000000000005"/>
  </r>
  <r>
    <x v="8"/>
    <x v="1"/>
    <n v="3782"/>
    <n v="11262"/>
    <n v="2107"/>
    <x v="252"/>
    <x v="2"/>
    <x v="1"/>
    <n v="21"/>
    <n v="67"/>
    <n v="0.76"/>
    <n v="0.24"/>
  </r>
  <r>
    <x v="8"/>
    <x v="1"/>
    <n v="2941"/>
    <n v="9006"/>
    <n v="3746"/>
    <x v="363"/>
    <x v="3"/>
    <x v="1"/>
    <n v="15"/>
    <n v="38"/>
    <n v="0.1"/>
    <n v="0.9"/>
  </r>
  <r>
    <x v="8"/>
    <x v="2"/>
    <n v="375"/>
    <n v="6113"/>
    <n v="899"/>
    <x v="364"/>
    <x v="0"/>
    <x v="1"/>
    <n v="1"/>
    <n v="17"/>
    <n v="0.75"/>
    <n v="0.25"/>
  </r>
  <r>
    <x v="8"/>
    <x v="2"/>
    <n v="376"/>
    <n v="7065"/>
    <n v="936"/>
    <x v="358"/>
    <x v="1"/>
    <x v="1"/>
    <n v="3"/>
    <n v="27"/>
    <n v="0.11"/>
    <n v="0.89"/>
  </r>
  <r>
    <x v="8"/>
    <x v="2"/>
    <n v="402"/>
    <n v="14802"/>
    <n v="621"/>
    <x v="284"/>
    <x v="2"/>
    <x v="1"/>
    <n v="3"/>
    <n v="57"/>
    <n v="0.82"/>
    <n v="0.18000000000000005"/>
  </r>
  <r>
    <x v="8"/>
    <x v="2"/>
    <n v="403"/>
    <n v="15754"/>
    <n v="658"/>
    <x v="365"/>
    <x v="3"/>
    <x v="1"/>
    <n v="1"/>
    <n v="7"/>
    <n v="0.65"/>
    <n v="0.35"/>
  </r>
  <r>
    <x v="8"/>
    <x v="3"/>
    <n v="2769"/>
    <n v="178662"/>
    <n v="8093"/>
    <x v="278"/>
    <x v="0"/>
    <x v="1"/>
    <n v="14"/>
    <n v="22"/>
    <n v="0.5"/>
    <n v="0.5"/>
  </r>
  <r>
    <x v="8"/>
    <x v="3"/>
    <n v="4720"/>
    <n v="173085"/>
    <n v="9770"/>
    <x v="366"/>
    <x v="1"/>
    <x v="1"/>
    <n v="1"/>
    <n v="31"/>
    <n v="0.31"/>
    <n v="0.69"/>
  </r>
  <r>
    <x v="8"/>
    <x v="3"/>
    <n v="1228"/>
    <n v="75716"/>
    <n v="2126"/>
    <x v="367"/>
    <x v="2"/>
    <x v="1"/>
    <n v="13"/>
    <n v="15"/>
    <n v="0.7"/>
    <n v="0.30000000000000004"/>
  </r>
  <r>
    <x v="8"/>
    <x v="3"/>
    <n v="3179"/>
    <n v="70139"/>
    <n v="3803"/>
    <x v="364"/>
    <x v="3"/>
    <x v="1"/>
    <n v="16"/>
    <n v="14"/>
    <n v="0.41"/>
    <n v="0.59000000000000008"/>
  </r>
  <r>
    <x v="8"/>
    <x v="4"/>
    <n v="1381"/>
    <n v="6019"/>
    <n v="1536"/>
    <x v="166"/>
    <x v="0"/>
    <x v="1"/>
    <n v="16"/>
    <n v="10"/>
    <n v="0.78"/>
    <n v="0.21999999999999997"/>
  </r>
  <r>
    <x v="8"/>
    <x v="4"/>
    <n v="532"/>
    <n v="16461"/>
    <n v="2320"/>
    <x v="368"/>
    <x v="1"/>
    <x v="1"/>
    <n v="10"/>
    <n v="22"/>
    <n v="0.32"/>
    <n v="0.67999999999999994"/>
  </r>
  <r>
    <x v="8"/>
    <x v="4"/>
    <n v="1592"/>
    <n v="8087"/>
    <n v="1929"/>
    <x v="369"/>
    <x v="2"/>
    <x v="1"/>
    <n v="8"/>
    <n v="51"/>
    <n v="0.15"/>
    <n v="0.85"/>
  </r>
  <r>
    <x v="8"/>
    <x v="4"/>
    <n v="743"/>
    <n v="18529"/>
    <n v="2713"/>
    <x v="299"/>
    <x v="3"/>
    <x v="1"/>
    <n v="20"/>
    <n v="68"/>
    <n v="0.12"/>
    <n v="0.88"/>
  </r>
  <r>
    <x v="8"/>
    <x v="5"/>
    <n v="346"/>
    <n v="88223"/>
    <n v="775"/>
    <x v="370"/>
    <x v="0"/>
    <x v="1"/>
    <n v="22"/>
    <n v="59"/>
    <n v="0.44"/>
    <n v="0.56000000000000005"/>
  </r>
  <r>
    <x v="8"/>
    <x v="5"/>
    <n v="102"/>
    <n v="78091"/>
    <n v="1053"/>
    <x v="371"/>
    <x v="1"/>
    <x v="1"/>
    <n v="16"/>
    <n v="11"/>
    <n v="0.24"/>
    <n v="0.76"/>
  </r>
  <r>
    <x v="8"/>
    <x v="5"/>
    <n v="475"/>
    <n v="19650"/>
    <n v="101"/>
    <x v="372"/>
    <x v="2"/>
    <x v="1"/>
    <n v="13"/>
    <n v="57"/>
    <n v="0.43"/>
    <n v="0.57000000000000006"/>
  </r>
  <r>
    <x v="8"/>
    <x v="5"/>
    <n v="230"/>
    <n v="9518"/>
    <n v="380"/>
    <x v="373"/>
    <x v="3"/>
    <x v="1"/>
    <n v="13"/>
    <n v="57"/>
    <n v="0.78"/>
    <n v="0.21999999999999997"/>
  </r>
  <r>
    <x v="8"/>
    <x v="0"/>
    <n v="481"/>
    <n v="5553"/>
    <n v="1556"/>
    <x v="374"/>
    <x v="0"/>
    <x v="2"/>
    <n v="21"/>
    <n v="47"/>
    <n v="0.53"/>
    <n v="0.47"/>
  </r>
  <r>
    <x v="8"/>
    <x v="0"/>
    <n v="1467"/>
    <n v="1453"/>
    <n v="1177"/>
    <x v="112"/>
    <x v="1"/>
    <x v="2"/>
    <n v="7"/>
    <n v="43"/>
    <n v="0.62"/>
    <n v="0.38"/>
  </r>
  <r>
    <x v="8"/>
    <x v="0"/>
    <n v="887"/>
    <n v="12069"/>
    <n v="3532"/>
    <x v="375"/>
    <x v="2"/>
    <x v="2"/>
    <n v="18"/>
    <n v="77"/>
    <n v="0.62"/>
    <n v="0.38"/>
  </r>
  <r>
    <x v="8"/>
    <x v="0"/>
    <n v="1873"/>
    <n v="7968"/>
    <n v="3153"/>
    <x v="66"/>
    <x v="3"/>
    <x v="2"/>
    <n v="16"/>
    <n v="58"/>
    <n v="0.56000000000000005"/>
    <n v="0.43999999999999995"/>
  </r>
  <r>
    <x v="8"/>
    <x v="1"/>
    <n v="803"/>
    <n v="10790"/>
    <n v="3188"/>
    <x v="164"/>
    <x v="0"/>
    <x v="2"/>
    <n v="22"/>
    <n v="22"/>
    <n v="0.78"/>
    <n v="0.21999999999999997"/>
  </r>
  <r>
    <x v="8"/>
    <x v="1"/>
    <n v="1696"/>
    <n v="11477"/>
    <n v="5015"/>
    <x v="376"/>
    <x v="1"/>
    <x v="2"/>
    <n v="14"/>
    <n v="68"/>
    <n v="0.36"/>
    <n v="0.64"/>
  </r>
  <r>
    <x v="8"/>
    <x v="1"/>
    <n v="2147"/>
    <n v="7402"/>
    <n v="2673"/>
    <x v="377"/>
    <x v="2"/>
    <x v="2"/>
    <n v="21"/>
    <n v="46"/>
    <n v="0.35"/>
    <n v="0.65"/>
  </r>
  <r>
    <x v="8"/>
    <x v="1"/>
    <n v="3041"/>
    <n v="8089"/>
    <n v="4500"/>
    <x v="327"/>
    <x v="3"/>
    <x v="2"/>
    <n v="6"/>
    <n v="38"/>
    <n v="0.64"/>
    <n v="0.36"/>
  </r>
  <r>
    <x v="8"/>
    <x v="2"/>
    <n v="100"/>
    <n v="15177"/>
    <n v="978"/>
    <x v="378"/>
    <x v="0"/>
    <x v="2"/>
    <n v="12"/>
    <n v="3"/>
    <n v="0.23"/>
    <n v="0.77"/>
  </r>
  <r>
    <x v="8"/>
    <x v="2"/>
    <n v="266"/>
    <n v="3093"/>
    <n v="591"/>
    <x v="379"/>
    <x v="1"/>
    <x v="2"/>
    <n v="20"/>
    <n v="57"/>
    <n v="0.68"/>
    <n v="0.31999999999999995"/>
  </r>
  <r>
    <x v="8"/>
    <x v="2"/>
    <n v="339"/>
    <n v="14000"/>
    <n v="621"/>
    <x v="5"/>
    <x v="2"/>
    <x v="2"/>
    <n v="16"/>
    <n v="17"/>
    <n v="0.11"/>
    <n v="0.89"/>
  </r>
  <r>
    <x v="8"/>
    <x v="2"/>
    <n v="505"/>
    <n v="1916"/>
    <n v="234"/>
    <x v="163"/>
    <x v="3"/>
    <x v="2"/>
    <n v="1"/>
    <n v="41"/>
    <n v="0.89"/>
    <n v="0.10999999999999999"/>
  </r>
  <r>
    <x v="8"/>
    <x v="3"/>
    <n v="1211"/>
    <n v="133562"/>
    <n v="3910"/>
    <x v="170"/>
    <x v="0"/>
    <x v="2"/>
    <n v="18"/>
    <n v="5"/>
    <n v="0.1"/>
    <n v="0.9"/>
  </r>
  <r>
    <x v="8"/>
    <x v="3"/>
    <n v="1040"/>
    <n v="121648"/>
    <n v="1138"/>
    <x v="262"/>
    <x v="1"/>
    <x v="2"/>
    <n v="6"/>
    <n v="28"/>
    <n v="0.28999999999999998"/>
    <n v="0.71"/>
  </r>
  <r>
    <x v="8"/>
    <x v="3"/>
    <n v="1623"/>
    <n v="72847"/>
    <n v="4189"/>
    <x v="104"/>
    <x v="2"/>
    <x v="2"/>
    <n v="9"/>
    <n v="6"/>
    <n v="0.85"/>
    <n v="0.15000000000000002"/>
  </r>
  <r>
    <x v="8"/>
    <x v="3"/>
    <n v="1451"/>
    <n v="60932"/>
    <n v="1416"/>
    <x v="51"/>
    <x v="3"/>
    <x v="2"/>
    <n v="23"/>
    <n v="67"/>
    <n v="0.39"/>
    <n v="0.61"/>
  </r>
  <r>
    <x v="8"/>
    <x v="4"/>
    <n v="1134"/>
    <n v="13380"/>
    <n v="1350"/>
    <x v="380"/>
    <x v="0"/>
    <x v="2"/>
    <n v="22"/>
    <n v="20"/>
    <n v="0.46"/>
    <n v="0.54"/>
  </r>
  <r>
    <x v="8"/>
    <x v="4"/>
    <n v="593"/>
    <n v="17347"/>
    <n v="1440"/>
    <x v="381"/>
    <x v="1"/>
    <x v="2"/>
    <n v="17"/>
    <n v="77"/>
    <n v="0.69"/>
    <n v="0.31000000000000005"/>
  </r>
  <r>
    <x v="8"/>
    <x v="4"/>
    <n v="870"/>
    <n v="1843"/>
    <n v="1488"/>
    <x v="382"/>
    <x v="2"/>
    <x v="2"/>
    <n v="4"/>
    <n v="16"/>
    <n v="0.75"/>
    <n v="0.25"/>
  </r>
  <r>
    <x v="8"/>
    <x v="4"/>
    <n v="329"/>
    <n v="5809"/>
    <n v="1578"/>
    <x v="111"/>
    <x v="3"/>
    <x v="2"/>
    <n v="16"/>
    <n v="11"/>
    <n v="0.74"/>
    <n v="0.26"/>
  </r>
  <r>
    <x v="8"/>
    <x v="5"/>
    <n v="305"/>
    <n v="46585"/>
    <n v="614"/>
    <x v="96"/>
    <x v="0"/>
    <x v="2"/>
    <n v="8"/>
    <n v="2"/>
    <n v="0.28999999999999998"/>
    <n v="0.71"/>
  </r>
  <r>
    <x v="8"/>
    <x v="5"/>
    <n v="92"/>
    <n v="51128"/>
    <n v="544"/>
    <x v="85"/>
    <x v="1"/>
    <x v="2"/>
    <n v="4"/>
    <n v="67"/>
    <n v="0.81"/>
    <n v="0.18999999999999995"/>
  </r>
  <r>
    <x v="8"/>
    <x v="5"/>
    <n v="586"/>
    <n v="25278"/>
    <n v="812"/>
    <x v="383"/>
    <x v="2"/>
    <x v="2"/>
    <n v="23"/>
    <n v="24"/>
    <n v="0.5"/>
    <n v="0.5"/>
  </r>
  <r>
    <x v="8"/>
    <x v="5"/>
    <n v="372"/>
    <n v="29821"/>
    <n v="742"/>
    <x v="384"/>
    <x v="3"/>
    <x v="2"/>
    <n v="14"/>
    <n v="15"/>
    <n v="0.27"/>
    <n v="0.73"/>
  </r>
  <r>
    <x v="9"/>
    <x v="0"/>
    <n v="1925"/>
    <n v="29122"/>
    <n v="4480"/>
    <x v="385"/>
    <x v="0"/>
    <x v="0"/>
    <n v="16"/>
    <n v="60"/>
    <n v="0.42"/>
    <n v="0.58000000000000007"/>
  </r>
  <r>
    <x v="9"/>
    <x v="0"/>
    <n v="1805"/>
    <n v="25363"/>
    <n v="4107"/>
    <x v="308"/>
    <x v="1"/>
    <x v="0"/>
    <n v="10"/>
    <n v="54"/>
    <n v="0.84"/>
    <n v="0.16000000000000003"/>
  </r>
  <r>
    <x v="9"/>
    <x v="0"/>
    <n v="1587"/>
    <n v="60903"/>
    <n v="2679"/>
    <x v="234"/>
    <x v="2"/>
    <x v="0"/>
    <n v="8"/>
    <n v="63"/>
    <n v="0.24"/>
    <n v="0.76"/>
  </r>
  <r>
    <x v="9"/>
    <x v="0"/>
    <n v="1467"/>
    <n v="57145"/>
    <n v="2305"/>
    <x v="212"/>
    <x v="3"/>
    <x v="0"/>
    <n v="5"/>
    <n v="52"/>
    <n v="0.28999999999999998"/>
    <n v="0.71"/>
  </r>
  <r>
    <x v="9"/>
    <x v="1"/>
    <n v="3011"/>
    <n v="37308"/>
    <n v="7211"/>
    <x v="147"/>
    <x v="0"/>
    <x v="0"/>
    <n v="7"/>
    <n v="36"/>
    <n v="0.69"/>
    <n v="0.31000000000000005"/>
  </r>
  <r>
    <x v="9"/>
    <x v="1"/>
    <n v="3202"/>
    <n v="48887"/>
    <n v="4686"/>
    <x v="123"/>
    <x v="1"/>
    <x v="0"/>
    <n v="19"/>
    <n v="21"/>
    <n v="0.78"/>
    <n v="0.21999999999999997"/>
  </r>
  <r>
    <x v="9"/>
    <x v="1"/>
    <n v="1407"/>
    <n v="53232"/>
    <n v="4534"/>
    <x v="69"/>
    <x v="2"/>
    <x v="0"/>
    <n v="17"/>
    <n v="52"/>
    <n v="0.72"/>
    <n v="0.28000000000000003"/>
  </r>
  <r>
    <x v="9"/>
    <x v="1"/>
    <n v="1598"/>
    <n v="64811"/>
    <n v="2008"/>
    <x v="130"/>
    <x v="3"/>
    <x v="0"/>
    <n v="15"/>
    <n v="77"/>
    <n v="0.3"/>
    <n v="0.7"/>
  </r>
  <r>
    <x v="9"/>
    <x v="2"/>
    <n v="1921"/>
    <n v="97315"/>
    <n v="2892"/>
    <x v="241"/>
    <x v="0"/>
    <x v="0"/>
    <n v="2"/>
    <n v="41"/>
    <n v="0.74"/>
    <n v="0.26"/>
  </r>
  <r>
    <x v="9"/>
    <x v="2"/>
    <n v="2079"/>
    <n v="116593"/>
    <n v="2346"/>
    <x v="91"/>
    <x v="1"/>
    <x v="0"/>
    <n v="4"/>
    <n v="16"/>
    <n v="0.86"/>
    <n v="0.14000000000000001"/>
  </r>
  <r>
    <x v="9"/>
    <x v="2"/>
    <n v="160"/>
    <n v="158415"/>
    <n v="2135"/>
    <x v="386"/>
    <x v="2"/>
    <x v="0"/>
    <n v="15"/>
    <n v="9"/>
    <n v="0.4"/>
    <n v="0.6"/>
  </r>
  <r>
    <x v="9"/>
    <x v="2"/>
    <n v="319"/>
    <n v="177693"/>
    <n v="1588"/>
    <x v="235"/>
    <x v="3"/>
    <x v="0"/>
    <n v="9"/>
    <n v="67"/>
    <n v="0.67"/>
    <n v="0.32999999999999996"/>
  </r>
  <r>
    <x v="9"/>
    <x v="3"/>
    <n v="4890"/>
    <n v="52782"/>
    <n v="4310"/>
    <x v="30"/>
    <x v="0"/>
    <x v="0"/>
    <n v="21"/>
    <n v="69"/>
    <n v="0.18"/>
    <n v="0.82000000000000006"/>
  </r>
  <r>
    <x v="9"/>
    <x v="3"/>
    <n v="4143"/>
    <n v="20749"/>
    <n v="18696"/>
    <x v="259"/>
    <x v="1"/>
    <x v="0"/>
    <n v="2"/>
    <n v="50"/>
    <n v="0.55000000000000004"/>
    <n v="0.44999999999999996"/>
  </r>
  <r>
    <x v="9"/>
    <x v="3"/>
    <n v="8230"/>
    <n v="41102"/>
    <n v="6050"/>
    <x v="110"/>
    <x v="2"/>
    <x v="0"/>
    <n v="3"/>
    <n v="12"/>
    <n v="0.72"/>
    <n v="0.28000000000000003"/>
  </r>
  <r>
    <x v="9"/>
    <x v="3"/>
    <n v="7482"/>
    <n v="9069"/>
    <n v="20436"/>
    <x v="73"/>
    <x v="3"/>
    <x v="0"/>
    <n v="21"/>
    <n v="17"/>
    <n v="0.73"/>
    <n v="0.27"/>
  </r>
  <r>
    <x v="9"/>
    <x v="4"/>
    <n v="1290"/>
    <n v="10725"/>
    <n v="3704"/>
    <x v="20"/>
    <x v="0"/>
    <x v="0"/>
    <n v="21"/>
    <n v="1"/>
    <n v="0.49"/>
    <n v="0.51"/>
  </r>
  <r>
    <x v="9"/>
    <x v="4"/>
    <n v="653"/>
    <n v="7527"/>
    <n v="2541"/>
    <x v="247"/>
    <x v="1"/>
    <x v="0"/>
    <n v="11"/>
    <n v="61"/>
    <n v="0.18"/>
    <n v="0.82000000000000006"/>
  </r>
  <r>
    <x v="9"/>
    <x v="4"/>
    <n v="1891"/>
    <n v="12535"/>
    <n v="2549"/>
    <x v="41"/>
    <x v="2"/>
    <x v="0"/>
    <n v="22"/>
    <n v="47"/>
    <n v="0.33"/>
    <n v="0.66999999999999993"/>
  </r>
  <r>
    <x v="9"/>
    <x v="4"/>
    <n v="1255"/>
    <n v="9337"/>
    <n v="1387"/>
    <x v="8"/>
    <x v="3"/>
    <x v="0"/>
    <n v="18"/>
    <n v="40"/>
    <n v="0.38"/>
    <n v="0.62"/>
  </r>
  <r>
    <x v="9"/>
    <x v="5"/>
    <n v="860"/>
    <n v="12675"/>
    <n v="1207"/>
    <x v="84"/>
    <x v="0"/>
    <x v="0"/>
    <n v="19"/>
    <n v="37"/>
    <n v="0.79"/>
    <n v="0.20999999999999996"/>
  </r>
  <r>
    <x v="9"/>
    <x v="5"/>
    <n v="885"/>
    <n v="10583"/>
    <n v="1203"/>
    <x v="387"/>
    <x v="1"/>
    <x v="0"/>
    <n v="20"/>
    <n v="75"/>
    <n v="0.4"/>
    <n v="0.6"/>
  </r>
  <r>
    <x v="9"/>
    <x v="5"/>
    <n v="703"/>
    <n v="15636"/>
    <n v="1975"/>
    <x v="161"/>
    <x v="2"/>
    <x v="0"/>
    <n v="17"/>
    <n v="40"/>
    <n v="0.73"/>
    <n v="0.27"/>
  </r>
  <r>
    <x v="9"/>
    <x v="5"/>
    <n v="728"/>
    <n v="13544"/>
    <n v="1971"/>
    <x v="209"/>
    <x v="3"/>
    <x v="0"/>
    <n v="6"/>
    <n v="73"/>
    <n v="0.27"/>
    <n v="0.73"/>
  </r>
  <r>
    <x v="9"/>
    <x v="0"/>
    <n v="3249"/>
    <n v="30068"/>
    <n v="3893"/>
    <x v="185"/>
    <x v="0"/>
    <x v="1"/>
    <n v="3"/>
    <n v="58"/>
    <n v="0.68"/>
    <n v="0.31999999999999995"/>
  </r>
  <r>
    <x v="9"/>
    <x v="0"/>
    <n v="2993"/>
    <n v="21413"/>
    <n v="1104"/>
    <x v="87"/>
    <x v="1"/>
    <x v="1"/>
    <n v="10"/>
    <n v="63"/>
    <n v="0.47"/>
    <n v="0.53"/>
  </r>
  <r>
    <x v="9"/>
    <x v="0"/>
    <n v="1315"/>
    <n v="35424"/>
    <n v="7512"/>
    <x v="96"/>
    <x v="2"/>
    <x v="1"/>
    <n v="4"/>
    <n v="62"/>
    <n v="0.63"/>
    <n v="0.37"/>
  </r>
  <r>
    <x v="9"/>
    <x v="0"/>
    <n v="1058"/>
    <n v="26770"/>
    <n v="4723"/>
    <x v="172"/>
    <x v="3"/>
    <x v="1"/>
    <n v="1"/>
    <n v="54"/>
    <n v="0.41"/>
    <n v="0.59000000000000008"/>
  </r>
  <r>
    <x v="9"/>
    <x v="1"/>
    <n v="1094"/>
    <n v="35034"/>
    <n v="3695"/>
    <x v="172"/>
    <x v="0"/>
    <x v="1"/>
    <n v="17"/>
    <n v="33"/>
    <n v="0.76"/>
    <n v="0.24"/>
  </r>
  <r>
    <x v="9"/>
    <x v="1"/>
    <n v="902"/>
    <n v="33193"/>
    <n v="2240"/>
    <x v="126"/>
    <x v="1"/>
    <x v="1"/>
    <n v="21"/>
    <n v="15"/>
    <n v="0.4"/>
    <n v="0.6"/>
  </r>
  <r>
    <x v="9"/>
    <x v="1"/>
    <n v="1202"/>
    <n v="34089"/>
    <n v="1969"/>
    <x v="323"/>
    <x v="2"/>
    <x v="1"/>
    <n v="10"/>
    <n v="29"/>
    <n v="0.27"/>
    <n v="0.73"/>
  </r>
  <r>
    <x v="9"/>
    <x v="1"/>
    <n v="1010"/>
    <n v="32248"/>
    <n v="514"/>
    <x v="27"/>
    <x v="3"/>
    <x v="1"/>
    <n v="17"/>
    <n v="56"/>
    <n v="0.62"/>
    <n v="0.38"/>
  </r>
  <r>
    <x v="9"/>
    <x v="2"/>
    <n v="216"/>
    <n v="63850"/>
    <n v="1342"/>
    <x v="8"/>
    <x v="0"/>
    <x v="1"/>
    <n v="13"/>
    <n v="63"/>
    <n v="0.2"/>
    <n v="0.8"/>
  </r>
  <r>
    <x v="9"/>
    <x v="2"/>
    <n v="661"/>
    <n v="83249"/>
    <n v="1381"/>
    <x v="219"/>
    <x v="1"/>
    <x v="1"/>
    <n v="16"/>
    <n v="66"/>
    <n v="0.2"/>
    <n v="0.8"/>
  </r>
  <r>
    <x v="9"/>
    <x v="2"/>
    <n v="812"/>
    <n v="97943"/>
    <n v="1567"/>
    <x v="388"/>
    <x v="2"/>
    <x v="1"/>
    <n v="21"/>
    <n v="54"/>
    <n v="0.69"/>
    <n v="0.31000000000000005"/>
  </r>
  <r>
    <x v="9"/>
    <x v="2"/>
    <n v="1258"/>
    <n v="117342"/>
    <n v="1606"/>
    <x v="56"/>
    <x v="3"/>
    <x v="1"/>
    <n v="13"/>
    <n v="5"/>
    <n v="0.19"/>
    <n v="0.81"/>
  </r>
  <r>
    <x v="9"/>
    <x v="3"/>
    <n v="8532"/>
    <n v="29470"/>
    <n v="17187"/>
    <x v="81"/>
    <x v="0"/>
    <x v="1"/>
    <n v="13"/>
    <n v="18"/>
    <n v="0.33"/>
    <n v="0.66999999999999993"/>
  </r>
  <r>
    <x v="9"/>
    <x v="3"/>
    <n v="7363"/>
    <n v="33025"/>
    <n v="3240"/>
    <x v="362"/>
    <x v="1"/>
    <x v="1"/>
    <n v="13"/>
    <n v="41"/>
    <n v="0.67"/>
    <n v="0.32999999999999996"/>
  </r>
  <r>
    <x v="9"/>
    <x v="3"/>
    <n v="4165"/>
    <n v="7726"/>
    <n v="19818"/>
    <x v="72"/>
    <x v="2"/>
    <x v="1"/>
    <n v="4"/>
    <n v="8"/>
    <n v="0.16"/>
    <n v="0.84"/>
  </r>
  <r>
    <x v="9"/>
    <x v="3"/>
    <n v="2996"/>
    <n v="11281"/>
    <n v="5870"/>
    <x v="132"/>
    <x v="3"/>
    <x v="1"/>
    <n v="21"/>
    <n v="56"/>
    <n v="0.57999999999999996"/>
    <n v="0.42000000000000004"/>
  </r>
  <r>
    <x v="9"/>
    <x v="4"/>
    <n v="1362"/>
    <n v="5456"/>
    <n v="3116"/>
    <x v="233"/>
    <x v="0"/>
    <x v="1"/>
    <n v="2"/>
    <n v="67"/>
    <n v="0.12"/>
    <n v="0.88"/>
  </r>
  <r>
    <x v="9"/>
    <x v="4"/>
    <n v="783"/>
    <n v="5550"/>
    <n v="1864"/>
    <x v="301"/>
    <x v="1"/>
    <x v="1"/>
    <n v="15"/>
    <n v="39"/>
    <n v="0.25"/>
    <n v="0.75"/>
  </r>
  <r>
    <x v="9"/>
    <x v="4"/>
    <n v="1321"/>
    <n v="7667"/>
    <n v="2345"/>
    <x v="44"/>
    <x v="2"/>
    <x v="1"/>
    <n v="20"/>
    <n v="69"/>
    <n v="0.72"/>
    <n v="0.28000000000000003"/>
  </r>
  <r>
    <x v="9"/>
    <x v="4"/>
    <n v="742"/>
    <n v="7762"/>
    <n v="1093"/>
    <x v="171"/>
    <x v="3"/>
    <x v="1"/>
    <n v="8"/>
    <n v="60"/>
    <n v="0.43"/>
    <n v="0.57000000000000006"/>
  </r>
  <r>
    <x v="9"/>
    <x v="5"/>
    <n v="975"/>
    <n v="10456"/>
    <n v="983"/>
    <x v="389"/>
    <x v="0"/>
    <x v="1"/>
    <n v="2"/>
    <n v="28"/>
    <n v="0.32"/>
    <n v="0.67999999999999994"/>
  </r>
  <r>
    <x v="9"/>
    <x v="5"/>
    <n v="792"/>
    <n v="8458"/>
    <n v="840"/>
    <x v="234"/>
    <x v="1"/>
    <x v="1"/>
    <n v="13"/>
    <n v="53"/>
    <n v="0.85"/>
    <n v="0.15000000000000002"/>
  </r>
  <r>
    <x v="9"/>
    <x v="5"/>
    <n v="255"/>
    <n v="8816"/>
    <n v="1254"/>
    <x v="303"/>
    <x v="2"/>
    <x v="1"/>
    <n v="19"/>
    <n v="15"/>
    <n v="0.35"/>
    <n v="0.65"/>
  </r>
  <r>
    <x v="9"/>
    <x v="5"/>
    <n v="71"/>
    <n v="6818"/>
    <n v="1111"/>
    <x v="240"/>
    <x v="3"/>
    <x v="1"/>
    <n v="13"/>
    <n v="58"/>
    <n v="0.73"/>
    <n v="0.27"/>
  </r>
  <r>
    <x v="9"/>
    <x v="0"/>
    <n v="1933"/>
    <n v="19843"/>
    <n v="4647"/>
    <x v="80"/>
    <x v="0"/>
    <x v="2"/>
    <n v="2"/>
    <n v="59"/>
    <n v="0.23"/>
    <n v="0.77"/>
  </r>
  <r>
    <x v="9"/>
    <x v="0"/>
    <n v="2610"/>
    <n v="22546"/>
    <n v="4386"/>
    <x v="184"/>
    <x v="1"/>
    <x v="2"/>
    <n v="12"/>
    <n v="43"/>
    <n v="0.47"/>
    <n v="0.53"/>
  </r>
  <r>
    <x v="9"/>
    <x v="0"/>
    <n v="420"/>
    <n v="21885"/>
    <n v="1674"/>
    <x v="390"/>
    <x v="2"/>
    <x v="2"/>
    <n v="20"/>
    <n v="59"/>
    <n v="0.73"/>
    <n v="0.27"/>
  </r>
  <r>
    <x v="9"/>
    <x v="0"/>
    <n v="1096"/>
    <n v="24588"/>
    <n v="1413"/>
    <x v="187"/>
    <x v="3"/>
    <x v="2"/>
    <n v="18"/>
    <n v="49"/>
    <n v="0.4"/>
    <n v="0.6"/>
  </r>
  <r>
    <x v="9"/>
    <x v="1"/>
    <n v="711"/>
    <n v="36211"/>
    <n v="2454"/>
    <x v="161"/>
    <x v="0"/>
    <x v="2"/>
    <n v="14"/>
    <n v="65"/>
    <n v="0.53"/>
    <n v="0.47"/>
  </r>
  <r>
    <x v="9"/>
    <x v="1"/>
    <n v="445"/>
    <n v="1480"/>
    <n v="1558"/>
    <x v="293"/>
    <x v="1"/>
    <x v="2"/>
    <n v="14"/>
    <n v="2"/>
    <n v="0.69"/>
    <n v="0.31000000000000005"/>
  </r>
  <r>
    <x v="9"/>
    <x v="1"/>
    <n v="1198"/>
    <n v="51115"/>
    <n v="1729"/>
    <x v="126"/>
    <x v="2"/>
    <x v="2"/>
    <n v="17"/>
    <n v="10"/>
    <n v="0.77"/>
    <n v="0.22999999999999998"/>
  </r>
  <r>
    <x v="9"/>
    <x v="1"/>
    <n v="932"/>
    <n v="16384"/>
    <n v="833"/>
    <x v="73"/>
    <x v="3"/>
    <x v="2"/>
    <n v="1"/>
    <n v="25"/>
    <n v="0.63"/>
    <n v="0.37"/>
  </r>
  <r>
    <x v="9"/>
    <x v="2"/>
    <n v="368"/>
    <n v="39128"/>
    <n v="919"/>
    <x v="265"/>
    <x v="0"/>
    <x v="2"/>
    <n v="20"/>
    <n v="1"/>
    <n v="0.78"/>
    <n v="0.21999999999999997"/>
  </r>
  <r>
    <x v="9"/>
    <x v="2"/>
    <n v="501"/>
    <n v="92776"/>
    <n v="1479"/>
    <x v="107"/>
    <x v="1"/>
    <x v="2"/>
    <n v="8"/>
    <n v="44"/>
    <n v="0.37"/>
    <n v="0.63"/>
  </r>
  <r>
    <x v="9"/>
    <x v="2"/>
    <n v="651"/>
    <n v="48866"/>
    <n v="825"/>
    <x v="289"/>
    <x v="2"/>
    <x v="2"/>
    <n v="9"/>
    <n v="70"/>
    <n v="0.22"/>
    <n v="0.78"/>
  </r>
  <r>
    <x v="9"/>
    <x v="2"/>
    <n v="783"/>
    <n v="102515"/>
    <n v="1385"/>
    <x v="144"/>
    <x v="3"/>
    <x v="2"/>
    <n v="16"/>
    <n v="77"/>
    <n v="0.22"/>
    <n v="0.78"/>
  </r>
  <r>
    <x v="9"/>
    <x v="3"/>
    <n v="2890"/>
    <n v="9699"/>
    <n v="6154"/>
    <x v="28"/>
    <x v="0"/>
    <x v="2"/>
    <n v="12"/>
    <n v="15"/>
    <n v="0.11"/>
    <n v="0.89"/>
  </r>
  <r>
    <x v="9"/>
    <x v="3"/>
    <n v="1739"/>
    <n v="5348"/>
    <n v="8499"/>
    <x v="391"/>
    <x v="1"/>
    <x v="2"/>
    <n v="20"/>
    <n v="45"/>
    <n v="0.17"/>
    <n v="0.83"/>
  </r>
  <r>
    <x v="9"/>
    <x v="3"/>
    <n v="3426"/>
    <n v="26508"/>
    <n v="1833"/>
    <x v="184"/>
    <x v="2"/>
    <x v="2"/>
    <n v="12"/>
    <n v="52"/>
    <n v="0.27"/>
    <n v="0.73"/>
  </r>
  <r>
    <x v="9"/>
    <x v="3"/>
    <n v="2275"/>
    <n v="22157"/>
    <n v="4178"/>
    <x v="39"/>
    <x v="3"/>
    <x v="2"/>
    <n v="23"/>
    <n v="56"/>
    <n v="0.1"/>
    <n v="0.9"/>
  </r>
  <r>
    <x v="9"/>
    <x v="4"/>
    <n v="991"/>
    <n v="3885"/>
    <n v="1932"/>
    <x v="123"/>
    <x v="0"/>
    <x v="2"/>
    <n v="15"/>
    <n v="33"/>
    <n v="0.43"/>
    <n v="0.57000000000000006"/>
  </r>
  <r>
    <x v="9"/>
    <x v="4"/>
    <n v="536"/>
    <n v="3543"/>
    <n v="1452"/>
    <x v="79"/>
    <x v="1"/>
    <x v="2"/>
    <n v="5"/>
    <n v="77"/>
    <n v="0.64"/>
    <n v="0.36"/>
  </r>
  <r>
    <x v="9"/>
    <x v="4"/>
    <n v="917"/>
    <n v="6789"/>
    <n v="1456"/>
    <x v="132"/>
    <x v="2"/>
    <x v="2"/>
    <n v="5"/>
    <n v="5"/>
    <n v="0.27"/>
    <n v="0.73"/>
  </r>
  <r>
    <x v="9"/>
    <x v="4"/>
    <n v="462"/>
    <n v="6447"/>
    <n v="975"/>
    <x v="209"/>
    <x v="3"/>
    <x v="2"/>
    <n v="9"/>
    <n v="40"/>
    <n v="0.56999999999999995"/>
    <n v="0.43000000000000005"/>
  </r>
  <r>
    <x v="9"/>
    <x v="5"/>
    <n v="801"/>
    <n v="6230"/>
    <n v="42"/>
    <x v="392"/>
    <x v="0"/>
    <x v="2"/>
    <n v="17"/>
    <n v="66"/>
    <n v="0.2"/>
    <n v="0.8"/>
  </r>
  <r>
    <x v="9"/>
    <x v="5"/>
    <n v="440"/>
    <n v="6931"/>
    <n v="1223"/>
    <x v="393"/>
    <x v="1"/>
    <x v="2"/>
    <n v="17"/>
    <n v="73"/>
    <n v="0.88"/>
    <n v="0.12"/>
  </r>
  <r>
    <x v="9"/>
    <x v="5"/>
    <n v="786"/>
    <n v="6572"/>
    <n v="1230"/>
    <x v="257"/>
    <x v="2"/>
    <x v="2"/>
    <n v="20"/>
    <n v="4"/>
    <n v="0.43"/>
    <n v="0.57000000000000006"/>
  </r>
  <r>
    <x v="9"/>
    <x v="5"/>
    <n v="425"/>
    <n v="7274"/>
    <n v="2411"/>
    <x v="394"/>
    <x v="3"/>
    <x v="2"/>
    <n v="10"/>
    <n v="75"/>
    <n v="0.28000000000000003"/>
    <n v="0.72"/>
  </r>
  <r>
    <x v="10"/>
    <x v="0"/>
    <n v="1877"/>
    <n v="13272"/>
    <n v="3314"/>
    <x v="342"/>
    <x v="0"/>
    <x v="0"/>
    <n v="10"/>
    <n v="33"/>
    <n v="0.49"/>
    <n v="0.51"/>
  </r>
  <r>
    <x v="10"/>
    <x v="0"/>
    <n v="1544"/>
    <n v="12263"/>
    <n v="1801"/>
    <x v="238"/>
    <x v="1"/>
    <x v="0"/>
    <n v="1"/>
    <n v="40"/>
    <n v="0.88"/>
    <n v="0.12"/>
  </r>
  <r>
    <x v="10"/>
    <x v="0"/>
    <n v="1304"/>
    <n v="14929"/>
    <n v="3897"/>
    <x v="395"/>
    <x v="2"/>
    <x v="0"/>
    <n v="12"/>
    <n v="29"/>
    <n v="0.16"/>
    <n v="0.84"/>
  </r>
  <r>
    <x v="10"/>
    <x v="0"/>
    <n v="971"/>
    <n v="13920"/>
    <n v="2384"/>
    <x v="109"/>
    <x v="3"/>
    <x v="0"/>
    <n v="11"/>
    <n v="45"/>
    <n v="0.76"/>
    <n v="0.24"/>
  </r>
  <r>
    <x v="10"/>
    <x v="1"/>
    <n v="3995"/>
    <n v="143487"/>
    <n v="13357"/>
    <x v="34"/>
    <x v="0"/>
    <x v="0"/>
    <n v="10"/>
    <n v="49"/>
    <n v="0.6"/>
    <n v="0.4"/>
  </r>
  <r>
    <x v="10"/>
    <x v="1"/>
    <n v="4604"/>
    <n v="128970"/>
    <n v="3701"/>
    <x v="396"/>
    <x v="1"/>
    <x v="0"/>
    <n v="13"/>
    <n v="1"/>
    <n v="0.12"/>
    <n v="0.88"/>
  </r>
  <r>
    <x v="10"/>
    <x v="1"/>
    <n v="7027"/>
    <n v="174770"/>
    <n v="19561"/>
    <x v="397"/>
    <x v="2"/>
    <x v="0"/>
    <n v="12"/>
    <n v="39"/>
    <n v="0.24"/>
    <n v="0.76"/>
  </r>
  <r>
    <x v="10"/>
    <x v="1"/>
    <n v="7635"/>
    <n v="160253"/>
    <n v="9905"/>
    <x v="351"/>
    <x v="3"/>
    <x v="0"/>
    <n v="5"/>
    <n v="43"/>
    <n v="0.48"/>
    <n v="0.52"/>
  </r>
  <r>
    <x v="10"/>
    <x v="2"/>
    <n v="564"/>
    <n v="27157"/>
    <n v="1898"/>
    <x v="398"/>
    <x v="0"/>
    <x v="0"/>
    <n v="16"/>
    <n v="26"/>
    <n v="0.52"/>
    <n v="0.48"/>
  </r>
  <r>
    <x v="10"/>
    <x v="2"/>
    <n v="807"/>
    <n v="27369"/>
    <n v="1371"/>
    <x v="66"/>
    <x v="1"/>
    <x v="0"/>
    <n v="9"/>
    <n v="16"/>
    <n v="0.47"/>
    <n v="0.53"/>
  </r>
  <r>
    <x v="10"/>
    <x v="2"/>
    <n v="467"/>
    <n v="17674"/>
    <n v="1178"/>
    <x v="254"/>
    <x v="2"/>
    <x v="0"/>
    <n v="13"/>
    <n v="39"/>
    <n v="0.17"/>
    <n v="0.83"/>
  </r>
  <r>
    <x v="10"/>
    <x v="2"/>
    <n v="710"/>
    <n v="17887"/>
    <n v="651"/>
    <x v="317"/>
    <x v="3"/>
    <x v="0"/>
    <n v="1"/>
    <n v="13"/>
    <n v="0.73"/>
    <n v="0.27"/>
  </r>
  <r>
    <x v="10"/>
    <x v="3"/>
    <n v="2528"/>
    <n v="66692"/>
    <n v="6415"/>
    <x v="360"/>
    <x v="0"/>
    <x v="0"/>
    <n v="4"/>
    <n v="60"/>
    <n v="0.36"/>
    <n v="0.64"/>
  </r>
  <r>
    <x v="10"/>
    <x v="3"/>
    <n v="4391"/>
    <n v="148068"/>
    <n v="9945"/>
    <x v="399"/>
    <x v="1"/>
    <x v="0"/>
    <n v="1"/>
    <n v="18"/>
    <n v="0.39"/>
    <n v="0.61"/>
  </r>
  <r>
    <x v="10"/>
    <x v="3"/>
    <n v="2502"/>
    <n v="262109"/>
    <n v="3841"/>
    <x v="382"/>
    <x v="2"/>
    <x v="0"/>
    <n v="18"/>
    <n v="65"/>
    <n v="0.52"/>
    <n v="0.48"/>
  </r>
  <r>
    <x v="10"/>
    <x v="3"/>
    <n v="4364"/>
    <n v="343485"/>
    <n v="7371"/>
    <x v="123"/>
    <x v="3"/>
    <x v="0"/>
    <n v="23"/>
    <n v="60"/>
    <n v="0.69"/>
    <n v="0.31000000000000005"/>
  </r>
  <r>
    <x v="10"/>
    <x v="4"/>
    <n v="968"/>
    <n v="27181"/>
    <n v="2893"/>
    <x v="33"/>
    <x v="0"/>
    <x v="0"/>
    <n v="8"/>
    <n v="10"/>
    <n v="0.82"/>
    <n v="0.18000000000000005"/>
  </r>
  <r>
    <x v="10"/>
    <x v="4"/>
    <n v="1386"/>
    <n v="9164"/>
    <n v="3221"/>
    <x v="400"/>
    <x v="1"/>
    <x v="0"/>
    <n v="9"/>
    <n v="27"/>
    <n v="0.81"/>
    <n v="0.18999999999999995"/>
  </r>
  <r>
    <x v="10"/>
    <x v="4"/>
    <n v="1385"/>
    <n v="33349"/>
    <n v="2322"/>
    <x v="220"/>
    <x v="2"/>
    <x v="0"/>
    <n v="17"/>
    <n v="19"/>
    <n v="0.85"/>
    <n v="0.15000000000000002"/>
  </r>
  <r>
    <x v="10"/>
    <x v="4"/>
    <n v="1803"/>
    <n v="15333"/>
    <n v="2650"/>
    <x v="401"/>
    <x v="3"/>
    <x v="0"/>
    <n v="11"/>
    <n v="50"/>
    <n v="0.73"/>
    <n v="0.27"/>
  </r>
  <r>
    <x v="10"/>
    <x v="5"/>
    <n v="743"/>
    <n v="102145"/>
    <n v="420"/>
    <x v="386"/>
    <x v="0"/>
    <x v="0"/>
    <n v="15"/>
    <n v="6"/>
    <n v="0.72"/>
    <n v="0.28000000000000003"/>
  </r>
  <r>
    <x v="10"/>
    <x v="5"/>
    <n v="749"/>
    <n v="113080"/>
    <n v="1432"/>
    <x v="214"/>
    <x v="1"/>
    <x v="0"/>
    <n v="22"/>
    <n v="38"/>
    <n v="0.34"/>
    <n v="0.65999999999999992"/>
  </r>
  <r>
    <x v="10"/>
    <x v="5"/>
    <n v="200"/>
    <n v="60799"/>
    <n v="467"/>
    <x v="402"/>
    <x v="2"/>
    <x v="0"/>
    <n v="6"/>
    <n v="47"/>
    <n v="0.21"/>
    <n v="0.79"/>
  </r>
  <r>
    <x v="10"/>
    <x v="5"/>
    <n v="206"/>
    <n v="71734"/>
    <n v="1479"/>
    <x v="403"/>
    <x v="3"/>
    <x v="0"/>
    <n v="22"/>
    <n v="12"/>
    <n v="0.68"/>
    <n v="0.31999999999999995"/>
  </r>
  <r>
    <x v="10"/>
    <x v="0"/>
    <n v="2199"/>
    <n v="8381"/>
    <n v="4286"/>
    <x v="352"/>
    <x v="0"/>
    <x v="1"/>
    <n v="7"/>
    <n v="14"/>
    <n v="0.24"/>
    <n v="0.76"/>
  </r>
  <r>
    <x v="10"/>
    <x v="0"/>
    <n v="3164"/>
    <n v="14185"/>
    <n v="3952"/>
    <x v="394"/>
    <x v="1"/>
    <x v="1"/>
    <n v="23"/>
    <n v="18"/>
    <n v="0.53"/>
    <n v="0.47"/>
  </r>
  <r>
    <x v="10"/>
    <x v="0"/>
    <n v="452"/>
    <n v="3730"/>
    <n v="3281"/>
    <x v="404"/>
    <x v="2"/>
    <x v="1"/>
    <n v="5"/>
    <n v="35"/>
    <n v="0.47"/>
    <n v="0.53"/>
  </r>
  <r>
    <x v="10"/>
    <x v="0"/>
    <n v="1417"/>
    <n v="9535"/>
    <n v="2947"/>
    <x v="405"/>
    <x v="3"/>
    <x v="1"/>
    <n v="12"/>
    <n v="42"/>
    <n v="0.55000000000000004"/>
    <n v="0.44999999999999996"/>
  </r>
  <r>
    <x v="10"/>
    <x v="1"/>
    <n v="3190"/>
    <n v="33171"/>
    <n v="7520"/>
    <x v="399"/>
    <x v="0"/>
    <x v="1"/>
    <n v="4"/>
    <n v="51"/>
    <n v="0.25"/>
    <n v="0.75"/>
  </r>
  <r>
    <x v="10"/>
    <x v="1"/>
    <n v="4514"/>
    <n v="79087"/>
    <n v="5494"/>
    <x v="12"/>
    <x v="1"/>
    <x v="1"/>
    <n v="21"/>
    <n v="30"/>
    <n v="0.81"/>
    <n v="0.18999999999999995"/>
  </r>
  <r>
    <x v="10"/>
    <x v="1"/>
    <n v="796"/>
    <n v="121036"/>
    <n v="5128"/>
    <x v="387"/>
    <x v="2"/>
    <x v="1"/>
    <n v="2"/>
    <n v="21"/>
    <n v="0.64"/>
    <n v="0.36"/>
  </r>
  <r>
    <x v="10"/>
    <x v="1"/>
    <n v="2120"/>
    <n v="166952"/>
    <n v="3102"/>
    <x v="339"/>
    <x v="3"/>
    <x v="1"/>
    <n v="4"/>
    <n v="5"/>
    <n v="0.53"/>
    <n v="0.47"/>
  </r>
  <r>
    <x v="10"/>
    <x v="2"/>
    <n v="528"/>
    <n v="20425"/>
    <n v="884"/>
    <x v="210"/>
    <x v="0"/>
    <x v="1"/>
    <n v="14"/>
    <n v="67"/>
    <n v="0.22"/>
    <n v="0.78"/>
  </r>
  <r>
    <x v="10"/>
    <x v="2"/>
    <n v="323"/>
    <n v="15564"/>
    <n v="1591"/>
    <x v="129"/>
    <x v="1"/>
    <x v="1"/>
    <n v="16"/>
    <n v="48"/>
    <n v="0.86"/>
    <n v="0.14000000000000001"/>
  </r>
  <r>
    <x v="10"/>
    <x v="2"/>
    <n v="517"/>
    <n v="14113"/>
    <n v="91"/>
    <x v="406"/>
    <x v="2"/>
    <x v="1"/>
    <n v="17"/>
    <n v="8"/>
    <n v="0.75"/>
    <n v="0.25"/>
  </r>
  <r>
    <x v="10"/>
    <x v="2"/>
    <n v="312"/>
    <n v="9252"/>
    <n v="798"/>
    <x v="327"/>
    <x v="3"/>
    <x v="1"/>
    <n v="15"/>
    <n v="7"/>
    <n v="0.53"/>
    <n v="0.47"/>
  </r>
  <r>
    <x v="10"/>
    <x v="3"/>
    <n v="2915"/>
    <n v="96024"/>
    <n v="7454"/>
    <x v="244"/>
    <x v="0"/>
    <x v="1"/>
    <n v="20"/>
    <n v="54"/>
    <n v="0.27"/>
    <n v="0.73"/>
  </r>
  <r>
    <x v="10"/>
    <x v="3"/>
    <n v="4767"/>
    <n v="164860"/>
    <n v="3646"/>
    <x v="20"/>
    <x v="1"/>
    <x v="1"/>
    <n v="14"/>
    <n v="54"/>
    <n v="0.67"/>
    <n v="0.32999999999999996"/>
  </r>
  <r>
    <x v="10"/>
    <x v="3"/>
    <n v="1656"/>
    <n v="105390"/>
    <n v="9201"/>
    <x v="288"/>
    <x v="2"/>
    <x v="1"/>
    <n v="6"/>
    <n v="37"/>
    <n v="0.62"/>
    <n v="0.38"/>
  </r>
  <r>
    <x v="10"/>
    <x v="3"/>
    <n v="3508"/>
    <n v="174226"/>
    <n v="5394"/>
    <x v="271"/>
    <x v="3"/>
    <x v="1"/>
    <n v="4"/>
    <n v="73"/>
    <n v="0.24"/>
    <n v="0.76"/>
  </r>
  <r>
    <x v="10"/>
    <x v="4"/>
    <n v="579"/>
    <n v="2516"/>
    <n v="1693"/>
    <x v="399"/>
    <x v="0"/>
    <x v="1"/>
    <n v="4"/>
    <n v="57"/>
    <n v="0.16"/>
    <n v="0.84"/>
  </r>
  <r>
    <x v="10"/>
    <x v="4"/>
    <n v="224"/>
    <n v="15016"/>
    <n v="2457"/>
    <x v="209"/>
    <x v="1"/>
    <x v="1"/>
    <n v="22"/>
    <n v="58"/>
    <n v="0.6"/>
    <n v="0.4"/>
  </r>
  <r>
    <x v="10"/>
    <x v="4"/>
    <n v="2070"/>
    <n v="12994"/>
    <n v="2133"/>
    <x v="239"/>
    <x v="2"/>
    <x v="1"/>
    <n v="18"/>
    <n v="51"/>
    <n v="0.72"/>
    <n v="0.28000000000000003"/>
  </r>
  <r>
    <x v="10"/>
    <x v="4"/>
    <n v="1715"/>
    <n v="25494"/>
    <n v="2896"/>
    <x v="388"/>
    <x v="3"/>
    <x v="1"/>
    <n v="7"/>
    <n v="64"/>
    <n v="0.71"/>
    <n v="0.29000000000000004"/>
  </r>
  <r>
    <x v="10"/>
    <x v="5"/>
    <n v="293"/>
    <n v="25184"/>
    <n v="874"/>
    <x v="82"/>
    <x v="0"/>
    <x v="1"/>
    <n v="21"/>
    <n v="60"/>
    <n v="0.52"/>
    <n v="0.48"/>
  </r>
  <r>
    <x v="10"/>
    <x v="5"/>
    <n v="128"/>
    <n v="41647"/>
    <n v="704"/>
    <x v="407"/>
    <x v="1"/>
    <x v="1"/>
    <n v="22"/>
    <n v="61"/>
    <n v="0.71"/>
    <n v="0.29000000000000004"/>
  </r>
  <r>
    <x v="10"/>
    <x v="5"/>
    <n v="494"/>
    <n v="72915"/>
    <n v="543"/>
    <x v="62"/>
    <x v="2"/>
    <x v="1"/>
    <n v="2"/>
    <n v="25"/>
    <n v="0.75"/>
    <n v="0.25"/>
  </r>
  <r>
    <x v="10"/>
    <x v="5"/>
    <n v="329"/>
    <n v="89378"/>
    <n v="372"/>
    <x v="0"/>
    <x v="3"/>
    <x v="1"/>
    <n v="10"/>
    <n v="52"/>
    <n v="0.11"/>
    <n v="0.89"/>
  </r>
  <r>
    <x v="10"/>
    <x v="0"/>
    <n v="453"/>
    <n v="6893"/>
    <n v="2797"/>
    <x v="232"/>
    <x v="0"/>
    <x v="2"/>
    <n v="11"/>
    <n v="73"/>
    <n v="0.5"/>
    <n v="0.5"/>
  </r>
  <r>
    <x v="10"/>
    <x v="0"/>
    <n v="1492"/>
    <n v="4988"/>
    <n v="2420"/>
    <x v="90"/>
    <x v="1"/>
    <x v="2"/>
    <n v="9"/>
    <n v="58"/>
    <n v="0.18"/>
    <n v="0.82000000000000006"/>
  </r>
  <r>
    <x v="10"/>
    <x v="0"/>
    <n v="1050"/>
    <n v="9017"/>
    <n v="2666"/>
    <x v="184"/>
    <x v="2"/>
    <x v="2"/>
    <n v="20"/>
    <n v="22"/>
    <n v="0.28000000000000003"/>
    <n v="0.72"/>
  </r>
  <r>
    <x v="10"/>
    <x v="0"/>
    <n v="2089"/>
    <n v="7112"/>
    <n v="2288"/>
    <x v="408"/>
    <x v="3"/>
    <x v="2"/>
    <n v="22"/>
    <n v="57"/>
    <n v="0.86"/>
    <n v="0.14000000000000001"/>
  </r>
  <r>
    <x v="10"/>
    <x v="1"/>
    <n v="1693"/>
    <n v="100393"/>
    <n v="3620"/>
    <x v="143"/>
    <x v="0"/>
    <x v="2"/>
    <n v="22"/>
    <n v="61"/>
    <n v="0.65"/>
    <n v="0.35"/>
  </r>
  <r>
    <x v="10"/>
    <x v="1"/>
    <n v="2818"/>
    <n v="113174"/>
    <n v="1682"/>
    <x v="409"/>
    <x v="1"/>
    <x v="2"/>
    <n v="20"/>
    <n v="36"/>
    <n v="0.6"/>
    <n v="0.4"/>
  </r>
  <r>
    <x v="10"/>
    <x v="1"/>
    <n v="1333"/>
    <n v="43267"/>
    <n v="6622"/>
    <x v="410"/>
    <x v="2"/>
    <x v="2"/>
    <n v="8"/>
    <n v="53"/>
    <n v="0.3"/>
    <n v="0.7"/>
  </r>
  <r>
    <x v="10"/>
    <x v="1"/>
    <n v="2458"/>
    <n v="56048"/>
    <n v="4684"/>
    <x v="411"/>
    <x v="3"/>
    <x v="2"/>
    <n v="9"/>
    <n v="60"/>
    <n v="0.74"/>
    <n v="0.26"/>
  </r>
  <r>
    <x v="10"/>
    <x v="2"/>
    <n v="165"/>
    <n v="11693"/>
    <n v="307"/>
    <x v="144"/>
    <x v="0"/>
    <x v="2"/>
    <n v="20"/>
    <n v="12"/>
    <n v="0.42"/>
    <n v="0.58000000000000007"/>
  </r>
  <r>
    <x v="10"/>
    <x v="2"/>
    <n v="630"/>
    <n v="281"/>
    <n v="640"/>
    <x v="341"/>
    <x v="1"/>
    <x v="2"/>
    <n v="1"/>
    <n v="72"/>
    <n v="0.83"/>
    <n v="0.17000000000000004"/>
  </r>
  <r>
    <x v="10"/>
    <x v="2"/>
    <n v="24"/>
    <n v="22918"/>
    <n v="669"/>
    <x v="30"/>
    <x v="2"/>
    <x v="2"/>
    <n v="19"/>
    <n v="67"/>
    <n v="0.72"/>
    <n v="0.28000000000000003"/>
  </r>
  <r>
    <x v="10"/>
    <x v="2"/>
    <n v="489"/>
    <n v="11506"/>
    <n v="1002"/>
    <x v="412"/>
    <x v="3"/>
    <x v="2"/>
    <n v="15"/>
    <n v="22"/>
    <n v="0.89"/>
    <n v="0.10999999999999999"/>
  </r>
  <r>
    <x v="10"/>
    <x v="3"/>
    <n v="1472"/>
    <n v="135834"/>
    <n v="997"/>
    <x v="413"/>
    <x v="0"/>
    <x v="2"/>
    <n v="1"/>
    <n v="9"/>
    <n v="0.4"/>
    <n v="0.6"/>
  </r>
  <r>
    <x v="10"/>
    <x v="3"/>
    <n v="1771"/>
    <n v="69595"/>
    <n v="201"/>
    <x v="99"/>
    <x v="1"/>
    <x v="2"/>
    <n v="4"/>
    <n v="34"/>
    <n v="0.66"/>
    <n v="0.33999999999999997"/>
  </r>
  <r>
    <x v="10"/>
    <x v="3"/>
    <n v="1105"/>
    <n v="141667"/>
    <n v="5551"/>
    <x v="185"/>
    <x v="2"/>
    <x v="2"/>
    <n v="2"/>
    <n v="11"/>
    <n v="0.18"/>
    <n v="0.82000000000000006"/>
  </r>
  <r>
    <x v="10"/>
    <x v="3"/>
    <n v="1403"/>
    <n v="75428"/>
    <n v="4756"/>
    <x v="414"/>
    <x v="3"/>
    <x v="2"/>
    <n v="23"/>
    <n v="35"/>
    <n v="0.7"/>
    <n v="0.30000000000000004"/>
  </r>
  <r>
    <x v="10"/>
    <x v="4"/>
    <n v="799"/>
    <n v="11692"/>
    <n v="1971"/>
    <x v="358"/>
    <x v="0"/>
    <x v="2"/>
    <n v="20"/>
    <n v="21"/>
    <n v="0.51"/>
    <n v="0.49"/>
  </r>
  <r>
    <x v="10"/>
    <x v="4"/>
    <n v="430"/>
    <n v="7057"/>
    <n v="1078"/>
    <x v="18"/>
    <x v="1"/>
    <x v="2"/>
    <n v="13"/>
    <n v="49"/>
    <n v="0.55000000000000004"/>
    <n v="0.44999999999999996"/>
  </r>
  <r>
    <x v="10"/>
    <x v="4"/>
    <n v="1150"/>
    <n v="14839"/>
    <n v="2084"/>
    <x v="114"/>
    <x v="2"/>
    <x v="2"/>
    <n v="21"/>
    <n v="19"/>
    <n v="0.18"/>
    <n v="0.82000000000000006"/>
  </r>
  <r>
    <x v="10"/>
    <x v="4"/>
    <n v="782"/>
    <n v="10204"/>
    <n v="1191"/>
    <x v="415"/>
    <x v="3"/>
    <x v="2"/>
    <n v="5"/>
    <n v="59"/>
    <n v="0.44"/>
    <n v="0.56000000000000005"/>
  </r>
  <r>
    <x v="10"/>
    <x v="5"/>
    <n v="218"/>
    <n v="33295"/>
    <n v="360"/>
    <x v="148"/>
    <x v="0"/>
    <x v="2"/>
    <n v="22"/>
    <n v="29"/>
    <n v="0.48"/>
    <n v="0.52"/>
  </r>
  <r>
    <x v="10"/>
    <x v="5"/>
    <n v="329"/>
    <n v="46938"/>
    <n v="1152"/>
    <x v="19"/>
    <x v="1"/>
    <x v="2"/>
    <n v="2"/>
    <n v="73"/>
    <n v="0.42"/>
    <n v="0.58000000000000007"/>
  </r>
  <r>
    <x v="10"/>
    <x v="5"/>
    <n v="403"/>
    <n v="42618"/>
    <n v="313"/>
    <x v="257"/>
    <x v="2"/>
    <x v="2"/>
    <n v="1"/>
    <n v="16"/>
    <n v="0.76"/>
    <n v="0.24"/>
  </r>
  <r>
    <x v="10"/>
    <x v="5"/>
    <n v="514"/>
    <n v="56260"/>
    <n v="1105"/>
    <x v="416"/>
    <x v="3"/>
    <x v="2"/>
    <n v="10"/>
    <n v="28"/>
    <n v="0.42"/>
    <n v="0.58000000000000007"/>
  </r>
  <r>
    <x v="11"/>
    <x v="0"/>
    <n v="830"/>
    <n v="23219"/>
    <n v="2427"/>
    <x v="417"/>
    <x v="0"/>
    <x v="0"/>
    <n v="22"/>
    <n v="73"/>
    <n v="0.68"/>
    <n v="0.31999999999999995"/>
  </r>
  <r>
    <x v="11"/>
    <x v="0"/>
    <n v="578"/>
    <n v="23854"/>
    <n v="3215"/>
    <x v="418"/>
    <x v="1"/>
    <x v="0"/>
    <n v="14"/>
    <n v="17"/>
    <n v="0.51"/>
    <n v="0.49"/>
  </r>
  <r>
    <x v="11"/>
    <x v="0"/>
    <n v="1933"/>
    <n v="30531"/>
    <n v="1809"/>
    <x v="7"/>
    <x v="2"/>
    <x v="0"/>
    <n v="9"/>
    <n v="10"/>
    <n v="0.75"/>
    <n v="0.25"/>
  </r>
  <r>
    <x v="11"/>
    <x v="0"/>
    <n v="1681"/>
    <n v="31166"/>
    <n v="2598"/>
    <x v="97"/>
    <x v="3"/>
    <x v="0"/>
    <n v="4"/>
    <n v="25"/>
    <n v="0.56999999999999995"/>
    <n v="0.43000000000000005"/>
  </r>
  <r>
    <x v="11"/>
    <x v="1"/>
    <n v="2707"/>
    <n v="67885"/>
    <n v="2238"/>
    <x v="117"/>
    <x v="0"/>
    <x v="0"/>
    <n v="10"/>
    <n v="49"/>
    <n v="0.48"/>
    <n v="0.52"/>
  </r>
  <r>
    <x v="11"/>
    <x v="1"/>
    <n v="1253"/>
    <n v="77334"/>
    <n v="5792"/>
    <x v="419"/>
    <x v="1"/>
    <x v="0"/>
    <n v="4"/>
    <n v="75"/>
    <n v="0.14000000000000001"/>
    <n v="0.86"/>
  </r>
  <r>
    <x v="11"/>
    <x v="1"/>
    <n v="3076"/>
    <n v="43114"/>
    <n v="2868"/>
    <x v="420"/>
    <x v="2"/>
    <x v="0"/>
    <n v="21"/>
    <n v="67"/>
    <n v="0.64"/>
    <n v="0.36"/>
  </r>
  <r>
    <x v="11"/>
    <x v="1"/>
    <n v="1622"/>
    <n v="52563"/>
    <n v="6423"/>
    <x v="179"/>
    <x v="3"/>
    <x v="0"/>
    <n v="15"/>
    <n v="38"/>
    <n v="0.2"/>
    <n v="0.8"/>
  </r>
  <r>
    <x v="11"/>
    <x v="2"/>
    <n v="241"/>
    <n v="62487"/>
    <n v="770"/>
    <x v="305"/>
    <x v="0"/>
    <x v="0"/>
    <n v="1"/>
    <n v="17"/>
    <n v="0.78"/>
    <n v="0.21999999999999997"/>
  </r>
  <r>
    <x v="11"/>
    <x v="2"/>
    <n v="988"/>
    <n v="63018"/>
    <n v="2067"/>
    <x v="147"/>
    <x v="1"/>
    <x v="0"/>
    <n v="3"/>
    <n v="27"/>
    <n v="0.83"/>
    <n v="0.17000000000000004"/>
  </r>
  <r>
    <x v="11"/>
    <x v="2"/>
    <n v="491"/>
    <n v="111232"/>
    <n v="893"/>
    <x v="80"/>
    <x v="2"/>
    <x v="0"/>
    <n v="3"/>
    <n v="57"/>
    <n v="0.51"/>
    <n v="0.49"/>
  </r>
  <r>
    <x v="11"/>
    <x v="2"/>
    <n v="1238"/>
    <n v="111763"/>
    <n v="2189"/>
    <x v="349"/>
    <x v="3"/>
    <x v="0"/>
    <n v="1"/>
    <n v="7"/>
    <n v="0.68"/>
    <n v="0.31999999999999995"/>
  </r>
  <r>
    <x v="11"/>
    <x v="3"/>
    <n v="2175"/>
    <n v="184805"/>
    <n v="3728"/>
    <x v="421"/>
    <x v="0"/>
    <x v="0"/>
    <n v="14"/>
    <n v="22"/>
    <n v="0.42"/>
    <n v="0.58000000000000007"/>
  </r>
  <r>
    <x v="11"/>
    <x v="3"/>
    <n v="901"/>
    <n v="224352"/>
    <n v="5205"/>
    <x v="159"/>
    <x v="1"/>
    <x v="0"/>
    <n v="1"/>
    <n v="31"/>
    <n v="0.37"/>
    <n v="0.63"/>
  </r>
  <r>
    <x v="11"/>
    <x v="3"/>
    <n v="2816"/>
    <n v="14917"/>
    <n v="2229"/>
    <x v="244"/>
    <x v="2"/>
    <x v="0"/>
    <n v="13"/>
    <n v="15"/>
    <n v="0.63"/>
    <n v="0.37"/>
  </r>
  <r>
    <x v="11"/>
    <x v="3"/>
    <n v="1541"/>
    <n v="54464"/>
    <n v="3706"/>
    <x v="422"/>
    <x v="3"/>
    <x v="0"/>
    <n v="16"/>
    <n v="14"/>
    <n v="0.65"/>
    <n v="0.35"/>
  </r>
  <r>
    <x v="11"/>
    <x v="4"/>
    <n v="2004"/>
    <n v="56106"/>
    <n v="2254"/>
    <x v="423"/>
    <x v="0"/>
    <x v="0"/>
    <n v="16"/>
    <n v="10"/>
    <n v="0.88"/>
    <n v="0.12"/>
  </r>
  <r>
    <x v="11"/>
    <x v="4"/>
    <n v="1433"/>
    <n v="59895"/>
    <n v="5336"/>
    <x v="424"/>
    <x v="1"/>
    <x v="0"/>
    <n v="10"/>
    <n v="22"/>
    <n v="0.86"/>
    <n v="0.14000000000000001"/>
  </r>
  <r>
    <x v="11"/>
    <x v="4"/>
    <n v="1557"/>
    <n v="60482"/>
    <n v="646"/>
    <x v="425"/>
    <x v="2"/>
    <x v="0"/>
    <n v="8"/>
    <n v="51"/>
    <n v="0.71"/>
    <n v="0.29000000000000004"/>
  </r>
  <r>
    <x v="11"/>
    <x v="4"/>
    <n v="986"/>
    <n v="64272"/>
    <n v="3728"/>
    <x v="178"/>
    <x v="3"/>
    <x v="0"/>
    <n v="20"/>
    <n v="68"/>
    <n v="0.36"/>
    <n v="0.64"/>
  </r>
  <r>
    <x v="11"/>
    <x v="5"/>
    <n v="238"/>
    <n v="33546"/>
    <n v="329"/>
    <x v="7"/>
    <x v="0"/>
    <x v="0"/>
    <n v="22"/>
    <n v="59"/>
    <n v="0.25"/>
    <n v="0.75"/>
  </r>
  <r>
    <x v="11"/>
    <x v="5"/>
    <n v="76"/>
    <n v="22974"/>
    <n v="77"/>
    <x v="264"/>
    <x v="1"/>
    <x v="0"/>
    <n v="16"/>
    <n v="11"/>
    <n v="0.41"/>
    <n v="0.59000000000000008"/>
  </r>
  <r>
    <x v="11"/>
    <x v="5"/>
    <n v="248"/>
    <n v="30845"/>
    <n v="572"/>
    <x v="426"/>
    <x v="2"/>
    <x v="0"/>
    <n v="13"/>
    <n v="57"/>
    <n v="0.42"/>
    <n v="0.58000000000000007"/>
  </r>
  <r>
    <x v="11"/>
    <x v="5"/>
    <n v="86"/>
    <n v="20273"/>
    <n v="319"/>
    <x v="23"/>
    <x v="3"/>
    <x v="0"/>
    <n v="13"/>
    <n v="57"/>
    <n v="0.21"/>
    <n v="0.79"/>
  </r>
  <r>
    <x v="11"/>
    <x v="0"/>
    <n v="2764"/>
    <n v="11543"/>
    <n v="3489"/>
    <x v="232"/>
    <x v="0"/>
    <x v="1"/>
    <n v="21"/>
    <n v="47"/>
    <n v="0.35"/>
    <n v="0.65"/>
  </r>
  <r>
    <x v="11"/>
    <x v="0"/>
    <n v="881"/>
    <n v="18712"/>
    <n v="445"/>
    <x v="427"/>
    <x v="1"/>
    <x v="1"/>
    <n v="7"/>
    <n v="43"/>
    <n v="0.74"/>
    <n v="0.26"/>
  </r>
  <r>
    <x v="11"/>
    <x v="0"/>
    <n v="2624"/>
    <n v="17120"/>
    <n v="6565"/>
    <x v="301"/>
    <x v="2"/>
    <x v="1"/>
    <n v="18"/>
    <n v="77"/>
    <n v="0.87"/>
    <n v="0.13"/>
  </r>
  <r>
    <x v="11"/>
    <x v="0"/>
    <n v="740"/>
    <n v="24289"/>
    <n v="3522"/>
    <x v="428"/>
    <x v="3"/>
    <x v="1"/>
    <n v="16"/>
    <n v="58"/>
    <n v="0.21"/>
    <n v="0.79"/>
  </r>
  <r>
    <x v="11"/>
    <x v="1"/>
    <n v="547"/>
    <n v="29336"/>
    <n v="2920"/>
    <x v="53"/>
    <x v="0"/>
    <x v="1"/>
    <n v="22"/>
    <n v="22"/>
    <n v="0.62"/>
    <n v="0.38"/>
  </r>
  <r>
    <x v="11"/>
    <x v="1"/>
    <n v="750"/>
    <n v="38762"/>
    <n v="1994"/>
    <x v="384"/>
    <x v="1"/>
    <x v="1"/>
    <n v="14"/>
    <n v="68"/>
    <n v="0.81"/>
    <n v="0.18999999999999995"/>
  </r>
  <r>
    <x v="11"/>
    <x v="1"/>
    <n v="1455"/>
    <n v="40596"/>
    <n v="2418"/>
    <x v="173"/>
    <x v="2"/>
    <x v="1"/>
    <n v="21"/>
    <n v="46"/>
    <n v="0.65"/>
    <n v="0.35"/>
  </r>
  <r>
    <x v="11"/>
    <x v="1"/>
    <n v="1658"/>
    <n v="50022"/>
    <n v="1492"/>
    <x v="32"/>
    <x v="3"/>
    <x v="1"/>
    <n v="6"/>
    <n v="38"/>
    <n v="0.55000000000000004"/>
    <n v="0.44999999999999996"/>
  </r>
  <r>
    <x v="11"/>
    <x v="2"/>
    <n v="260"/>
    <n v="82550"/>
    <n v="901"/>
    <x v="349"/>
    <x v="0"/>
    <x v="1"/>
    <n v="12"/>
    <n v="3"/>
    <n v="0.69"/>
    <n v="0.31000000000000005"/>
  </r>
  <r>
    <x v="11"/>
    <x v="2"/>
    <n v="380"/>
    <n v="90725"/>
    <n v="1207"/>
    <x v="387"/>
    <x v="1"/>
    <x v="1"/>
    <n v="20"/>
    <n v="57"/>
    <n v="0.43"/>
    <n v="0.57000000000000006"/>
  </r>
  <r>
    <x v="11"/>
    <x v="2"/>
    <n v="594"/>
    <n v="24082"/>
    <n v="741"/>
    <x v="106"/>
    <x v="2"/>
    <x v="1"/>
    <n v="16"/>
    <n v="17"/>
    <n v="0.54"/>
    <n v="0.45999999999999996"/>
  </r>
  <r>
    <x v="11"/>
    <x v="2"/>
    <n v="714"/>
    <n v="32257"/>
    <n v="1047"/>
    <x v="279"/>
    <x v="3"/>
    <x v="1"/>
    <n v="1"/>
    <n v="41"/>
    <n v="0.53"/>
    <n v="0.47"/>
  </r>
  <r>
    <x v="11"/>
    <x v="3"/>
    <n v="1431"/>
    <n v="109089"/>
    <n v="1668"/>
    <x v="205"/>
    <x v="0"/>
    <x v="1"/>
    <n v="18"/>
    <n v="5"/>
    <n v="0.56000000000000005"/>
    <n v="0.43999999999999995"/>
  </r>
  <r>
    <x v="11"/>
    <x v="3"/>
    <n v="913"/>
    <n v="123158"/>
    <n v="3407"/>
    <x v="144"/>
    <x v="1"/>
    <x v="1"/>
    <n v="6"/>
    <n v="28"/>
    <n v="0.7"/>
    <n v="0.30000000000000004"/>
  </r>
  <r>
    <x v="11"/>
    <x v="3"/>
    <n v="2549"/>
    <n v="34487"/>
    <n v="3519"/>
    <x v="8"/>
    <x v="2"/>
    <x v="1"/>
    <n v="9"/>
    <n v="6"/>
    <n v="0.83"/>
    <n v="0.17000000000000004"/>
  </r>
  <r>
    <x v="11"/>
    <x v="3"/>
    <n v="2031"/>
    <n v="48556"/>
    <n v="5258"/>
    <x v="231"/>
    <x v="3"/>
    <x v="1"/>
    <n v="23"/>
    <n v="67"/>
    <n v="0.16"/>
    <n v="0.84"/>
  </r>
  <r>
    <x v="11"/>
    <x v="4"/>
    <n v="1080"/>
    <n v="32510"/>
    <n v="2070"/>
    <x v="38"/>
    <x v="0"/>
    <x v="1"/>
    <n v="22"/>
    <n v="20"/>
    <n v="0.69"/>
    <n v="0.31000000000000005"/>
  </r>
  <r>
    <x v="11"/>
    <x v="4"/>
    <n v="183"/>
    <n v="50011"/>
    <n v="3311"/>
    <x v="135"/>
    <x v="1"/>
    <x v="1"/>
    <n v="17"/>
    <n v="77"/>
    <n v="0.66"/>
    <n v="0.33999999999999997"/>
  </r>
  <r>
    <x v="11"/>
    <x v="4"/>
    <n v="2291"/>
    <n v="29301"/>
    <n v="1637"/>
    <x v="429"/>
    <x v="2"/>
    <x v="1"/>
    <n v="4"/>
    <n v="16"/>
    <n v="0.87"/>
    <n v="0.13"/>
  </r>
  <r>
    <x v="11"/>
    <x v="4"/>
    <n v="1394"/>
    <n v="46801"/>
    <n v="2878"/>
    <x v="81"/>
    <x v="3"/>
    <x v="1"/>
    <n v="16"/>
    <n v="11"/>
    <n v="0.69"/>
    <n v="0.31000000000000005"/>
  </r>
  <r>
    <x v="11"/>
    <x v="5"/>
    <n v="103"/>
    <n v="15544"/>
    <n v="21"/>
    <x v="423"/>
    <x v="0"/>
    <x v="1"/>
    <n v="8"/>
    <n v="2"/>
    <n v="0.38"/>
    <n v="0.62"/>
  </r>
  <r>
    <x v="11"/>
    <x v="5"/>
    <n v="148"/>
    <n v="16002"/>
    <n v="334"/>
    <x v="430"/>
    <x v="1"/>
    <x v="1"/>
    <n v="4"/>
    <n v="67"/>
    <n v="0.49"/>
    <n v="0.51"/>
  </r>
  <r>
    <x v="11"/>
    <x v="5"/>
    <n v="62"/>
    <n v="19457"/>
    <n v="89"/>
    <x v="268"/>
    <x v="2"/>
    <x v="1"/>
    <n v="23"/>
    <n v="24"/>
    <n v="0.84"/>
    <n v="0.16000000000000003"/>
  </r>
  <r>
    <x v="11"/>
    <x v="5"/>
    <n v="107"/>
    <n v="19915"/>
    <n v="401"/>
    <x v="431"/>
    <x v="3"/>
    <x v="1"/>
    <n v="14"/>
    <n v="15"/>
    <n v="0.9"/>
    <n v="9.9999999999999978E-2"/>
  </r>
  <r>
    <x v="11"/>
    <x v="0"/>
    <n v="1188"/>
    <n v="18928"/>
    <n v="2152"/>
    <x v="432"/>
    <x v="0"/>
    <x v="2"/>
    <n v="16"/>
    <n v="60"/>
    <n v="0.19"/>
    <n v="0.81"/>
  </r>
  <r>
    <x v="11"/>
    <x v="0"/>
    <n v="1680"/>
    <n v="8845"/>
    <n v="1999"/>
    <x v="185"/>
    <x v="1"/>
    <x v="2"/>
    <n v="10"/>
    <n v="54"/>
    <n v="0.46"/>
    <n v="0.54"/>
  </r>
  <r>
    <x v="11"/>
    <x v="0"/>
    <n v="785"/>
    <n v="19166"/>
    <n v="2932"/>
    <x v="433"/>
    <x v="2"/>
    <x v="2"/>
    <n v="8"/>
    <n v="63"/>
    <n v="0.68"/>
    <n v="0.31999999999999995"/>
  </r>
  <r>
    <x v="11"/>
    <x v="0"/>
    <n v="1277"/>
    <n v="9082"/>
    <n v="2779"/>
    <x v="430"/>
    <x v="3"/>
    <x v="2"/>
    <n v="5"/>
    <n v="52"/>
    <n v="0.85"/>
    <n v="0.15000000000000002"/>
  </r>
  <r>
    <x v="11"/>
    <x v="1"/>
    <n v="711"/>
    <n v="33191"/>
    <n v="2420"/>
    <x v="434"/>
    <x v="0"/>
    <x v="2"/>
    <n v="7"/>
    <n v="36"/>
    <n v="0.62"/>
    <n v="0.38"/>
  </r>
  <r>
    <x v="11"/>
    <x v="1"/>
    <n v="1089"/>
    <n v="6703"/>
    <n v="3314"/>
    <x v="201"/>
    <x v="1"/>
    <x v="2"/>
    <n v="19"/>
    <n v="21"/>
    <n v="0.78"/>
    <n v="0.21999999999999997"/>
  </r>
  <r>
    <x v="11"/>
    <x v="1"/>
    <n v="633"/>
    <n v="55333"/>
    <n v="131"/>
    <x v="138"/>
    <x v="2"/>
    <x v="2"/>
    <n v="17"/>
    <n v="52"/>
    <n v="0.35"/>
    <n v="0.65"/>
  </r>
  <r>
    <x v="11"/>
    <x v="1"/>
    <n v="1011"/>
    <n v="28845"/>
    <n v="1025"/>
    <x v="272"/>
    <x v="3"/>
    <x v="2"/>
    <n v="15"/>
    <n v="77"/>
    <n v="0.75"/>
    <n v="0.25"/>
  </r>
  <r>
    <x v="11"/>
    <x v="2"/>
    <n v="135"/>
    <n v="43978"/>
    <n v="175"/>
    <x v="294"/>
    <x v="0"/>
    <x v="2"/>
    <n v="2"/>
    <n v="41"/>
    <n v="0.66"/>
    <n v="0.33999999999999997"/>
  </r>
  <r>
    <x v="11"/>
    <x v="2"/>
    <n v="205"/>
    <n v="53258"/>
    <n v="1149"/>
    <x v="435"/>
    <x v="1"/>
    <x v="2"/>
    <n v="4"/>
    <n v="16"/>
    <n v="0.28000000000000003"/>
    <n v="0.72"/>
  </r>
  <r>
    <x v="11"/>
    <x v="2"/>
    <n v="556"/>
    <n v="36489"/>
    <n v="375"/>
    <x v="427"/>
    <x v="2"/>
    <x v="2"/>
    <n v="15"/>
    <n v="9"/>
    <n v="0.61"/>
    <n v="0.39"/>
  </r>
  <r>
    <x v="11"/>
    <x v="2"/>
    <n v="627"/>
    <n v="45769"/>
    <n v="1350"/>
    <x v="67"/>
    <x v="3"/>
    <x v="2"/>
    <n v="9"/>
    <n v="67"/>
    <n v="0.21"/>
    <n v="0.79"/>
  </r>
  <r>
    <x v="11"/>
    <x v="3"/>
    <n v="692"/>
    <n v="101841"/>
    <n v="706"/>
    <x v="151"/>
    <x v="0"/>
    <x v="2"/>
    <n v="21"/>
    <n v="69"/>
    <n v="0.23"/>
    <n v="0.77"/>
  </r>
  <r>
    <x v="11"/>
    <x v="3"/>
    <n v="854"/>
    <n v="47123"/>
    <n v="2072"/>
    <x v="436"/>
    <x v="1"/>
    <x v="2"/>
    <n v="2"/>
    <n v="50"/>
    <n v="0.63"/>
    <n v="0.37"/>
  </r>
  <r>
    <x v="11"/>
    <x v="3"/>
    <n v="696"/>
    <n v="76112"/>
    <n v="1028"/>
    <x v="416"/>
    <x v="2"/>
    <x v="2"/>
    <n v="3"/>
    <n v="12"/>
    <n v="0.31"/>
    <n v="0.69"/>
  </r>
  <r>
    <x v="11"/>
    <x v="3"/>
    <n v="857"/>
    <n v="21394"/>
    <n v="2395"/>
    <x v="59"/>
    <x v="3"/>
    <x v="2"/>
    <n v="21"/>
    <n v="17"/>
    <n v="0.6"/>
    <n v="0.4"/>
  </r>
  <r>
    <x v="11"/>
    <x v="4"/>
    <n v="1133"/>
    <n v="16198"/>
    <n v="2626"/>
    <x v="291"/>
    <x v="0"/>
    <x v="2"/>
    <n v="21"/>
    <n v="1"/>
    <n v="0.87"/>
    <n v="0.13"/>
  </r>
  <r>
    <x v="11"/>
    <x v="4"/>
    <n v="954"/>
    <n v="56582"/>
    <n v="2047"/>
    <x v="28"/>
    <x v="1"/>
    <x v="2"/>
    <n v="11"/>
    <n v="61"/>
    <n v="0.19"/>
    <n v="0.81"/>
  </r>
  <r>
    <x v="11"/>
    <x v="4"/>
    <n v="751"/>
    <n v="5417"/>
    <n v="1364"/>
    <x v="195"/>
    <x v="2"/>
    <x v="2"/>
    <n v="22"/>
    <n v="47"/>
    <n v="0.56999999999999995"/>
    <n v="0.43000000000000005"/>
  </r>
  <r>
    <x v="11"/>
    <x v="4"/>
    <n v="572"/>
    <n v="45802"/>
    <n v="786"/>
    <x v="22"/>
    <x v="3"/>
    <x v="2"/>
    <n v="18"/>
    <n v="40"/>
    <n v="0.46"/>
    <n v="0.54"/>
  </r>
  <r>
    <x v="11"/>
    <x v="5"/>
    <n v="155"/>
    <n v="17443"/>
    <n v="226"/>
    <x v="437"/>
    <x v="0"/>
    <x v="2"/>
    <n v="19"/>
    <n v="37"/>
    <n v="0.59"/>
    <n v="0.41000000000000003"/>
  </r>
  <r>
    <x v="11"/>
    <x v="5"/>
    <n v="116"/>
    <n v="16542"/>
    <n v="287"/>
    <x v="65"/>
    <x v="1"/>
    <x v="2"/>
    <n v="20"/>
    <n v="75"/>
    <n v="0.67"/>
    <n v="0.32999999999999996"/>
  </r>
  <r>
    <x v="11"/>
    <x v="5"/>
    <n v="132"/>
    <n v="11177"/>
    <n v="209"/>
    <x v="438"/>
    <x v="2"/>
    <x v="2"/>
    <n v="17"/>
    <n v="40"/>
    <n v="0.24"/>
    <n v="0.76"/>
  </r>
  <r>
    <x v="11"/>
    <x v="5"/>
    <n v="92"/>
    <n v="10276"/>
    <n v="270"/>
    <x v="439"/>
    <x v="3"/>
    <x v="2"/>
    <n v="6"/>
    <n v="73"/>
    <n v="0.47"/>
    <n v="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24BD0-8EB1-45EF-AAC1-D1FD4AE69E7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9:J21" firstHeaderRow="1" firstDataRow="1" firstDataCol="1"/>
  <pivotFields count="2">
    <pivotField axis="axisRow" showAll="0">
      <items count="13">
        <item x="0"/>
        <item h="1" x="1"/>
        <item h="1" x="2"/>
        <item h="1" x="3"/>
        <item h="1" x="4"/>
        <item h="1" x="5"/>
        <item h="1" x="6"/>
        <item h="1" x="10"/>
        <item h="1" x="7"/>
        <item h="1" x="8"/>
        <item h="1" x="9"/>
        <item h="1" x="11"/>
        <item t="default"/>
      </items>
    </pivotField>
    <pivotField dataField="1" numFmtId="167" showAll="0"/>
  </pivotFields>
  <rowFields count="1">
    <field x="0"/>
  </rowFields>
  <rowItems count="2">
    <i>
      <x/>
    </i>
    <i t="grand">
      <x/>
    </i>
  </rowItems>
  <colItems count="1">
    <i/>
  </colItems>
  <dataFields count="1">
    <dataField name="Sum of Income Goal"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0A689-04E6-468E-BB43-C5E386AE1987}" name="income vs expense"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O3:R17" firstHeaderRow="1" firstDataRow="2" firstDataCol="1"/>
  <pivotFields count="7">
    <pivotField axis="axisRow" compact="0" outline="0" showAll="0">
      <items count="13">
        <item x="0"/>
        <item x="1"/>
        <item x="2"/>
        <item x="3"/>
        <item x="4"/>
        <item x="5"/>
        <item x="6"/>
        <item x="10"/>
        <item x="7"/>
        <item x="8"/>
        <item x="9"/>
        <item x="11"/>
        <item t="default"/>
      </items>
    </pivotField>
    <pivotField axis="axisCol" compact="0" outline="0" showAll="0">
      <items count="3">
        <item x="0"/>
        <item x="1"/>
        <item t="default"/>
      </items>
    </pivotField>
    <pivotField compact="0" outline="0" showAll="0"/>
    <pivotField compact="0" outline="0" showAll="0"/>
    <pivotField dataField="1" compact="0" numFmtId="164"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4">
    <chartFormat chart="6" format="2" series="1">
      <pivotArea type="data" outline="0" fieldPosition="0">
        <references count="2">
          <reference field="4294967294" count="1" selected="0">
            <x v="0"/>
          </reference>
          <reference field="1" count="1" selected="0">
            <x v="1"/>
          </reference>
        </references>
      </pivotArea>
    </chartFormat>
    <chartFormat chart="6" format="3" series="1">
      <pivotArea type="data" outline="0" fieldPosition="0">
        <references count="2">
          <reference field="4294967294" count="1" selected="0">
            <x v="0"/>
          </reference>
          <reference field="1" count="1" selected="0">
            <x v="0"/>
          </reference>
        </references>
      </pivotArea>
    </chartFormat>
    <chartFormat chart="8" format="4" series="1">
      <pivotArea type="data" outline="0" fieldPosition="0">
        <references count="2">
          <reference field="4294967294" count="1" selected="0">
            <x v="0"/>
          </reference>
          <reference field="1" count="1" selected="0">
            <x v="1"/>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1013E-223B-4EA3-BEA4-1125220D5E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5:AE8" firstHeaderRow="1" firstDataRow="1" firstDataCol="1"/>
  <pivotFields count="7">
    <pivotField axis="axisRow" showAll="0">
      <items count="13">
        <item x="0"/>
        <item h="1" x="1"/>
        <item h="1" x="2"/>
        <item h="1" x="3"/>
        <item h="1" x="4"/>
        <item h="1" x="5"/>
        <item h="1" x="6"/>
        <item h="1" x="10"/>
        <item h="1" x="7"/>
        <item h="1" x="8"/>
        <item h="1" x="9"/>
        <item h="1" x="11"/>
        <item t="default"/>
      </items>
    </pivotField>
    <pivotField showAll="0"/>
    <pivotField showAll="0"/>
    <pivotField showAll="0"/>
    <pivotField dataField="1" numFmtId="164" showAll="0"/>
    <pivotField showAll="0"/>
    <pivotField axis="axisRow" showAll="0">
      <items count="4">
        <item x="1"/>
        <item h="1" x="0"/>
        <item h="1" x="2"/>
        <item t="default"/>
      </items>
    </pivotField>
  </pivotFields>
  <rowFields count="2">
    <field x="0"/>
    <field x="6"/>
  </rowFields>
  <rowItems count="3">
    <i>
      <x/>
    </i>
    <i r="1">
      <x/>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1C92F-5B30-4299-A130-4D06B692EC72}"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Z4:AB20" firstHeaderRow="2" firstDataRow="2" firstDataCol="2"/>
  <pivotFields count="7">
    <pivotField compact="0" outline="0" showAll="0">
      <items count="13">
        <item h="1" x="0"/>
        <item h="1" x="1"/>
        <item x="2"/>
        <item h="1" x="3"/>
        <item h="1" x="4"/>
        <item h="1" x="5"/>
        <item h="1" x="6"/>
        <item h="1" x="10"/>
        <item h="1" x="7"/>
        <item h="1" x="8"/>
        <item h="1" x="9"/>
        <item h="1" x="11"/>
        <item t="default"/>
      </items>
    </pivotField>
    <pivotField axis="axisRow" compact="0" outline="0" showAll="0">
      <items count="3">
        <item x="0"/>
        <item h="1" x="1"/>
        <item t="default"/>
      </items>
    </pivotField>
    <pivotField compact="0" outline="0" showAll="0">
      <items count="6">
        <item x="0"/>
        <item x="3"/>
        <item x="1"/>
        <item x="4"/>
        <item x="2"/>
        <item t="default"/>
      </items>
    </pivotField>
    <pivotField axis="axisRow" compact="0" outline="0" showAll="0" measureFilter="1">
      <items count="24">
        <item x="0"/>
        <item x="21"/>
        <item x="1"/>
        <item x="12"/>
        <item x="22"/>
        <item x="16"/>
        <item x="2"/>
        <item x="3"/>
        <item x="14"/>
        <item x="20"/>
        <item x="8"/>
        <item x="11"/>
        <item x="15"/>
        <item x="5"/>
        <item x="17"/>
        <item x="6"/>
        <item x="19"/>
        <item x="9"/>
        <item x="10"/>
        <item x="18"/>
        <item x="7"/>
        <item x="13"/>
        <item x="4"/>
        <item t="default"/>
      </items>
    </pivotField>
    <pivotField dataField="1" compact="0" numFmtId="164" outline="0" showAll="0"/>
    <pivotField compact="0" outline="0" showAll="0"/>
    <pivotField compact="0" outline="0" showAll="0"/>
  </pivotFields>
  <rowFields count="2">
    <field x="1"/>
    <field x="3"/>
  </rowFields>
  <rowItems count="15">
    <i>
      <x/>
      <x/>
    </i>
    <i r="1">
      <x v="2"/>
    </i>
    <i r="1">
      <x v="3"/>
    </i>
    <i r="1">
      <x v="6"/>
    </i>
    <i r="1">
      <x v="7"/>
    </i>
    <i r="1">
      <x v="10"/>
    </i>
    <i r="1">
      <x v="11"/>
    </i>
    <i r="1">
      <x v="13"/>
    </i>
    <i r="1">
      <x v="15"/>
    </i>
    <i r="1">
      <x v="17"/>
    </i>
    <i r="1">
      <x v="18"/>
    </i>
    <i r="1">
      <x v="20"/>
    </i>
    <i r="1">
      <x v="22"/>
    </i>
    <i t="default">
      <x/>
    </i>
    <i t="grand">
      <x/>
    </i>
  </rowItems>
  <colItems count="1">
    <i/>
  </colItems>
  <dataFields count="1">
    <dataField name="Sum of Amount" fld="4"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211A93-643E-4F5F-8FA5-D3847A523DC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E2:G6" firstHeaderRow="2" firstDataRow="2" firstDataCol="2"/>
  <pivotFields count="7">
    <pivotField axis="axisRow" compact="0" outline="0" showAll="0">
      <items count="13">
        <item h="1" x="0"/>
        <item h="1" x="1"/>
        <item x="2"/>
        <item h="1" x="3"/>
        <item h="1" x="4"/>
        <item h="1" x="5"/>
        <item h="1" x="6"/>
        <item h="1" x="10"/>
        <item h="1" x="7"/>
        <item h="1" x="8"/>
        <item h="1" x="9"/>
        <item h="1" x="11"/>
        <item t="default"/>
      </items>
    </pivotField>
    <pivotField axis="axisRow" compact="0" outline="0" showAll="0">
      <items count="3">
        <item x="0"/>
        <item h="1" x="1"/>
        <item t="default"/>
      </items>
    </pivotField>
    <pivotField compact="0" outline="0" showAll="0"/>
    <pivotField compact="0" outline="0" showAll="0"/>
    <pivotField dataField="1" compact="0" numFmtId="164" outline="0" showAll="0"/>
    <pivotField compact="0" outline="0" showAll="0"/>
    <pivotField compact="0" outline="0" showAll="0"/>
  </pivotFields>
  <rowFields count="2">
    <field x="1"/>
    <field x="0"/>
  </rowFields>
  <rowItems count="3">
    <i>
      <x/>
      <x v="2"/>
    </i>
    <i t="default">
      <x/>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96A996-CCE8-4D8F-B657-C3E1DE949E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T3:X6" firstHeaderRow="1" firstDataRow="2" firstDataCol="1"/>
  <pivotFields count="7">
    <pivotField axis="axisRow" compact="0" outline="0" showAll="0">
      <items count="13">
        <item h="1" x="0"/>
        <item h="1" x="1"/>
        <item x="2"/>
        <item h="1" x="3"/>
        <item h="1" x="4"/>
        <item h="1" x="5"/>
        <item h="1" x="6"/>
        <item h="1" x="10"/>
        <item h="1" x="7"/>
        <item h="1" x="8"/>
        <item h="1" x="9"/>
        <item h="1" x="11"/>
        <item t="default"/>
      </items>
    </pivotField>
    <pivotField compact="0" outline="0" showAll="0"/>
    <pivotField axis="axisCol" compact="0" outline="0" showAll="0">
      <items count="6">
        <item x="0"/>
        <item h="1" x="3"/>
        <item x="1"/>
        <item h="1" x="4"/>
        <item x="2"/>
        <item t="default"/>
      </items>
    </pivotField>
    <pivotField compact="0" outline="0" showAll="0">
      <items count="24">
        <item x="0"/>
        <item x="21"/>
        <item x="1"/>
        <item x="12"/>
        <item x="22"/>
        <item x="16"/>
        <item x="2"/>
        <item x="3"/>
        <item x="14"/>
        <item x="20"/>
        <item x="8"/>
        <item x="11"/>
        <item x="15"/>
        <item x="5"/>
        <item x="17"/>
        <item x="6"/>
        <item x="19"/>
        <item x="9"/>
        <item x="10"/>
        <item x="18"/>
        <item x="7"/>
        <item x="13"/>
        <item x="4"/>
        <item t="default"/>
      </items>
    </pivotField>
    <pivotField dataField="1" compact="0" numFmtId="164" outline="0" showAll="0"/>
    <pivotField compact="0" outline="0" showAll="0"/>
    <pivotField compact="0" outline="0" showAll="0"/>
  </pivotFields>
  <rowFields count="1">
    <field x="0"/>
  </rowFields>
  <rowItems count="2">
    <i>
      <x v="2"/>
    </i>
    <i t="grand">
      <x/>
    </i>
  </rowItems>
  <colFields count="1">
    <field x="2"/>
  </colFields>
  <colItems count="4">
    <i>
      <x/>
    </i>
    <i>
      <x v="2"/>
    </i>
    <i>
      <x v="4"/>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8CE5AA-7139-4040-968C-E39AD2F67C5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2:C6" firstHeaderRow="2" firstDataRow="2" firstDataCol="2"/>
  <pivotFields count="7">
    <pivotField axis="axisRow" compact="0" outline="0" showAll="0">
      <items count="13">
        <item h="1" x="0"/>
        <item h="1" x="1"/>
        <item x="2"/>
        <item h="1" x="3"/>
        <item h="1" x="4"/>
        <item h="1" x="5"/>
        <item h="1" x="6"/>
        <item h="1" x="10"/>
        <item h="1" x="7"/>
        <item h="1" x="8"/>
        <item h="1" x="9"/>
        <item h="1" x="11"/>
        <item t="default"/>
      </items>
    </pivotField>
    <pivotField axis="axisRow" compact="0" outline="0" showAll="0">
      <items count="3">
        <item h="1" x="0"/>
        <item x="1"/>
        <item t="default"/>
      </items>
    </pivotField>
    <pivotField compact="0" outline="0" showAll="0">
      <items count="6">
        <item x="0"/>
        <item x="3"/>
        <item x="1"/>
        <item x="4"/>
        <item x="2"/>
        <item t="default"/>
      </items>
    </pivotField>
    <pivotField compact="0" outline="0" showAll="0"/>
    <pivotField dataField="1" compact="0" numFmtId="164" outline="0" showAll="0"/>
    <pivotField compact="0" outline="0" showAll="0"/>
    <pivotField compact="0" outline="0" showAll="0"/>
  </pivotFields>
  <rowFields count="2">
    <field x="1"/>
    <field x="0"/>
  </rowFields>
  <rowItems count="3">
    <i>
      <x v="1"/>
      <x v="2"/>
    </i>
    <i t="default">
      <x v="1"/>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B6CE9-BEB8-4D5B-9F57-5CC36B432C49}"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L3:M9" firstHeaderRow="2" firstDataRow="2" firstDataCol="1"/>
  <pivotFields count="7">
    <pivotField compact="0" outline="0" showAll="0">
      <items count="13">
        <item h="1" x="0"/>
        <item h="1" x="1"/>
        <item x="2"/>
        <item h="1" x="3"/>
        <item h="1" x="4"/>
        <item h="1" x="5"/>
        <item h="1" x="6"/>
        <item h="1" x="10"/>
        <item h="1" x="7"/>
        <item h="1" x="8"/>
        <item h="1" x="9"/>
        <item h="1" x="11"/>
        <item t="default"/>
      </items>
    </pivotField>
    <pivotField compact="0" outline="0" showAll="0">
      <items count="3">
        <item h="1" x="0"/>
        <item x="1"/>
        <item t="default"/>
      </items>
    </pivotField>
    <pivotField compact="0" outline="0" showAll="0">
      <items count="6">
        <item x="0"/>
        <item x="3"/>
        <item x="1"/>
        <item x="4"/>
        <item x="2"/>
        <item t="default"/>
      </items>
    </pivotField>
    <pivotField axis="axisRow" compact="0" outline="0" showAll="0">
      <items count="24">
        <item h="1" x="0"/>
        <item x="21"/>
        <item h="1" x="1"/>
        <item h="1" x="12"/>
        <item x="22"/>
        <item h="1" x="16"/>
        <item h="1" x="2"/>
        <item h="1" x="3"/>
        <item h="1" x="14"/>
        <item x="20"/>
        <item h="1" x="8"/>
        <item h="1" x="11"/>
        <item h="1" x="15"/>
        <item h="1" x="5"/>
        <item h="1" x="17"/>
        <item h="1" x="6"/>
        <item x="19"/>
        <item h="1" x="9"/>
        <item h="1" x="10"/>
        <item h="1" x="18"/>
        <item h="1" x="7"/>
        <item h="1" x="13"/>
        <item h="1" x="4"/>
        <item t="default"/>
      </items>
    </pivotField>
    <pivotField dataField="1" compact="0" numFmtId="164" outline="0" showAll="0"/>
    <pivotField compact="0" outline="0" showAll="0"/>
    <pivotField compact="0" outline="0" showAll="0"/>
  </pivotFields>
  <rowFields count="1">
    <field x="3"/>
  </rowFields>
  <rowItems count="5">
    <i>
      <x v="1"/>
    </i>
    <i>
      <x v="4"/>
    </i>
    <i>
      <x v="9"/>
    </i>
    <i>
      <x v="16"/>
    </i>
    <i t="grand">
      <x/>
    </i>
  </rowItems>
  <colItems count="1">
    <i/>
  </colItems>
  <dataFields count="1">
    <dataField name="Sum of Amount" fld="4" baseField="0" baseItem="0"/>
  </dataFields>
  <chartFormats count="2">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Products" xr10:uid="{16A4FADC-3954-4BFD-AE01-01215E190A8B}" sourceName="Products">
  <data>
    <tabular pivotCacheId="1626614901">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Month" xr10:uid="{84A189E4-675A-463F-84D7-AD0118371EBE}" sourceName="Month">
  <data>
    <tabular pivotCacheId="1626614901">
      <items count="12">
        <i x="0"/>
        <i x="1"/>
        <i x="2"/>
        <i x="3"/>
        <i x="4"/>
        <i x="5" s="1"/>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Teams" xr10:uid="{3B45C692-37C7-4587-97B7-17AAFE038DEA}" sourceName="Teams">
  <data>
    <tabular pivotCacheId="1626614901">
      <items count="4">
        <i x="1"/>
        <i x="0"/>
        <i x="2"/>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hannels" xr10:uid="{2DA79B02-B6EF-4DCE-865A-E645FF4B1177}" sourceName="Сhannels">
  <data>
    <tabular pivotCacheId="1626614901">
      <items count="6">
        <i x="3" s="1"/>
        <i x="0" s="1"/>
        <i x="2" s="1"/>
        <i x="5"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Products1" xr10:uid="{8643189C-51A4-4313-B7CD-9E780F46C76C}" sourceName="Products">
  <data>
    <tabular pivotCacheId="162661490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Month1" xr10:uid="{60CD3323-509D-417F-A54C-FFF8CB99ACF6}" sourceName="Month">
  <data>
    <tabular pivotCacheId="1626614901">
      <items count="12">
        <i x="0" s="1"/>
        <i x="1" s="1"/>
        <i x="2" s="1"/>
        <i x="3" s="1"/>
        <i x="4" s="1"/>
        <i x="5" s="1"/>
        <i x="6" s="1"/>
        <i x="7" s="1"/>
        <i x="8" s="1"/>
        <i x="9" s="1"/>
        <i x="10"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Teams1" xr10:uid="{5D261D99-9A99-4442-BD87-772E2DCD62B4}" sourceName="Teams">
  <data>
    <tabular pivotCacheId="1626614901">
      <items count="4">
        <i x="1"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hannels1" xr10:uid="{8720D787-4AFD-470D-8F61-45107AB47D64}" sourceName="Сhannels">
  <data>
    <tabular pivotCacheId="1626614901">
      <items count="6">
        <i x="3" s="1"/>
        <i x="0" s="1"/>
        <i x="2" s="1"/>
        <i x="5" s="1"/>
        <i x="4"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EA3B50C-84E7-49EF-A3AA-2553F9B66F5A}" sourceName="Month">
  <pivotTables>
    <pivotTable tabId="2" name="PivotTable1"/>
    <pivotTable tabId="2" name="PivotTable2"/>
    <pivotTable tabId="2" name="PivotTable3"/>
    <pivotTable tabId="2" name="PivotTable4"/>
    <pivotTable tabId="2" name="PivotTable6"/>
  </pivotTables>
  <data>
    <tabular pivotCacheId="1529324249">
      <items count="12">
        <i x="0"/>
        <i x="1"/>
        <i x="2" s="1"/>
        <i x="3"/>
        <i x="4"/>
        <i x="5"/>
        <i x="6"/>
        <i x="10"/>
        <i x="7"/>
        <i x="8"/>
        <i x="9"/>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4BA068DA-2F00-419A-9B43-80DB3A7148A6}" cache="Slicer_Month" caption="Month"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422EB3C7-9596-4477-BED9-AD8B36E99DF2}" cache="Срез_Products" columnCount="3" style="menu" rowHeight="1080000"/>
  <slicer name="Month" xr10:uid="{3E28314B-C6D3-4E97-B45B-87024B483DA6}" cache="Срез_Month" caption="Month" columnCount="2" style="SlicerStyleLight1 2" rowHeight="180000"/>
  <slicer name="Teams" xr10:uid="{4EEAC346-ED15-4361-A0D4-950DECC427F9}" cache="Срез_Teams" caption="Teams" style="SlicerStyleLight1 2" rowHeight="234950"/>
  <slicer name="Сhannels" xr10:uid="{9461F63B-D3A9-4FD5-AE05-3D3BBFDB4DA3}" cache="Срез_Сhannels" caption="Сhannels" style="SlicerStyleLight1 2" rowHeight="1764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2EC931EE-8D3B-4B68-9DB7-E7708EB648DE}" cache="Срез_Products1" columnCount="3" style="menu 3" rowHeight="1080000"/>
  <slicer name="Month 1" xr10:uid="{07B10241-FD9D-498B-BA44-5827DA99ACE9}" cache="Срез_Month1" caption="Month" columnCount="2" style="SlicerStyleLight1 2 2" rowHeight="180000"/>
  <slicer name="Teams 1" xr10:uid="{A72ADDE9-9DBE-4ABE-B698-0D5040B2B686}" cache="Срез_Teams1" caption="Teams" style="SlicerStyleLight1 2 2" rowHeight="234950"/>
  <slicer name="Сhannels 1" xr10:uid="{3DCC5FDA-B984-4867-A2E9-85C97AE90354}" cache="Срез_Сhannels1" caption="Сhannels" style="SlicerStyleLight1 2 2" rowHeight="1764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DD857-60C9-2A41-B00E-9601992B12D6}" name="Table1" displayName="Table1" ref="A1:G301" headerRowDxfId="17" dataDxfId="16" totalsRowDxfId="14" tableBorderDxfId="15">
  <autoFilter ref="A1:G301" xr:uid="{60BDD857-60C9-2A41-B00E-9601992B12D6}"/>
  <sortState xmlns:xlrd2="http://schemas.microsoft.com/office/spreadsheetml/2017/richdata2" ref="A2:G301">
    <sortCondition ref="A2:A301" customList="Jan,Feb,Mar,Apr,May,Jun,Jul,Sep,Oct,Nov,Aug,Dec"/>
  </sortState>
  <tableColumns count="7">
    <tableColumn id="1" xr3:uid="{327AFD7C-7C76-A44F-B30B-8D0AE2027696}" name="Month" totalsRowLabel="Total" dataDxfId="13" totalsRowDxfId="12"/>
    <tableColumn id="2" xr3:uid="{C23F1883-5A3C-DC45-9E57-C42111A5FCB8}" name="Main Type" dataDxfId="11" totalsRowDxfId="10"/>
    <tableColumn id="3" xr3:uid="{03690B0C-E812-1F4B-8D35-C47491EF4EDC}" name="Category" dataDxfId="9" totalsRowDxfId="8"/>
    <tableColumn id="4" xr3:uid="{8052ED4C-135B-BF4F-8F64-93D722FAD6F9}" name="Sub-category" dataDxfId="7" totalsRowDxfId="6"/>
    <tableColumn id="5" xr3:uid="{883132BC-7CBA-454E-8F48-BC1F671B83D4}" name="Amount" dataDxfId="5" totalsRowDxfId="4"/>
    <tableColumn id="6" xr3:uid="{3742A18F-CF24-CC4E-AB55-415AEEFB28D6}" name="Bill Due Date" dataDxfId="3" totalsRowDxfId="2"/>
    <tableColumn id="7" xr3:uid="{4948316E-5691-4F4E-B6BC-CB3EFCE371B5}" name="Status" totalsRowFunction="coun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5.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A1:O304"/>
  <sheetViews>
    <sheetView showGridLines="0" topLeftCell="A2" zoomScale="85" workbookViewId="0">
      <selection activeCell="D7" sqref="D7"/>
    </sheetView>
  </sheetViews>
  <sheetFormatPr defaultColWidth="10.83203125" defaultRowHeight="15.5" x14ac:dyDescent="0.35"/>
  <cols>
    <col min="1" max="1" width="14" style="1" bestFit="1" customWidth="1"/>
    <col min="2" max="2" width="18.1640625" style="1" bestFit="1" customWidth="1"/>
    <col min="3" max="3" width="16.33203125" style="1" bestFit="1" customWidth="1"/>
    <col min="4" max="4" width="21.5" style="1" bestFit="1" customWidth="1"/>
    <col min="5" max="5" width="15.5" style="1" bestFit="1" customWidth="1"/>
    <col min="6" max="6" width="20.83203125" style="1" bestFit="1" customWidth="1"/>
    <col min="7" max="7" width="13.33203125" style="1" bestFit="1" customWidth="1"/>
    <col min="8" max="9" width="8" style="1" customWidth="1"/>
    <col min="10" max="10" width="10.83203125" style="1"/>
    <col min="11" max="11" width="16.33203125" style="1" customWidth="1"/>
    <col min="12" max="13" width="7.83203125" style="1" customWidth="1"/>
    <col min="14" max="14" width="17.33203125" style="1" customWidth="1"/>
    <col min="15" max="15" width="15.33203125" style="1" customWidth="1"/>
    <col min="16" max="16384" width="10.83203125" style="1"/>
  </cols>
  <sheetData>
    <row r="1" spans="1:15" s="23" customFormat="1" ht="30" customHeight="1" x14ac:dyDescent="0.35">
      <c r="A1" s="22" t="s">
        <v>0</v>
      </c>
      <c r="B1" s="22" t="s">
        <v>1</v>
      </c>
      <c r="C1" s="22" t="s">
        <v>2</v>
      </c>
      <c r="D1" s="22" t="s">
        <v>3</v>
      </c>
      <c r="E1" s="22" t="s">
        <v>4</v>
      </c>
      <c r="F1" s="22" t="s">
        <v>5</v>
      </c>
      <c r="G1" s="22" t="s">
        <v>6</v>
      </c>
      <c r="J1" s="24" t="s">
        <v>0</v>
      </c>
      <c r="K1" s="24" t="s">
        <v>56</v>
      </c>
      <c r="N1" s="24" t="s">
        <v>57</v>
      </c>
      <c r="O1" s="24" t="s">
        <v>4</v>
      </c>
    </row>
    <row r="2" spans="1:15" ht="18" x14ac:dyDescent="0.35">
      <c r="A2" s="2" t="s">
        <v>43</v>
      </c>
      <c r="B2" s="2" t="s">
        <v>8</v>
      </c>
      <c r="C2" s="2" t="s">
        <v>9</v>
      </c>
      <c r="D2" s="2" t="s">
        <v>10</v>
      </c>
      <c r="E2" s="3">
        <v>272</v>
      </c>
      <c r="F2" s="4">
        <v>44933</v>
      </c>
      <c r="G2" s="5" t="s">
        <v>11</v>
      </c>
      <c r="J2" s="6" t="s">
        <v>43</v>
      </c>
      <c r="K2" s="7">
        <v>10000</v>
      </c>
      <c r="N2" s="8" t="s">
        <v>51</v>
      </c>
      <c r="O2" s="9">
        <v>11258</v>
      </c>
    </row>
    <row r="3" spans="1:15" ht="18" x14ac:dyDescent="0.35">
      <c r="A3" s="8" t="s">
        <v>43</v>
      </c>
      <c r="B3" s="8" t="s">
        <v>8</v>
      </c>
      <c r="C3" s="8" t="s">
        <v>9</v>
      </c>
      <c r="D3" s="8" t="s">
        <v>12</v>
      </c>
      <c r="E3" s="3">
        <v>213</v>
      </c>
      <c r="F3" s="6">
        <v>44928</v>
      </c>
      <c r="G3" s="11" t="s">
        <v>40</v>
      </c>
      <c r="J3" s="6" t="s">
        <v>42</v>
      </c>
      <c r="K3" s="7">
        <v>12000</v>
      </c>
      <c r="N3" s="8" t="s">
        <v>52</v>
      </c>
      <c r="O3" s="9">
        <v>14385</v>
      </c>
    </row>
    <row r="4" spans="1:15" ht="18" x14ac:dyDescent="0.35">
      <c r="A4" s="8" t="s">
        <v>43</v>
      </c>
      <c r="B4" s="8" t="s">
        <v>8</v>
      </c>
      <c r="C4" s="8" t="s">
        <v>9</v>
      </c>
      <c r="D4" s="8" t="s">
        <v>13</v>
      </c>
      <c r="E4" s="3">
        <v>296</v>
      </c>
      <c r="F4" s="6">
        <v>44928</v>
      </c>
      <c r="G4" s="11" t="s">
        <v>11</v>
      </c>
      <c r="J4" s="6" t="s">
        <v>46</v>
      </c>
      <c r="K4" s="7">
        <v>12500</v>
      </c>
      <c r="N4" s="8" t="s">
        <v>53</v>
      </c>
      <c r="O4" s="9">
        <v>14240</v>
      </c>
    </row>
    <row r="5" spans="1:15" ht="18" x14ac:dyDescent="0.35">
      <c r="A5" s="8" t="s">
        <v>43</v>
      </c>
      <c r="B5" s="8" t="s">
        <v>8</v>
      </c>
      <c r="C5" s="8" t="s">
        <v>9</v>
      </c>
      <c r="D5" s="8" t="s">
        <v>14</v>
      </c>
      <c r="E5" s="3">
        <v>264</v>
      </c>
      <c r="F5" s="6">
        <v>44929</v>
      </c>
      <c r="G5" s="11" t="s">
        <v>11</v>
      </c>
      <c r="J5" s="6" t="s">
        <v>7</v>
      </c>
      <c r="K5" s="7">
        <v>10000</v>
      </c>
      <c r="N5" s="8" t="s">
        <v>54</v>
      </c>
      <c r="O5" s="9">
        <v>13825</v>
      </c>
    </row>
    <row r="6" spans="1:15" ht="18" x14ac:dyDescent="0.35">
      <c r="A6" s="8" t="s">
        <v>43</v>
      </c>
      <c r="B6" s="8" t="s">
        <v>8</v>
      </c>
      <c r="C6" s="8" t="s">
        <v>9</v>
      </c>
      <c r="D6" s="8" t="s">
        <v>15</v>
      </c>
      <c r="E6" s="3">
        <v>272</v>
      </c>
      <c r="F6" s="6">
        <v>44930</v>
      </c>
      <c r="G6" s="11" t="s">
        <v>11</v>
      </c>
      <c r="J6" s="6" t="s">
        <v>47</v>
      </c>
      <c r="K6" s="7">
        <v>14000</v>
      </c>
      <c r="N6" s="8" t="s">
        <v>55</v>
      </c>
      <c r="O6" s="9">
        <v>13583</v>
      </c>
    </row>
    <row r="7" spans="1:15" ht="18" x14ac:dyDescent="0.35">
      <c r="A7" s="8" t="s">
        <v>43</v>
      </c>
      <c r="B7" s="8" t="s">
        <v>8</v>
      </c>
      <c r="C7" s="8" t="s">
        <v>9</v>
      </c>
      <c r="D7" s="8" t="s">
        <v>16</v>
      </c>
      <c r="E7" s="3">
        <v>289</v>
      </c>
      <c r="F7" s="6">
        <v>44931</v>
      </c>
      <c r="G7" s="11" t="s">
        <v>11</v>
      </c>
      <c r="J7" s="6" t="s">
        <v>45</v>
      </c>
      <c r="K7" s="7">
        <v>12340</v>
      </c>
      <c r="N7" s="1" t="s">
        <v>60</v>
      </c>
      <c r="O7" s="31">
        <f>SUM(O2:O6)</f>
        <v>67291</v>
      </c>
    </row>
    <row r="8" spans="1:15" ht="18" x14ac:dyDescent="0.35">
      <c r="A8" s="8" t="s">
        <v>43</v>
      </c>
      <c r="B8" s="8" t="s">
        <v>8</v>
      </c>
      <c r="C8" s="8" t="s">
        <v>9</v>
      </c>
      <c r="D8" s="8" t="s">
        <v>17</v>
      </c>
      <c r="E8" s="3">
        <v>500</v>
      </c>
      <c r="F8" s="6">
        <v>44932</v>
      </c>
      <c r="G8" s="11" t="s">
        <v>11</v>
      </c>
      <c r="J8" s="6" t="s">
        <v>44</v>
      </c>
      <c r="K8" s="7">
        <v>9780</v>
      </c>
    </row>
    <row r="9" spans="1:15" ht="18" x14ac:dyDescent="0.35">
      <c r="A9" s="8" t="s">
        <v>43</v>
      </c>
      <c r="B9" s="8" t="s">
        <v>8</v>
      </c>
      <c r="C9" s="8" t="s">
        <v>9</v>
      </c>
      <c r="D9" s="8" t="s">
        <v>18</v>
      </c>
      <c r="E9" s="3">
        <v>230</v>
      </c>
      <c r="F9" s="6">
        <v>44933</v>
      </c>
      <c r="G9" s="11" t="s">
        <v>40</v>
      </c>
      <c r="J9" s="6" t="s">
        <v>50</v>
      </c>
      <c r="K9" s="7">
        <v>8802</v>
      </c>
    </row>
    <row r="10" spans="1:15" ht="18" x14ac:dyDescent="0.35">
      <c r="A10" s="8" t="s">
        <v>43</v>
      </c>
      <c r="B10" s="8" t="s">
        <v>8</v>
      </c>
      <c r="C10" s="8" t="s">
        <v>9</v>
      </c>
      <c r="D10" s="8" t="s">
        <v>19</v>
      </c>
      <c r="E10" s="3">
        <v>236</v>
      </c>
      <c r="F10" s="6">
        <v>44934</v>
      </c>
      <c r="G10" s="11" t="s">
        <v>11</v>
      </c>
      <c r="J10" s="6" t="s">
        <v>49</v>
      </c>
      <c r="K10" s="7">
        <v>7890</v>
      </c>
    </row>
    <row r="11" spans="1:15" ht="18" x14ac:dyDescent="0.35">
      <c r="A11" s="8" t="s">
        <v>43</v>
      </c>
      <c r="B11" s="8" t="s">
        <v>8</v>
      </c>
      <c r="C11" s="8" t="s">
        <v>20</v>
      </c>
      <c r="D11" s="8" t="s">
        <v>21</v>
      </c>
      <c r="E11" s="3">
        <v>248</v>
      </c>
      <c r="F11" s="6">
        <v>44935</v>
      </c>
      <c r="G11" s="11" t="s">
        <v>11</v>
      </c>
      <c r="J11" s="6" t="s">
        <v>48</v>
      </c>
      <c r="K11" s="7">
        <v>12110</v>
      </c>
    </row>
    <row r="12" spans="1:15" ht="18" x14ac:dyDescent="0.35">
      <c r="A12" s="8" t="s">
        <v>43</v>
      </c>
      <c r="B12" s="8" t="s">
        <v>8</v>
      </c>
      <c r="C12" s="8" t="s">
        <v>20</v>
      </c>
      <c r="D12" s="8" t="s">
        <v>22</v>
      </c>
      <c r="E12" s="3">
        <v>243</v>
      </c>
      <c r="F12" s="6">
        <v>44930</v>
      </c>
      <c r="G12" s="11" t="s">
        <v>11</v>
      </c>
      <c r="J12" s="6" t="s">
        <v>39</v>
      </c>
      <c r="K12" s="7">
        <v>9250</v>
      </c>
    </row>
    <row r="13" spans="1:15" ht="18" x14ac:dyDescent="0.35">
      <c r="A13" s="8" t="s">
        <v>43</v>
      </c>
      <c r="B13" s="8" t="s">
        <v>8</v>
      </c>
      <c r="C13" s="8" t="s">
        <v>20</v>
      </c>
      <c r="D13" s="8" t="s">
        <v>23</v>
      </c>
      <c r="E13" s="3">
        <v>203</v>
      </c>
      <c r="F13" s="6">
        <v>44931</v>
      </c>
      <c r="G13" s="11" t="s">
        <v>11</v>
      </c>
      <c r="J13" s="6" t="s">
        <v>41</v>
      </c>
      <c r="K13" s="7">
        <v>8839</v>
      </c>
    </row>
    <row r="14" spans="1:15" ht="18" x14ac:dyDescent="0.35">
      <c r="A14" s="8" t="s">
        <v>43</v>
      </c>
      <c r="B14" s="8" t="s">
        <v>8</v>
      </c>
      <c r="C14" s="8" t="s">
        <v>24</v>
      </c>
      <c r="D14" s="8" t="s">
        <v>10</v>
      </c>
      <c r="E14" s="3">
        <v>291</v>
      </c>
      <c r="F14" s="6">
        <v>44932</v>
      </c>
      <c r="G14" s="11" t="s">
        <v>11</v>
      </c>
      <c r="I14"/>
      <c r="J14"/>
      <c r="K14"/>
      <c r="L14"/>
    </row>
    <row r="15" spans="1:15" ht="18" x14ac:dyDescent="0.35">
      <c r="A15" s="8" t="s">
        <v>43</v>
      </c>
      <c r="B15" s="8" t="s">
        <v>8</v>
      </c>
      <c r="C15" s="8" t="s">
        <v>24</v>
      </c>
      <c r="D15" s="8" t="s">
        <v>25</v>
      </c>
      <c r="E15" s="3">
        <v>224</v>
      </c>
      <c r="F15" s="6">
        <v>44933</v>
      </c>
      <c r="G15" s="11" t="s">
        <v>11</v>
      </c>
      <c r="I15"/>
      <c r="J15"/>
      <c r="K15"/>
      <c r="L15"/>
    </row>
    <row r="16" spans="1:15" ht="18" x14ac:dyDescent="0.35">
      <c r="A16" s="8" t="s">
        <v>43</v>
      </c>
      <c r="B16" s="8" t="s">
        <v>8</v>
      </c>
      <c r="C16" s="8" t="s">
        <v>24</v>
      </c>
      <c r="D16" s="8" t="s">
        <v>26</v>
      </c>
      <c r="E16" s="3">
        <v>254</v>
      </c>
      <c r="F16" s="6">
        <v>44929</v>
      </c>
      <c r="G16" s="11" t="s">
        <v>11</v>
      </c>
      <c r="I16"/>
      <c r="J16"/>
      <c r="K16"/>
      <c r="L16"/>
    </row>
    <row r="17" spans="1:14" ht="18" x14ac:dyDescent="0.35">
      <c r="A17" s="8" t="s">
        <v>43</v>
      </c>
      <c r="B17" s="8" t="s">
        <v>8</v>
      </c>
      <c r="C17" s="8" t="s">
        <v>24</v>
      </c>
      <c r="D17" s="8" t="s">
        <v>27</v>
      </c>
      <c r="E17" s="3">
        <v>289</v>
      </c>
      <c r="F17" s="6">
        <v>44930</v>
      </c>
      <c r="G17" s="11" t="s">
        <v>11</v>
      </c>
      <c r="I17"/>
      <c r="J17"/>
      <c r="K17"/>
      <c r="L17"/>
    </row>
    <row r="18" spans="1:14" ht="18" x14ac:dyDescent="0.35">
      <c r="A18" s="8" t="s">
        <v>43</v>
      </c>
      <c r="B18" s="8" t="s">
        <v>8</v>
      </c>
      <c r="C18" s="8" t="s">
        <v>24</v>
      </c>
      <c r="D18" s="8" t="s">
        <v>28</v>
      </c>
      <c r="E18" s="3">
        <v>238</v>
      </c>
      <c r="F18" s="6">
        <v>44931</v>
      </c>
      <c r="G18" s="11" t="s">
        <v>11</v>
      </c>
      <c r="I18"/>
      <c r="J18"/>
      <c r="K18"/>
      <c r="L18"/>
    </row>
    <row r="19" spans="1:14" ht="18" x14ac:dyDescent="0.35">
      <c r="A19" s="8" t="s">
        <v>43</v>
      </c>
      <c r="B19" s="8" t="s">
        <v>8</v>
      </c>
      <c r="C19" s="8" t="s">
        <v>24</v>
      </c>
      <c r="D19" s="8" t="s">
        <v>29</v>
      </c>
      <c r="E19" s="3">
        <v>256</v>
      </c>
      <c r="F19" s="6">
        <v>44932</v>
      </c>
      <c r="G19" s="11" t="s">
        <v>11</v>
      </c>
      <c r="I19"/>
      <c r="J19"/>
      <c r="K19"/>
      <c r="L19"/>
      <c r="N19"/>
    </row>
    <row r="20" spans="1:14" ht="18" x14ac:dyDescent="0.35">
      <c r="A20" s="8" t="s">
        <v>43</v>
      </c>
      <c r="B20" s="8" t="s">
        <v>8</v>
      </c>
      <c r="C20" s="8" t="s">
        <v>24</v>
      </c>
      <c r="D20" s="8" t="s">
        <v>30</v>
      </c>
      <c r="E20" s="3">
        <v>246</v>
      </c>
      <c r="F20" s="6">
        <v>44933</v>
      </c>
      <c r="G20" s="11" t="s">
        <v>11</v>
      </c>
      <c r="I20"/>
      <c r="J20"/>
      <c r="K20"/>
      <c r="L20"/>
    </row>
    <row r="21" spans="1:14" ht="18" x14ac:dyDescent="0.35">
      <c r="A21" s="8" t="s">
        <v>43</v>
      </c>
      <c r="B21" s="8" t="s">
        <v>8</v>
      </c>
      <c r="C21" s="8" t="s">
        <v>24</v>
      </c>
      <c r="D21" s="8" t="s">
        <v>31</v>
      </c>
      <c r="E21" s="3">
        <v>248</v>
      </c>
      <c r="F21" s="6">
        <v>44934</v>
      </c>
      <c r="G21" s="11" t="s">
        <v>11</v>
      </c>
      <c r="I21"/>
      <c r="J21"/>
      <c r="K21"/>
      <c r="L21"/>
    </row>
    <row r="22" spans="1:14" ht="18" x14ac:dyDescent="0.35">
      <c r="A22" s="8" t="s">
        <v>43</v>
      </c>
      <c r="B22" s="8" t="s">
        <v>8</v>
      </c>
      <c r="C22" s="8" t="s">
        <v>24</v>
      </c>
      <c r="D22" s="8" t="s">
        <v>19</v>
      </c>
      <c r="E22" s="3">
        <v>245</v>
      </c>
      <c r="F22" s="6">
        <v>44935</v>
      </c>
      <c r="G22" s="11" t="s">
        <v>11</v>
      </c>
      <c r="I22"/>
      <c r="J22"/>
      <c r="K22"/>
      <c r="L22"/>
    </row>
    <row r="23" spans="1:14" ht="18" x14ac:dyDescent="0.35">
      <c r="A23" s="8" t="s">
        <v>43</v>
      </c>
      <c r="B23" s="8" t="s">
        <v>32</v>
      </c>
      <c r="C23" s="8" t="s">
        <v>33</v>
      </c>
      <c r="D23" s="8" t="s">
        <v>34</v>
      </c>
      <c r="E23" s="13">
        <v>6000</v>
      </c>
      <c r="F23" s="6"/>
      <c r="G23" s="11"/>
      <c r="I23"/>
      <c r="J23"/>
      <c r="K23"/>
      <c r="L23"/>
    </row>
    <row r="24" spans="1:14" ht="18" x14ac:dyDescent="0.35">
      <c r="A24" s="8" t="s">
        <v>43</v>
      </c>
      <c r="B24" s="8" t="s">
        <v>32</v>
      </c>
      <c r="C24" s="8" t="s">
        <v>33</v>
      </c>
      <c r="D24" s="8" t="s">
        <v>35</v>
      </c>
      <c r="E24" s="13">
        <v>599</v>
      </c>
      <c r="F24" s="6"/>
      <c r="G24" s="11"/>
      <c r="I24"/>
      <c r="J24"/>
      <c r="K24"/>
      <c r="L24"/>
    </row>
    <row r="25" spans="1:14" ht="18" x14ac:dyDescent="0.35">
      <c r="A25" s="8" t="s">
        <v>43</v>
      </c>
      <c r="B25" s="8" t="s">
        <v>32</v>
      </c>
      <c r="C25" s="8" t="s">
        <v>36</v>
      </c>
      <c r="D25" s="8" t="s">
        <v>37</v>
      </c>
      <c r="E25" s="13">
        <v>499</v>
      </c>
      <c r="F25" s="6"/>
      <c r="G25" s="11"/>
      <c r="I25"/>
      <c r="J25"/>
      <c r="K25"/>
      <c r="L25"/>
    </row>
    <row r="26" spans="1:14" ht="18.5" thickBot="1" x14ac:dyDescent="0.4">
      <c r="A26" s="14" t="s">
        <v>43</v>
      </c>
      <c r="B26" s="14" t="s">
        <v>32</v>
      </c>
      <c r="C26" s="14" t="s">
        <v>36</v>
      </c>
      <c r="D26" s="14" t="s">
        <v>38</v>
      </c>
      <c r="E26" s="13">
        <v>598</v>
      </c>
      <c r="F26" s="16"/>
      <c r="G26" s="17"/>
      <c r="I26"/>
      <c r="J26"/>
      <c r="K26"/>
      <c r="L26"/>
    </row>
    <row r="27" spans="1:14" ht="18" x14ac:dyDescent="0.35">
      <c r="A27" s="2" t="s">
        <v>42</v>
      </c>
      <c r="B27" s="2" t="s">
        <v>8</v>
      </c>
      <c r="C27" s="2" t="s">
        <v>9</v>
      </c>
      <c r="D27" s="2" t="s">
        <v>10</v>
      </c>
      <c r="E27" s="3">
        <f ca="1">RANDBETWEEN(200,300)</f>
        <v>215</v>
      </c>
      <c r="F27" s="4">
        <v>44964</v>
      </c>
      <c r="G27" s="5" t="s">
        <v>11</v>
      </c>
      <c r="I27"/>
      <c r="J27"/>
      <c r="K27"/>
      <c r="L27"/>
    </row>
    <row r="28" spans="1:14" ht="18" x14ac:dyDescent="0.35">
      <c r="A28" s="8" t="s">
        <v>42</v>
      </c>
      <c r="B28" s="8" t="s">
        <v>8</v>
      </c>
      <c r="C28" s="8" t="s">
        <v>9</v>
      </c>
      <c r="D28" s="8" t="s">
        <v>12</v>
      </c>
      <c r="E28" s="3">
        <f t="shared" ref="E28:E35" ca="1" si="0">RANDBETWEEN(200,300)</f>
        <v>225</v>
      </c>
      <c r="F28" s="6">
        <v>44959</v>
      </c>
      <c r="G28" s="11" t="s">
        <v>11</v>
      </c>
      <c r="I28"/>
      <c r="J28"/>
      <c r="K28"/>
      <c r="L28"/>
    </row>
    <row r="29" spans="1:14" ht="18" x14ac:dyDescent="0.35">
      <c r="A29" s="8" t="s">
        <v>42</v>
      </c>
      <c r="B29" s="8" t="s">
        <v>8</v>
      </c>
      <c r="C29" s="8" t="s">
        <v>9</v>
      </c>
      <c r="D29" s="8" t="s">
        <v>13</v>
      </c>
      <c r="E29" s="3">
        <f t="shared" ca="1" si="0"/>
        <v>290</v>
      </c>
      <c r="F29" s="6">
        <v>44959</v>
      </c>
      <c r="G29" s="11" t="s">
        <v>11</v>
      </c>
      <c r="K29" s="12"/>
    </row>
    <row r="30" spans="1:14" ht="18" x14ac:dyDescent="0.35">
      <c r="A30" s="8" t="s">
        <v>42</v>
      </c>
      <c r="B30" s="8" t="s">
        <v>8</v>
      </c>
      <c r="C30" s="8" t="s">
        <v>9</v>
      </c>
      <c r="D30" s="8" t="s">
        <v>14</v>
      </c>
      <c r="E30" s="3">
        <f t="shared" ca="1" si="0"/>
        <v>275</v>
      </c>
      <c r="F30" s="6">
        <v>44960</v>
      </c>
      <c r="G30" s="11" t="s">
        <v>11</v>
      </c>
      <c r="K30" s="12"/>
    </row>
    <row r="31" spans="1:14" ht="18" x14ac:dyDescent="0.35">
      <c r="A31" s="8" t="s">
        <v>42</v>
      </c>
      <c r="B31" s="8" t="s">
        <v>8</v>
      </c>
      <c r="C31" s="8" t="s">
        <v>9</v>
      </c>
      <c r="D31" s="8" t="s">
        <v>15</v>
      </c>
      <c r="E31" s="3">
        <f t="shared" ca="1" si="0"/>
        <v>238</v>
      </c>
      <c r="F31" s="6">
        <v>44961</v>
      </c>
      <c r="G31" s="11" t="s">
        <v>11</v>
      </c>
      <c r="K31" s="12"/>
    </row>
    <row r="32" spans="1:14" ht="18" x14ac:dyDescent="0.35">
      <c r="A32" s="8" t="s">
        <v>42</v>
      </c>
      <c r="B32" s="8" t="s">
        <v>8</v>
      </c>
      <c r="C32" s="8" t="s">
        <v>9</v>
      </c>
      <c r="D32" s="8" t="s">
        <v>16</v>
      </c>
      <c r="E32" s="3">
        <f t="shared" ca="1" si="0"/>
        <v>242</v>
      </c>
      <c r="F32" s="6">
        <v>44962</v>
      </c>
      <c r="G32" s="11" t="s">
        <v>11</v>
      </c>
      <c r="K32" s="12"/>
    </row>
    <row r="33" spans="1:11" ht="18" x14ac:dyDescent="0.35">
      <c r="A33" s="8" t="s">
        <v>42</v>
      </c>
      <c r="B33" s="8" t="s">
        <v>8</v>
      </c>
      <c r="C33" s="8" t="s">
        <v>9</v>
      </c>
      <c r="D33" s="8" t="s">
        <v>17</v>
      </c>
      <c r="E33" s="3">
        <f t="shared" ca="1" si="0"/>
        <v>223</v>
      </c>
      <c r="F33" s="6">
        <v>44963</v>
      </c>
      <c r="G33" s="11" t="s">
        <v>11</v>
      </c>
      <c r="K33" s="12"/>
    </row>
    <row r="34" spans="1:11" ht="18" x14ac:dyDescent="0.35">
      <c r="A34" s="8" t="s">
        <v>42</v>
      </c>
      <c r="B34" s="8" t="s">
        <v>8</v>
      </c>
      <c r="C34" s="8" t="s">
        <v>9</v>
      </c>
      <c r="D34" s="8" t="s">
        <v>18</v>
      </c>
      <c r="E34" s="3">
        <f t="shared" ca="1" si="0"/>
        <v>218</v>
      </c>
      <c r="F34" s="6">
        <v>44964</v>
      </c>
      <c r="G34" s="11" t="s">
        <v>11</v>
      </c>
      <c r="K34" s="12"/>
    </row>
    <row r="35" spans="1:11" ht="18" x14ac:dyDescent="0.35">
      <c r="A35" s="8" t="s">
        <v>42</v>
      </c>
      <c r="B35" s="8" t="s">
        <v>8</v>
      </c>
      <c r="C35" s="8" t="s">
        <v>9</v>
      </c>
      <c r="D35" s="8" t="s">
        <v>19</v>
      </c>
      <c r="E35" s="3">
        <f t="shared" ca="1" si="0"/>
        <v>291</v>
      </c>
      <c r="F35" s="6">
        <v>44965</v>
      </c>
      <c r="G35" s="11" t="s">
        <v>11</v>
      </c>
      <c r="K35" s="12"/>
    </row>
    <row r="36" spans="1:11" ht="18" x14ac:dyDescent="0.35">
      <c r="A36" s="8" t="s">
        <v>42</v>
      </c>
      <c r="B36" s="8" t="s">
        <v>8</v>
      </c>
      <c r="C36" s="8" t="s">
        <v>20</v>
      </c>
      <c r="D36" s="8" t="s">
        <v>21</v>
      </c>
      <c r="E36" s="3">
        <v>225</v>
      </c>
      <c r="F36" s="6">
        <v>44966</v>
      </c>
      <c r="G36" s="11" t="s">
        <v>11</v>
      </c>
      <c r="K36" s="12"/>
    </row>
    <row r="37" spans="1:11" ht="18" x14ac:dyDescent="0.35">
      <c r="A37" s="8" t="s">
        <v>42</v>
      </c>
      <c r="B37" s="8" t="s">
        <v>8</v>
      </c>
      <c r="C37" s="8" t="s">
        <v>20</v>
      </c>
      <c r="D37" s="8" t="s">
        <v>22</v>
      </c>
      <c r="E37" s="3">
        <v>230</v>
      </c>
      <c r="F37" s="6">
        <v>44961</v>
      </c>
      <c r="G37" s="11" t="s">
        <v>11</v>
      </c>
      <c r="K37" s="12"/>
    </row>
    <row r="38" spans="1:11" ht="18" x14ac:dyDescent="0.35">
      <c r="A38" s="8" t="s">
        <v>42</v>
      </c>
      <c r="B38" s="8" t="s">
        <v>8</v>
      </c>
      <c r="C38" s="8" t="s">
        <v>20</v>
      </c>
      <c r="D38" s="8" t="s">
        <v>23</v>
      </c>
      <c r="E38" s="3">
        <v>205</v>
      </c>
      <c r="F38" s="6">
        <v>44962</v>
      </c>
      <c r="G38" s="11" t="s">
        <v>11</v>
      </c>
      <c r="K38" s="12"/>
    </row>
    <row r="39" spans="1:11" ht="18" x14ac:dyDescent="0.35">
      <c r="A39" s="8" t="s">
        <v>42</v>
      </c>
      <c r="B39" s="8" t="s">
        <v>8</v>
      </c>
      <c r="C39" s="8" t="s">
        <v>24</v>
      </c>
      <c r="D39" s="8" t="s">
        <v>10</v>
      </c>
      <c r="E39" s="3">
        <v>213</v>
      </c>
      <c r="F39" s="6">
        <v>44963</v>
      </c>
      <c r="G39" s="11" t="s">
        <v>11</v>
      </c>
      <c r="K39" s="12"/>
    </row>
    <row r="40" spans="1:11" ht="18" x14ac:dyDescent="0.35">
      <c r="A40" s="8" t="s">
        <v>42</v>
      </c>
      <c r="B40" s="8" t="s">
        <v>8</v>
      </c>
      <c r="C40" s="8" t="s">
        <v>24</v>
      </c>
      <c r="D40" s="8" t="s">
        <v>25</v>
      </c>
      <c r="E40" s="3">
        <v>236</v>
      </c>
      <c r="F40" s="6">
        <v>44964</v>
      </c>
      <c r="G40" s="11" t="s">
        <v>11</v>
      </c>
      <c r="K40" s="12"/>
    </row>
    <row r="41" spans="1:11" ht="18" x14ac:dyDescent="0.35">
      <c r="A41" s="8" t="s">
        <v>42</v>
      </c>
      <c r="B41" s="8" t="s">
        <v>8</v>
      </c>
      <c r="C41" s="8" t="s">
        <v>24</v>
      </c>
      <c r="D41" s="8" t="s">
        <v>26</v>
      </c>
      <c r="E41" s="3">
        <v>215</v>
      </c>
      <c r="F41" s="6">
        <v>44960</v>
      </c>
      <c r="G41" s="11" t="s">
        <v>11</v>
      </c>
      <c r="K41" s="12"/>
    </row>
    <row r="42" spans="1:11" ht="18" x14ac:dyDescent="0.35">
      <c r="A42" s="8" t="s">
        <v>42</v>
      </c>
      <c r="B42" s="8" t="s">
        <v>8</v>
      </c>
      <c r="C42" s="8" t="s">
        <v>24</v>
      </c>
      <c r="D42" s="8" t="s">
        <v>27</v>
      </c>
      <c r="E42" s="3">
        <v>222</v>
      </c>
      <c r="F42" s="6">
        <v>44961</v>
      </c>
      <c r="G42" s="11" t="s">
        <v>11</v>
      </c>
      <c r="K42" s="12"/>
    </row>
    <row r="43" spans="1:11" ht="18" x14ac:dyDescent="0.35">
      <c r="A43" s="8" t="s">
        <v>42</v>
      </c>
      <c r="B43" s="8" t="s">
        <v>8</v>
      </c>
      <c r="C43" s="8" t="s">
        <v>24</v>
      </c>
      <c r="D43" s="8" t="s">
        <v>28</v>
      </c>
      <c r="E43" s="3">
        <v>286</v>
      </c>
      <c r="F43" s="6">
        <v>44962</v>
      </c>
      <c r="G43" s="11" t="s">
        <v>11</v>
      </c>
      <c r="K43" s="12"/>
    </row>
    <row r="44" spans="1:11" ht="18" x14ac:dyDescent="0.35">
      <c r="A44" s="8" t="s">
        <v>42</v>
      </c>
      <c r="B44" s="8" t="s">
        <v>8</v>
      </c>
      <c r="C44" s="8" t="s">
        <v>24</v>
      </c>
      <c r="D44" s="8" t="s">
        <v>29</v>
      </c>
      <c r="E44" s="3">
        <v>242</v>
      </c>
      <c r="F44" s="6">
        <v>44963</v>
      </c>
      <c r="G44" s="11" t="s">
        <v>11</v>
      </c>
      <c r="K44" s="12"/>
    </row>
    <row r="45" spans="1:11" ht="18" x14ac:dyDescent="0.35">
      <c r="A45" s="8" t="s">
        <v>42</v>
      </c>
      <c r="B45" s="8" t="s">
        <v>8</v>
      </c>
      <c r="C45" s="8" t="s">
        <v>24</v>
      </c>
      <c r="D45" s="8" t="s">
        <v>30</v>
      </c>
      <c r="E45" s="3">
        <v>295</v>
      </c>
      <c r="F45" s="6">
        <v>44964</v>
      </c>
      <c r="G45" s="11" t="s">
        <v>11</v>
      </c>
      <c r="K45" s="12"/>
    </row>
    <row r="46" spans="1:11" ht="18" x14ac:dyDescent="0.35">
      <c r="A46" s="8" t="s">
        <v>42</v>
      </c>
      <c r="B46" s="8" t="s">
        <v>8</v>
      </c>
      <c r="C46" s="8" t="s">
        <v>24</v>
      </c>
      <c r="D46" s="8" t="s">
        <v>31</v>
      </c>
      <c r="E46" s="3">
        <v>230</v>
      </c>
      <c r="F46" s="6">
        <v>44965</v>
      </c>
      <c r="G46" s="11" t="s">
        <v>11</v>
      </c>
      <c r="K46" s="12"/>
    </row>
    <row r="47" spans="1:11" ht="18" x14ac:dyDescent="0.35">
      <c r="A47" s="8" t="s">
        <v>42</v>
      </c>
      <c r="B47" s="8" t="s">
        <v>8</v>
      </c>
      <c r="C47" s="8" t="s">
        <v>24</v>
      </c>
      <c r="D47" s="8" t="s">
        <v>19</v>
      </c>
      <c r="E47" s="3">
        <v>234</v>
      </c>
      <c r="F47" s="6">
        <v>44966</v>
      </c>
      <c r="G47" s="11" t="s">
        <v>11</v>
      </c>
      <c r="K47" s="12"/>
    </row>
    <row r="48" spans="1:11" ht="18" x14ac:dyDescent="0.35">
      <c r="A48" s="8" t="s">
        <v>42</v>
      </c>
      <c r="B48" s="8" t="s">
        <v>32</v>
      </c>
      <c r="C48" s="8" t="s">
        <v>33</v>
      </c>
      <c r="D48" s="8" t="s">
        <v>34</v>
      </c>
      <c r="E48" s="13">
        <v>6000</v>
      </c>
      <c r="F48" s="6"/>
      <c r="G48" s="11"/>
      <c r="K48" s="12"/>
    </row>
    <row r="49" spans="1:11" ht="18" x14ac:dyDescent="0.35">
      <c r="A49" s="8" t="s">
        <v>42</v>
      </c>
      <c r="B49" s="8" t="s">
        <v>32</v>
      </c>
      <c r="C49" s="8" t="s">
        <v>33</v>
      </c>
      <c r="D49" s="8" t="s">
        <v>35</v>
      </c>
      <c r="E49" s="13">
        <v>800</v>
      </c>
      <c r="F49" s="6"/>
      <c r="G49" s="11"/>
      <c r="K49" s="12"/>
    </row>
    <row r="50" spans="1:11" ht="18" x14ac:dyDescent="0.35">
      <c r="A50" s="8" t="s">
        <v>42</v>
      </c>
      <c r="B50" s="8" t="s">
        <v>32</v>
      </c>
      <c r="C50" s="8" t="s">
        <v>36</v>
      </c>
      <c r="D50" s="8" t="s">
        <v>37</v>
      </c>
      <c r="E50" s="13">
        <v>700</v>
      </c>
      <c r="F50" s="6"/>
      <c r="G50" s="11"/>
      <c r="K50" s="12"/>
    </row>
    <row r="51" spans="1:11" ht="18.5" thickBot="1" x14ac:dyDescent="0.4">
      <c r="A51" s="14" t="s">
        <v>42</v>
      </c>
      <c r="B51" s="14" t="s">
        <v>32</v>
      </c>
      <c r="C51" s="14" t="s">
        <v>36</v>
      </c>
      <c r="D51" s="14" t="s">
        <v>38</v>
      </c>
      <c r="E51" s="15">
        <v>550</v>
      </c>
      <c r="F51" s="16"/>
      <c r="G51" s="17"/>
      <c r="K51" s="12"/>
    </row>
    <row r="52" spans="1:11" ht="18" x14ac:dyDescent="0.35">
      <c r="A52" s="2" t="s">
        <v>46</v>
      </c>
      <c r="B52" s="2" t="s">
        <v>8</v>
      </c>
      <c r="C52" s="2" t="s">
        <v>9</v>
      </c>
      <c r="D52" s="2" t="s">
        <v>10</v>
      </c>
      <c r="E52" s="3">
        <v>293</v>
      </c>
      <c r="F52" s="4">
        <v>44991</v>
      </c>
      <c r="G52" s="5" t="s">
        <v>11</v>
      </c>
      <c r="K52" s="12"/>
    </row>
    <row r="53" spans="1:11" ht="18" x14ac:dyDescent="0.35">
      <c r="A53" s="8" t="s">
        <v>46</v>
      </c>
      <c r="B53" s="8" t="s">
        <v>8</v>
      </c>
      <c r="C53" s="8" t="s">
        <v>9</v>
      </c>
      <c r="D53" s="8" t="s">
        <v>12</v>
      </c>
      <c r="E53" s="3">
        <v>293</v>
      </c>
      <c r="F53" s="6">
        <v>44992</v>
      </c>
      <c r="G53" s="11" t="s">
        <v>11</v>
      </c>
      <c r="K53" s="12"/>
    </row>
    <row r="54" spans="1:11" ht="18" x14ac:dyDescent="0.35">
      <c r="A54" s="8" t="s">
        <v>46</v>
      </c>
      <c r="B54" s="8" t="s">
        <v>8</v>
      </c>
      <c r="C54" s="8" t="s">
        <v>9</v>
      </c>
      <c r="D54" s="8" t="s">
        <v>13</v>
      </c>
      <c r="E54" s="3">
        <v>293</v>
      </c>
      <c r="F54" s="6">
        <v>44993</v>
      </c>
      <c r="G54" s="11" t="s">
        <v>11</v>
      </c>
      <c r="K54" s="12"/>
    </row>
    <row r="55" spans="1:11" ht="18" x14ac:dyDescent="0.35">
      <c r="A55" s="8" t="s">
        <v>46</v>
      </c>
      <c r="B55" s="8" t="s">
        <v>8</v>
      </c>
      <c r="C55" s="8" t="s">
        <v>9</v>
      </c>
      <c r="D55" s="8" t="s">
        <v>14</v>
      </c>
      <c r="E55" s="3">
        <v>293</v>
      </c>
      <c r="F55" s="6">
        <v>44994</v>
      </c>
      <c r="G55" s="11" t="s">
        <v>11</v>
      </c>
      <c r="K55" s="12"/>
    </row>
    <row r="56" spans="1:11" ht="18" x14ac:dyDescent="0.35">
      <c r="A56" s="8" t="s">
        <v>46</v>
      </c>
      <c r="B56" s="8" t="s">
        <v>8</v>
      </c>
      <c r="C56" s="8" t="s">
        <v>9</v>
      </c>
      <c r="D56" s="8" t="s">
        <v>15</v>
      </c>
      <c r="E56" s="3">
        <v>293</v>
      </c>
      <c r="F56" s="6">
        <v>44989</v>
      </c>
      <c r="G56" s="11" t="s">
        <v>11</v>
      </c>
      <c r="K56" s="12"/>
    </row>
    <row r="57" spans="1:11" ht="18" x14ac:dyDescent="0.35">
      <c r="A57" s="8" t="s">
        <v>46</v>
      </c>
      <c r="B57" s="8" t="s">
        <v>8</v>
      </c>
      <c r="C57" s="8" t="s">
        <v>9</v>
      </c>
      <c r="D57" s="8" t="s">
        <v>16</v>
      </c>
      <c r="E57" s="3">
        <v>293</v>
      </c>
      <c r="F57" s="6">
        <v>44990</v>
      </c>
      <c r="G57" s="11" t="s">
        <v>11</v>
      </c>
      <c r="K57" s="12"/>
    </row>
    <row r="58" spans="1:11" ht="18" x14ac:dyDescent="0.35">
      <c r="A58" s="8" t="s">
        <v>46</v>
      </c>
      <c r="B58" s="8" t="s">
        <v>8</v>
      </c>
      <c r="C58" s="8" t="s">
        <v>9</v>
      </c>
      <c r="D58" s="8" t="s">
        <v>17</v>
      </c>
      <c r="E58" s="3">
        <v>293</v>
      </c>
      <c r="F58" s="6">
        <v>44991</v>
      </c>
      <c r="G58" s="11" t="s">
        <v>40</v>
      </c>
      <c r="K58" s="12"/>
    </row>
    <row r="59" spans="1:11" ht="18" x14ac:dyDescent="0.35">
      <c r="A59" s="8" t="s">
        <v>46</v>
      </c>
      <c r="B59" s="8" t="s">
        <v>8</v>
      </c>
      <c r="C59" s="8" t="s">
        <v>9</v>
      </c>
      <c r="D59" s="8" t="s">
        <v>18</v>
      </c>
      <c r="E59" s="3">
        <v>293</v>
      </c>
      <c r="F59" s="6">
        <v>44992</v>
      </c>
      <c r="G59" s="11" t="s">
        <v>11</v>
      </c>
      <c r="K59" s="12"/>
    </row>
    <row r="60" spans="1:11" ht="18" x14ac:dyDescent="0.35">
      <c r="A60" s="8" t="s">
        <v>46</v>
      </c>
      <c r="B60" s="8" t="s">
        <v>8</v>
      </c>
      <c r="C60" s="8" t="s">
        <v>9</v>
      </c>
      <c r="D60" s="8" t="s">
        <v>19</v>
      </c>
      <c r="E60" s="3">
        <v>293</v>
      </c>
      <c r="F60" s="6">
        <v>44993</v>
      </c>
      <c r="G60" s="11" t="s">
        <v>40</v>
      </c>
      <c r="K60" s="12"/>
    </row>
    <row r="61" spans="1:11" ht="18" x14ac:dyDescent="0.35">
      <c r="A61" s="8" t="s">
        <v>46</v>
      </c>
      <c r="B61" s="8" t="s">
        <v>8</v>
      </c>
      <c r="C61" s="8" t="s">
        <v>20</v>
      </c>
      <c r="D61" s="8" t="s">
        <v>21</v>
      </c>
      <c r="E61" s="3">
        <v>293</v>
      </c>
      <c r="F61" s="6">
        <v>44994</v>
      </c>
      <c r="G61" s="11" t="s">
        <v>11</v>
      </c>
      <c r="K61" s="12"/>
    </row>
    <row r="62" spans="1:11" ht="18" x14ac:dyDescent="0.35">
      <c r="A62" s="8" t="s">
        <v>46</v>
      </c>
      <c r="B62" s="8" t="s">
        <v>8</v>
      </c>
      <c r="C62" s="8" t="s">
        <v>20</v>
      </c>
      <c r="D62" s="8" t="s">
        <v>22</v>
      </c>
      <c r="E62" s="3">
        <v>293</v>
      </c>
      <c r="F62" s="6">
        <v>44989</v>
      </c>
      <c r="G62" s="11" t="s">
        <v>11</v>
      </c>
      <c r="K62" s="12"/>
    </row>
    <row r="63" spans="1:11" ht="18" x14ac:dyDescent="0.35">
      <c r="A63" s="8" t="s">
        <v>46</v>
      </c>
      <c r="B63" s="8" t="s">
        <v>8</v>
      </c>
      <c r="C63" s="8" t="s">
        <v>20</v>
      </c>
      <c r="D63" s="8" t="s">
        <v>23</v>
      </c>
      <c r="E63" s="3">
        <v>293</v>
      </c>
      <c r="F63" s="6">
        <v>44990</v>
      </c>
      <c r="G63" s="11" t="s">
        <v>11</v>
      </c>
      <c r="K63" s="12"/>
    </row>
    <row r="64" spans="1:11" ht="18" x14ac:dyDescent="0.35">
      <c r="A64" s="8" t="s">
        <v>46</v>
      </c>
      <c r="B64" s="8" t="s">
        <v>8</v>
      </c>
      <c r="C64" s="8" t="s">
        <v>24</v>
      </c>
      <c r="D64" s="8" t="s">
        <v>10</v>
      </c>
      <c r="E64" s="3">
        <v>293</v>
      </c>
      <c r="F64" s="6">
        <v>44991</v>
      </c>
      <c r="G64" s="11" t="s">
        <v>40</v>
      </c>
      <c r="K64" s="12"/>
    </row>
    <row r="65" spans="1:11" ht="18" x14ac:dyDescent="0.35">
      <c r="A65" s="8" t="s">
        <v>46</v>
      </c>
      <c r="B65" s="8" t="s">
        <v>8</v>
      </c>
      <c r="C65" s="8" t="s">
        <v>24</v>
      </c>
      <c r="D65" s="8" t="s">
        <v>25</v>
      </c>
      <c r="E65" s="3">
        <v>293</v>
      </c>
      <c r="F65" s="6">
        <v>44992</v>
      </c>
      <c r="G65" s="11" t="s">
        <v>11</v>
      </c>
      <c r="K65" s="12"/>
    </row>
    <row r="66" spans="1:11" ht="18" x14ac:dyDescent="0.35">
      <c r="A66" s="8" t="s">
        <v>46</v>
      </c>
      <c r="B66" s="8" t="s">
        <v>8</v>
      </c>
      <c r="C66" s="8" t="s">
        <v>24</v>
      </c>
      <c r="D66" s="8" t="s">
        <v>26</v>
      </c>
      <c r="E66" s="3">
        <v>270</v>
      </c>
      <c r="F66" s="6">
        <v>44988</v>
      </c>
      <c r="G66" s="11" t="s">
        <v>11</v>
      </c>
      <c r="K66" s="12"/>
    </row>
    <row r="67" spans="1:11" ht="18" x14ac:dyDescent="0.35">
      <c r="A67" s="8" t="s">
        <v>46</v>
      </c>
      <c r="B67" s="8" t="s">
        <v>8</v>
      </c>
      <c r="C67" s="8" t="s">
        <v>24</v>
      </c>
      <c r="D67" s="8" t="s">
        <v>27</v>
      </c>
      <c r="E67" s="3">
        <v>281</v>
      </c>
      <c r="F67" s="6">
        <v>44989</v>
      </c>
      <c r="G67" s="11" t="s">
        <v>40</v>
      </c>
      <c r="K67" s="12"/>
    </row>
    <row r="68" spans="1:11" ht="18" x14ac:dyDescent="0.35">
      <c r="A68" s="8" t="s">
        <v>46</v>
      </c>
      <c r="B68" s="8" t="s">
        <v>8</v>
      </c>
      <c r="C68" s="8" t="s">
        <v>24</v>
      </c>
      <c r="D68" s="8" t="s">
        <v>28</v>
      </c>
      <c r="E68" s="3">
        <v>273</v>
      </c>
      <c r="F68" s="6">
        <v>44991</v>
      </c>
      <c r="G68" s="11" t="s">
        <v>11</v>
      </c>
      <c r="K68" s="12"/>
    </row>
    <row r="69" spans="1:11" ht="18" x14ac:dyDescent="0.35">
      <c r="A69" s="8" t="s">
        <v>46</v>
      </c>
      <c r="B69" s="8" t="s">
        <v>8</v>
      </c>
      <c r="C69" s="8" t="s">
        <v>24</v>
      </c>
      <c r="D69" s="8" t="s">
        <v>29</v>
      </c>
      <c r="E69" s="3">
        <v>288</v>
      </c>
      <c r="F69" s="6">
        <v>44992</v>
      </c>
      <c r="G69" s="11" t="s">
        <v>11</v>
      </c>
      <c r="K69" s="12"/>
    </row>
    <row r="70" spans="1:11" ht="18" x14ac:dyDescent="0.35">
      <c r="A70" s="8" t="s">
        <v>46</v>
      </c>
      <c r="B70" s="8" t="s">
        <v>8</v>
      </c>
      <c r="C70" s="8" t="s">
        <v>24</v>
      </c>
      <c r="D70" s="8" t="s">
        <v>30</v>
      </c>
      <c r="E70" s="3">
        <v>284</v>
      </c>
      <c r="F70" s="6">
        <v>44993</v>
      </c>
      <c r="G70" s="11" t="s">
        <v>11</v>
      </c>
      <c r="K70" s="12"/>
    </row>
    <row r="71" spans="1:11" ht="18" x14ac:dyDescent="0.35">
      <c r="A71" s="8" t="s">
        <v>46</v>
      </c>
      <c r="B71" s="8" t="s">
        <v>8</v>
      </c>
      <c r="C71" s="8" t="s">
        <v>24</v>
      </c>
      <c r="D71" s="8" t="s">
        <v>31</v>
      </c>
      <c r="E71" s="3">
        <v>263</v>
      </c>
      <c r="F71" s="6">
        <v>44994</v>
      </c>
      <c r="G71" s="11" t="s">
        <v>11</v>
      </c>
      <c r="K71" s="12"/>
    </row>
    <row r="72" spans="1:11" ht="18" x14ac:dyDescent="0.35">
      <c r="A72" s="8" t="s">
        <v>46</v>
      </c>
      <c r="B72" s="8" t="s">
        <v>8</v>
      </c>
      <c r="C72" s="8" t="s">
        <v>24</v>
      </c>
      <c r="D72" s="8" t="s">
        <v>19</v>
      </c>
      <c r="E72" s="3">
        <v>280</v>
      </c>
      <c r="F72" s="6">
        <v>44989</v>
      </c>
      <c r="G72" s="11" t="s">
        <v>11</v>
      </c>
      <c r="K72" s="12"/>
    </row>
    <row r="73" spans="1:11" ht="18" x14ac:dyDescent="0.35">
      <c r="A73" s="8" t="s">
        <v>46</v>
      </c>
      <c r="B73" s="8" t="s">
        <v>32</v>
      </c>
      <c r="C73" s="8" t="s">
        <v>33</v>
      </c>
      <c r="D73" s="8" t="s">
        <v>34</v>
      </c>
      <c r="E73" s="3">
        <v>6000</v>
      </c>
      <c r="F73" s="6"/>
      <c r="G73" s="11"/>
      <c r="K73" s="12"/>
    </row>
    <row r="74" spans="1:11" ht="18" x14ac:dyDescent="0.35">
      <c r="A74" s="8" t="s">
        <v>46</v>
      </c>
      <c r="B74" s="8" t="s">
        <v>32</v>
      </c>
      <c r="C74" s="8" t="s">
        <v>33</v>
      </c>
      <c r="D74" s="8" t="s">
        <v>35</v>
      </c>
      <c r="E74" s="3">
        <v>1000</v>
      </c>
      <c r="F74" s="6"/>
      <c r="G74" s="11"/>
      <c r="K74" s="12"/>
    </row>
    <row r="75" spans="1:11" ht="18" x14ac:dyDescent="0.35">
      <c r="A75" s="8" t="s">
        <v>46</v>
      </c>
      <c r="B75" s="8" t="s">
        <v>32</v>
      </c>
      <c r="C75" s="8" t="s">
        <v>36</v>
      </c>
      <c r="D75" s="8" t="s">
        <v>37</v>
      </c>
      <c r="E75" s="3">
        <v>958</v>
      </c>
      <c r="F75" s="6"/>
      <c r="G75" s="11"/>
      <c r="K75" s="12"/>
    </row>
    <row r="76" spans="1:11" ht="18.5" thickBot="1" x14ac:dyDescent="0.4">
      <c r="A76" s="14" t="s">
        <v>46</v>
      </c>
      <c r="B76" s="14" t="s">
        <v>32</v>
      </c>
      <c r="C76" s="14" t="s">
        <v>36</v>
      </c>
      <c r="D76" s="14" t="s">
        <v>38</v>
      </c>
      <c r="E76" s="3">
        <v>439</v>
      </c>
      <c r="F76" s="16"/>
      <c r="G76" s="17"/>
      <c r="K76" s="12"/>
    </row>
    <row r="77" spans="1:11" ht="18" x14ac:dyDescent="0.35">
      <c r="A77" s="2" t="s">
        <v>7</v>
      </c>
      <c r="B77" s="2" t="s">
        <v>8</v>
      </c>
      <c r="C77" s="2" t="s">
        <v>9</v>
      </c>
      <c r="D77" s="2" t="s">
        <v>10</v>
      </c>
      <c r="E77" s="3">
        <v>293</v>
      </c>
      <c r="F77" s="4">
        <v>45019</v>
      </c>
      <c r="G77" s="5" t="s">
        <v>11</v>
      </c>
      <c r="K77" s="12"/>
    </row>
    <row r="78" spans="1:11" ht="18" x14ac:dyDescent="0.35">
      <c r="A78" s="8" t="s">
        <v>7</v>
      </c>
      <c r="B78" s="8" t="s">
        <v>8</v>
      </c>
      <c r="C78" s="8" t="s">
        <v>9</v>
      </c>
      <c r="D78" s="8" t="s">
        <v>12</v>
      </c>
      <c r="E78" s="10">
        <v>279</v>
      </c>
      <c r="F78" s="6">
        <v>45021</v>
      </c>
      <c r="G78" s="11" t="s">
        <v>11</v>
      </c>
      <c r="K78" s="12"/>
    </row>
    <row r="79" spans="1:11" ht="18" x14ac:dyDescent="0.35">
      <c r="A79" s="8" t="s">
        <v>7</v>
      </c>
      <c r="B79" s="8" t="s">
        <v>8</v>
      </c>
      <c r="C79" s="8" t="s">
        <v>9</v>
      </c>
      <c r="D79" s="8" t="s">
        <v>13</v>
      </c>
      <c r="E79" s="10">
        <v>268</v>
      </c>
      <c r="F79" s="6">
        <v>45023</v>
      </c>
      <c r="G79" s="11" t="s">
        <v>11</v>
      </c>
      <c r="K79" s="12"/>
    </row>
    <row r="80" spans="1:11" ht="18" x14ac:dyDescent="0.35">
      <c r="A80" s="8" t="s">
        <v>7</v>
      </c>
      <c r="B80" s="8" t="s">
        <v>8</v>
      </c>
      <c r="C80" s="8" t="s">
        <v>9</v>
      </c>
      <c r="D80" s="8" t="s">
        <v>14</v>
      </c>
      <c r="E80" s="10">
        <v>287</v>
      </c>
      <c r="F80" s="6">
        <v>45025</v>
      </c>
      <c r="G80" s="11" t="s">
        <v>11</v>
      </c>
      <c r="K80" s="12"/>
    </row>
    <row r="81" spans="1:11" ht="18" x14ac:dyDescent="0.35">
      <c r="A81" s="8" t="s">
        <v>7</v>
      </c>
      <c r="B81" s="8" t="s">
        <v>8</v>
      </c>
      <c r="C81" s="8" t="s">
        <v>9</v>
      </c>
      <c r="D81" s="8" t="s">
        <v>15</v>
      </c>
      <c r="E81" s="10">
        <v>257</v>
      </c>
      <c r="F81" s="6">
        <v>45020</v>
      </c>
      <c r="G81" s="11" t="s">
        <v>11</v>
      </c>
      <c r="K81" s="12"/>
    </row>
    <row r="82" spans="1:11" ht="18" x14ac:dyDescent="0.35">
      <c r="A82" s="8" t="s">
        <v>7</v>
      </c>
      <c r="B82" s="8" t="s">
        <v>8</v>
      </c>
      <c r="C82" s="8" t="s">
        <v>9</v>
      </c>
      <c r="D82" s="8" t="s">
        <v>16</v>
      </c>
      <c r="E82" s="10">
        <v>255</v>
      </c>
      <c r="F82" s="6">
        <v>45021</v>
      </c>
      <c r="G82" s="11" t="s">
        <v>11</v>
      </c>
      <c r="K82" s="12"/>
    </row>
    <row r="83" spans="1:11" ht="18" x14ac:dyDescent="0.35">
      <c r="A83" s="8" t="s">
        <v>7</v>
      </c>
      <c r="B83" s="8" t="s">
        <v>8</v>
      </c>
      <c r="C83" s="8" t="s">
        <v>9</v>
      </c>
      <c r="D83" s="8" t="s">
        <v>17</v>
      </c>
      <c r="E83" s="10">
        <v>279</v>
      </c>
      <c r="F83" s="6">
        <v>45022</v>
      </c>
      <c r="G83" s="11" t="s">
        <v>11</v>
      </c>
      <c r="K83" s="12"/>
    </row>
    <row r="84" spans="1:11" ht="18" x14ac:dyDescent="0.35">
      <c r="A84" s="8" t="s">
        <v>7</v>
      </c>
      <c r="B84" s="8" t="s">
        <v>8</v>
      </c>
      <c r="C84" s="8" t="s">
        <v>9</v>
      </c>
      <c r="D84" s="8" t="s">
        <v>18</v>
      </c>
      <c r="E84" s="10">
        <v>300</v>
      </c>
      <c r="F84" s="6">
        <v>45023</v>
      </c>
      <c r="G84" s="11" t="s">
        <v>11</v>
      </c>
      <c r="K84" s="12"/>
    </row>
    <row r="85" spans="1:11" ht="18" x14ac:dyDescent="0.35">
      <c r="A85" s="8" t="s">
        <v>7</v>
      </c>
      <c r="B85" s="8" t="s">
        <v>8</v>
      </c>
      <c r="C85" s="8" t="s">
        <v>9</v>
      </c>
      <c r="D85" s="8" t="s">
        <v>19</v>
      </c>
      <c r="E85" s="10">
        <v>265</v>
      </c>
      <c r="F85" s="6">
        <v>45024</v>
      </c>
      <c r="G85" s="11" t="s">
        <v>11</v>
      </c>
      <c r="K85" s="12"/>
    </row>
    <row r="86" spans="1:11" ht="18" x14ac:dyDescent="0.35">
      <c r="A86" s="8" t="s">
        <v>7</v>
      </c>
      <c r="B86" s="8" t="s">
        <v>8</v>
      </c>
      <c r="C86" s="8" t="s">
        <v>20</v>
      </c>
      <c r="D86" s="8" t="s">
        <v>21</v>
      </c>
      <c r="E86" s="10">
        <v>274</v>
      </c>
      <c r="F86" s="6">
        <v>45025</v>
      </c>
      <c r="G86" s="11" t="s">
        <v>11</v>
      </c>
      <c r="K86" s="12"/>
    </row>
    <row r="87" spans="1:11" ht="18" x14ac:dyDescent="0.35">
      <c r="A87" s="8" t="s">
        <v>7</v>
      </c>
      <c r="B87" s="8" t="s">
        <v>8</v>
      </c>
      <c r="C87" s="8" t="s">
        <v>20</v>
      </c>
      <c r="D87" s="8" t="s">
        <v>22</v>
      </c>
      <c r="E87" s="10">
        <v>265</v>
      </c>
      <c r="F87" s="6">
        <v>45020</v>
      </c>
      <c r="G87" s="11" t="s">
        <v>11</v>
      </c>
      <c r="K87" s="12"/>
    </row>
    <row r="88" spans="1:11" ht="18" x14ac:dyDescent="0.35">
      <c r="A88" s="8" t="s">
        <v>7</v>
      </c>
      <c r="B88" s="8" t="s">
        <v>8</v>
      </c>
      <c r="C88" s="8" t="s">
        <v>20</v>
      </c>
      <c r="D88" s="8" t="s">
        <v>23</v>
      </c>
      <c r="E88" s="10">
        <v>271</v>
      </c>
      <c r="F88" s="6">
        <v>45021</v>
      </c>
      <c r="G88" s="11" t="s">
        <v>11</v>
      </c>
      <c r="K88" s="12"/>
    </row>
    <row r="89" spans="1:11" ht="18" x14ac:dyDescent="0.35">
      <c r="A89" s="8" t="s">
        <v>7</v>
      </c>
      <c r="B89" s="8" t="s">
        <v>8</v>
      </c>
      <c r="C89" s="8" t="s">
        <v>24</v>
      </c>
      <c r="D89" s="8" t="s">
        <v>10</v>
      </c>
      <c r="E89" s="10">
        <v>298</v>
      </c>
      <c r="F89" s="6">
        <v>45017</v>
      </c>
      <c r="G89" s="11" t="s">
        <v>11</v>
      </c>
      <c r="K89" s="12"/>
    </row>
    <row r="90" spans="1:11" ht="18" x14ac:dyDescent="0.35">
      <c r="A90" s="8" t="s">
        <v>7</v>
      </c>
      <c r="B90" s="8" t="s">
        <v>8</v>
      </c>
      <c r="C90" s="8" t="s">
        <v>24</v>
      </c>
      <c r="D90" s="8" t="s">
        <v>25</v>
      </c>
      <c r="E90" s="10">
        <v>258</v>
      </c>
      <c r="F90" s="6">
        <v>45017</v>
      </c>
      <c r="G90" s="11" t="s">
        <v>11</v>
      </c>
      <c r="K90" s="12"/>
    </row>
    <row r="91" spans="1:11" ht="18" x14ac:dyDescent="0.35">
      <c r="A91" s="8" t="s">
        <v>7</v>
      </c>
      <c r="B91" s="8" t="s">
        <v>8</v>
      </c>
      <c r="C91" s="8" t="s">
        <v>24</v>
      </c>
      <c r="D91" s="8" t="s">
        <v>26</v>
      </c>
      <c r="E91" s="10">
        <v>270</v>
      </c>
      <c r="F91" s="6">
        <v>45017</v>
      </c>
      <c r="G91" s="11" t="s">
        <v>11</v>
      </c>
      <c r="K91" s="12"/>
    </row>
    <row r="92" spans="1:11" ht="18" x14ac:dyDescent="0.35">
      <c r="A92" s="8" t="s">
        <v>7</v>
      </c>
      <c r="B92" s="8" t="s">
        <v>8</v>
      </c>
      <c r="C92" s="8" t="s">
        <v>24</v>
      </c>
      <c r="D92" s="8" t="s">
        <v>27</v>
      </c>
      <c r="E92" s="10">
        <v>281</v>
      </c>
      <c r="F92" s="6">
        <v>45017</v>
      </c>
      <c r="G92" s="11" t="s">
        <v>11</v>
      </c>
      <c r="K92" s="12"/>
    </row>
    <row r="93" spans="1:11" ht="18" x14ac:dyDescent="0.35">
      <c r="A93" s="8" t="s">
        <v>7</v>
      </c>
      <c r="B93" s="8" t="s">
        <v>8</v>
      </c>
      <c r="C93" s="8" t="s">
        <v>24</v>
      </c>
      <c r="D93" s="8" t="s">
        <v>28</v>
      </c>
      <c r="E93" s="10">
        <v>273</v>
      </c>
      <c r="F93" s="6">
        <v>45021</v>
      </c>
      <c r="G93" s="11" t="s">
        <v>11</v>
      </c>
      <c r="K93" s="12"/>
    </row>
    <row r="94" spans="1:11" ht="18" x14ac:dyDescent="0.35">
      <c r="A94" s="8" t="s">
        <v>7</v>
      </c>
      <c r="B94" s="8" t="s">
        <v>8</v>
      </c>
      <c r="C94" s="8" t="s">
        <v>24</v>
      </c>
      <c r="D94" s="8" t="s">
        <v>29</v>
      </c>
      <c r="E94" s="10">
        <v>288</v>
      </c>
      <c r="F94" s="6">
        <v>45022</v>
      </c>
      <c r="G94" s="11" t="s">
        <v>11</v>
      </c>
      <c r="K94" s="12"/>
    </row>
    <row r="95" spans="1:11" ht="18" x14ac:dyDescent="0.35">
      <c r="A95" s="8" t="s">
        <v>7</v>
      </c>
      <c r="B95" s="8" t="s">
        <v>8</v>
      </c>
      <c r="C95" s="8" t="s">
        <v>24</v>
      </c>
      <c r="D95" s="8" t="s">
        <v>30</v>
      </c>
      <c r="E95" s="10">
        <v>284</v>
      </c>
      <c r="F95" s="6">
        <v>45023</v>
      </c>
      <c r="G95" s="11" t="s">
        <v>11</v>
      </c>
      <c r="K95" s="12"/>
    </row>
    <row r="96" spans="1:11" ht="18" x14ac:dyDescent="0.35">
      <c r="A96" s="8" t="s">
        <v>7</v>
      </c>
      <c r="B96" s="8" t="s">
        <v>8</v>
      </c>
      <c r="C96" s="8" t="s">
        <v>24</v>
      </c>
      <c r="D96" s="8" t="s">
        <v>31</v>
      </c>
      <c r="E96" s="10">
        <v>263</v>
      </c>
      <c r="F96" s="6">
        <v>45024</v>
      </c>
      <c r="G96" s="11" t="s">
        <v>11</v>
      </c>
      <c r="K96" s="12"/>
    </row>
    <row r="97" spans="1:11" ht="18" x14ac:dyDescent="0.35">
      <c r="A97" s="8" t="s">
        <v>7</v>
      </c>
      <c r="B97" s="8" t="s">
        <v>8</v>
      </c>
      <c r="C97" s="8" t="s">
        <v>24</v>
      </c>
      <c r="D97" s="8" t="s">
        <v>19</v>
      </c>
      <c r="E97" s="10">
        <v>280</v>
      </c>
      <c r="F97" s="6">
        <v>45025</v>
      </c>
      <c r="G97" s="11" t="s">
        <v>11</v>
      </c>
      <c r="K97" s="12"/>
    </row>
    <row r="98" spans="1:11" ht="18" x14ac:dyDescent="0.35">
      <c r="A98" s="8" t="s">
        <v>7</v>
      </c>
      <c r="B98" s="8" t="s">
        <v>32</v>
      </c>
      <c r="C98" s="8" t="s">
        <v>33</v>
      </c>
      <c r="D98" s="8" t="s">
        <v>34</v>
      </c>
      <c r="E98" s="13">
        <v>6500</v>
      </c>
      <c r="F98" s="6"/>
      <c r="G98" s="11"/>
      <c r="K98" s="12"/>
    </row>
    <row r="99" spans="1:11" ht="18" x14ac:dyDescent="0.35">
      <c r="A99" s="8" t="s">
        <v>7</v>
      </c>
      <c r="B99" s="8" t="s">
        <v>32</v>
      </c>
      <c r="C99" s="8" t="s">
        <v>33</v>
      </c>
      <c r="D99" s="8" t="s">
        <v>35</v>
      </c>
      <c r="E99" s="13">
        <v>1103</v>
      </c>
      <c r="F99" s="6"/>
      <c r="G99" s="11"/>
      <c r="K99" s="12"/>
    </row>
    <row r="100" spans="1:11" ht="18" x14ac:dyDescent="0.35">
      <c r="A100" s="8" t="s">
        <v>7</v>
      </c>
      <c r="B100" s="8" t="s">
        <v>32</v>
      </c>
      <c r="C100" s="8" t="s">
        <v>36</v>
      </c>
      <c r="D100" s="8" t="s">
        <v>37</v>
      </c>
      <c r="E100" s="13">
        <v>987</v>
      </c>
      <c r="F100" s="6"/>
      <c r="G100" s="11"/>
      <c r="K100" s="12"/>
    </row>
    <row r="101" spans="1:11" ht="18.5" thickBot="1" x14ac:dyDescent="0.4">
      <c r="A101" s="14" t="s">
        <v>7</v>
      </c>
      <c r="B101" s="14" t="s">
        <v>32</v>
      </c>
      <c r="C101" s="14" t="s">
        <v>36</v>
      </c>
      <c r="D101" s="14" t="s">
        <v>38</v>
      </c>
      <c r="E101" s="15">
        <v>800</v>
      </c>
      <c r="F101" s="16"/>
      <c r="G101" s="17"/>
      <c r="K101" s="12"/>
    </row>
    <row r="102" spans="1:11" ht="18" x14ac:dyDescent="0.35">
      <c r="A102" s="2" t="s">
        <v>47</v>
      </c>
      <c r="B102" s="2" t="s">
        <v>8</v>
      </c>
      <c r="C102" s="2" t="s">
        <v>9</v>
      </c>
      <c r="D102" s="2" t="s">
        <v>10</v>
      </c>
      <c r="E102" s="3">
        <v>293</v>
      </c>
      <c r="F102" s="4">
        <v>45047</v>
      </c>
      <c r="G102" s="5" t="s">
        <v>11</v>
      </c>
      <c r="K102" s="12"/>
    </row>
    <row r="103" spans="1:11" ht="18" x14ac:dyDescent="0.35">
      <c r="A103" s="8" t="s">
        <v>47</v>
      </c>
      <c r="B103" s="8" t="s">
        <v>8</v>
      </c>
      <c r="C103" s="8" t="s">
        <v>9</v>
      </c>
      <c r="D103" s="8" t="s">
        <v>12</v>
      </c>
      <c r="E103" s="10">
        <v>279</v>
      </c>
      <c r="F103" s="6">
        <v>45055</v>
      </c>
      <c r="G103" s="11" t="s">
        <v>11</v>
      </c>
      <c r="K103" s="12"/>
    </row>
    <row r="104" spans="1:11" ht="18" x14ac:dyDescent="0.35">
      <c r="A104" s="8" t="s">
        <v>47</v>
      </c>
      <c r="B104" s="8" t="s">
        <v>8</v>
      </c>
      <c r="C104" s="8" t="s">
        <v>9</v>
      </c>
      <c r="D104" s="8" t="s">
        <v>13</v>
      </c>
      <c r="E104" s="10">
        <v>268</v>
      </c>
      <c r="F104" s="6">
        <v>45049</v>
      </c>
      <c r="G104" s="11" t="s">
        <v>11</v>
      </c>
      <c r="K104" s="12"/>
    </row>
    <row r="105" spans="1:11" ht="18" x14ac:dyDescent="0.35">
      <c r="A105" s="8" t="s">
        <v>47</v>
      </c>
      <c r="B105" s="8" t="s">
        <v>8</v>
      </c>
      <c r="C105" s="8" t="s">
        <v>9</v>
      </c>
      <c r="D105" s="8" t="s">
        <v>14</v>
      </c>
      <c r="E105" s="10">
        <v>287</v>
      </c>
      <c r="F105" s="6">
        <v>45050</v>
      </c>
      <c r="G105" s="11" t="s">
        <v>11</v>
      </c>
      <c r="K105" s="12"/>
    </row>
    <row r="106" spans="1:11" ht="18" x14ac:dyDescent="0.35">
      <c r="A106" s="8" t="s">
        <v>47</v>
      </c>
      <c r="B106" s="8" t="s">
        <v>8</v>
      </c>
      <c r="C106" s="8" t="s">
        <v>9</v>
      </c>
      <c r="D106" s="8" t="s">
        <v>15</v>
      </c>
      <c r="E106" s="10">
        <v>257</v>
      </c>
      <c r="F106" s="6">
        <v>45052</v>
      </c>
      <c r="G106" s="11" t="s">
        <v>11</v>
      </c>
      <c r="K106" s="12"/>
    </row>
    <row r="107" spans="1:11" ht="18" x14ac:dyDescent="0.35">
      <c r="A107" s="8" t="s">
        <v>47</v>
      </c>
      <c r="B107" s="8" t="s">
        <v>8</v>
      </c>
      <c r="C107" s="8" t="s">
        <v>9</v>
      </c>
      <c r="D107" s="8" t="s">
        <v>16</v>
      </c>
      <c r="E107" s="10">
        <v>255</v>
      </c>
      <c r="F107" s="6">
        <v>45053</v>
      </c>
      <c r="G107" s="11" t="s">
        <v>11</v>
      </c>
      <c r="K107" s="12"/>
    </row>
    <row r="108" spans="1:11" ht="18" x14ac:dyDescent="0.35">
      <c r="A108" s="8" t="s">
        <v>47</v>
      </c>
      <c r="B108" s="8" t="s">
        <v>8</v>
      </c>
      <c r="C108" s="8" t="s">
        <v>9</v>
      </c>
      <c r="D108" s="8" t="s">
        <v>17</v>
      </c>
      <c r="E108" s="10">
        <v>279</v>
      </c>
      <c r="F108" s="6">
        <v>45052</v>
      </c>
      <c r="G108" s="11" t="s">
        <v>11</v>
      </c>
      <c r="K108" s="12"/>
    </row>
    <row r="109" spans="1:11" ht="18" x14ac:dyDescent="0.35">
      <c r="A109" s="8" t="s">
        <v>47</v>
      </c>
      <c r="B109" s="8" t="s">
        <v>8</v>
      </c>
      <c r="C109" s="8" t="s">
        <v>9</v>
      </c>
      <c r="D109" s="8" t="s">
        <v>18</v>
      </c>
      <c r="E109" s="10">
        <v>300</v>
      </c>
      <c r="F109" s="6">
        <v>45053</v>
      </c>
      <c r="G109" s="11" t="s">
        <v>11</v>
      </c>
      <c r="K109" s="12"/>
    </row>
    <row r="110" spans="1:11" ht="18" x14ac:dyDescent="0.35">
      <c r="A110" s="8" t="s">
        <v>47</v>
      </c>
      <c r="B110" s="8" t="s">
        <v>8</v>
      </c>
      <c r="C110" s="8" t="s">
        <v>9</v>
      </c>
      <c r="D110" s="8" t="s">
        <v>19</v>
      </c>
      <c r="E110" s="10">
        <v>265</v>
      </c>
      <c r="F110" s="6">
        <v>45054</v>
      </c>
      <c r="G110" s="11" t="s">
        <v>11</v>
      </c>
      <c r="K110" s="12"/>
    </row>
    <row r="111" spans="1:11" ht="18" x14ac:dyDescent="0.35">
      <c r="A111" s="8" t="s">
        <v>47</v>
      </c>
      <c r="B111" s="8" t="s">
        <v>8</v>
      </c>
      <c r="C111" s="8" t="s">
        <v>20</v>
      </c>
      <c r="D111" s="8" t="s">
        <v>21</v>
      </c>
      <c r="E111" s="10">
        <v>274</v>
      </c>
      <c r="F111" s="6">
        <v>45055</v>
      </c>
      <c r="G111" s="11" t="s">
        <v>11</v>
      </c>
      <c r="K111" s="12"/>
    </row>
    <row r="112" spans="1:11" ht="18" x14ac:dyDescent="0.35">
      <c r="A112" s="8" t="s">
        <v>47</v>
      </c>
      <c r="B112" s="8" t="s">
        <v>8</v>
      </c>
      <c r="C112" s="8" t="s">
        <v>20</v>
      </c>
      <c r="D112" s="8" t="s">
        <v>22</v>
      </c>
      <c r="E112" s="10">
        <v>265</v>
      </c>
      <c r="F112" s="6">
        <v>45050</v>
      </c>
      <c r="G112" s="11" t="s">
        <v>11</v>
      </c>
      <c r="K112" s="12"/>
    </row>
    <row r="113" spans="1:11" ht="18" x14ac:dyDescent="0.35">
      <c r="A113" s="8" t="s">
        <v>47</v>
      </c>
      <c r="B113" s="8" t="s">
        <v>8</v>
      </c>
      <c r="C113" s="8" t="s">
        <v>20</v>
      </c>
      <c r="D113" s="8" t="s">
        <v>23</v>
      </c>
      <c r="E113" s="10">
        <v>271</v>
      </c>
      <c r="F113" s="6">
        <v>45051</v>
      </c>
      <c r="G113" s="11" t="s">
        <v>11</v>
      </c>
      <c r="K113" s="12"/>
    </row>
    <row r="114" spans="1:11" ht="18" x14ac:dyDescent="0.35">
      <c r="A114" s="8" t="s">
        <v>47</v>
      </c>
      <c r="B114" s="8" t="s">
        <v>8</v>
      </c>
      <c r="C114" s="8" t="s">
        <v>24</v>
      </c>
      <c r="D114" s="8" t="s">
        <v>10</v>
      </c>
      <c r="E114" s="10">
        <v>298</v>
      </c>
      <c r="F114" s="6">
        <v>45052</v>
      </c>
      <c r="G114" s="11" t="s">
        <v>11</v>
      </c>
      <c r="K114" s="12"/>
    </row>
    <row r="115" spans="1:11" ht="18" x14ac:dyDescent="0.35">
      <c r="A115" s="8" t="s">
        <v>47</v>
      </c>
      <c r="B115" s="8" t="s">
        <v>8</v>
      </c>
      <c r="C115" s="8" t="s">
        <v>24</v>
      </c>
      <c r="D115" s="8" t="s">
        <v>25</v>
      </c>
      <c r="E115" s="10">
        <v>258</v>
      </c>
      <c r="F115" s="6">
        <v>45053</v>
      </c>
      <c r="G115" s="11" t="s">
        <v>11</v>
      </c>
      <c r="K115" s="12"/>
    </row>
    <row r="116" spans="1:11" ht="18" x14ac:dyDescent="0.35">
      <c r="A116" s="8" t="s">
        <v>47</v>
      </c>
      <c r="B116" s="8" t="s">
        <v>8</v>
      </c>
      <c r="C116" s="8" t="s">
        <v>24</v>
      </c>
      <c r="D116" s="8" t="s">
        <v>26</v>
      </c>
      <c r="E116" s="10">
        <v>270</v>
      </c>
      <c r="F116" s="6">
        <v>45049</v>
      </c>
      <c r="G116" s="11" t="s">
        <v>11</v>
      </c>
      <c r="K116" s="12"/>
    </row>
    <row r="117" spans="1:11" ht="18" x14ac:dyDescent="0.35">
      <c r="A117" s="8" t="s">
        <v>47</v>
      </c>
      <c r="B117" s="8" t="s">
        <v>8</v>
      </c>
      <c r="C117" s="8" t="s">
        <v>24</v>
      </c>
      <c r="D117" s="8" t="s">
        <v>27</v>
      </c>
      <c r="E117" s="10">
        <v>281</v>
      </c>
      <c r="F117" s="6">
        <v>45050</v>
      </c>
      <c r="G117" s="11" t="s">
        <v>11</v>
      </c>
      <c r="K117" s="12"/>
    </row>
    <row r="118" spans="1:11" ht="18" x14ac:dyDescent="0.35">
      <c r="A118" s="8" t="s">
        <v>47</v>
      </c>
      <c r="B118" s="8" t="s">
        <v>8</v>
      </c>
      <c r="C118" s="8" t="s">
        <v>24</v>
      </c>
      <c r="D118" s="8" t="s">
        <v>28</v>
      </c>
      <c r="E118" s="10">
        <v>273</v>
      </c>
      <c r="F118" s="6">
        <v>45052</v>
      </c>
      <c r="G118" s="11" t="s">
        <v>11</v>
      </c>
      <c r="K118" s="12"/>
    </row>
    <row r="119" spans="1:11" ht="18" x14ac:dyDescent="0.35">
      <c r="A119" s="8" t="s">
        <v>47</v>
      </c>
      <c r="B119" s="8" t="s">
        <v>8</v>
      </c>
      <c r="C119" s="8" t="s">
        <v>24</v>
      </c>
      <c r="D119" s="8" t="s">
        <v>29</v>
      </c>
      <c r="E119" s="10">
        <v>288</v>
      </c>
      <c r="F119" s="6">
        <v>45053</v>
      </c>
      <c r="G119" s="11" t="s">
        <v>11</v>
      </c>
      <c r="K119" s="12"/>
    </row>
    <row r="120" spans="1:11" ht="18" x14ac:dyDescent="0.35">
      <c r="A120" s="8" t="s">
        <v>47</v>
      </c>
      <c r="B120" s="8" t="s">
        <v>8</v>
      </c>
      <c r="C120" s="8" t="s">
        <v>24</v>
      </c>
      <c r="D120" s="8" t="s">
        <v>30</v>
      </c>
      <c r="E120" s="10">
        <v>284</v>
      </c>
      <c r="F120" s="6">
        <v>45054</v>
      </c>
      <c r="G120" s="11" t="s">
        <v>11</v>
      </c>
      <c r="K120" s="12"/>
    </row>
    <row r="121" spans="1:11" ht="18" x14ac:dyDescent="0.35">
      <c r="A121" s="8" t="s">
        <v>47</v>
      </c>
      <c r="B121" s="8" t="s">
        <v>8</v>
      </c>
      <c r="C121" s="8" t="s">
        <v>24</v>
      </c>
      <c r="D121" s="8" t="s">
        <v>31</v>
      </c>
      <c r="E121" s="10">
        <v>263</v>
      </c>
      <c r="F121" s="6">
        <v>45055</v>
      </c>
      <c r="G121" s="11" t="s">
        <v>11</v>
      </c>
      <c r="K121" s="12"/>
    </row>
    <row r="122" spans="1:11" ht="18" x14ac:dyDescent="0.35">
      <c r="A122" s="8" t="s">
        <v>47</v>
      </c>
      <c r="B122" s="8" t="s">
        <v>8</v>
      </c>
      <c r="C122" s="8" t="s">
        <v>24</v>
      </c>
      <c r="D122" s="8" t="s">
        <v>19</v>
      </c>
      <c r="E122" s="10">
        <v>280</v>
      </c>
      <c r="F122" s="6">
        <v>45050</v>
      </c>
      <c r="G122" s="11" t="s">
        <v>11</v>
      </c>
      <c r="K122" s="12"/>
    </row>
    <row r="123" spans="1:11" ht="18" x14ac:dyDescent="0.35">
      <c r="A123" s="8" t="s">
        <v>47</v>
      </c>
      <c r="B123" s="8" t="s">
        <v>32</v>
      </c>
      <c r="C123" s="8" t="s">
        <v>33</v>
      </c>
      <c r="D123" s="8" t="s">
        <v>34</v>
      </c>
      <c r="E123" s="13">
        <v>6500</v>
      </c>
      <c r="F123" s="6"/>
      <c r="G123" s="11"/>
      <c r="K123" s="12"/>
    </row>
    <row r="124" spans="1:11" ht="18" x14ac:dyDescent="0.35">
      <c r="A124" s="8" t="s">
        <v>47</v>
      </c>
      <c r="B124" s="8" t="s">
        <v>32</v>
      </c>
      <c r="C124" s="8" t="s">
        <v>33</v>
      </c>
      <c r="D124" s="8" t="s">
        <v>35</v>
      </c>
      <c r="E124" s="13">
        <v>1437</v>
      </c>
      <c r="F124" s="6"/>
      <c r="G124" s="11"/>
      <c r="K124" s="12"/>
    </row>
    <row r="125" spans="1:11" ht="18" x14ac:dyDescent="0.35">
      <c r="A125" s="8" t="s">
        <v>47</v>
      </c>
      <c r="B125" s="8" t="s">
        <v>32</v>
      </c>
      <c r="C125" s="8" t="s">
        <v>36</v>
      </c>
      <c r="D125" s="8" t="s">
        <v>37</v>
      </c>
      <c r="E125" s="13">
        <v>500</v>
      </c>
      <c r="F125" s="6"/>
      <c r="G125" s="11"/>
      <c r="K125" s="12"/>
    </row>
    <row r="126" spans="1:11" ht="18.5" thickBot="1" x14ac:dyDescent="0.4">
      <c r="A126" s="14" t="s">
        <v>47</v>
      </c>
      <c r="B126" s="14" t="s">
        <v>32</v>
      </c>
      <c r="C126" s="14" t="s">
        <v>36</v>
      </c>
      <c r="D126" s="14" t="s">
        <v>38</v>
      </c>
      <c r="E126" s="15">
        <v>769</v>
      </c>
      <c r="F126" s="16"/>
      <c r="G126" s="17"/>
      <c r="K126" s="12"/>
    </row>
    <row r="127" spans="1:11" ht="18" x14ac:dyDescent="0.35">
      <c r="A127" s="2" t="s">
        <v>45</v>
      </c>
      <c r="B127" s="2" t="s">
        <v>8</v>
      </c>
      <c r="C127" s="2" t="s">
        <v>9</v>
      </c>
      <c r="D127" s="2" t="s">
        <v>10</v>
      </c>
      <c r="E127" s="3">
        <v>293</v>
      </c>
      <c r="F127" s="4">
        <v>45084</v>
      </c>
      <c r="G127" s="5" t="s">
        <v>11</v>
      </c>
      <c r="K127" s="12"/>
    </row>
    <row r="128" spans="1:11" ht="18" x14ac:dyDescent="0.35">
      <c r="A128" s="8" t="s">
        <v>45</v>
      </c>
      <c r="B128" s="8" t="s">
        <v>8</v>
      </c>
      <c r="C128" s="8" t="s">
        <v>9</v>
      </c>
      <c r="D128" s="8" t="s">
        <v>12</v>
      </c>
      <c r="E128" s="10">
        <v>279</v>
      </c>
      <c r="F128" s="6">
        <v>45079</v>
      </c>
      <c r="G128" s="11" t="s">
        <v>11</v>
      </c>
      <c r="K128" s="12"/>
    </row>
    <row r="129" spans="1:11" ht="18" x14ac:dyDescent="0.35">
      <c r="A129" s="8" t="s">
        <v>45</v>
      </c>
      <c r="B129" s="8" t="s">
        <v>8</v>
      </c>
      <c r="C129" s="8" t="s">
        <v>9</v>
      </c>
      <c r="D129" s="8" t="s">
        <v>13</v>
      </c>
      <c r="E129" s="10">
        <v>268</v>
      </c>
      <c r="F129" s="6">
        <v>45079</v>
      </c>
      <c r="G129" s="11" t="s">
        <v>11</v>
      </c>
      <c r="K129" s="12"/>
    </row>
    <row r="130" spans="1:11" ht="18" x14ac:dyDescent="0.35">
      <c r="A130" s="8" t="s">
        <v>45</v>
      </c>
      <c r="B130" s="8" t="s">
        <v>8</v>
      </c>
      <c r="C130" s="8" t="s">
        <v>9</v>
      </c>
      <c r="D130" s="8" t="s">
        <v>14</v>
      </c>
      <c r="E130" s="10">
        <v>287</v>
      </c>
      <c r="F130" s="6">
        <v>45080</v>
      </c>
      <c r="G130" s="11" t="s">
        <v>11</v>
      </c>
      <c r="K130" s="12"/>
    </row>
    <row r="131" spans="1:11" ht="18" x14ac:dyDescent="0.35">
      <c r="A131" s="8" t="s">
        <v>45</v>
      </c>
      <c r="B131" s="8" t="s">
        <v>8</v>
      </c>
      <c r="C131" s="8" t="s">
        <v>9</v>
      </c>
      <c r="D131" s="8" t="s">
        <v>15</v>
      </c>
      <c r="E131" s="10">
        <v>257</v>
      </c>
      <c r="F131" s="6">
        <v>45081</v>
      </c>
      <c r="G131" s="11" t="s">
        <v>11</v>
      </c>
      <c r="K131" s="12"/>
    </row>
    <row r="132" spans="1:11" ht="18" x14ac:dyDescent="0.35">
      <c r="A132" s="8" t="s">
        <v>45</v>
      </c>
      <c r="B132" s="8" t="s">
        <v>8</v>
      </c>
      <c r="C132" s="8" t="s">
        <v>9</v>
      </c>
      <c r="D132" s="8" t="s">
        <v>16</v>
      </c>
      <c r="E132" s="10">
        <v>255</v>
      </c>
      <c r="F132" s="6">
        <v>45082</v>
      </c>
      <c r="G132" s="11" t="s">
        <v>11</v>
      </c>
      <c r="K132" s="12"/>
    </row>
    <row r="133" spans="1:11" ht="18" x14ac:dyDescent="0.35">
      <c r="A133" s="8" t="s">
        <v>45</v>
      </c>
      <c r="B133" s="8" t="s">
        <v>8</v>
      </c>
      <c r="C133" s="8" t="s">
        <v>9</v>
      </c>
      <c r="D133" s="8" t="s">
        <v>17</v>
      </c>
      <c r="E133" s="10">
        <v>279</v>
      </c>
      <c r="F133" s="6">
        <v>45083</v>
      </c>
      <c r="G133" s="11" t="s">
        <v>11</v>
      </c>
      <c r="K133" s="12"/>
    </row>
    <row r="134" spans="1:11" ht="18" x14ac:dyDescent="0.35">
      <c r="A134" s="8" t="s">
        <v>45</v>
      </c>
      <c r="B134" s="8" t="s">
        <v>8</v>
      </c>
      <c r="C134" s="8" t="s">
        <v>9</v>
      </c>
      <c r="D134" s="8" t="s">
        <v>18</v>
      </c>
      <c r="E134" s="10">
        <v>300</v>
      </c>
      <c r="F134" s="6">
        <v>45084</v>
      </c>
      <c r="G134" s="11" t="s">
        <v>11</v>
      </c>
      <c r="K134" s="12"/>
    </row>
    <row r="135" spans="1:11" ht="18" x14ac:dyDescent="0.35">
      <c r="A135" s="8" t="s">
        <v>45</v>
      </c>
      <c r="B135" s="8" t="s">
        <v>8</v>
      </c>
      <c r="C135" s="8" t="s">
        <v>9</v>
      </c>
      <c r="D135" s="8" t="s">
        <v>19</v>
      </c>
      <c r="E135" s="10">
        <v>265</v>
      </c>
      <c r="F135" s="6">
        <v>45085</v>
      </c>
      <c r="G135" s="11" t="s">
        <v>11</v>
      </c>
      <c r="K135" s="12"/>
    </row>
    <row r="136" spans="1:11" ht="18" x14ac:dyDescent="0.35">
      <c r="A136" s="8" t="s">
        <v>45</v>
      </c>
      <c r="B136" s="8" t="s">
        <v>8</v>
      </c>
      <c r="C136" s="8" t="s">
        <v>20</v>
      </c>
      <c r="D136" s="8" t="s">
        <v>21</v>
      </c>
      <c r="E136" s="10">
        <v>274</v>
      </c>
      <c r="F136" s="6">
        <v>45086</v>
      </c>
      <c r="G136" s="11" t="s">
        <v>11</v>
      </c>
      <c r="K136" s="12"/>
    </row>
    <row r="137" spans="1:11" ht="18" x14ac:dyDescent="0.35">
      <c r="A137" s="8" t="s">
        <v>45</v>
      </c>
      <c r="B137" s="8" t="s">
        <v>8</v>
      </c>
      <c r="C137" s="8" t="s">
        <v>20</v>
      </c>
      <c r="D137" s="8" t="s">
        <v>22</v>
      </c>
      <c r="E137" s="10">
        <v>265</v>
      </c>
      <c r="F137" s="6">
        <v>45081</v>
      </c>
      <c r="G137" s="11" t="s">
        <v>11</v>
      </c>
      <c r="K137" s="12"/>
    </row>
    <row r="138" spans="1:11" ht="18" x14ac:dyDescent="0.35">
      <c r="A138" s="8" t="s">
        <v>45</v>
      </c>
      <c r="B138" s="8" t="s">
        <v>8</v>
      </c>
      <c r="C138" s="8" t="s">
        <v>20</v>
      </c>
      <c r="D138" s="8" t="s">
        <v>23</v>
      </c>
      <c r="E138" s="10">
        <v>271</v>
      </c>
      <c r="F138" s="6">
        <v>45082</v>
      </c>
      <c r="G138" s="11" t="s">
        <v>11</v>
      </c>
      <c r="K138" s="12"/>
    </row>
    <row r="139" spans="1:11" ht="18" x14ac:dyDescent="0.35">
      <c r="A139" s="8" t="s">
        <v>45</v>
      </c>
      <c r="B139" s="8" t="s">
        <v>8</v>
      </c>
      <c r="C139" s="8" t="s">
        <v>24</v>
      </c>
      <c r="D139" s="8" t="s">
        <v>10</v>
      </c>
      <c r="E139" s="10">
        <v>298</v>
      </c>
      <c r="F139" s="6">
        <v>45083</v>
      </c>
      <c r="G139" s="11" t="s">
        <v>11</v>
      </c>
      <c r="K139" s="12"/>
    </row>
    <row r="140" spans="1:11" ht="18" x14ac:dyDescent="0.35">
      <c r="A140" s="8" t="s">
        <v>45</v>
      </c>
      <c r="B140" s="8" t="s">
        <v>8</v>
      </c>
      <c r="C140" s="8" t="s">
        <v>24</v>
      </c>
      <c r="D140" s="8" t="s">
        <v>25</v>
      </c>
      <c r="E140" s="10">
        <v>258</v>
      </c>
      <c r="F140" s="6">
        <v>45084</v>
      </c>
      <c r="G140" s="11" t="s">
        <v>11</v>
      </c>
      <c r="K140" s="12"/>
    </row>
    <row r="141" spans="1:11" ht="18" x14ac:dyDescent="0.35">
      <c r="A141" s="8" t="s">
        <v>45</v>
      </c>
      <c r="B141" s="8" t="s">
        <v>8</v>
      </c>
      <c r="C141" s="8" t="s">
        <v>24</v>
      </c>
      <c r="D141" s="8" t="s">
        <v>26</v>
      </c>
      <c r="E141" s="10">
        <v>270</v>
      </c>
      <c r="F141" s="6">
        <v>45080</v>
      </c>
      <c r="G141" s="11" t="s">
        <v>11</v>
      </c>
      <c r="K141" s="12"/>
    </row>
    <row r="142" spans="1:11" ht="18" x14ac:dyDescent="0.35">
      <c r="A142" s="8" t="s">
        <v>45</v>
      </c>
      <c r="B142" s="8" t="s">
        <v>8</v>
      </c>
      <c r="C142" s="8" t="s">
        <v>24</v>
      </c>
      <c r="D142" s="8" t="s">
        <v>27</v>
      </c>
      <c r="E142" s="10">
        <v>281</v>
      </c>
      <c r="F142" s="6">
        <v>45081</v>
      </c>
      <c r="G142" s="11" t="s">
        <v>11</v>
      </c>
      <c r="K142" s="12"/>
    </row>
    <row r="143" spans="1:11" ht="18" x14ac:dyDescent="0.35">
      <c r="A143" s="8" t="s">
        <v>45</v>
      </c>
      <c r="B143" s="8" t="s">
        <v>8</v>
      </c>
      <c r="C143" s="8" t="s">
        <v>24</v>
      </c>
      <c r="D143" s="8" t="s">
        <v>28</v>
      </c>
      <c r="E143" s="10">
        <v>273</v>
      </c>
      <c r="F143" s="6">
        <v>45082</v>
      </c>
      <c r="G143" s="11" t="s">
        <v>11</v>
      </c>
      <c r="K143" s="12"/>
    </row>
    <row r="144" spans="1:11" ht="18" x14ac:dyDescent="0.35">
      <c r="A144" s="8" t="s">
        <v>45</v>
      </c>
      <c r="B144" s="8" t="s">
        <v>8</v>
      </c>
      <c r="C144" s="8" t="s">
        <v>24</v>
      </c>
      <c r="D144" s="8" t="s">
        <v>29</v>
      </c>
      <c r="E144" s="10">
        <v>288</v>
      </c>
      <c r="F144" s="6">
        <v>45083</v>
      </c>
      <c r="G144" s="11" t="s">
        <v>11</v>
      </c>
      <c r="K144" s="12"/>
    </row>
    <row r="145" spans="1:11" ht="18" x14ac:dyDescent="0.35">
      <c r="A145" s="8" t="s">
        <v>45</v>
      </c>
      <c r="B145" s="8" t="s">
        <v>8</v>
      </c>
      <c r="C145" s="8" t="s">
        <v>24</v>
      </c>
      <c r="D145" s="8" t="s">
        <v>30</v>
      </c>
      <c r="E145" s="10">
        <v>284</v>
      </c>
      <c r="F145" s="6">
        <v>45084</v>
      </c>
      <c r="G145" s="11" t="s">
        <v>11</v>
      </c>
      <c r="K145" s="12"/>
    </row>
    <row r="146" spans="1:11" ht="18" x14ac:dyDescent="0.35">
      <c r="A146" s="8" t="s">
        <v>45</v>
      </c>
      <c r="B146" s="8" t="s">
        <v>8</v>
      </c>
      <c r="C146" s="8" t="s">
        <v>24</v>
      </c>
      <c r="D146" s="8" t="s">
        <v>31</v>
      </c>
      <c r="E146" s="10">
        <v>263</v>
      </c>
      <c r="F146" s="6">
        <v>45085</v>
      </c>
      <c r="G146" s="11" t="s">
        <v>11</v>
      </c>
      <c r="K146" s="12"/>
    </row>
    <row r="147" spans="1:11" ht="18" x14ac:dyDescent="0.35">
      <c r="A147" s="8" t="s">
        <v>45</v>
      </c>
      <c r="B147" s="8" t="s">
        <v>8</v>
      </c>
      <c r="C147" s="8" t="s">
        <v>24</v>
      </c>
      <c r="D147" s="8" t="s">
        <v>19</v>
      </c>
      <c r="E147" s="10">
        <v>280</v>
      </c>
      <c r="F147" s="6">
        <v>45086</v>
      </c>
      <c r="G147" s="11" t="s">
        <v>11</v>
      </c>
      <c r="K147" s="12"/>
    </row>
    <row r="148" spans="1:11" ht="18" x14ac:dyDescent="0.35">
      <c r="A148" s="8" t="s">
        <v>45</v>
      </c>
      <c r="B148" s="8" t="s">
        <v>32</v>
      </c>
      <c r="C148" s="8" t="s">
        <v>33</v>
      </c>
      <c r="D148" s="8" t="s">
        <v>34</v>
      </c>
      <c r="E148" s="13">
        <v>6500</v>
      </c>
      <c r="F148" s="6"/>
      <c r="G148" s="11"/>
      <c r="K148" s="12"/>
    </row>
    <row r="149" spans="1:11" ht="18" x14ac:dyDescent="0.35">
      <c r="A149" s="8" t="s">
        <v>45</v>
      </c>
      <c r="B149" s="8" t="s">
        <v>32</v>
      </c>
      <c r="C149" s="8" t="s">
        <v>33</v>
      </c>
      <c r="D149" s="8" t="s">
        <v>35</v>
      </c>
      <c r="E149" s="13">
        <v>1145</v>
      </c>
      <c r="F149" s="6"/>
      <c r="G149" s="11"/>
      <c r="K149" s="12"/>
    </row>
    <row r="150" spans="1:11" ht="18" x14ac:dyDescent="0.35">
      <c r="A150" s="8" t="s">
        <v>45</v>
      </c>
      <c r="B150" s="8" t="s">
        <v>32</v>
      </c>
      <c r="C150" s="8" t="s">
        <v>36</v>
      </c>
      <c r="D150" s="8" t="s">
        <v>37</v>
      </c>
      <c r="E150" s="13">
        <v>1250</v>
      </c>
      <c r="F150" s="6"/>
      <c r="G150" s="11"/>
      <c r="K150" s="12"/>
    </row>
    <row r="151" spans="1:11" ht="18.5" thickBot="1" x14ac:dyDescent="0.4">
      <c r="A151" s="14" t="s">
        <v>45</v>
      </c>
      <c r="B151" s="14" t="s">
        <v>32</v>
      </c>
      <c r="C151" s="14" t="s">
        <v>36</v>
      </c>
      <c r="D151" s="14" t="s">
        <v>38</v>
      </c>
      <c r="E151" s="15">
        <v>876</v>
      </c>
      <c r="F151" s="16"/>
      <c r="G151" s="17"/>
      <c r="K151" s="12"/>
    </row>
    <row r="152" spans="1:11" ht="18" x14ac:dyDescent="0.35">
      <c r="A152" s="2" t="s">
        <v>44</v>
      </c>
      <c r="B152" s="2" t="s">
        <v>8</v>
      </c>
      <c r="C152" s="2" t="s">
        <v>9</v>
      </c>
      <c r="D152" s="2" t="s">
        <v>10</v>
      </c>
      <c r="E152" s="3">
        <v>293</v>
      </c>
      <c r="F152" s="4">
        <v>45114</v>
      </c>
      <c r="G152" s="5" t="s">
        <v>11</v>
      </c>
      <c r="K152" s="12"/>
    </row>
    <row r="153" spans="1:11" ht="18" x14ac:dyDescent="0.35">
      <c r="A153" s="8" t="s">
        <v>44</v>
      </c>
      <c r="B153" s="8" t="s">
        <v>8</v>
      </c>
      <c r="C153" s="8" t="s">
        <v>9</v>
      </c>
      <c r="D153" s="8" t="s">
        <v>12</v>
      </c>
      <c r="E153" s="10">
        <v>279</v>
      </c>
      <c r="F153" s="6">
        <v>45109</v>
      </c>
      <c r="G153" s="11" t="s">
        <v>11</v>
      </c>
      <c r="K153" s="12"/>
    </row>
    <row r="154" spans="1:11" ht="18" x14ac:dyDescent="0.35">
      <c r="A154" s="8" t="s">
        <v>44</v>
      </c>
      <c r="B154" s="8" t="s">
        <v>8</v>
      </c>
      <c r="C154" s="8" t="s">
        <v>9</v>
      </c>
      <c r="D154" s="8" t="s">
        <v>13</v>
      </c>
      <c r="E154" s="10">
        <v>268</v>
      </c>
      <c r="F154" s="6">
        <v>45109</v>
      </c>
      <c r="G154" s="11" t="s">
        <v>11</v>
      </c>
      <c r="K154" s="12"/>
    </row>
    <row r="155" spans="1:11" ht="18" x14ac:dyDescent="0.35">
      <c r="A155" s="8" t="s">
        <v>44</v>
      </c>
      <c r="B155" s="8" t="s">
        <v>8</v>
      </c>
      <c r="C155" s="8" t="s">
        <v>9</v>
      </c>
      <c r="D155" s="8" t="s">
        <v>14</v>
      </c>
      <c r="E155" s="10">
        <v>287</v>
      </c>
      <c r="F155" s="6">
        <v>45110</v>
      </c>
      <c r="G155" s="11" t="s">
        <v>11</v>
      </c>
      <c r="K155" s="12"/>
    </row>
    <row r="156" spans="1:11" ht="18" x14ac:dyDescent="0.35">
      <c r="A156" s="8" t="s">
        <v>44</v>
      </c>
      <c r="B156" s="8" t="s">
        <v>8</v>
      </c>
      <c r="C156" s="8" t="s">
        <v>9</v>
      </c>
      <c r="D156" s="8" t="s">
        <v>15</v>
      </c>
      <c r="E156" s="10">
        <v>257</v>
      </c>
      <c r="F156" s="6">
        <v>45111</v>
      </c>
      <c r="G156" s="11" t="s">
        <v>11</v>
      </c>
      <c r="K156" s="12"/>
    </row>
    <row r="157" spans="1:11" ht="18" x14ac:dyDescent="0.35">
      <c r="A157" s="8" t="s">
        <v>44</v>
      </c>
      <c r="B157" s="8" t="s">
        <v>8</v>
      </c>
      <c r="C157" s="8" t="s">
        <v>9</v>
      </c>
      <c r="D157" s="8" t="s">
        <v>16</v>
      </c>
      <c r="E157" s="10">
        <v>255</v>
      </c>
      <c r="F157" s="6">
        <v>45112</v>
      </c>
      <c r="G157" s="11" t="s">
        <v>11</v>
      </c>
      <c r="K157" s="12"/>
    </row>
    <row r="158" spans="1:11" ht="18" x14ac:dyDescent="0.35">
      <c r="A158" s="8" t="s">
        <v>44</v>
      </c>
      <c r="B158" s="8" t="s">
        <v>8</v>
      </c>
      <c r="C158" s="8" t="s">
        <v>9</v>
      </c>
      <c r="D158" s="8" t="s">
        <v>17</v>
      </c>
      <c r="E158" s="10">
        <v>279</v>
      </c>
      <c r="F158" s="6">
        <v>45113</v>
      </c>
      <c r="G158" s="11" t="s">
        <v>11</v>
      </c>
      <c r="K158" s="12"/>
    </row>
    <row r="159" spans="1:11" ht="18" x14ac:dyDescent="0.35">
      <c r="A159" s="8" t="s">
        <v>44</v>
      </c>
      <c r="B159" s="8" t="s">
        <v>8</v>
      </c>
      <c r="C159" s="8" t="s">
        <v>9</v>
      </c>
      <c r="D159" s="8" t="s">
        <v>18</v>
      </c>
      <c r="E159" s="10">
        <v>300</v>
      </c>
      <c r="F159" s="6">
        <v>45114</v>
      </c>
      <c r="G159" s="11" t="s">
        <v>11</v>
      </c>
      <c r="K159" s="12"/>
    </row>
    <row r="160" spans="1:11" ht="18" x14ac:dyDescent="0.35">
      <c r="A160" s="8" t="s">
        <v>44</v>
      </c>
      <c r="B160" s="8" t="s">
        <v>8</v>
      </c>
      <c r="C160" s="8" t="s">
        <v>9</v>
      </c>
      <c r="D160" s="8" t="s">
        <v>19</v>
      </c>
      <c r="E160" s="10">
        <v>265</v>
      </c>
      <c r="F160" s="6">
        <v>45115</v>
      </c>
      <c r="G160" s="11" t="s">
        <v>11</v>
      </c>
      <c r="K160" s="12"/>
    </row>
    <row r="161" spans="1:11" ht="18" x14ac:dyDescent="0.35">
      <c r="A161" s="8" t="s">
        <v>44</v>
      </c>
      <c r="B161" s="8" t="s">
        <v>8</v>
      </c>
      <c r="C161" s="8" t="s">
        <v>20</v>
      </c>
      <c r="D161" s="8" t="s">
        <v>21</v>
      </c>
      <c r="E161" s="10">
        <v>274</v>
      </c>
      <c r="F161" s="6">
        <v>45116</v>
      </c>
      <c r="G161" s="11" t="s">
        <v>11</v>
      </c>
      <c r="K161" s="12"/>
    </row>
    <row r="162" spans="1:11" ht="18" x14ac:dyDescent="0.35">
      <c r="A162" s="8" t="s">
        <v>44</v>
      </c>
      <c r="B162" s="8" t="s">
        <v>8</v>
      </c>
      <c r="C162" s="8" t="s">
        <v>20</v>
      </c>
      <c r="D162" s="8" t="s">
        <v>22</v>
      </c>
      <c r="E162" s="10">
        <v>265</v>
      </c>
      <c r="F162" s="6">
        <v>45111</v>
      </c>
      <c r="G162" s="11" t="s">
        <v>11</v>
      </c>
      <c r="K162" s="12"/>
    </row>
    <row r="163" spans="1:11" ht="18" x14ac:dyDescent="0.35">
      <c r="A163" s="8" t="s">
        <v>44</v>
      </c>
      <c r="B163" s="8" t="s">
        <v>8</v>
      </c>
      <c r="C163" s="8" t="s">
        <v>20</v>
      </c>
      <c r="D163" s="8" t="s">
        <v>23</v>
      </c>
      <c r="E163" s="10">
        <v>271</v>
      </c>
      <c r="F163" s="6">
        <v>45112</v>
      </c>
      <c r="G163" s="11" t="s">
        <v>11</v>
      </c>
      <c r="K163" s="12"/>
    </row>
    <row r="164" spans="1:11" ht="18" x14ac:dyDescent="0.35">
      <c r="A164" s="8" t="s">
        <v>44</v>
      </c>
      <c r="B164" s="8" t="s">
        <v>8</v>
      </c>
      <c r="C164" s="8" t="s">
        <v>24</v>
      </c>
      <c r="D164" s="8" t="s">
        <v>10</v>
      </c>
      <c r="E164" s="10">
        <v>298</v>
      </c>
      <c r="F164" s="6">
        <v>45113</v>
      </c>
      <c r="G164" s="11" t="s">
        <v>11</v>
      </c>
      <c r="K164" s="12"/>
    </row>
    <row r="165" spans="1:11" ht="18" x14ac:dyDescent="0.35">
      <c r="A165" s="8" t="s">
        <v>44</v>
      </c>
      <c r="B165" s="8" t="s">
        <v>8</v>
      </c>
      <c r="C165" s="8" t="s">
        <v>24</v>
      </c>
      <c r="D165" s="8" t="s">
        <v>25</v>
      </c>
      <c r="E165" s="10">
        <v>258</v>
      </c>
      <c r="F165" s="6">
        <v>45114</v>
      </c>
      <c r="G165" s="11" t="s">
        <v>11</v>
      </c>
      <c r="K165" s="12"/>
    </row>
    <row r="166" spans="1:11" ht="18" x14ac:dyDescent="0.35">
      <c r="A166" s="8" t="s">
        <v>44</v>
      </c>
      <c r="B166" s="8" t="s">
        <v>8</v>
      </c>
      <c r="C166" s="8" t="s">
        <v>24</v>
      </c>
      <c r="D166" s="8" t="s">
        <v>26</v>
      </c>
      <c r="E166" s="10">
        <v>270</v>
      </c>
      <c r="F166" s="6">
        <v>45110</v>
      </c>
      <c r="G166" s="11" t="s">
        <v>11</v>
      </c>
      <c r="K166" s="12"/>
    </row>
    <row r="167" spans="1:11" ht="18" x14ac:dyDescent="0.35">
      <c r="A167" s="8" t="s">
        <v>44</v>
      </c>
      <c r="B167" s="8" t="s">
        <v>8</v>
      </c>
      <c r="C167" s="8" t="s">
        <v>24</v>
      </c>
      <c r="D167" s="8" t="s">
        <v>27</v>
      </c>
      <c r="E167" s="10">
        <v>281</v>
      </c>
      <c r="F167" s="6">
        <v>45111</v>
      </c>
      <c r="G167" s="11" t="s">
        <v>11</v>
      </c>
      <c r="K167" s="12"/>
    </row>
    <row r="168" spans="1:11" ht="18" x14ac:dyDescent="0.35">
      <c r="A168" s="8" t="s">
        <v>44</v>
      </c>
      <c r="B168" s="8" t="s">
        <v>8</v>
      </c>
      <c r="C168" s="8" t="s">
        <v>24</v>
      </c>
      <c r="D168" s="8" t="s">
        <v>28</v>
      </c>
      <c r="E168" s="10">
        <v>273</v>
      </c>
      <c r="F168" s="6">
        <v>45112</v>
      </c>
      <c r="G168" s="11" t="s">
        <v>11</v>
      </c>
      <c r="K168" s="12"/>
    </row>
    <row r="169" spans="1:11" ht="18" x14ac:dyDescent="0.35">
      <c r="A169" s="8" t="s">
        <v>44</v>
      </c>
      <c r="B169" s="8" t="s">
        <v>8</v>
      </c>
      <c r="C169" s="8" t="s">
        <v>24</v>
      </c>
      <c r="D169" s="8" t="s">
        <v>29</v>
      </c>
      <c r="E169" s="10">
        <v>288</v>
      </c>
      <c r="F169" s="6">
        <v>45113</v>
      </c>
      <c r="G169" s="11" t="s">
        <v>11</v>
      </c>
      <c r="K169" s="12"/>
    </row>
    <row r="170" spans="1:11" ht="18" x14ac:dyDescent="0.35">
      <c r="A170" s="8" t="s">
        <v>44</v>
      </c>
      <c r="B170" s="8" t="s">
        <v>8</v>
      </c>
      <c r="C170" s="8" t="s">
        <v>24</v>
      </c>
      <c r="D170" s="8" t="s">
        <v>30</v>
      </c>
      <c r="E170" s="10">
        <v>284</v>
      </c>
      <c r="F170" s="6">
        <v>45114</v>
      </c>
      <c r="G170" s="11" t="s">
        <v>11</v>
      </c>
      <c r="K170" s="12"/>
    </row>
    <row r="171" spans="1:11" ht="18" x14ac:dyDescent="0.35">
      <c r="A171" s="8" t="s">
        <v>44</v>
      </c>
      <c r="B171" s="8" t="s">
        <v>8</v>
      </c>
      <c r="C171" s="8" t="s">
        <v>24</v>
      </c>
      <c r="D171" s="8" t="s">
        <v>31</v>
      </c>
      <c r="E171" s="10">
        <v>263</v>
      </c>
      <c r="F171" s="6">
        <v>45115</v>
      </c>
      <c r="G171" s="11" t="s">
        <v>11</v>
      </c>
      <c r="K171" s="12"/>
    </row>
    <row r="172" spans="1:11" ht="18" x14ac:dyDescent="0.35">
      <c r="A172" s="8" t="s">
        <v>44</v>
      </c>
      <c r="B172" s="8" t="s">
        <v>8</v>
      </c>
      <c r="C172" s="8" t="s">
        <v>24</v>
      </c>
      <c r="D172" s="8" t="s">
        <v>19</v>
      </c>
      <c r="E172" s="10">
        <v>280</v>
      </c>
      <c r="F172" s="6">
        <v>45116</v>
      </c>
      <c r="G172" s="11" t="s">
        <v>11</v>
      </c>
      <c r="K172" s="12"/>
    </row>
    <row r="173" spans="1:11" ht="18" x14ac:dyDescent="0.35">
      <c r="A173" s="8" t="s">
        <v>44</v>
      </c>
      <c r="B173" s="8" t="s">
        <v>32</v>
      </c>
      <c r="C173" s="8" t="s">
        <v>33</v>
      </c>
      <c r="D173" s="8" t="s">
        <v>34</v>
      </c>
      <c r="E173" s="13">
        <v>6500</v>
      </c>
      <c r="F173" s="6"/>
      <c r="G173" s="11"/>
      <c r="K173" s="12"/>
    </row>
    <row r="174" spans="1:11" ht="18" x14ac:dyDescent="0.35">
      <c r="A174" s="8" t="s">
        <v>44</v>
      </c>
      <c r="B174" s="8" t="s">
        <v>32</v>
      </c>
      <c r="C174" s="8" t="s">
        <v>33</v>
      </c>
      <c r="D174" s="8" t="s">
        <v>35</v>
      </c>
      <c r="E174" s="13">
        <v>1277</v>
      </c>
      <c r="F174" s="6"/>
      <c r="G174" s="11"/>
      <c r="K174" s="12"/>
    </row>
    <row r="175" spans="1:11" ht="18" x14ac:dyDescent="0.35">
      <c r="A175" s="8" t="s">
        <v>44</v>
      </c>
      <c r="B175" s="8" t="s">
        <v>32</v>
      </c>
      <c r="C175" s="8" t="s">
        <v>36</v>
      </c>
      <c r="D175" s="8" t="s">
        <v>37</v>
      </c>
      <c r="E175" s="13">
        <v>989</v>
      </c>
      <c r="F175" s="6"/>
      <c r="G175" s="11"/>
      <c r="K175" s="12"/>
    </row>
    <row r="176" spans="1:11" ht="18.5" thickBot="1" x14ac:dyDescent="0.4">
      <c r="A176" s="14" t="s">
        <v>44</v>
      </c>
      <c r="B176" s="14" t="s">
        <v>32</v>
      </c>
      <c r="C176" s="14" t="s">
        <v>36</v>
      </c>
      <c r="D176" s="14" t="s">
        <v>38</v>
      </c>
      <c r="E176" s="15">
        <v>854</v>
      </c>
      <c r="F176" s="16"/>
      <c r="G176" s="17"/>
      <c r="K176" s="12"/>
    </row>
    <row r="177" spans="1:11" ht="18" x14ac:dyDescent="0.35">
      <c r="A177" s="2" t="s">
        <v>50</v>
      </c>
      <c r="B177" s="2" t="s">
        <v>8</v>
      </c>
      <c r="C177" s="2" t="s">
        <v>9</v>
      </c>
      <c r="D177" s="2" t="s">
        <v>10</v>
      </c>
      <c r="E177" s="3">
        <v>293</v>
      </c>
      <c r="F177" s="4">
        <v>45178</v>
      </c>
      <c r="G177" s="5" t="s">
        <v>11</v>
      </c>
      <c r="K177" s="12"/>
    </row>
    <row r="178" spans="1:11" ht="18" x14ac:dyDescent="0.35">
      <c r="A178" s="8" t="s">
        <v>50</v>
      </c>
      <c r="B178" s="8" t="s">
        <v>8</v>
      </c>
      <c r="C178" s="8" t="s">
        <v>9</v>
      </c>
      <c r="D178" s="8" t="s">
        <v>12</v>
      </c>
      <c r="E178" s="10">
        <v>279</v>
      </c>
      <c r="F178" s="6">
        <v>45174</v>
      </c>
      <c r="G178" s="11" t="s">
        <v>11</v>
      </c>
      <c r="K178" s="12"/>
    </row>
    <row r="179" spans="1:11" ht="18" x14ac:dyDescent="0.35">
      <c r="A179" s="8" t="s">
        <v>50</v>
      </c>
      <c r="B179" s="8" t="s">
        <v>8</v>
      </c>
      <c r="C179" s="8" t="s">
        <v>9</v>
      </c>
      <c r="D179" s="8" t="s">
        <v>13</v>
      </c>
      <c r="E179" s="10">
        <v>268</v>
      </c>
      <c r="F179" s="6">
        <v>45177</v>
      </c>
      <c r="G179" s="11" t="s">
        <v>11</v>
      </c>
      <c r="K179" s="12"/>
    </row>
    <row r="180" spans="1:11" ht="18" x14ac:dyDescent="0.35">
      <c r="A180" s="8" t="s">
        <v>50</v>
      </c>
      <c r="B180" s="8" t="s">
        <v>8</v>
      </c>
      <c r="C180" s="8" t="s">
        <v>9</v>
      </c>
      <c r="D180" s="8" t="s">
        <v>14</v>
      </c>
      <c r="E180" s="10">
        <v>287</v>
      </c>
      <c r="F180" s="6">
        <v>45173</v>
      </c>
      <c r="G180" s="11" t="s">
        <v>11</v>
      </c>
      <c r="K180" s="12"/>
    </row>
    <row r="181" spans="1:11" ht="18" x14ac:dyDescent="0.35">
      <c r="A181" s="8" t="s">
        <v>50</v>
      </c>
      <c r="B181" s="8" t="s">
        <v>8</v>
      </c>
      <c r="C181" s="8" t="s">
        <v>9</v>
      </c>
      <c r="D181" s="8" t="s">
        <v>15</v>
      </c>
      <c r="E181" s="10">
        <v>257</v>
      </c>
      <c r="F181" s="6">
        <v>45175</v>
      </c>
      <c r="G181" s="11" t="s">
        <v>11</v>
      </c>
      <c r="K181" s="12"/>
    </row>
    <row r="182" spans="1:11" ht="18" x14ac:dyDescent="0.35">
      <c r="A182" s="8" t="s">
        <v>50</v>
      </c>
      <c r="B182" s="8" t="s">
        <v>8</v>
      </c>
      <c r="C182" s="8" t="s">
        <v>9</v>
      </c>
      <c r="D182" s="8" t="s">
        <v>16</v>
      </c>
      <c r="E182" s="10">
        <v>255</v>
      </c>
      <c r="F182" s="6">
        <v>45176</v>
      </c>
      <c r="G182" s="11" t="s">
        <v>11</v>
      </c>
      <c r="K182" s="12"/>
    </row>
    <row r="183" spans="1:11" ht="18" x14ac:dyDescent="0.35">
      <c r="A183" s="8" t="s">
        <v>50</v>
      </c>
      <c r="B183" s="8" t="s">
        <v>8</v>
      </c>
      <c r="C183" s="8" t="s">
        <v>9</v>
      </c>
      <c r="D183" s="8" t="s">
        <v>17</v>
      </c>
      <c r="E183" s="10">
        <v>279</v>
      </c>
      <c r="F183" s="6">
        <v>45172</v>
      </c>
      <c r="G183" s="11" t="s">
        <v>11</v>
      </c>
      <c r="K183" s="12"/>
    </row>
    <row r="184" spans="1:11" ht="18" x14ac:dyDescent="0.35">
      <c r="A184" s="8" t="s">
        <v>50</v>
      </c>
      <c r="B184" s="8" t="s">
        <v>8</v>
      </c>
      <c r="C184" s="8" t="s">
        <v>9</v>
      </c>
      <c r="D184" s="8" t="s">
        <v>18</v>
      </c>
      <c r="E184" s="10">
        <v>300</v>
      </c>
      <c r="F184" s="6">
        <v>45176</v>
      </c>
      <c r="G184" s="11" t="s">
        <v>11</v>
      </c>
      <c r="K184" s="12"/>
    </row>
    <row r="185" spans="1:11" ht="18" x14ac:dyDescent="0.35">
      <c r="A185" s="8" t="s">
        <v>50</v>
      </c>
      <c r="B185" s="8" t="s">
        <v>8</v>
      </c>
      <c r="C185" s="8" t="s">
        <v>9</v>
      </c>
      <c r="D185" s="8" t="s">
        <v>19</v>
      </c>
      <c r="E185" s="10">
        <v>265</v>
      </c>
      <c r="F185" s="6">
        <v>45177</v>
      </c>
      <c r="G185" s="11" t="s">
        <v>11</v>
      </c>
      <c r="K185" s="12"/>
    </row>
    <row r="186" spans="1:11" ht="18" x14ac:dyDescent="0.35">
      <c r="A186" s="8" t="s">
        <v>50</v>
      </c>
      <c r="B186" s="8" t="s">
        <v>8</v>
      </c>
      <c r="C186" s="8" t="s">
        <v>20</v>
      </c>
      <c r="D186" s="8" t="s">
        <v>21</v>
      </c>
      <c r="E186" s="10">
        <v>274</v>
      </c>
      <c r="F186" s="6">
        <v>45173</v>
      </c>
      <c r="G186" s="11" t="s">
        <v>11</v>
      </c>
      <c r="K186" s="12"/>
    </row>
    <row r="187" spans="1:11" ht="18" x14ac:dyDescent="0.35">
      <c r="A187" s="8" t="s">
        <v>50</v>
      </c>
      <c r="B187" s="8" t="s">
        <v>8</v>
      </c>
      <c r="C187" s="8" t="s">
        <v>20</v>
      </c>
      <c r="D187" s="8" t="s">
        <v>22</v>
      </c>
      <c r="E187" s="10">
        <v>265</v>
      </c>
      <c r="F187" s="6">
        <v>45173</v>
      </c>
      <c r="G187" s="11" t="s">
        <v>11</v>
      </c>
      <c r="K187" s="12"/>
    </row>
    <row r="188" spans="1:11" ht="18" x14ac:dyDescent="0.35">
      <c r="A188" s="8" t="s">
        <v>50</v>
      </c>
      <c r="B188" s="8" t="s">
        <v>8</v>
      </c>
      <c r="C188" s="8" t="s">
        <v>20</v>
      </c>
      <c r="D188" s="8" t="s">
        <v>23</v>
      </c>
      <c r="E188" s="10">
        <v>271</v>
      </c>
      <c r="F188" s="6">
        <v>45170</v>
      </c>
      <c r="G188" s="11" t="s">
        <v>11</v>
      </c>
      <c r="K188" s="12"/>
    </row>
    <row r="189" spans="1:11" ht="18" x14ac:dyDescent="0.35">
      <c r="A189" s="8" t="s">
        <v>50</v>
      </c>
      <c r="B189" s="8" t="s">
        <v>8</v>
      </c>
      <c r="C189" s="8" t="s">
        <v>24</v>
      </c>
      <c r="D189" s="8" t="s">
        <v>10</v>
      </c>
      <c r="E189" s="10">
        <v>298</v>
      </c>
      <c r="F189" s="6">
        <v>45175</v>
      </c>
      <c r="G189" s="11" t="s">
        <v>11</v>
      </c>
      <c r="K189" s="12"/>
    </row>
    <row r="190" spans="1:11" ht="18" x14ac:dyDescent="0.35">
      <c r="A190" s="8" t="s">
        <v>50</v>
      </c>
      <c r="B190" s="8" t="s">
        <v>8</v>
      </c>
      <c r="C190" s="8" t="s">
        <v>24</v>
      </c>
      <c r="D190" s="8" t="s">
        <v>25</v>
      </c>
      <c r="E190" s="10">
        <v>258</v>
      </c>
      <c r="F190" s="6">
        <v>45170</v>
      </c>
      <c r="G190" s="11" t="s">
        <v>11</v>
      </c>
      <c r="K190" s="12"/>
    </row>
    <row r="191" spans="1:11" ht="18" x14ac:dyDescent="0.35">
      <c r="A191" s="8" t="s">
        <v>50</v>
      </c>
      <c r="B191" s="8" t="s">
        <v>8</v>
      </c>
      <c r="C191" s="8" t="s">
        <v>24</v>
      </c>
      <c r="D191" s="8" t="s">
        <v>26</v>
      </c>
      <c r="E191" s="10">
        <v>270</v>
      </c>
      <c r="F191" s="6">
        <v>45172</v>
      </c>
      <c r="G191" s="11" t="s">
        <v>11</v>
      </c>
      <c r="K191" s="12"/>
    </row>
    <row r="192" spans="1:11" ht="18" x14ac:dyDescent="0.35">
      <c r="A192" s="8" t="s">
        <v>50</v>
      </c>
      <c r="B192" s="8" t="s">
        <v>8</v>
      </c>
      <c r="C192" s="8" t="s">
        <v>24</v>
      </c>
      <c r="D192" s="8" t="s">
        <v>27</v>
      </c>
      <c r="E192" s="10">
        <v>281</v>
      </c>
      <c r="F192" s="6">
        <v>45173</v>
      </c>
      <c r="G192" s="11" t="s">
        <v>11</v>
      </c>
      <c r="K192" s="12"/>
    </row>
    <row r="193" spans="1:11" ht="18" x14ac:dyDescent="0.35">
      <c r="A193" s="8" t="s">
        <v>50</v>
      </c>
      <c r="B193" s="8" t="s">
        <v>8</v>
      </c>
      <c r="C193" s="8" t="s">
        <v>24</v>
      </c>
      <c r="D193" s="8" t="s">
        <v>28</v>
      </c>
      <c r="E193" s="10">
        <v>273</v>
      </c>
      <c r="F193" s="6">
        <v>45175</v>
      </c>
      <c r="G193" s="11" t="s">
        <v>11</v>
      </c>
      <c r="K193" s="12"/>
    </row>
    <row r="194" spans="1:11" ht="18" x14ac:dyDescent="0.35">
      <c r="A194" s="8" t="s">
        <v>50</v>
      </c>
      <c r="B194" s="8" t="s">
        <v>8</v>
      </c>
      <c r="C194" s="8" t="s">
        <v>24</v>
      </c>
      <c r="D194" s="8" t="s">
        <v>29</v>
      </c>
      <c r="E194" s="10">
        <v>288</v>
      </c>
      <c r="F194" s="6">
        <v>45176</v>
      </c>
      <c r="G194" s="11" t="s">
        <v>11</v>
      </c>
      <c r="K194" s="12"/>
    </row>
    <row r="195" spans="1:11" ht="18" x14ac:dyDescent="0.35">
      <c r="A195" s="8" t="s">
        <v>50</v>
      </c>
      <c r="B195" s="8" t="s">
        <v>8</v>
      </c>
      <c r="C195" s="8" t="s">
        <v>24</v>
      </c>
      <c r="D195" s="8" t="s">
        <v>30</v>
      </c>
      <c r="E195" s="10">
        <v>284</v>
      </c>
      <c r="F195" s="6">
        <v>45177</v>
      </c>
      <c r="G195" s="11" t="s">
        <v>11</v>
      </c>
      <c r="K195" s="12"/>
    </row>
    <row r="196" spans="1:11" ht="18" x14ac:dyDescent="0.35">
      <c r="A196" s="8" t="s">
        <v>50</v>
      </c>
      <c r="B196" s="8" t="s">
        <v>8</v>
      </c>
      <c r="C196" s="8" t="s">
        <v>24</v>
      </c>
      <c r="D196" s="8" t="s">
        <v>31</v>
      </c>
      <c r="E196" s="10">
        <v>263</v>
      </c>
      <c r="F196" s="6">
        <v>45178</v>
      </c>
      <c r="G196" s="11" t="s">
        <v>11</v>
      </c>
      <c r="K196" s="12"/>
    </row>
    <row r="197" spans="1:11" ht="18" x14ac:dyDescent="0.35">
      <c r="A197" s="8" t="s">
        <v>50</v>
      </c>
      <c r="B197" s="8" t="s">
        <v>8</v>
      </c>
      <c r="C197" s="8" t="s">
        <v>24</v>
      </c>
      <c r="D197" s="8" t="s">
        <v>19</v>
      </c>
      <c r="E197" s="10">
        <v>280</v>
      </c>
      <c r="F197" s="6">
        <v>45173</v>
      </c>
      <c r="G197" s="11" t="s">
        <v>11</v>
      </c>
      <c r="K197" s="12"/>
    </row>
    <row r="198" spans="1:11" ht="18" x14ac:dyDescent="0.35">
      <c r="A198" s="8" t="s">
        <v>50</v>
      </c>
      <c r="B198" s="8" t="s">
        <v>32</v>
      </c>
      <c r="C198" s="8" t="s">
        <v>33</v>
      </c>
      <c r="D198" s="8" t="s">
        <v>34</v>
      </c>
      <c r="E198" s="13">
        <v>7000</v>
      </c>
      <c r="F198" s="6"/>
      <c r="G198" s="11"/>
      <c r="K198" s="12"/>
    </row>
    <row r="199" spans="1:11" ht="18" x14ac:dyDescent="0.35">
      <c r="A199" s="8" t="s">
        <v>50</v>
      </c>
      <c r="B199" s="8" t="s">
        <v>32</v>
      </c>
      <c r="C199" s="8" t="s">
        <v>33</v>
      </c>
      <c r="D199" s="8" t="s">
        <v>35</v>
      </c>
      <c r="E199" s="13">
        <v>1500</v>
      </c>
      <c r="F199" s="6"/>
      <c r="G199" s="11"/>
      <c r="K199" s="12"/>
    </row>
    <row r="200" spans="1:11" ht="18" x14ac:dyDescent="0.35">
      <c r="A200" s="8" t="s">
        <v>50</v>
      </c>
      <c r="B200" s="8" t="s">
        <v>32</v>
      </c>
      <c r="C200" s="8" t="s">
        <v>36</v>
      </c>
      <c r="D200" s="8" t="s">
        <v>37</v>
      </c>
      <c r="E200" s="13">
        <v>876</v>
      </c>
      <c r="F200" s="6"/>
      <c r="G200" s="11"/>
      <c r="K200" s="12"/>
    </row>
    <row r="201" spans="1:11" ht="18.5" thickBot="1" x14ac:dyDescent="0.4">
      <c r="A201" s="14" t="s">
        <v>50</v>
      </c>
      <c r="B201" s="14" t="s">
        <v>32</v>
      </c>
      <c r="C201" s="14" t="s">
        <v>36</v>
      </c>
      <c r="D201" s="14" t="s">
        <v>38</v>
      </c>
      <c r="E201" s="15">
        <v>896</v>
      </c>
      <c r="F201" s="16"/>
      <c r="G201" s="17"/>
      <c r="K201" s="12"/>
    </row>
    <row r="202" spans="1:11" ht="18" x14ac:dyDescent="0.35">
      <c r="A202" s="2" t="s">
        <v>49</v>
      </c>
      <c r="B202" s="2" t="s">
        <v>8</v>
      </c>
      <c r="C202" s="2" t="s">
        <v>9</v>
      </c>
      <c r="D202" s="2" t="s">
        <v>10</v>
      </c>
      <c r="E202" s="3">
        <v>293</v>
      </c>
      <c r="F202" s="4">
        <v>45200</v>
      </c>
      <c r="G202" s="5" t="s">
        <v>11</v>
      </c>
      <c r="K202" s="12"/>
    </row>
    <row r="203" spans="1:11" ht="18" x14ac:dyDescent="0.35">
      <c r="A203" s="8" t="s">
        <v>49</v>
      </c>
      <c r="B203" s="8" t="s">
        <v>8</v>
      </c>
      <c r="C203" s="8" t="s">
        <v>9</v>
      </c>
      <c r="D203" s="8" t="s">
        <v>12</v>
      </c>
      <c r="E203" s="10">
        <v>279</v>
      </c>
      <c r="F203" s="6">
        <v>45202</v>
      </c>
      <c r="G203" s="11" t="s">
        <v>11</v>
      </c>
      <c r="K203" s="12"/>
    </row>
    <row r="204" spans="1:11" ht="18" x14ac:dyDescent="0.35">
      <c r="A204" s="8" t="s">
        <v>49</v>
      </c>
      <c r="B204" s="8" t="s">
        <v>8</v>
      </c>
      <c r="C204" s="8" t="s">
        <v>9</v>
      </c>
      <c r="D204" s="8" t="s">
        <v>13</v>
      </c>
      <c r="E204" s="10">
        <v>268</v>
      </c>
      <c r="F204" s="6">
        <v>45200</v>
      </c>
      <c r="G204" s="11" t="s">
        <v>11</v>
      </c>
      <c r="K204" s="12"/>
    </row>
    <row r="205" spans="1:11" ht="18" x14ac:dyDescent="0.35">
      <c r="A205" s="8" t="s">
        <v>49</v>
      </c>
      <c r="B205" s="8" t="s">
        <v>8</v>
      </c>
      <c r="C205" s="8" t="s">
        <v>9</v>
      </c>
      <c r="D205" s="8" t="s">
        <v>14</v>
      </c>
      <c r="E205" s="10">
        <v>287</v>
      </c>
      <c r="F205" s="6">
        <v>45203</v>
      </c>
      <c r="G205" s="11" t="s">
        <v>11</v>
      </c>
      <c r="K205" s="12"/>
    </row>
    <row r="206" spans="1:11" ht="18" x14ac:dyDescent="0.35">
      <c r="A206" s="8" t="s">
        <v>49</v>
      </c>
      <c r="B206" s="8" t="s">
        <v>8</v>
      </c>
      <c r="C206" s="8" t="s">
        <v>9</v>
      </c>
      <c r="D206" s="8" t="s">
        <v>15</v>
      </c>
      <c r="E206" s="10">
        <v>257</v>
      </c>
      <c r="F206" s="6">
        <v>45205</v>
      </c>
      <c r="G206" s="11" t="s">
        <v>11</v>
      </c>
      <c r="K206" s="12"/>
    </row>
    <row r="207" spans="1:11" ht="18" x14ac:dyDescent="0.35">
      <c r="A207" s="8" t="s">
        <v>49</v>
      </c>
      <c r="B207" s="8" t="s">
        <v>8</v>
      </c>
      <c r="C207" s="8" t="s">
        <v>9</v>
      </c>
      <c r="D207" s="8" t="s">
        <v>16</v>
      </c>
      <c r="E207" s="10">
        <v>255</v>
      </c>
      <c r="F207" s="6">
        <v>45206</v>
      </c>
      <c r="G207" s="11" t="s">
        <v>11</v>
      </c>
      <c r="K207" s="12"/>
    </row>
    <row r="208" spans="1:11" ht="18" x14ac:dyDescent="0.35">
      <c r="A208" s="8" t="s">
        <v>49</v>
      </c>
      <c r="B208" s="8" t="s">
        <v>8</v>
      </c>
      <c r="C208" s="8" t="s">
        <v>9</v>
      </c>
      <c r="D208" s="8" t="s">
        <v>17</v>
      </c>
      <c r="E208" s="10">
        <v>279</v>
      </c>
      <c r="F208" s="6">
        <v>45205</v>
      </c>
      <c r="G208" s="11" t="s">
        <v>11</v>
      </c>
      <c r="K208" s="12"/>
    </row>
    <row r="209" spans="1:11" ht="18" x14ac:dyDescent="0.35">
      <c r="A209" s="8" t="s">
        <v>49</v>
      </c>
      <c r="B209" s="8" t="s">
        <v>8</v>
      </c>
      <c r="C209" s="8" t="s">
        <v>9</v>
      </c>
      <c r="D209" s="8" t="s">
        <v>18</v>
      </c>
      <c r="E209" s="10">
        <v>300</v>
      </c>
      <c r="F209" s="6">
        <v>45206</v>
      </c>
      <c r="G209" s="11" t="s">
        <v>11</v>
      </c>
      <c r="K209" s="12"/>
    </row>
    <row r="210" spans="1:11" ht="18" x14ac:dyDescent="0.35">
      <c r="A210" s="8" t="s">
        <v>49</v>
      </c>
      <c r="B210" s="8" t="s">
        <v>8</v>
      </c>
      <c r="C210" s="8" t="s">
        <v>9</v>
      </c>
      <c r="D210" s="8" t="s">
        <v>19</v>
      </c>
      <c r="E210" s="10">
        <v>265</v>
      </c>
      <c r="F210" s="6">
        <v>45207</v>
      </c>
      <c r="G210" s="11" t="s">
        <v>11</v>
      </c>
      <c r="K210" s="12"/>
    </row>
    <row r="211" spans="1:11" ht="18" x14ac:dyDescent="0.35">
      <c r="A211" s="8" t="s">
        <v>49</v>
      </c>
      <c r="B211" s="8" t="s">
        <v>8</v>
      </c>
      <c r="C211" s="8" t="s">
        <v>20</v>
      </c>
      <c r="D211" s="8" t="s">
        <v>21</v>
      </c>
      <c r="E211" s="10">
        <v>274</v>
      </c>
      <c r="F211" s="6">
        <v>45208</v>
      </c>
      <c r="G211" s="11" t="s">
        <v>11</v>
      </c>
      <c r="K211" s="12"/>
    </row>
    <row r="212" spans="1:11" ht="18" x14ac:dyDescent="0.35">
      <c r="A212" s="8" t="s">
        <v>49</v>
      </c>
      <c r="B212" s="8" t="s">
        <v>8</v>
      </c>
      <c r="C212" s="8" t="s">
        <v>20</v>
      </c>
      <c r="D212" s="8" t="s">
        <v>22</v>
      </c>
      <c r="E212" s="10">
        <v>265</v>
      </c>
      <c r="F212" s="6">
        <v>45203</v>
      </c>
      <c r="G212" s="11" t="s">
        <v>11</v>
      </c>
      <c r="K212" s="12"/>
    </row>
    <row r="213" spans="1:11" ht="18" x14ac:dyDescent="0.35">
      <c r="A213" s="8" t="s">
        <v>49</v>
      </c>
      <c r="B213" s="8" t="s">
        <v>8</v>
      </c>
      <c r="C213" s="8" t="s">
        <v>20</v>
      </c>
      <c r="D213" s="8" t="s">
        <v>23</v>
      </c>
      <c r="E213" s="10">
        <v>271</v>
      </c>
      <c r="F213" s="6">
        <v>45204</v>
      </c>
      <c r="G213" s="11" t="s">
        <v>11</v>
      </c>
      <c r="K213" s="12"/>
    </row>
    <row r="214" spans="1:11" ht="18" x14ac:dyDescent="0.35">
      <c r="A214" s="8" t="s">
        <v>49</v>
      </c>
      <c r="B214" s="8" t="s">
        <v>8</v>
      </c>
      <c r="C214" s="8" t="s">
        <v>24</v>
      </c>
      <c r="D214" s="8" t="s">
        <v>10</v>
      </c>
      <c r="E214" s="10">
        <v>298</v>
      </c>
      <c r="F214" s="6">
        <v>45205</v>
      </c>
      <c r="G214" s="11" t="s">
        <v>11</v>
      </c>
      <c r="K214" s="12"/>
    </row>
    <row r="215" spans="1:11" ht="18" x14ac:dyDescent="0.35">
      <c r="A215" s="8" t="s">
        <v>49</v>
      </c>
      <c r="B215" s="8" t="s">
        <v>8</v>
      </c>
      <c r="C215" s="8" t="s">
        <v>24</v>
      </c>
      <c r="D215" s="8" t="s">
        <v>25</v>
      </c>
      <c r="E215" s="10">
        <v>258</v>
      </c>
      <c r="F215" s="6">
        <v>45206</v>
      </c>
      <c r="G215" s="11" t="s">
        <v>11</v>
      </c>
      <c r="K215" s="12"/>
    </row>
    <row r="216" spans="1:11" ht="18" x14ac:dyDescent="0.35">
      <c r="A216" s="8" t="s">
        <v>49</v>
      </c>
      <c r="B216" s="8" t="s">
        <v>8</v>
      </c>
      <c r="C216" s="8" t="s">
        <v>24</v>
      </c>
      <c r="D216" s="8" t="s">
        <v>26</v>
      </c>
      <c r="E216" s="10">
        <v>270</v>
      </c>
      <c r="F216" s="6">
        <v>45202</v>
      </c>
      <c r="G216" s="11" t="s">
        <v>11</v>
      </c>
      <c r="K216" s="12"/>
    </row>
    <row r="217" spans="1:11" ht="18" x14ac:dyDescent="0.35">
      <c r="A217" s="8" t="s">
        <v>49</v>
      </c>
      <c r="B217" s="8" t="s">
        <v>8</v>
      </c>
      <c r="C217" s="8" t="s">
        <v>24</v>
      </c>
      <c r="D217" s="8" t="s">
        <v>27</v>
      </c>
      <c r="E217" s="10">
        <v>281</v>
      </c>
      <c r="F217" s="6">
        <v>45203</v>
      </c>
      <c r="G217" s="11" t="s">
        <v>11</v>
      </c>
      <c r="K217" s="12"/>
    </row>
    <row r="218" spans="1:11" ht="18" x14ac:dyDescent="0.35">
      <c r="A218" s="8" t="s">
        <v>49</v>
      </c>
      <c r="B218" s="8" t="s">
        <v>8</v>
      </c>
      <c r="C218" s="8" t="s">
        <v>24</v>
      </c>
      <c r="D218" s="8" t="s">
        <v>28</v>
      </c>
      <c r="E218" s="10">
        <v>273</v>
      </c>
      <c r="F218" s="6">
        <v>45205</v>
      </c>
      <c r="G218" s="11" t="s">
        <v>11</v>
      </c>
      <c r="K218" s="12"/>
    </row>
    <row r="219" spans="1:11" ht="18" x14ac:dyDescent="0.35">
      <c r="A219" s="8" t="s">
        <v>49</v>
      </c>
      <c r="B219" s="8" t="s">
        <v>8</v>
      </c>
      <c r="C219" s="8" t="s">
        <v>24</v>
      </c>
      <c r="D219" s="8" t="s">
        <v>29</v>
      </c>
      <c r="E219" s="10">
        <v>288</v>
      </c>
      <c r="F219" s="6">
        <v>45206</v>
      </c>
      <c r="G219" s="11" t="s">
        <v>11</v>
      </c>
      <c r="K219" s="12"/>
    </row>
    <row r="220" spans="1:11" ht="18" x14ac:dyDescent="0.35">
      <c r="A220" s="8" t="s">
        <v>49</v>
      </c>
      <c r="B220" s="8" t="s">
        <v>8</v>
      </c>
      <c r="C220" s="8" t="s">
        <v>24</v>
      </c>
      <c r="D220" s="8" t="s">
        <v>30</v>
      </c>
      <c r="E220" s="10">
        <v>284</v>
      </c>
      <c r="F220" s="6">
        <v>45207</v>
      </c>
      <c r="G220" s="11" t="s">
        <v>11</v>
      </c>
      <c r="K220" s="12"/>
    </row>
    <row r="221" spans="1:11" ht="18" x14ac:dyDescent="0.35">
      <c r="A221" s="8" t="s">
        <v>49</v>
      </c>
      <c r="B221" s="8" t="s">
        <v>8</v>
      </c>
      <c r="C221" s="8" t="s">
        <v>24</v>
      </c>
      <c r="D221" s="8" t="s">
        <v>31</v>
      </c>
      <c r="E221" s="10">
        <v>263</v>
      </c>
      <c r="F221" s="6">
        <v>45208</v>
      </c>
      <c r="G221" s="11" t="s">
        <v>11</v>
      </c>
      <c r="K221" s="12"/>
    </row>
    <row r="222" spans="1:11" ht="18" x14ac:dyDescent="0.35">
      <c r="A222" s="8" t="s">
        <v>49</v>
      </c>
      <c r="B222" s="8" t="s">
        <v>8</v>
      </c>
      <c r="C222" s="8" t="s">
        <v>24</v>
      </c>
      <c r="D222" s="8" t="s">
        <v>19</v>
      </c>
      <c r="E222" s="10">
        <v>280</v>
      </c>
      <c r="F222" s="6">
        <v>45203</v>
      </c>
      <c r="G222" s="11" t="s">
        <v>11</v>
      </c>
      <c r="K222" s="12"/>
    </row>
    <row r="223" spans="1:11" ht="18" x14ac:dyDescent="0.35">
      <c r="A223" s="8" t="s">
        <v>49</v>
      </c>
      <c r="B223" s="8" t="s">
        <v>32</v>
      </c>
      <c r="C223" s="8" t="s">
        <v>33</v>
      </c>
      <c r="D223" s="8" t="s">
        <v>34</v>
      </c>
      <c r="E223" s="13">
        <v>7000</v>
      </c>
      <c r="F223" s="6"/>
      <c r="G223" s="11"/>
      <c r="K223" s="12"/>
    </row>
    <row r="224" spans="1:11" ht="18" x14ac:dyDescent="0.35">
      <c r="A224" s="8" t="s">
        <v>49</v>
      </c>
      <c r="B224" s="8" t="s">
        <v>32</v>
      </c>
      <c r="C224" s="8" t="s">
        <v>33</v>
      </c>
      <c r="D224" s="8" t="s">
        <v>35</v>
      </c>
      <c r="E224" s="13">
        <v>1345</v>
      </c>
      <c r="F224" s="6"/>
      <c r="G224" s="11"/>
      <c r="K224" s="12"/>
    </row>
    <row r="225" spans="1:11" ht="18" x14ac:dyDescent="0.35">
      <c r="A225" s="8" t="s">
        <v>49</v>
      </c>
      <c r="B225" s="8" t="s">
        <v>32</v>
      </c>
      <c r="C225" s="8" t="s">
        <v>36</v>
      </c>
      <c r="D225" s="8" t="s">
        <v>37</v>
      </c>
      <c r="E225" s="13">
        <v>1124</v>
      </c>
      <c r="F225" s="6"/>
      <c r="G225" s="11"/>
      <c r="K225" s="12"/>
    </row>
    <row r="226" spans="1:11" ht="18.5" thickBot="1" x14ac:dyDescent="0.4">
      <c r="A226" s="14" t="s">
        <v>49</v>
      </c>
      <c r="B226" s="14" t="s">
        <v>32</v>
      </c>
      <c r="C226" s="14" t="s">
        <v>36</v>
      </c>
      <c r="D226" s="14" t="s">
        <v>38</v>
      </c>
      <c r="E226" s="15">
        <v>560</v>
      </c>
      <c r="F226" s="16"/>
      <c r="G226" s="17"/>
      <c r="K226" s="12"/>
    </row>
    <row r="227" spans="1:11" ht="18" x14ac:dyDescent="0.35">
      <c r="A227" s="2" t="s">
        <v>48</v>
      </c>
      <c r="B227" s="2" t="s">
        <v>8</v>
      </c>
      <c r="C227" s="2" t="s">
        <v>9</v>
      </c>
      <c r="D227" s="2" t="s">
        <v>10</v>
      </c>
      <c r="E227" s="3">
        <v>293</v>
      </c>
      <c r="F227" s="4">
        <v>45238</v>
      </c>
      <c r="G227" s="5" t="s">
        <v>11</v>
      </c>
      <c r="K227" s="12"/>
    </row>
    <row r="228" spans="1:11" ht="18" x14ac:dyDescent="0.35">
      <c r="A228" s="8" t="s">
        <v>48</v>
      </c>
      <c r="B228" s="8" t="s">
        <v>8</v>
      </c>
      <c r="C228" s="8" t="s">
        <v>9</v>
      </c>
      <c r="D228" s="8" t="s">
        <v>12</v>
      </c>
      <c r="E228" s="10">
        <v>279</v>
      </c>
      <c r="F228" s="6">
        <v>45233</v>
      </c>
      <c r="G228" s="11" t="s">
        <v>11</v>
      </c>
      <c r="K228" s="12"/>
    </row>
    <row r="229" spans="1:11" ht="18" x14ac:dyDescent="0.35">
      <c r="A229" s="8" t="s">
        <v>48</v>
      </c>
      <c r="B229" s="8" t="s">
        <v>8</v>
      </c>
      <c r="C229" s="8" t="s">
        <v>9</v>
      </c>
      <c r="D229" s="8" t="s">
        <v>13</v>
      </c>
      <c r="E229" s="10">
        <v>268</v>
      </c>
      <c r="F229" s="6">
        <v>45234</v>
      </c>
      <c r="G229" s="11" t="s">
        <v>11</v>
      </c>
      <c r="K229" s="12"/>
    </row>
    <row r="230" spans="1:11" ht="18" x14ac:dyDescent="0.35">
      <c r="A230" s="8" t="s">
        <v>48</v>
      </c>
      <c r="B230" s="8" t="s">
        <v>8</v>
      </c>
      <c r="C230" s="8" t="s">
        <v>9</v>
      </c>
      <c r="D230" s="8" t="s">
        <v>14</v>
      </c>
      <c r="E230" s="10">
        <v>287</v>
      </c>
      <c r="F230" s="6">
        <v>45234</v>
      </c>
      <c r="G230" s="11" t="s">
        <v>11</v>
      </c>
      <c r="K230" s="12"/>
    </row>
    <row r="231" spans="1:11" ht="18" x14ac:dyDescent="0.35">
      <c r="A231" s="8" t="s">
        <v>48</v>
      </c>
      <c r="B231" s="8" t="s">
        <v>8</v>
      </c>
      <c r="C231" s="8" t="s">
        <v>9</v>
      </c>
      <c r="D231" s="8" t="s">
        <v>15</v>
      </c>
      <c r="E231" s="10">
        <v>257</v>
      </c>
      <c r="F231" s="6">
        <v>45236</v>
      </c>
      <c r="G231" s="11" t="s">
        <v>11</v>
      </c>
      <c r="K231" s="12"/>
    </row>
    <row r="232" spans="1:11" ht="18" x14ac:dyDescent="0.35">
      <c r="A232" s="8" t="s">
        <v>48</v>
      </c>
      <c r="B232" s="8" t="s">
        <v>8</v>
      </c>
      <c r="C232" s="8" t="s">
        <v>9</v>
      </c>
      <c r="D232" s="8" t="s">
        <v>16</v>
      </c>
      <c r="E232" s="10">
        <v>255</v>
      </c>
      <c r="F232" s="6">
        <v>45237</v>
      </c>
      <c r="G232" s="11" t="s">
        <v>11</v>
      </c>
      <c r="K232" s="12"/>
    </row>
    <row r="233" spans="1:11" ht="18" x14ac:dyDescent="0.35">
      <c r="A233" s="8" t="s">
        <v>48</v>
      </c>
      <c r="B233" s="8" t="s">
        <v>8</v>
      </c>
      <c r="C233" s="8" t="s">
        <v>9</v>
      </c>
      <c r="D233" s="8" t="s">
        <v>17</v>
      </c>
      <c r="E233" s="10">
        <v>279</v>
      </c>
      <c r="F233" s="6">
        <v>45236</v>
      </c>
      <c r="G233" s="11" t="s">
        <v>11</v>
      </c>
      <c r="K233" s="12"/>
    </row>
    <row r="234" spans="1:11" ht="18" x14ac:dyDescent="0.35">
      <c r="A234" s="8" t="s">
        <v>48</v>
      </c>
      <c r="B234" s="8" t="s">
        <v>8</v>
      </c>
      <c r="C234" s="8" t="s">
        <v>9</v>
      </c>
      <c r="D234" s="8" t="s">
        <v>18</v>
      </c>
      <c r="E234" s="10">
        <v>300</v>
      </c>
      <c r="F234" s="6">
        <v>45237</v>
      </c>
      <c r="G234" s="11" t="s">
        <v>11</v>
      </c>
      <c r="K234" s="12"/>
    </row>
    <row r="235" spans="1:11" ht="18" x14ac:dyDescent="0.35">
      <c r="A235" s="8" t="s">
        <v>48</v>
      </c>
      <c r="B235" s="8" t="s">
        <v>8</v>
      </c>
      <c r="C235" s="8" t="s">
        <v>9</v>
      </c>
      <c r="D235" s="8" t="s">
        <v>19</v>
      </c>
      <c r="E235" s="10">
        <v>265</v>
      </c>
      <c r="F235" s="6">
        <v>45238</v>
      </c>
      <c r="G235" s="11" t="s">
        <v>11</v>
      </c>
      <c r="K235" s="12"/>
    </row>
    <row r="236" spans="1:11" ht="18" x14ac:dyDescent="0.35">
      <c r="A236" s="8" t="s">
        <v>48</v>
      </c>
      <c r="B236" s="8" t="s">
        <v>8</v>
      </c>
      <c r="C236" s="8" t="s">
        <v>20</v>
      </c>
      <c r="D236" s="8" t="s">
        <v>21</v>
      </c>
      <c r="E236" s="10">
        <v>274</v>
      </c>
      <c r="F236" s="6">
        <v>45239</v>
      </c>
      <c r="G236" s="11" t="s">
        <v>11</v>
      </c>
      <c r="K236" s="12"/>
    </row>
    <row r="237" spans="1:11" ht="18" x14ac:dyDescent="0.35">
      <c r="A237" s="8" t="s">
        <v>48</v>
      </c>
      <c r="B237" s="8" t="s">
        <v>8</v>
      </c>
      <c r="C237" s="8" t="s">
        <v>20</v>
      </c>
      <c r="D237" s="8" t="s">
        <v>22</v>
      </c>
      <c r="E237" s="10">
        <v>265</v>
      </c>
      <c r="F237" s="6">
        <v>45234</v>
      </c>
      <c r="G237" s="11" t="s">
        <v>11</v>
      </c>
      <c r="K237" s="12"/>
    </row>
    <row r="238" spans="1:11" ht="18" x14ac:dyDescent="0.35">
      <c r="A238" s="8" t="s">
        <v>48</v>
      </c>
      <c r="B238" s="8" t="s">
        <v>8</v>
      </c>
      <c r="C238" s="8" t="s">
        <v>20</v>
      </c>
      <c r="D238" s="8" t="s">
        <v>23</v>
      </c>
      <c r="E238" s="10">
        <v>271</v>
      </c>
      <c r="F238" s="6">
        <v>45235</v>
      </c>
      <c r="G238" s="11" t="s">
        <v>11</v>
      </c>
      <c r="K238" s="12"/>
    </row>
    <row r="239" spans="1:11" ht="18" x14ac:dyDescent="0.35">
      <c r="A239" s="8" t="s">
        <v>48</v>
      </c>
      <c r="B239" s="8" t="s">
        <v>8</v>
      </c>
      <c r="C239" s="8" t="s">
        <v>24</v>
      </c>
      <c r="D239" s="8" t="s">
        <v>10</v>
      </c>
      <c r="E239" s="10">
        <v>298</v>
      </c>
      <c r="F239" s="6">
        <v>45236</v>
      </c>
      <c r="G239" s="11" t="s">
        <v>11</v>
      </c>
      <c r="K239" s="12"/>
    </row>
    <row r="240" spans="1:11" ht="18" x14ac:dyDescent="0.35">
      <c r="A240" s="8" t="s">
        <v>48</v>
      </c>
      <c r="B240" s="8" t="s">
        <v>8</v>
      </c>
      <c r="C240" s="8" t="s">
        <v>24</v>
      </c>
      <c r="D240" s="8" t="s">
        <v>25</v>
      </c>
      <c r="E240" s="10">
        <v>258</v>
      </c>
      <c r="F240" s="6">
        <v>45237</v>
      </c>
      <c r="G240" s="11" t="s">
        <v>11</v>
      </c>
      <c r="K240" s="12"/>
    </row>
    <row r="241" spans="1:11" ht="18" x14ac:dyDescent="0.35">
      <c r="A241" s="8" t="s">
        <v>48</v>
      </c>
      <c r="B241" s="8" t="s">
        <v>8</v>
      </c>
      <c r="C241" s="8" t="s">
        <v>24</v>
      </c>
      <c r="D241" s="8" t="s">
        <v>26</v>
      </c>
      <c r="E241" s="10">
        <v>270</v>
      </c>
      <c r="F241" s="6">
        <v>45233</v>
      </c>
      <c r="G241" s="11" t="s">
        <v>11</v>
      </c>
      <c r="K241" s="12"/>
    </row>
    <row r="242" spans="1:11" ht="18" x14ac:dyDescent="0.35">
      <c r="A242" s="8" t="s">
        <v>48</v>
      </c>
      <c r="B242" s="8" t="s">
        <v>8</v>
      </c>
      <c r="C242" s="8" t="s">
        <v>24</v>
      </c>
      <c r="D242" s="8" t="s">
        <v>27</v>
      </c>
      <c r="E242" s="10">
        <v>281</v>
      </c>
      <c r="F242" s="6">
        <v>45234</v>
      </c>
      <c r="G242" s="11" t="s">
        <v>11</v>
      </c>
      <c r="K242" s="12"/>
    </row>
    <row r="243" spans="1:11" ht="18" x14ac:dyDescent="0.35">
      <c r="A243" s="8" t="s">
        <v>48</v>
      </c>
      <c r="B243" s="8" t="s">
        <v>8</v>
      </c>
      <c r="C243" s="8" t="s">
        <v>24</v>
      </c>
      <c r="D243" s="8" t="s">
        <v>28</v>
      </c>
      <c r="E243" s="10">
        <v>273</v>
      </c>
      <c r="F243" s="6">
        <v>45236</v>
      </c>
      <c r="G243" s="11" t="s">
        <v>11</v>
      </c>
      <c r="K243" s="12"/>
    </row>
    <row r="244" spans="1:11" ht="18" x14ac:dyDescent="0.35">
      <c r="A244" s="8" t="s">
        <v>48</v>
      </c>
      <c r="B244" s="8" t="s">
        <v>8</v>
      </c>
      <c r="C244" s="8" t="s">
        <v>24</v>
      </c>
      <c r="D244" s="8" t="s">
        <v>29</v>
      </c>
      <c r="E244" s="10">
        <v>288</v>
      </c>
      <c r="F244" s="6">
        <v>45237</v>
      </c>
      <c r="G244" s="11" t="s">
        <v>11</v>
      </c>
      <c r="K244" s="12"/>
    </row>
    <row r="245" spans="1:11" ht="18" x14ac:dyDescent="0.35">
      <c r="A245" s="8" t="s">
        <v>48</v>
      </c>
      <c r="B245" s="8" t="s">
        <v>8</v>
      </c>
      <c r="C245" s="8" t="s">
        <v>24</v>
      </c>
      <c r="D245" s="8" t="s">
        <v>30</v>
      </c>
      <c r="E245" s="10">
        <v>284</v>
      </c>
      <c r="F245" s="6">
        <v>45238</v>
      </c>
      <c r="G245" s="11" t="s">
        <v>11</v>
      </c>
      <c r="K245" s="12"/>
    </row>
    <row r="246" spans="1:11" ht="18" x14ac:dyDescent="0.35">
      <c r="A246" s="8" t="s">
        <v>48</v>
      </c>
      <c r="B246" s="8" t="s">
        <v>8</v>
      </c>
      <c r="C246" s="8" t="s">
        <v>24</v>
      </c>
      <c r="D246" s="8" t="s">
        <v>31</v>
      </c>
      <c r="E246" s="10">
        <v>263</v>
      </c>
      <c r="F246" s="6">
        <v>45239</v>
      </c>
      <c r="G246" s="11" t="s">
        <v>11</v>
      </c>
      <c r="K246" s="12"/>
    </row>
    <row r="247" spans="1:11" ht="18" x14ac:dyDescent="0.35">
      <c r="A247" s="8" t="s">
        <v>48</v>
      </c>
      <c r="B247" s="8" t="s">
        <v>8</v>
      </c>
      <c r="C247" s="8" t="s">
        <v>24</v>
      </c>
      <c r="D247" s="8" t="s">
        <v>19</v>
      </c>
      <c r="E247" s="10">
        <v>280</v>
      </c>
      <c r="F247" s="6">
        <v>45234</v>
      </c>
      <c r="G247" s="11" t="s">
        <v>11</v>
      </c>
      <c r="K247" s="12"/>
    </row>
    <row r="248" spans="1:11" ht="18" x14ac:dyDescent="0.35">
      <c r="A248" s="8" t="s">
        <v>48</v>
      </c>
      <c r="B248" s="8" t="s">
        <v>32</v>
      </c>
      <c r="C248" s="8" t="s">
        <v>33</v>
      </c>
      <c r="D248" s="8" t="s">
        <v>34</v>
      </c>
      <c r="E248" s="13">
        <v>7000</v>
      </c>
      <c r="F248" s="6"/>
      <c r="G248" s="11"/>
      <c r="K248" s="12"/>
    </row>
    <row r="249" spans="1:11" ht="18" x14ac:dyDescent="0.35">
      <c r="A249" s="8" t="s">
        <v>48</v>
      </c>
      <c r="B249" s="8" t="s">
        <v>32</v>
      </c>
      <c r="C249" s="8" t="s">
        <v>33</v>
      </c>
      <c r="D249" s="8" t="s">
        <v>35</v>
      </c>
      <c r="E249" s="13">
        <v>1657</v>
      </c>
      <c r="F249" s="6"/>
      <c r="G249" s="11"/>
      <c r="K249" s="12"/>
    </row>
    <row r="250" spans="1:11" ht="18" x14ac:dyDescent="0.35">
      <c r="A250" s="8" t="s">
        <v>48</v>
      </c>
      <c r="B250" s="8" t="s">
        <v>32</v>
      </c>
      <c r="C250" s="8" t="s">
        <v>36</v>
      </c>
      <c r="D250" s="8" t="s">
        <v>37</v>
      </c>
      <c r="E250" s="13">
        <v>1245</v>
      </c>
      <c r="F250" s="6"/>
      <c r="G250" s="11"/>
      <c r="K250" s="12"/>
    </row>
    <row r="251" spans="1:11" ht="18.5" thickBot="1" x14ac:dyDescent="0.4">
      <c r="A251" s="14" t="s">
        <v>48</v>
      </c>
      <c r="B251" s="14" t="s">
        <v>32</v>
      </c>
      <c r="C251" s="14" t="s">
        <v>36</v>
      </c>
      <c r="D251" s="14" t="s">
        <v>38</v>
      </c>
      <c r="E251" s="15">
        <v>786</v>
      </c>
      <c r="F251" s="16"/>
      <c r="G251" s="17"/>
      <c r="K251" s="12"/>
    </row>
    <row r="252" spans="1:11" ht="18" x14ac:dyDescent="0.35">
      <c r="A252" s="2" t="s">
        <v>39</v>
      </c>
      <c r="B252" s="2" t="s">
        <v>8</v>
      </c>
      <c r="C252" s="2" t="s">
        <v>9</v>
      </c>
      <c r="D252" s="2" t="s">
        <v>10</v>
      </c>
      <c r="E252" s="3">
        <v>293</v>
      </c>
      <c r="F252" s="4">
        <v>45139</v>
      </c>
      <c r="G252" s="5" t="s">
        <v>11</v>
      </c>
      <c r="K252" s="12"/>
    </row>
    <row r="253" spans="1:11" ht="18" x14ac:dyDescent="0.35">
      <c r="A253" s="8" t="s">
        <v>39</v>
      </c>
      <c r="B253" s="8" t="s">
        <v>8</v>
      </c>
      <c r="C253" s="8" t="s">
        <v>9</v>
      </c>
      <c r="D253" s="8" t="s">
        <v>12</v>
      </c>
      <c r="E253" s="10">
        <v>279</v>
      </c>
      <c r="F253" s="6">
        <v>45145</v>
      </c>
      <c r="G253" s="11" t="s">
        <v>11</v>
      </c>
      <c r="K253" s="12"/>
    </row>
    <row r="254" spans="1:11" ht="18" x14ac:dyDescent="0.35">
      <c r="A254" s="8" t="s">
        <v>39</v>
      </c>
      <c r="B254" s="8" t="s">
        <v>8</v>
      </c>
      <c r="C254" s="8" t="s">
        <v>9</v>
      </c>
      <c r="D254" s="8" t="s">
        <v>13</v>
      </c>
      <c r="E254" s="10">
        <v>268</v>
      </c>
      <c r="F254" s="6">
        <v>45140</v>
      </c>
      <c r="G254" s="11" t="s">
        <v>11</v>
      </c>
      <c r="K254" s="12"/>
    </row>
    <row r="255" spans="1:11" ht="18" x14ac:dyDescent="0.35">
      <c r="A255" s="8" t="s">
        <v>39</v>
      </c>
      <c r="B255" s="8" t="s">
        <v>8</v>
      </c>
      <c r="C255" s="8" t="s">
        <v>9</v>
      </c>
      <c r="D255" s="8" t="s">
        <v>14</v>
      </c>
      <c r="E255" s="10">
        <v>287</v>
      </c>
      <c r="F255" s="6">
        <v>45142</v>
      </c>
      <c r="G255" s="11" t="s">
        <v>11</v>
      </c>
      <c r="K255" s="12"/>
    </row>
    <row r="256" spans="1:11" ht="18" x14ac:dyDescent="0.35">
      <c r="A256" s="8" t="s">
        <v>39</v>
      </c>
      <c r="B256" s="8" t="s">
        <v>8</v>
      </c>
      <c r="C256" s="8" t="s">
        <v>9</v>
      </c>
      <c r="D256" s="8" t="s">
        <v>15</v>
      </c>
      <c r="E256" s="10">
        <v>257</v>
      </c>
      <c r="F256" s="6">
        <v>45142</v>
      </c>
      <c r="G256" s="11" t="s">
        <v>11</v>
      </c>
      <c r="K256" s="12"/>
    </row>
    <row r="257" spans="1:11" ht="18" x14ac:dyDescent="0.35">
      <c r="A257" s="8" t="s">
        <v>39</v>
      </c>
      <c r="B257" s="8" t="s">
        <v>8</v>
      </c>
      <c r="C257" s="8" t="s">
        <v>9</v>
      </c>
      <c r="D257" s="8" t="s">
        <v>16</v>
      </c>
      <c r="E257" s="10">
        <v>255</v>
      </c>
      <c r="F257" s="6">
        <v>45143</v>
      </c>
      <c r="G257" s="11" t="s">
        <v>40</v>
      </c>
      <c r="K257" s="12"/>
    </row>
    <row r="258" spans="1:11" ht="18" x14ac:dyDescent="0.35">
      <c r="A258" s="8" t="s">
        <v>39</v>
      </c>
      <c r="B258" s="8" t="s">
        <v>8</v>
      </c>
      <c r="C258" s="8" t="s">
        <v>9</v>
      </c>
      <c r="D258" s="8" t="s">
        <v>17</v>
      </c>
      <c r="E258" s="10">
        <v>279</v>
      </c>
      <c r="F258" s="6">
        <v>45144</v>
      </c>
      <c r="G258" s="11" t="s">
        <v>11</v>
      </c>
      <c r="K258" s="12"/>
    </row>
    <row r="259" spans="1:11" ht="18" x14ac:dyDescent="0.35">
      <c r="A259" s="8" t="s">
        <v>39</v>
      </c>
      <c r="B259" s="8" t="s">
        <v>8</v>
      </c>
      <c r="C259" s="8" t="s">
        <v>9</v>
      </c>
      <c r="D259" s="8" t="s">
        <v>18</v>
      </c>
      <c r="E259" s="10">
        <v>300</v>
      </c>
      <c r="F259" s="6">
        <v>45145</v>
      </c>
      <c r="G259" s="11" t="s">
        <v>11</v>
      </c>
      <c r="K259" s="12"/>
    </row>
    <row r="260" spans="1:11" ht="18" x14ac:dyDescent="0.35">
      <c r="A260" s="8" t="s">
        <v>39</v>
      </c>
      <c r="B260" s="8" t="s">
        <v>8</v>
      </c>
      <c r="C260" s="8" t="s">
        <v>9</v>
      </c>
      <c r="D260" s="8" t="s">
        <v>19</v>
      </c>
      <c r="E260" s="10">
        <v>265</v>
      </c>
      <c r="F260" s="6">
        <v>45146</v>
      </c>
      <c r="G260" s="11" t="s">
        <v>40</v>
      </c>
      <c r="K260" s="12"/>
    </row>
    <row r="261" spans="1:11" ht="18" x14ac:dyDescent="0.35">
      <c r="A261" s="8" t="s">
        <v>39</v>
      </c>
      <c r="B261" s="8" t="s">
        <v>8</v>
      </c>
      <c r="C261" s="8" t="s">
        <v>20</v>
      </c>
      <c r="D261" s="8" t="s">
        <v>21</v>
      </c>
      <c r="E261" s="10">
        <v>274</v>
      </c>
      <c r="F261" s="6">
        <v>45147</v>
      </c>
      <c r="G261" s="11" t="s">
        <v>11</v>
      </c>
      <c r="K261" s="12"/>
    </row>
    <row r="262" spans="1:11" ht="18" x14ac:dyDescent="0.35">
      <c r="A262" s="8" t="s">
        <v>39</v>
      </c>
      <c r="B262" s="8" t="s">
        <v>8</v>
      </c>
      <c r="C262" s="8" t="s">
        <v>20</v>
      </c>
      <c r="D262" s="8" t="s">
        <v>22</v>
      </c>
      <c r="E262" s="10">
        <v>265</v>
      </c>
      <c r="F262" s="6">
        <v>45142</v>
      </c>
      <c r="G262" s="11" t="s">
        <v>11</v>
      </c>
      <c r="K262" s="12"/>
    </row>
    <row r="263" spans="1:11" ht="18" x14ac:dyDescent="0.35">
      <c r="A263" s="8" t="s">
        <v>39</v>
      </c>
      <c r="B263" s="8" t="s">
        <v>8</v>
      </c>
      <c r="C263" s="8" t="s">
        <v>20</v>
      </c>
      <c r="D263" s="8" t="s">
        <v>23</v>
      </c>
      <c r="E263" s="10">
        <v>271</v>
      </c>
      <c r="F263" s="6">
        <v>45143</v>
      </c>
      <c r="G263" s="11" t="s">
        <v>40</v>
      </c>
      <c r="K263" s="12"/>
    </row>
    <row r="264" spans="1:11" ht="18" x14ac:dyDescent="0.35">
      <c r="A264" s="8" t="s">
        <v>39</v>
      </c>
      <c r="B264" s="8" t="s">
        <v>8</v>
      </c>
      <c r="C264" s="8" t="s">
        <v>24</v>
      </c>
      <c r="D264" s="8" t="s">
        <v>10</v>
      </c>
      <c r="E264" s="10">
        <v>298</v>
      </c>
      <c r="F264" s="6">
        <v>45144</v>
      </c>
      <c r="G264" s="11" t="s">
        <v>11</v>
      </c>
      <c r="K264" s="12"/>
    </row>
    <row r="265" spans="1:11" ht="18" x14ac:dyDescent="0.35">
      <c r="A265" s="8" t="s">
        <v>39</v>
      </c>
      <c r="B265" s="8" t="s">
        <v>8</v>
      </c>
      <c r="C265" s="8" t="s">
        <v>24</v>
      </c>
      <c r="D265" s="8" t="s">
        <v>25</v>
      </c>
      <c r="E265" s="10">
        <v>258</v>
      </c>
      <c r="F265" s="6">
        <v>45145</v>
      </c>
      <c r="G265" s="11" t="s">
        <v>11</v>
      </c>
      <c r="K265" s="12"/>
    </row>
    <row r="266" spans="1:11" ht="18" x14ac:dyDescent="0.35">
      <c r="A266" s="8" t="s">
        <v>39</v>
      </c>
      <c r="B266" s="8" t="s">
        <v>8</v>
      </c>
      <c r="C266" s="8" t="s">
        <v>24</v>
      </c>
      <c r="D266" s="8" t="s">
        <v>26</v>
      </c>
      <c r="E266" s="10">
        <v>270</v>
      </c>
      <c r="F266" s="6">
        <v>45141</v>
      </c>
      <c r="G266" s="11" t="s">
        <v>40</v>
      </c>
      <c r="K266" s="12"/>
    </row>
    <row r="267" spans="1:11" ht="18" x14ac:dyDescent="0.35">
      <c r="A267" s="8" t="s">
        <v>39</v>
      </c>
      <c r="B267" s="8" t="s">
        <v>8</v>
      </c>
      <c r="C267" s="8" t="s">
        <v>24</v>
      </c>
      <c r="D267" s="8" t="s">
        <v>27</v>
      </c>
      <c r="E267" s="10">
        <v>281</v>
      </c>
      <c r="F267" s="6">
        <v>45142</v>
      </c>
      <c r="G267" s="11" t="s">
        <v>11</v>
      </c>
      <c r="K267" s="12"/>
    </row>
    <row r="268" spans="1:11" ht="18" x14ac:dyDescent="0.35">
      <c r="A268" s="8" t="s">
        <v>39</v>
      </c>
      <c r="B268" s="8" t="s">
        <v>8</v>
      </c>
      <c r="C268" s="8" t="s">
        <v>24</v>
      </c>
      <c r="D268" s="8" t="s">
        <v>28</v>
      </c>
      <c r="E268" s="10">
        <v>273</v>
      </c>
      <c r="F268" s="6">
        <v>45143</v>
      </c>
      <c r="G268" s="11" t="s">
        <v>11</v>
      </c>
      <c r="K268" s="12"/>
    </row>
    <row r="269" spans="1:11" ht="18" x14ac:dyDescent="0.35">
      <c r="A269" s="8" t="s">
        <v>39</v>
      </c>
      <c r="B269" s="8" t="s">
        <v>8</v>
      </c>
      <c r="C269" s="8" t="s">
        <v>24</v>
      </c>
      <c r="D269" s="8" t="s">
        <v>29</v>
      </c>
      <c r="E269" s="10">
        <v>288</v>
      </c>
      <c r="F269" s="6">
        <v>45144</v>
      </c>
      <c r="G269" s="11" t="s">
        <v>40</v>
      </c>
      <c r="K269" s="12"/>
    </row>
    <row r="270" spans="1:11" ht="18" x14ac:dyDescent="0.35">
      <c r="A270" s="8" t="s">
        <v>39</v>
      </c>
      <c r="B270" s="8" t="s">
        <v>8</v>
      </c>
      <c r="C270" s="8" t="s">
        <v>24</v>
      </c>
      <c r="D270" s="8" t="s">
        <v>30</v>
      </c>
      <c r="E270" s="10">
        <v>284</v>
      </c>
      <c r="F270" s="6">
        <v>45145</v>
      </c>
      <c r="G270" s="11" t="s">
        <v>11</v>
      </c>
      <c r="K270" s="12"/>
    </row>
    <row r="271" spans="1:11" ht="18" x14ac:dyDescent="0.35">
      <c r="A271" s="8" t="s">
        <v>39</v>
      </c>
      <c r="B271" s="8" t="s">
        <v>8</v>
      </c>
      <c r="C271" s="8" t="s">
        <v>24</v>
      </c>
      <c r="D271" s="8" t="s">
        <v>31</v>
      </c>
      <c r="E271" s="10">
        <v>263</v>
      </c>
      <c r="F271" s="6">
        <v>45146</v>
      </c>
      <c r="G271" s="11" t="s">
        <v>11</v>
      </c>
      <c r="K271" s="12"/>
    </row>
    <row r="272" spans="1:11" ht="18" x14ac:dyDescent="0.35">
      <c r="A272" s="8" t="s">
        <v>39</v>
      </c>
      <c r="B272" s="8" t="s">
        <v>8</v>
      </c>
      <c r="C272" s="8" t="s">
        <v>24</v>
      </c>
      <c r="D272" s="8" t="s">
        <v>19</v>
      </c>
      <c r="E272" s="10">
        <v>280</v>
      </c>
      <c r="F272" s="6">
        <v>45147</v>
      </c>
      <c r="G272" s="11" t="s">
        <v>11</v>
      </c>
      <c r="K272" s="12"/>
    </row>
    <row r="273" spans="1:11" ht="18" x14ac:dyDescent="0.35">
      <c r="A273" s="8" t="s">
        <v>39</v>
      </c>
      <c r="B273" s="8" t="s">
        <v>32</v>
      </c>
      <c r="C273" s="8" t="s">
        <v>33</v>
      </c>
      <c r="D273" s="8" t="s">
        <v>34</v>
      </c>
      <c r="E273" s="13">
        <v>6500</v>
      </c>
      <c r="F273" s="6"/>
      <c r="G273" s="11"/>
      <c r="K273" s="12"/>
    </row>
    <row r="274" spans="1:11" ht="18" x14ac:dyDescent="0.35">
      <c r="A274" s="8" t="s">
        <v>39</v>
      </c>
      <c r="B274" s="8" t="s">
        <v>32</v>
      </c>
      <c r="C274" s="8" t="s">
        <v>33</v>
      </c>
      <c r="D274" s="8" t="s">
        <v>35</v>
      </c>
      <c r="E274" s="13">
        <v>1267</v>
      </c>
      <c r="F274" s="6"/>
      <c r="G274" s="11"/>
      <c r="K274" s="12"/>
    </row>
    <row r="275" spans="1:11" ht="18" x14ac:dyDescent="0.35">
      <c r="A275" s="8" t="s">
        <v>39</v>
      </c>
      <c r="B275" s="8" t="s">
        <v>32</v>
      </c>
      <c r="C275" s="8" t="s">
        <v>36</v>
      </c>
      <c r="D275" s="8" t="s">
        <v>37</v>
      </c>
      <c r="E275" s="13">
        <v>876</v>
      </c>
      <c r="F275" s="6"/>
      <c r="G275" s="11"/>
      <c r="K275" s="12"/>
    </row>
    <row r="276" spans="1:11" ht="18.5" thickBot="1" x14ac:dyDescent="0.4">
      <c r="A276" s="14" t="s">
        <v>39</v>
      </c>
      <c r="B276" s="14" t="s">
        <v>32</v>
      </c>
      <c r="C276" s="14" t="s">
        <v>36</v>
      </c>
      <c r="D276" s="14" t="s">
        <v>38</v>
      </c>
      <c r="E276" s="15">
        <v>683</v>
      </c>
      <c r="F276" s="16"/>
      <c r="G276" s="17"/>
      <c r="K276" s="12"/>
    </row>
    <row r="277" spans="1:11" ht="18" x14ac:dyDescent="0.35">
      <c r="A277" s="2" t="s">
        <v>41</v>
      </c>
      <c r="B277" s="2" t="s">
        <v>8</v>
      </c>
      <c r="C277" s="2" t="s">
        <v>9</v>
      </c>
      <c r="D277" s="2" t="s">
        <v>10</v>
      </c>
      <c r="E277" s="3">
        <v>293</v>
      </c>
      <c r="F277" s="4">
        <v>45261</v>
      </c>
      <c r="G277" s="5" t="s">
        <v>11</v>
      </c>
      <c r="K277" s="12"/>
    </row>
    <row r="278" spans="1:11" ht="18" x14ac:dyDescent="0.35">
      <c r="A278" s="8" t="s">
        <v>41</v>
      </c>
      <c r="B278" s="8" t="s">
        <v>8</v>
      </c>
      <c r="C278" s="8" t="s">
        <v>9</v>
      </c>
      <c r="D278" s="8" t="s">
        <v>12</v>
      </c>
      <c r="E278" s="10">
        <v>279</v>
      </c>
      <c r="F278" s="6">
        <v>45267</v>
      </c>
      <c r="G278" s="11" t="s">
        <v>40</v>
      </c>
      <c r="K278" s="12"/>
    </row>
    <row r="279" spans="1:11" ht="18" x14ac:dyDescent="0.35">
      <c r="A279" s="8" t="s">
        <v>41</v>
      </c>
      <c r="B279" s="8" t="s">
        <v>8</v>
      </c>
      <c r="C279" s="8" t="s">
        <v>9</v>
      </c>
      <c r="D279" s="8" t="s">
        <v>13</v>
      </c>
      <c r="E279" s="10">
        <v>268</v>
      </c>
      <c r="F279" s="6">
        <v>45262</v>
      </c>
      <c r="G279" s="11" t="s">
        <v>11</v>
      </c>
      <c r="K279" s="12"/>
    </row>
    <row r="280" spans="1:11" ht="18" x14ac:dyDescent="0.35">
      <c r="A280" s="8" t="s">
        <v>41</v>
      </c>
      <c r="B280" s="8" t="s">
        <v>8</v>
      </c>
      <c r="C280" s="8" t="s">
        <v>9</v>
      </c>
      <c r="D280" s="8" t="s">
        <v>14</v>
      </c>
      <c r="E280" s="10">
        <v>287</v>
      </c>
      <c r="F280" s="6">
        <v>45264</v>
      </c>
      <c r="G280" s="11" t="s">
        <v>11</v>
      </c>
      <c r="K280" s="12"/>
    </row>
    <row r="281" spans="1:11" ht="18" x14ac:dyDescent="0.35">
      <c r="A281" s="8" t="s">
        <v>41</v>
      </c>
      <c r="B281" s="8" t="s">
        <v>8</v>
      </c>
      <c r="C281" s="8" t="s">
        <v>9</v>
      </c>
      <c r="D281" s="8" t="s">
        <v>15</v>
      </c>
      <c r="E281" s="10">
        <v>257</v>
      </c>
      <c r="F281" s="6">
        <v>45264</v>
      </c>
      <c r="G281" s="11" t="s">
        <v>40</v>
      </c>
      <c r="K281" s="12"/>
    </row>
    <row r="282" spans="1:11" ht="18" x14ac:dyDescent="0.35">
      <c r="A282" s="8" t="s">
        <v>41</v>
      </c>
      <c r="B282" s="8" t="s">
        <v>8</v>
      </c>
      <c r="C282" s="8" t="s">
        <v>9</v>
      </c>
      <c r="D282" s="8" t="s">
        <v>16</v>
      </c>
      <c r="E282" s="10">
        <v>255</v>
      </c>
      <c r="F282" s="6">
        <v>45265</v>
      </c>
      <c r="G282" s="11" t="s">
        <v>11</v>
      </c>
      <c r="K282" s="12"/>
    </row>
    <row r="283" spans="1:11" ht="18" x14ac:dyDescent="0.35">
      <c r="A283" s="8" t="s">
        <v>41</v>
      </c>
      <c r="B283" s="8" t="s">
        <v>8</v>
      </c>
      <c r="C283" s="8" t="s">
        <v>9</v>
      </c>
      <c r="D283" s="8" t="s">
        <v>17</v>
      </c>
      <c r="E283" s="10">
        <v>279</v>
      </c>
      <c r="F283" s="6">
        <v>45266</v>
      </c>
      <c r="G283" s="11" t="s">
        <v>11</v>
      </c>
      <c r="K283" s="12"/>
    </row>
    <row r="284" spans="1:11" ht="18" x14ac:dyDescent="0.35">
      <c r="A284" s="8" t="s">
        <v>41</v>
      </c>
      <c r="B284" s="8" t="s">
        <v>8</v>
      </c>
      <c r="C284" s="8" t="s">
        <v>9</v>
      </c>
      <c r="D284" s="8" t="s">
        <v>18</v>
      </c>
      <c r="E284" s="10">
        <v>300</v>
      </c>
      <c r="F284" s="6">
        <v>45267</v>
      </c>
      <c r="G284" s="11" t="s">
        <v>40</v>
      </c>
      <c r="K284" s="12"/>
    </row>
    <row r="285" spans="1:11" ht="18" x14ac:dyDescent="0.35">
      <c r="A285" s="8" t="s">
        <v>41</v>
      </c>
      <c r="B285" s="8" t="s">
        <v>8</v>
      </c>
      <c r="C285" s="8" t="s">
        <v>9</v>
      </c>
      <c r="D285" s="8" t="s">
        <v>19</v>
      </c>
      <c r="E285" s="10">
        <v>265</v>
      </c>
      <c r="F285" s="6">
        <v>45268</v>
      </c>
      <c r="G285" s="11" t="s">
        <v>11</v>
      </c>
      <c r="K285" s="12"/>
    </row>
    <row r="286" spans="1:11" ht="18" x14ac:dyDescent="0.35">
      <c r="A286" s="8" t="s">
        <v>41</v>
      </c>
      <c r="B286" s="8" t="s">
        <v>8</v>
      </c>
      <c r="C286" s="8" t="s">
        <v>20</v>
      </c>
      <c r="D286" s="8" t="s">
        <v>21</v>
      </c>
      <c r="E286" s="10">
        <v>274</v>
      </c>
      <c r="F286" s="6">
        <v>45269</v>
      </c>
      <c r="G286" s="11" t="s">
        <v>11</v>
      </c>
      <c r="K286" s="12"/>
    </row>
    <row r="287" spans="1:11" ht="18" x14ac:dyDescent="0.35">
      <c r="A287" s="8" t="s">
        <v>41</v>
      </c>
      <c r="B287" s="8" t="s">
        <v>8</v>
      </c>
      <c r="C287" s="8" t="s">
        <v>20</v>
      </c>
      <c r="D287" s="8" t="s">
        <v>22</v>
      </c>
      <c r="E287" s="10">
        <v>265</v>
      </c>
      <c r="F287" s="6">
        <v>45264</v>
      </c>
      <c r="G287" s="11" t="s">
        <v>11</v>
      </c>
      <c r="K287" s="12"/>
    </row>
    <row r="288" spans="1:11" ht="18" x14ac:dyDescent="0.35">
      <c r="A288" s="8" t="s">
        <v>41</v>
      </c>
      <c r="B288" s="8" t="s">
        <v>8</v>
      </c>
      <c r="C288" s="8" t="s">
        <v>20</v>
      </c>
      <c r="D288" s="8" t="s">
        <v>23</v>
      </c>
      <c r="E288" s="10">
        <v>271</v>
      </c>
      <c r="F288" s="6">
        <v>45265</v>
      </c>
      <c r="G288" s="11" t="s">
        <v>11</v>
      </c>
      <c r="K288" s="12"/>
    </row>
    <row r="289" spans="1:11" ht="18" x14ac:dyDescent="0.35">
      <c r="A289" s="8" t="s">
        <v>41</v>
      </c>
      <c r="B289" s="8" t="s">
        <v>8</v>
      </c>
      <c r="C289" s="8" t="s">
        <v>24</v>
      </c>
      <c r="D289" s="8" t="s">
        <v>10</v>
      </c>
      <c r="E289" s="10">
        <v>298</v>
      </c>
      <c r="F289" s="6">
        <v>45266</v>
      </c>
      <c r="G289" s="11" t="s">
        <v>11</v>
      </c>
      <c r="K289" s="12"/>
    </row>
    <row r="290" spans="1:11" ht="18" x14ac:dyDescent="0.35">
      <c r="A290" s="8" t="s">
        <v>41</v>
      </c>
      <c r="B290" s="8" t="s">
        <v>8</v>
      </c>
      <c r="C290" s="8" t="s">
        <v>24</v>
      </c>
      <c r="D290" s="8" t="s">
        <v>25</v>
      </c>
      <c r="E290" s="10">
        <v>258</v>
      </c>
      <c r="F290" s="6">
        <v>45267</v>
      </c>
      <c r="G290" s="11" t="s">
        <v>11</v>
      </c>
      <c r="K290" s="12"/>
    </row>
    <row r="291" spans="1:11" ht="18" x14ac:dyDescent="0.35">
      <c r="A291" s="8" t="s">
        <v>41</v>
      </c>
      <c r="B291" s="8" t="s">
        <v>8</v>
      </c>
      <c r="C291" s="8" t="s">
        <v>24</v>
      </c>
      <c r="D291" s="8" t="s">
        <v>26</v>
      </c>
      <c r="E291" s="10">
        <v>270</v>
      </c>
      <c r="F291" s="6">
        <v>45263</v>
      </c>
      <c r="G291" s="11" t="s">
        <v>11</v>
      </c>
      <c r="K291" s="12"/>
    </row>
    <row r="292" spans="1:11" ht="18" x14ac:dyDescent="0.35">
      <c r="A292" s="8" t="s">
        <v>41</v>
      </c>
      <c r="B292" s="8" t="s">
        <v>8</v>
      </c>
      <c r="C292" s="8" t="s">
        <v>24</v>
      </c>
      <c r="D292" s="8" t="s">
        <v>27</v>
      </c>
      <c r="E292" s="10">
        <v>281</v>
      </c>
      <c r="F292" s="6">
        <v>45264</v>
      </c>
      <c r="G292" s="11" t="s">
        <v>11</v>
      </c>
      <c r="K292" s="12"/>
    </row>
    <row r="293" spans="1:11" ht="18" x14ac:dyDescent="0.35">
      <c r="A293" s="8" t="s">
        <v>41</v>
      </c>
      <c r="B293" s="8" t="s">
        <v>8</v>
      </c>
      <c r="C293" s="8" t="s">
        <v>24</v>
      </c>
      <c r="D293" s="8" t="s">
        <v>28</v>
      </c>
      <c r="E293" s="10">
        <v>273</v>
      </c>
      <c r="F293" s="6">
        <v>45265</v>
      </c>
      <c r="G293" s="11" t="s">
        <v>11</v>
      </c>
      <c r="K293" s="12"/>
    </row>
    <row r="294" spans="1:11" ht="18" x14ac:dyDescent="0.35">
      <c r="A294" s="8" t="s">
        <v>41</v>
      </c>
      <c r="B294" s="8" t="s">
        <v>8</v>
      </c>
      <c r="C294" s="8" t="s">
        <v>24</v>
      </c>
      <c r="D294" s="8" t="s">
        <v>29</v>
      </c>
      <c r="E294" s="10">
        <v>288</v>
      </c>
      <c r="F294" s="6">
        <v>45266</v>
      </c>
      <c r="G294" s="11" t="s">
        <v>11</v>
      </c>
      <c r="K294" s="12"/>
    </row>
    <row r="295" spans="1:11" ht="18" x14ac:dyDescent="0.35">
      <c r="A295" s="8" t="s">
        <v>41</v>
      </c>
      <c r="B295" s="8" t="s">
        <v>8</v>
      </c>
      <c r="C295" s="8" t="s">
        <v>24</v>
      </c>
      <c r="D295" s="8" t="s">
        <v>30</v>
      </c>
      <c r="E295" s="10">
        <v>284</v>
      </c>
      <c r="F295" s="6">
        <v>45267</v>
      </c>
      <c r="G295" s="11" t="s">
        <v>11</v>
      </c>
      <c r="K295" s="12"/>
    </row>
    <row r="296" spans="1:11" ht="18" x14ac:dyDescent="0.35">
      <c r="A296" s="8" t="s">
        <v>41</v>
      </c>
      <c r="B296" s="8" t="s">
        <v>8</v>
      </c>
      <c r="C296" s="8" t="s">
        <v>24</v>
      </c>
      <c r="D296" s="8" t="s">
        <v>31</v>
      </c>
      <c r="E296" s="10">
        <v>263</v>
      </c>
      <c r="F296" s="6">
        <v>45268</v>
      </c>
      <c r="G296" s="11" t="s">
        <v>11</v>
      </c>
      <c r="K296" s="12"/>
    </row>
    <row r="297" spans="1:11" ht="18" x14ac:dyDescent="0.35">
      <c r="A297" s="8" t="s">
        <v>41</v>
      </c>
      <c r="B297" s="8" t="s">
        <v>8</v>
      </c>
      <c r="C297" s="8" t="s">
        <v>24</v>
      </c>
      <c r="D297" s="8" t="s">
        <v>19</v>
      </c>
      <c r="E297" s="10">
        <v>280</v>
      </c>
      <c r="F297" s="6">
        <v>45269</v>
      </c>
      <c r="G297" s="11" t="s">
        <v>11</v>
      </c>
      <c r="K297" s="12"/>
    </row>
    <row r="298" spans="1:11" ht="18" x14ac:dyDescent="0.35">
      <c r="A298" s="8" t="s">
        <v>41</v>
      </c>
      <c r="B298" s="8" t="s">
        <v>32</v>
      </c>
      <c r="C298" s="8" t="s">
        <v>33</v>
      </c>
      <c r="D298" s="8" t="s">
        <v>34</v>
      </c>
      <c r="E298" s="13">
        <v>7000</v>
      </c>
      <c r="F298" s="6"/>
      <c r="G298" s="11"/>
      <c r="K298" s="12"/>
    </row>
    <row r="299" spans="1:11" ht="18" x14ac:dyDescent="0.35">
      <c r="A299" s="8" t="s">
        <v>41</v>
      </c>
      <c r="B299" s="8" t="s">
        <v>32</v>
      </c>
      <c r="C299" s="8" t="s">
        <v>33</v>
      </c>
      <c r="D299" s="8" t="s">
        <v>35</v>
      </c>
      <c r="E299" s="13">
        <v>1256</v>
      </c>
      <c r="F299" s="6"/>
      <c r="G299" s="11"/>
      <c r="K299" s="12"/>
    </row>
    <row r="300" spans="1:11" ht="18" x14ac:dyDescent="0.35">
      <c r="A300" s="8" t="s">
        <v>41</v>
      </c>
      <c r="B300" s="8" t="s">
        <v>32</v>
      </c>
      <c r="C300" s="8" t="s">
        <v>36</v>
      </c>
      <c r="D300" s="8" t="s">
        <v>37</v>
      </c>
      <c r="E300" s="13">
        <v>1245</v>
      </c>
      <c r="F300" s="6"/>
      <c r="G300" s="11"/>
      <c r="K300" s="12"/>
    </row>
    <row r="301" spans="1:11" ht="18" x14ac:dyDescent="0.35">
      <c r="A301" s="18" t="s">
        <v>41</v>
      </c>
      <c r="B301" s="18" t="s">
        <v>32</v>
      </c>
      <c r="C301" s="18" t="s">
        <v>36</v>
      </c>
      <c r="D301" s="18" t="s">
        <v>38</v>
      </c>
      <c r="E301" s="19">
        <v>897</v>
      </c>
      <c r="F301" s="20"/>
      <c r="G301" s="21"/>
      <c r="K301" s="12"/>
    </row>
    <row r="302" spans="1:11" x14ac:dyDescent="0.35">
      <c r="K302" s="12"/>
    </row>
    <row r="303" spans="1:11" x14ac:dyDescent="0.35">
      <c r="K303" s="12"/>
    </row>
    <row r="304" spans="1:11" x14ac:dyDescent="0.35">
      <c r="K304" s="12"/>
    </row>
  </sheetData>
  <phoneticPr fontId="1" type="noConversion"/>
  <pageMargins left="0.7" right="0.7" top="0.75" bottom="0.75" header="0.3" footer="0.3"/>
  <pageSetup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4DB7B-302A-4CE7-A6AB-235954CBE566}">
  <dimension ref="A1"/>
  <sheetViews>
    <sheetView workbookViewId="0">
      <selection activeCell="A7" sqref="A6:B7"/>
    </sheetView>
  </sheetViews>
  <sheetFormatPr defaultRowHeight="15.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8236-80C9-4FB0-9E0B-2A4241E5D378}">
  <dimension ref="A1:AG33"/>
  <sheetViews>
    <sheetView topLeftCell="U1" workbookViewId="0">
      <selection activeCell="AG5" sqref="AG5"/>
    </sheetView>
  </sheetViews>
  <sheetFormatPr defaultRowHeight="15.5" x14ac:dyDescent="0.35"/>
  <cols>
    <col min="1" max="1" width="13.9140625" bestFit="1" customWidth="1"/>
    <col min="2" max="2" width="8.5" bestFit="1" customWidth="1"/>
    <col min="3" max="3" width="5" bestFit="1" customWidth="1"/>
    <col min="5" max="5" width="11.58203125" bestFit="1" customWidth="1"/>
    <col min="6" max="6" width="8.5" bestFit="1" customWidth="1"/>
    <col min="7" max="7" width="5" bestFit="1" customWidth="1"/>
    <col min="9" max="9" width="12.25" bestFit="1" customWidth="1"/>
    <col min="10" max="10" width="17.58203125" bestFit="1" customWidth="1"/>
    <col min="12" max="12" width="14" bestFit="1" customWidth="1"/>
    <col min="13" max="13" width="5" bestFit="1" customWidth="1"/>
    <col min="14" max="14" width="6.75" bestFit="1" customWidth="1"/>
    <col min="15" max="15" width="13.9140625" bestFit="1" customWidth="1"/>
    <col min="16" max="17" width="11.58203125" bestFit="1" customWidth="1"/>
    <col min="18" max="18" width="10.58203125" bestFit="1" customWidth="1"/>
    <col min="20" max="20" width="13.9140625" bestFit="1" customWidth="1"/>
    <col min="21" max="23" width="13.4140625" bestFit="1" customWidth="1"/>
    <col min="24" max="24" width="10.58203125" bestFit="1" customWidth="1"/>
    <col min="26" max="26" width="11.58203125" bestFit="1" customWidth="1"/>
    <col min="27" max="27" width="13.6640625" bestFit="1" customWidth="1"/>
    <col min="28" max="28" width="5" bestFit="1" customWidth="1"/>
    <col min="30" max="30" width="12.25" bestFit="1" customWidth="1"/>
    <col min="31" max="31" width="13.9140625" bestFit="1" customWidth="1"/>
  </cols>
  <sheetData>
    <row r="1" spans="1:33" x14ac:dyDescent="0.35">
      <c r="L1" t="s">
        <v>75</v>
      </c>
    </row>
    <row r="2" spans="1:33" x14ac:dyDescent="0.35">
      <c r="A2" s="25" t="s">
        <v>59</v>
      </c>
      <c r="E2" s="25" t="s">
        <v>59</v>
      </c>
      <c r="I2" t="s">
        <v>67</v>
      </c>
      <c r="P2" t="s">
        <v>76</v>
      </c>
    </row>
    <row r="3" spans="1:33" ht="18" x14ac:dyDescent="0.35">
      <c r="A3" s="25" t="s">
        <v>1</v>
      </c>
      <c r="B3" s="25" t="s">
        <v>0</v>
      </c>
      <c r="C3" t="s">
        <v>60</v>
      </c>
      <c r="E3" s="25" t="s">
        <v>1</v>
      </c>
      <c r="F3" s="25" t="s">
        <v>0</v>
      </c>
      <c r="G3" t="s">
        <v>60</v>
      </c>
      <c r="I3" s="24" t="s">
        <v>57</v>
      </c>
      <c r="J3" s="24" t="s">
        <v>4</v>
      </c>
      <c r="L3" s="25" t="s">
        <v>59</v>
      </c>
      <c r="O3" s="25" t="s">
        <v>59</v>
      </c>
      <c r="P3" s="25" t="s">
        <v>1</v>
      </c>
      <c r="T3" s="25" t="s">
        <v>59</v>
      </c>
      <c r="U3" s="25" t="s">
        <v>2</v>
      </c>
    </row>
    <row r="4" spans="1:33" ht="18" x14ac:dyDescent="0.35">
      <c r="A4" t="s">
        <v>32</v>
      </c>
      <c r="B4" t="s">
        <v>46</v>
      </c>
      <c r="C4">
        <v>8397</v>
      </c>
      <c r="E4" t="s">
        <v>8</v>
      </c>
      <c r="F4" t="s">
        <v>46</v>
      </c>
      <c r="G4">
        <v>6041</v>
      </c>
      <c r="I4" s="8" t="s">
        <v>51</v>
      </c>
      <c r="J4" s="27">
        <v>11258</v>
      </c>
      <c r="L4" s="25" t="s">
        <v>3</v>
      </c>
      <c r="M4" t="s">
        <v>60</v>
      </c>
      <c r="O4" s="25" t="s">
        <v>0</v>
      </c>
      <c r="P4" t="s">
        <v>8</v>
      </c>
      <c r="Q4" t="s">
        <v>32</v>
      </c>
      <c r="R4" t="s">
        <v>58</v>
      </c>
      <c r="T4" s="25" t="s">
        <v>0</v>
      </c>
      <c r="U4" t="s">
        <v>9</v>
      </c>
      <c r="V4" t="s">
        <v>20</v>
      </c>
      <c r="W4" t="s">
        <v>24</v>
      </c>
      <c r="X4" t="s">
        <v>58</v>
      </c>
      <c r="Z4" s="25" t="s">
        <v>59</v>
      </c>
    </row>
    <row r="5" spans="1:33" ht="18" x14ac:dyDescent="0.35">
      <c r="A5" t="s">
        <v>61</v>
      </c>
      <c r="C5">
        <v>8397</v>
      </c>
      <c r="E5" t="s">
        <v>63</v>
      </c>
      <c r="G5">
        <v>6041</v>
      </c>
      <c r="I5" s="8" t="s">
        <v>52</v>
      </c>
      <c r="J5" s="27">
        <v>14385</v>
      </c>
      <c r="L5" t="s">
        <v>37</v>
      </c>
      <c r="M5">
        <v>958</v>
      </c>
      <c r="O5" t="s">
        <v>43</v>
      </c>
      <c r="P5">
        <v>5557</v>
      </c>
      <c r="Q5">
        <v>7696</v>
      </c>
      <c r="R5">
        <v>13253</v>
      </c>
      <c r="T5" t="s">
        <v>46</v>
      </c>
      <c r="U5">
        <v>2637</v>
      </c>
      <c r="V5">
        <v>879</v>
      </c>
      <c r="W5">
        <v>2525</v>
      </c>
      <c r="X5">
        <v>6041</v>
      </c>
      <c r="Z5" s="25" t="s">
        <v>1</v>
      </c>
      <c r="AA5" s="25" t="s">
        <v>3</v>
      </c>
      <c r="AB5" t="s">
        <v>60</v>
      </c>
      <c r="AD5" s="25" t="s">
        <v>68</v>
      </c>
      <c r="AE5" t="s">
        <v>59</v>
      </c>
      <c r="AG5">
        <f>GETPIVOTDATA("Amount",$AD$5)</f>
        <v>443</v>
      </c>
    </row>
    <row r="6" spans="1:33" ht="18" x14ac:dyDescent="0.35">
      <c r="A6" t="s">
        <v>58</v>
      </c>
      <c r="C6">
        <v>8397</v>
      </c>
      <c r="E6" t="s">
        <v>58</v>
      </c>
      <c r="G6">
        <v>6041</v>
      </c>
      <c r="I6" s="8" t="s">
        <v>53</v>
      </c>
      <c r="J6" s="27">
        <v>14240</v>
      </c>
      <c r="L6" t="s">
        <v>38</v>
      </c>
      <c r="M6">
        <v>439</v>
      </c>
      <c r="O6" t="s">
        <v>42</v>
      </c>
      <c r="P6">
        <v>5040</v>
      </c>
      <c r="Q6">
        <v>8050</v>
      </c>
      <c r="R6">
        <v>13090</v>
      </c>
      <c r="T6" t="s">
        <v>58</v>
      </c>
      <c r="U6">
        <v>2637</v>
      </c>
      <c r="V6">
        <v>879</v>
      </c>
      <c r="W6">
        <v>2525</v>
      </c>
      <c r="X6">
        <v>6041</v>
      </c>
      <c r="Z6" t="s">
        <v>8</v>
      </c>
      <c r="AA6" t="s">
        <v>10</v>
      </c>
      <c r="AB6">
        <v>586</v>
      </c>
      <c r="AD6" s="30" t="s">
        <v>43</v>
      </c>
      <c r="AE6">
        <v>443</v>
      </c>
    </row>
    <row r="7" spans="1:33" ht="18" x14ac:dyDescent="0.35">
      <c r="I7" s="8" t="s">
        <v>54</v>
      </c>
      <c r="J7" s="27">
        <v>13825</v>
      </c>
      <c r="L7" t="s">
        <v>35</v>
      </c>
      <c r="M7">
        <v>1000</v>
      </c>
      <c r="O7" t="s">
        <v>46</v>
      </c>
      <c r="P7">
        <v>6041</v>
      </c>
      <c r="Q7">
        <v>8397</v>
      </c>
      <c r="R7">
        <v>14438</v>
      </c>
      <c r="AA7" t="s">
        <v>12</v>
      </c>
      <c r="AB7">
        <v>293</v>
      </c>
      <c r="AD7" s="32" t="s">
        <v>40</v>
      </c>
      <c r="AE7">
        <v>443</v>
      </c>
    </row>
    <row r="8" spans="1:33" ht="18" x14ac:dyDescent="0.35">
      <c r="I8" s="8" t="s">
        <v>55</v>
      </c>
      <c r="J8" s="27">
        <v>13583</v>
      </c>
      <c r="L8" t="s">
        <v>34</v>
      </c>
      <c r="M8">
        <v>6000</v>
      </c>
      <c r="O8" t="s">
        <v>7</v>
      </c>
      <c r="P8">
        <v>5788</v>
      </c>
      <c r="Q8">
        <v>9390</v>
      </c>
      <c r="R8">
        <v>15178</v>
      </c>
      <c r="AA8" t="s">
        <v>25</v>
      </c>
      <c r="AB8">
        <v>293</v>
      </c>
      <c r="AD8" s="30" t="s">
        <v>58</v>
      </c>
      <c r="AE8">
        <v>443</v>
      </c>
    </row>
    <row r="9" spans="1:33" ht="17.5" x14ac:dyDescent="0.35">
      <c r="I9" s="26" t="s">
        <v>60</v>
      </c>
      <c r="J9" s="28">
        <f>SUM(J4:J8)</f>
        <v>67291</v>
      </c>
      <c r="L9" t="s">
        <v>58</v>
      </c>
      <c r="M9">
        <v>8397</v>
      </c>
      <c r="O9" t="s">
        <v>47</v>
      </c>
      <c r="P9">
        <v>5788</v>
      </c>
      <c r="Q9">
        <v>9206</v>
      </c>
      <c r="R9">
        <v>14994</v>
      </c>
      <c r="AA9" t="s">
        <v>13</v>
      </c>
      <c r="AB9">
        <v>293</v>
      </c>
    </row>
    <row r="10" spans="1:33" x14ac:dyDescent="0.35">
      <c r="O10" t="s">
        <v>45</v>
      </c>
      <c r="P10">
        <v>5788</v>
      </c>
      <c r="Q10">
        <v>9771</v>
      </c>
      <c r="R10">
        <v>15559</v>
      </c>
      <c r="AA10" t="s">
        <v>14</v>
      </c>
      <c r="AB10">
        <v>293</v>
      </c>
    </row>
    <row r="11" spans="1:33" x14ac:dyDescent="0.35">
      <c r="O11" t="s">
        <v>44</v>
      </c>
      <c r="P11">
        <v>5788</v>
      </c>
      <c r="Q11">
        <v>9620</v>
      </c>
      <c r="R11">
        <v>15408</v>
      </c>
      <c r="AA11" t="s">
        <v>19</v>
      </c>
      <c r="AB11">
        <v>573</v>
      </c>
    </row>
    <row r="12" spans="1:33" x14ac:dyDescent="0.35">
      <c r="O12" t="s">
        <v>39</v>
      </c>
      <c r="P12">
        <v>5788</v>
      </c>
      <c r="Q12">
        <v>9326</v>
      </c>
      <c r="R12">
        <v>15114</v>
      </c>
      <c r="AA12" t="s">
        <v>23</v>
      </c>
      <c r="AB12">
        <v>293</v>
      </c>
    </row>
    <row r="13" spans="1:33" x14ac:dyDescent="0.35">
      <c r="O13" t="s">
        <v>50</v>
      </c>
      <c r="P13">
        <v>5788</v>
      </c>
      <c r="Q13">
        <v>10272</v>
      </c>
      <c r="R13">
        <v>16060</v>
      </c>
      <c r="AA13" t="s">
        <v>16</v>
      </c>
      <c r="AB13">
        <v>293</v>
      </c>
    </row>
    <row r="14" spans="1:33" x14ac:dyDescent="0.35">
      <c r="O14" t="s">
        <v>49</v>
      </c>
      <c r="P14">
        <v>5788</v>
      </c>
      <c r="Q14">
        <v>10029</v>
      </c>
      <c r="R14">
        <v>15817</v>
      </c>
      <c r="AA14" t="s">
        <v>17</v>
      </c>
      <c r="AB14">
        <v>293</v>
      </c>
    </row>
    <row r="15" spans="1:33" x14ac:dyDescent="0.35">
      <c r="O15" t="s">
        <v>48</v>
      </c>
      <c r="P15">
        <v>5788</v>
      </c>
      <c r="Q15">
        <v>10688</v>
      </c>
      <c r="R15">
        <v>16476</v>
      </c>
      <c r="AA15" t="s">
        <v>21</v>
      </c>
      <c r="AB15">
        <v>293</v>
      </c>
    </row>
    <row r="16" spans="1:33" x14ac:dyDescent="0.35">
      <c r="O16" t="s">
        <v>41</v>
      </c>
      <c r="P16">
        <v>5788</v>
      </c>
      <c r="Q16">
        <v>10398</v>
      </c>
      <c r="R16">
        <v>16186</v>
      </c>
      <c r="AA16" t="s">
        <v>22</v>
      </c>
      <c r="AB16">
        <v>293</v>
      </c>
    </row>
    <row r="17" spans="1:28" x14ac:dyDescent="0.35">
      <c r="O17" t="s">
        <v>58</v>
      </c>
      <c r="P17">
        <v>68730</v>
      </c>
      <c r="Q17">
        <v>112843</v>
      </c>
      <c r="R17">
        <v>181573</v>
      </c>
      <c r="AA17" t="s">
        <v>18</v>
      </c>
      <c r="AB17">
        <v>293</v>
      </c>
    </row>
    <row r="18" spans="1:28" x14ac:dyDescent="0.35">
      <c r="AA18" t="s">
        <v>15</v>
      </c>
      <c r="AB18">
        <v>293</v>
      </c>
    </row>
    <row r="19" spans="1:28" x14ac:dyDescent="0.35">
      <c r="A19" t="s">
        <v>0</v>
      </c>
      <c r="B19" t="s">
        <v>62</v>
      </c>
      <c r="E19" t="s">
        <v>0</v>
      </c>
      <c r="F19" t="s">
        <v>64</v>
      </c>
      <c r="I19" s="25" t="s">
        <v>68</v>
      </c>
      <c r="J19" t="s">
        <v>69</v>
      </c>
      <c r="Z19" t="s">
        <v>63</v>
      </c>
      <c r="AB19">
        <v>4382</v>
      </c>
    </row>
    <row r="20" spans="1:28" x14ac:dyDescent="0.35">
      <c r="A20">
        <f>A17</f>
        <v>0</v>
      </c>
      <c r="B20" s="28">
        <f>GETPIVOTDATA("Amount",$A$2)</f>
        <v>8397</v>
      </c>
      <c r="E20">
        <f>E17</f>
        <v>0</v>
      </c>
      <c r="F20" s="28">
        <f>GETPIVOTDATA("Amount",$E$2)</f>
        <v>6041</v>
      </c>
      <c r="I20" s="30" t="s">
        <v>43</v>
      </c>
      <c r="J20">
        <v>10000</v>
      </c>
      <c r="T20" t="s">
        <v>0</v>
      </c>
      <c r="U20" t="s">
        <v>9</v>
      </c>
      <c r="V20" t="s">
        <v>20</v>
      </c>
      <c r="W20" t="s">
        <v>77</v>
      </c>
      <c r="Z20" t="s">
        <v>58</v>
      </c>
      <c r="AB20">
        <v>4382</v>
      </c>
    </row>
    <row r="21" spans="1:28" x14ac:dyDescent="0.35">
      <c r="I21" s="30" t="s">
        <v>58</v>
      </c>
      <c r="J21">
        <v>10000</v>
      </c>
      <c r="U21">
        <f>GETPIVOTDATA("Amount",$T$3,"Category","Housing")</f>
        <v>2637</v>
      </c>
      <c r="V21">
        <f>GETPIVOTDATA("Amount",$T$3,"Category","Personal")</f>
        <v>879</v>
      </c>
      <c r="W21">
        <f>GETPIVOTDATA("Amount",$T$3,"Category","Transportation")</f>
        <v>2525</v>
      </c>
    </row>
    <row r="23" spans="1:28" x14ac:dyDescent="0.35">
      <c r="C23" t="s">
        <v>65</v>
      </c>
    </row>
    <row r="24" spans="1:28" x14ac:dyDescent="0.35">
      <c r="B24" t="s">
        <v>66</v>
      </c>
      <c r="D24">
        <f>B20-F20</f>
        <v>2356</v>
      </c>
    </row>
    <row r="28" spans="1:28" x14ac:dyDescent="0.35">
      <c r="B28" t="s">
        <v>70</v>
      </c>
    </row>
    <row r="29" spans="1:28" x14ac:dyDescent="0.35">
      <c r="A29" t="s">
        <v>71</v>
      </c>
      <c r="B29" t="s">
        <v>72</v>
      </c>
    </row>
    <row r="30" spans="1:28" x14ac:dyDescent="0.35">
      <c r="A30" s="28">
        <f>GETPIVOTDATA("Income Goal",$I$19)-B20</f>
        <v>1603</v>
      </c>
      <c r="B30" s="29">
        <f>B20/GETPIVOTDATA("Income Goal",$I$19)</f>
        <v>0.8397</v>
      </c>
    </row>
    <row r="32" spans="1:28" x14ac:dyDescent="0.35">
      <c r="A32" t="s">
        <v>73</v>
      </c>
      <c r="B32">
        <f>GETPIVOTDATA("Income Goal",$I$19)</f>
        <v>10000</v>
      </c>
    </row>
    <row r="33" spans="1:2" x14ac:dyDescent="0.35">
      <c r="A33" t="s">
        <v>74</v>
      </c>
      <c r="B33" s="28">
        <f>B20</f>
        <v>8397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A02B9-F840-4E30-84B0-D77719BBB965}">
  <dimension ref="A1"/>
  <sheetViews>
    <sheetView showGridLines="0" tabSelected="1" zoomScale="61" zoomScaleNormal="108" workbookViewId="0">
      <selection activeCell="X23" sqref="X23"/>
    </sheetView>
  </sheetViews>
  <sheetFormatPr defaultRowHeight="15.5" x14ac:dyDescent="0.35"/>
  <cols>
    <col min="4" max="4" width="10.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F6CA-0FC2-4220-B91F-04826C59F0EC}">
  <dimension ref="A1"/>
  <sheetViews>
    <sheetView showGridLines="0" zoomScale="68" workbookViewId="0">
      <selection activeCell="AI22" sqref="AI22"/>
    </sheetView>
  </sheetViews>
  <sheetFormatPr defaultRowHeight="15.5" x14ac:dyDescent="0.3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0</xdr:col>
                    <xdr:colOff>57150</xdr:colOff>
                    <xdr:row>38</xdr:row>
                    <xdr:rowOff>152400</xdr:rowOff>
                  </from>
                  <to>
                    <xdr:col>0</xdr:col>
                    <xdr:colOff>546100</xdr:colOff>
                    <xdr:row>39</xdr:row>
                    <xdr:rowOff>165100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97D1-7BA1-4C63-ABC2-DF8E1BF48DAB}">
  <dimension ref="A1"/>
  <sheetViews>
    <sheetView showGridLines="0" zoomScale="61" workbookViewId="0">
      <selection activeCell="AC12" sqref="AC12"/>
    </sheetView>
  </sheetViews>
  <sheetFormatPr defaultRowHeight="15.5" x14ac:dyDescent="0.3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0</xdr:col>
                    <xdr:colOff>57150</xdr:colOff>
                    <xdr:row>38</xdr:row>
                    <xdr:rowOff>184150</xdr:rowOff>
                  </from>
                  <to>
                    <xdr:col>0</xdr:col>
                    <xdr:colOff>552450</xdr:colOff>
                    <xdr:row>40</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icon</vt:lpstr>
      <vt:lpstr>Analysis</vt:lpstr>
      <vt:lpstr>Dashboard</vt:lpstr>
      <vt:lpstr>Day</vt:lpstr>
      <vt:lpstr>Night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Nasir Uddin</cp:lastModifiedBy>
  <dcterms:created xsi:type="dcterms:W3CDTF">2022-10-06T20:17:30Z</dcterms:created>
  <dcterms:modified xsi:type="dcterms:W3CDTF">2023-10-18T12:45:44Z</dcterms:modified>
</cp:coreProperties>
</file>