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nasir\Desktop\Road to analyst\portfolio\Excel dashboard\"/>
    </mc:Choice>
  </mc:AlternateContent>
  <xr:revisionPtr revIDLastSave="0" documentId="13_ncr:1_{FF4BE07F-8907-4F07-B944-E7AABC754757}" xr6:coauthVersionLast="47" xr6:coauthVersionMax="47" xr10:uidLastSave="{00000000-0000-0000-0000-000000000000}"/>
  <bookViews>
    <workbookView xWindow="-110" yWindow="-110" windowWidth="19420" windowHeight="10560" activeTab="2" xr2:uid="{274BC97C-D451-4474-90A0-94CAABF9B1CC}"/>
  </bookViews>
  <sheets>
    <sheet name="accident data" sheetId="1" r:id="rId1"/>
    <sheet name="analysis" sheetId="4" r:id="rId2"/>
    <sheet name="Dashboard" sheetId="5" r:id="rId3"/>
  </sheets>
  <externalReferences>
    <externalReference r:id="rId4"/>
  </externalReferences>
  <definedNames>
    <definedName name="_xlchart.v2.0" hidden="1">analysis!$B$27:$G$27</definedName>
    <definedName name="_xlchart.v2.1" hidden="1">analysis!$B$28:$G$28</definedName>
    <definedName name="_xlcn.WorksheetConnection_Roadaccidentdata.xlsxTable1" hidden="1">Acount[]</definedName>
    <definedName name="_xlcn.WorksheetConnection_Roadaccidentdata.xlsxTable2" hidden="1">vehicletypes[]</definedName>
    <definedName name="_xlcn.WorksheetConnection_Roadaccidentdata.xlsxTable3" hidden="1">Victim[]</definedName>
    <definedName name="Slicer_Year1">#N/A</definedName>
  </definedNames>
  <calcPr calcId="191029"/>
  <pivotCaches>
    <pivotCache cacheId="0" r:id="rId5"/>
    <pivotCache cacheId="1" r:id="rId6"/>
    <pivotCache cacheId="2"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Road accident data.xlsx!Table1"/>
          <x15:modelTable id="Table2" name="Table2" connection="WorksheetConnection_Road accident data.xlsx!Table2"/>
          <x15:modelTable id="Table3" name="Table3" connection="WorksheetConnection_Road accident data.xlsx!Table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8" i="4" l="1"/>
  <c r="F28" i="4"/>
  <c r="E28" i="4"/>
  <c r="D28" i="4"/>
  <c r="C28" i="4"/>
  <c r="B28" i="4"/>
  <c r="J30" i="4" a="1"/>
  <c r="J30" i="4" s="1"/>
  <c r="M10" i="4" a="1"/>
  <c r="M10" i="4" s="1"/>
  <c r="J9" i="4" a="1"/>
  <c r="J9" i="4" s="1"/>
  <c r="F10" i="4"/>
  <c r="G10" i="4"/>
  <c r="H10" i="4"/>
  <c r="F11" i="4"/>
  <c r="G11" i="4"/>
  <c r="H11" i="4"/>
  <c r="F9" i="4"/>
  <c r="G9" i="4"/>
  <c r="H9" i="4"/>
  <c r="B6" i="4"/>
  <c r="A6" i="4"/>
  <c r="C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9F68C9-DC68-4590-944A-27350F6EFBE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79ED30B-C6D6-437C-8AAB-C28218749B8B}" name="WorksheetConnection_Road accident data.xlsx!Table1" type="102" refreshedVersion="8" minRefreshableVersion="5">
    <extLst>
      <ext xmlns:x15="http://schemas.microsoft.com/office/spreadsheetml/2010/11/main" uri="{DE250136-89BD-433C-8126-D09CA5730AF9}">
        <x15:connection id="Table1" autoDelete="1">
          <x15:rangePr sourceName="_xlcn.WorksheetConnection_Roadaccidentdata.xlsxTable1"/>
        </x15:connection>
      </ext>
    </extLst>
  </connection>
  <connection id="3" xr16:uid="{F2664266-7CEF-43D6-A441-4DDAE11FDDB6}" name="WorksheetConnection_Road accident data.xlsx!Table2" type="102" refreshedVersion="8" minRefreshableVersion="5">
    <extLst>
      <ext xmlns:x15="http://schemas.microsoft.com/office/spreadsheetml/2010/11/main" uri="{DE250136-89BD-433C-8126-D09CA5730AF9}">
        <x15:connection id="Table2">
          <x15:rangePr sourceName="_xlcn.WorksheetConnection_Roadaccidentdata.xlsxTable2"/>
        </x15:connection>
      </ext>
    </extLst>
  </connection>
  <connection id="4" xr16:uid="{0FDACC95-3A29-4AA6-AAB0-1137639DC601}" name="WorksheetConnection_Road accident data.xlsx!Table3" type="102" refreshedVersion="8" minRefreshableVersion="5">
    <extLst>
      <ext xmlns:x15="http://schemas.microsoft.com/office/spreadsheetml/2010/11/main" uri="{DE250136-89BD-433C-8126-D09CA5730AF9}">
        <x15:connection id="Table3">
          <x15:rangePr sourceName="_xlcn.WorksheetConnection_Roadaccidentdata.xlsxTable3"/>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<sst xmlns="http://schemas.openxmlformats.org/spreadsheetml/2006/main" count="158" uniqueCount="57">
  <si>
    <t>Year</t>
  </si>
  <si>
    <t>accident count</t>
  </si>
  <si>
    <t>Dead</t>
  </si>
  <si>
    <t>Injury</t>
  </si>
  <si>
    <t>Road</t>
  </si>
  <si>
    <t>Rail</t>
  </si>
  <si>
    <t>River</t>
  </si>
  <si>
    <t xml:space="preserve">Vehicle </t>
  </si>
  <si>
    <t>accident ratio</t>
  </si>
  <si>
    <t>Victim</t>
  </si>
  <si>
    <t>Affeceted</t>
  </si>
  <si>
    <t>Accident Rate</t>
  </si>
  <si>
    <t>Bus</t>
  </si>
  <si>
    <t>Jip</t>
  </si>
  <si>
    <t>Truck</t>
  </si>
  <si>
    <t>bike</t>
  </si>
  <si>
    <t>easy bike</t>
  </si>
  <si>
    <t>others</t>
  </si>
  <si>
    <t>Driver</t>
  </si>
  <si>
    <t>T labour</t>
  </si>
  <si>
    <t>student</t>
  </si>
  <si>
    <t>Teacher</t>
  </si>
  <si>
    <t>Female</t>
  </si>
  <si>
    <t>Child</t>
  </si>
  <si>
    <t>Journalist</t>
  </si>
  <si>
    <t>Doctor</t>
  </si>
  <si>
    <t>Engineer</t>
  </si>
  <si>
    <t>Lawyer</t>
  </si>
  <si>
    <t>N High Way</t>
  </si>
  <si>
    <t>L High way</t>
  </si>
  <si>
    <t>Fedar road</t>
  </si>
  <si>
    <t>year</t>
  </si>
  <si>
    <t>jip</t>
  </si>
  <si>
    <t xml:space="preserve">Transportation </t>
  </si>
  <si>
    <t>Row Labels</t>
  </si>
  <si>
    <t>Grand Total</t>
  </si>
  <si>
    <t>Sum of Accident Rate</t>
  </si>
  <si>
    <t>Road Type</t>
  </si>
  <si>
    <t>Sum of Dead</t>
  </si>
  <si>
    <t>Sum of accident ratio</t>
  </si>
  <si>
    <t>Sum of Affeceted</t>
  </si>
  <si>
    <t>Sum of accident count</t>
  </si>
  <si>
    <t>Sum of Injury</t>
  </si>
  <si>
    <t>Accident Count</t>
  </si>
  <si>
    <t>Accident</t>
  </si>
  <si>
    <t>injury</t>
  </si>
  <si>
    <t>Accident comparison by year</t>
  </si>
  <si>
    <t xml:space="preserve">Dead </t>
  </si>
  <si>
    <t>Accident Road types</t>
  </si>
  <si>
    <t>Transportation</t>
  </si>
  <si>
    <t xml:space="preserve">Accident </t>
  </si>
  <si>
    <t>Accident Road</t>
  </si>
  <si>
    <t>Column Labels</t>
  </si>
  <si>
    <t>L high way</t>
  </si>
  <si>
    <t>N high way</t>
  </si>
  <si>
    <t>Vehicle</t>
  </si>
  <si>
    <t>Affected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</si>
</sst>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6"/>
        <bgColor indexed="64"/>
      </patternFill>
    </fill>
    <fill>
      <patternFill patternType="solid">
        <fgColor rgb="FF7F7F7F"/>
        <bgColor indexed="64"/>
      </patternFill>
    </fill>
    <fill>
      <patternFill patternType="solid">
        <fgColor theme="1"/>
        <bgColor indexed="64"/>
      </patternFill>
    </fill>
  </fills>
  <borders count="3">
    <border>
      <left/>
      <right/>
      <top/>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0" fillId="0" borderId="0" xfId="0" applyAlignment="1">
      <alignment horizontal="center"/>
    </xf>
    <xf numFmtId="0" fontId="2" fillId="0" borderId="0" xfId="0" applyFont="1" applyAlignment="1">
      <alignment horizontal="center"/>
    </xf>
    <xf numFmtId="9" fontId="2" fillId="0" borderId="0" xfId="1" applyFont="1" applyAlignment="1">
      <alignment horizontal="center"/>
    </xf>
    <xf numFmtId="9" fontId="0" fillId="0" borderId="0" xfId="1" applyFont="1" applyAlignment="1">
      <alignment horizontal="center"/>
    </xf>
    <xf numFmtId="0" fontId="0" fillId="0" borderId="0" xfId="0" pivotButton="1"/>
    <xf numFmtId="0" fontId="0" fillId="0" borderId="0" xfId="0" applyAlignment="1">
      <alignment horizontal="left"/>
    </xf>
    <xf numFmtId="9" fontId="0" fillId="0" borderId="0" xfId="0" applyNumberFormat="1"/>
    <xf numFmtId="9" fontId="0" fillId="2" borderId="1" xfId="1" applyFont="1" applyFill="1" applyBorder="1" applyAlignment="1">
      <alignment horizontal="center"/>
    </xf>
    <xf numFmtId="9" fontId="0" fillId="0" borderId="1" xfId="1" applyFont="1" applyBorder="1" applyAlignment="1">
      <alignment horizontal="center"/>
    </xf>
    <xf numFmtId="0" fontId="2" fillId="3" borderId="1" xfId="0" applyFont="1" applyFill="1" applyBorder="1" applyAlignment="1">
      <alignment horizontal="center"/>
    </xf>
    <xf numFmtId="0" fontId="0" fillId="0" borderId="2" xfId="0" applyBorder="1"/>
    <xf numFmtId="0" fontId="0" fillId="4" borderId="0" xfId="0" applyFill="1"/>
    <xf numFmtId="0" fontId="0" fillId="4" borderId="2" xfId="0" applyFill="1" applyBorder="1"/>
    <xf numFmtId="0" fontId="0" fillId="4" borderId="0" xfId="0" applyFill="1" applyAlignment="1">
      <alignment horizontal="left"/>
    </xf>
    <xf numFmtId="9" fontId="0" fillId="0" borderId="0" xfId="1" applyFont="1"/>
    <xf numFmtId="0" fontId="0" fillId="5" borderId="0" xfId="0" applyFill="1"/>
    <xf numFmtId="0" fontId="0" fillId="6" borderId="0" xfId="0" applyFill="1"/>
    <xf numFmtId="0" fontId="0" fillId="6" borderId="0" xfId="0" applyFill="1" applyAlignment="1">
      <alignment horizontal="center" vertical="center"/>
    </xf>
  </cellXfs>
  <cellStyles count="2">
    <cellStyle name="Normal" xfId="0" builtinId="0"/>
    <cellStyle name="Percent" xfId="1" builtinId="5"/>
  </cellStyles>
  <dxfs count="23">
    <dxf>
      <numFmt numFmtId="13" formatCode="0%"/>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color theme="1"/>
      </font>
      <border>
        <left/>
        <right/>
        <top/>
        <bottom/>
        <vertical/>
        <horizontal/>
      </border>
    </dxf>
    <dxf>
      <font>
        <color theme="0"/>
      </font>
      <fill>
        <patternFill patternType="solid">
          <fgColor auto="1"/>
          <bgColor theme="1"/>
        </patternFill>
      </fill>
      <border diagonalUp="0">
        <left/>
        <right/>
        <top/>
        <bottom/>
        <vertical/>
        <horizontal/>
      </border>
    </dxf>
    <dxf>
      <font>
        <b/>
        <color theme="1"/>
      </font>
      <border>
        <left/>
        <right/>
        <top/>
        <bottom/>
        <vertical/>
        <horizontal/>
      </border>
    </dxf>
    <dxf>
      <font>
        <color theme="0"/>
      </font>
      <fill>
        <patternFill patternType="solid">
          <fgColor auto="1"/>
          <bgColor theme="1"/>
        </patternFill>
      </fill>
      <border diagonalUp="0">
        <left/>
        <right/>
        <top/>
        <bottom/>
        <vertical/>
        <horizontal/>
      </border>
    </dxf>
  </dxfs>
  <tableStyles count="2" defaultTableStyle="TableStyleMedium2" defaultPivotStyle="PivotStyleLight16">
    <tableStyle name="SlicerStyleLight1 2" pivot="0" table="0" count="10" xr9:uid="{8DA2086E-A256-4582-A451-2C4D6303AA68}">
      <tableStyleElement type="wholeTable" dxfId="22"/>
      <tableStyleElement type="headerRow" dxfId="21"/>
    </tableStyle>
    <tableStyle name="SlicerStyleLight1 2 2" pivot="0" table="0" count="10" xr9:uid="{72FD28A8-8921-4C4A-8F0C-E6AC9F1D443E}">
      <tableStyleElement type="wholeTable" dxfId="20"/>
      <tableStyleElement type="headerRow" dxfId="19"/>
    </tableStyle>
  </tableStyles>
  <colors>
    <mruColors>
      <color rgb="FF800080"/>
      <color rgb="FFCC66FF"/>
      <color rgb="FF8A0000"/>
      <color rgb="FFCC00CC"/>
      <color rgb="FFFC593E"/>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8"/>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8"/>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8"/>
            <color theme="0"/>
          </font>
          <fill>
            <patternFill patternType="solid">
              <fgColor auto="1"/>
              <bgColor rgb="FF091A2C"/>
            </patternFill>
          </fill>
          <border>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8"/>
            <color theme="0" tint="-0.24994659260841701"/>
          </font>
          <fill>
            <patternFill patternType="solid">
              <fgColor rgb="FFFFFFFF"/>
              <bgColor rgb="FF091A2C"/>
            </patternFill>
          </fill>
          <border>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val="0"/>
            <i val="0"/>
            <color theme="0"/>
          </font>
          <fill>
            <gradientFill degree="90">
              <stop position="0">
                <color rgb="FFFF9A20"/>
              </stop>
              <stop position="1">
                <color rgb="FFFF5F00"/>
              </stop>
            </gradientFill>
          </fill>
          <border>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tint="-0.24994659260841701"/>
          </font>
          <fill>
            <patternFill patternType="solid">
              <fgColor rgb="FFFFFFFF"/>
              <bgColor rgb="FF091A2C"/>
            </patternFill>
          </fill>
          <border>
            <left/>
            <right/>
            <top/>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externalLink" Target="externalLinks/externalLink1.xml"/><Relationship Id="rId9" Type="http://schemas.openxmlformats.org/officeDocument/2006/relationships/theme" Target="theme/theme1.xml"/><Relationship Id="rId14" Type="http://schemas.openxmlformats.org/officeDocument/2006/relationships/powerPivotData" Target="model/item.data"/></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0"/>
        <c:holeSize val="75"/>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2.3629489603024575E-2"/>
          <c:w val="0.88324781674670916"/>
          <c:h val="0.87003780718336488"/>
        </c:manualLayout>
      </c:layout>
      <c:barChart>
        <c:barDir val="bar"/>
        <c:grouping val="stacked"/>
        <c:varyColors val="0"/>
        <c:dLbls>
          <c:showLegendKey val="0"/>
          <c:showVal val="0"/>
          <c:showCatName val="0"/>
          <c:showSerName val="0"/>
          <c:showPercent val="0"/>
          <c:showBubbleSize val="0"/>
        </c:dLbls>
        <c:gapWidth val="67"/>
        <c:overlap val="100"/>
        <c:axId val="1220547040"/>
        <c:axId val="253978384"/>
      </c:barChart>
      <c:catAx>
        <c:axId val="1220547040"/>
        <c:scaling>
          <c:orientation val="maxMin"/>
        </c:scaling>
        <c:delete val="1"/>
        <c:axPos val="l"/>
        <c:majorTickMark val="none"/>
        <c:minorTickMark val="none"/>
        <c:tickLblPos val="nextTo"/>
        <c:crossAx val="253978384"/>
        <c:crosses val="autoZero"/>
        <c:auto val="1"/>
        <c:lblAlgn val="ctr"/>
        <c:lblOffset val="100"/>
        <c:noMultiLvlLbl val="0"/>
      </c:catAx>
      <c:valAx>
        <c:axId val="253978384"/>
        <c:scaling>
          <c:orientation val="minMax"/>
        </c:scaling>
        <c:delete val="1"/>
        <c:axPos val="t"/>
        <c:numFmt formatCode="General" sourceLinked="1"/>
        <c:majorTickMark val="none"/>
        <c:minorTickMark val="none"/>
        <c:tickLblPos val="nextTo"/>
        <c:crossAx val="1220547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913812868347649E-2"/>
          <c:y val="4.1929034485173072E-2"/>
          <c:w val="0.87753018372703417"/>
          <c:h val="0.85616076090463211"/>
        </c:manualLayout>
      </c:layout>
      <c:areaChart>
        <c:grouping val="stacked"/>
        <c:varyColors val="0"/>
        <c:ser>
          <c:idx val="0"/>
          <c:order val="0"/>
          <c:tx>
            <c:strRef>
              <c:f>analysis!$F$8</c:f>
              <c:strCache>
                <c:ptCount val="1"/>
                <c:pt idx="0">
                  <c:v>Accident</c:v>
                </c:pt>
              </c:strCache>
            </c:strRef>
          </c:tx>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lin ang="8100000" scaled="1"/>
              <a:tileRect/>
            </a:gra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analysis!$E$9:$E$11</c:f>
              <c:numCache>
                <c:formatCode>General</c:formatCode>
                <c:ptCount val="3"/>
                <c:pt idx="0">
                  <c:v>2019</c:v>
                </c:pt>
                <c:pt idx="1">
                  <c:v>2020</c:v>
                </c:pt>
                <c:pt idx="2">
                  <c:v>2021</c:v>
                </c:pt>
              </c:numCache>
            </c:numRef>
          </c:cat>
          <c:val>
            <c:numRef>
              <c:f>analysis!$F$9:$F$11</c:f>
              <c:numCache>
                <c:formatCode>General</c:formatCode>
                <c:ptCount val="3"/>
                <c:pt idx="0">
                  <c:v>6401</c:v>
                </c:pt>
                <c:pt idx="1">
                  <c:v>5397</c:v>
                </c:pt>
                <c:pt idx="2">
                  <c:v>6213</c:v>
                </c:pt>
              </c:numCache>
            </c:numRef>
          </c:val>
          <c:extLst>
            <c:ext xmlns:c16="http://schemas.microsoft.com/office/drawing/2014/chart" uri="{C3380CC4-5D6E-409C-BE32-E72D297353CC}">
              <c16:uniqueId val="{00000000-FDB1-4D59-8927-D1710381EFF7}"/>
            </c:ext>
          </c:extLst>
        </c:ser>
        <c:dLbls>
          <c:showLegendKey val="0"/>
          <c:showVal val="0"/>
          <c:showCatName val="0"/>
          <c:showSerName val="0"/>
          <c:showPercent val="0"/>
          <c:showBubbleSize val="0"/>
        </c:dLbls>
        <c:axId val="1062295231"/>
        <c:axId val="1718903455"/>
      </c:areaChart>
      <c:barChart>
        <c:barDir val="col"/>
        <c:grouping val="clustered"/>
        <c:varyColors val="0"/>
        <c:ser>
          <c:idx val="1"/>
          <c:order val="1"/>
          <c:tx>
            <c:strRef>
              <c:f>analysis!$G$8</c:f>
              <c:strCache>
                <c:ptCount val="1"/>
                <c:pt idx="0">
                  <c:v>Dead </c:v>
                </c:pt>
              </c:strCache>
            </c:strRef>
          </c:tx>
          <c:spPr>
            <a:gradFill>
              <a:gsLst>
                <a:gs pos="4000">
                  <a:srgbClr val="CC66FF"/>
                </a:gs>
                <a:gs pos="63000">
                  <a:srgbClr val="800080"/>
                </a:gs>
              </a:gsLst>
              <a:lin ang="8100000" scaled="1"/>
            </a:gradFill>
            <a:ln>
              <a:noFill/>
            </a:ln>
            <a:effectLst/>
          </c:spPr>
          <c:invertIfNegative val="0"/>
          <c:dPt>
            <c:idx val="0"/>
            <c:invertIfNegative val="0"/>
            <c:bubble3D val="0"/>
            <c:spPr>
              <a:gradFill>
                <a:gsLst>
                  <a:gs pos="5000">
                    <a:srgbClr val="002060"/>
                  </a:gs>
                  <a:gs pos="100000">
                    <a:srgbClr val="800080"/>
                  </a:gs>
                </a:gsLst>
                <a:lin ang="8100000" scaled="1"/>
              </a:gradFill>
              <a:ln>
                <a:noFill/>
              </a:ln>
              <a:effectLst/>
            </c:spPr>
            <c:extLst>
              <c:ext xmlns:c16="http://schemas.microsoft.com/office/drawing/2014/chart" uri="{C3380CC4-5D6E-409C-BE32-E72D297353CC}">
                <c16:uniqueId val="{00000002-FDB1-4D59-8927-D1710381EFF7}"/>
              </c:ext>
            </c:extLst>
          </c:dPt>
          <c:dPt>
            <c:idx val="1"/>
            <c:invertIfNegative val="0"/>
            <c:bubble3D val="0"/>
            <c:spPr>
              <a:gradFill>
                <a:gsLst>
                  <a:gs pos="100000">
                    <a:srgbClr val="800080"/>
                  </a:gs>
                  <a:gs pos="6000">
                    <a:srgbClr val="002060"/>
                  </a:gs>
                </a:gsLst>
                <a:lin ang="8100000" scaled="1"/>
              </a:gradFill>
              <a:ln>
                <a:noFill/>
              </a:ln>
              <a:effectLst/>
            </c:spPr>
            <c:extLst>
              <c:ext xmlns:c16="http://schemas.microsoft.com/office/drawing/2014/chart" uri="{C3380CC4-5D6E-409C-BE32-E72D297353CC}">
                <c16:uniqueId val="{00000003-FDB1-4D59-8927-D1710381EFF7}"/>
              </c:ext>
            </c:extLst>
          </c:dPt>
          <c:dPt>
            <c:idx val="2"/>
            <c:invertIfNegative val="0"/>
            <c:bubble3D val="0"/>
            <c:spPr>
              <a:gradFill>
                <a:gsLst>
                  <a:gs pos="5000">
                    <a:srgbClr val="002060"/>
                  </a:gs>
                  <a:gs pos="93000">
                    <a:srgbClr val="800080"/>
                  </a:gs>
                </a:gsLst>
                <a:lin ang="8100000" scaled="1"/>
              </a:gradFill>
              <a:ln>
                <a:noFill/>
              </a:ln>
              <a:effectLst/>
            </c:spPr>
            <c:extLst>
              <c:ext xmlns:c16="http://schemas.microsoft.com/office/drawing/2014/chart" uri="{C3380CC4-5D6E-409C-BE32-E72D297353CC}">
                <c16:uniqueId val="{00000004-FDB1-4D59-8927-D1710381EFF7}"/>
              </c:ext>
            </c:extLst>
          </c:dPt>
          <c:cat>
            <c:numRef>
              <c:f>analysis!$E$9:$E$11</c:f>
              <c:numCache>
                <c:formatCode>General</c:formatCode>
                <c:ptCount val="3"/>
                <c:pt idx="0">
                  <c:v>2019</c:v>
                </c:pt>
                <c:pt idx="1">
                  <c:v>2020</c:v>
                </c:pt>
                <c:pt idx="2">
                  <c:v>2021</c:v>
                </c:pt>
              </c:numCache>
            </c:numRef>
          </c:cat>
          <c:val>
            <c:numRef>
              <c:f>analysis!$G$9:$G$11</c:f>
              <c:numCache>
                <c:formatCode>General</c:formatCode>
                <c:ptCount val="3"/>
                <c:pt idx="0">
                  <c:v>8543</c:v>
                </c:pt>
                <c:pt idx="1">
                  <c:v>7317</c:v>
                </c:pt>
                <c:pt idx="2">
                  <c:v>8516</c:v>
                </c:pt>
              </c:numCache>
            </c:numRef>
          </c:val>
          <c:extLst>
            <c:ext xmlns:c16="http://schemas.microsoft.com/office/drawing/2014/chart" uri="{C3380CC4-5D6E-409C-BE32-E72D297353CC}">
              <c16:uniqueId val="{00000001-FDB1-4D59-8927-D1710381EFF7}"/>
            </c:ext>
          </c:extLst>
        </c:ser>
        <c:dLbls>
          <c:showLegendKey val="0"/>
          <c:showVal val="0"/>
          <c:showCatName val="0"/>
          <c:showSerName val="0"/>
          <c:showPercent val="0"/>
          <c:showBubbleSize val="0"/>
        </c:dLbls>
        <c:gapWidth val="219"/>
        <c:axId val="1062295231"/>
        <c:axId val="1718903455"/>
      </c:barChart>
      <c:catAx>
        <c:axId val="1062295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18903455"/>
        <c:crosses val="autoZero"/>
        <c:auto val="1"/>
        <c:lblAlgn val="ctr"/>
        <c:lblOffset val="100"/>
        <c:noMultiLvlLbl val="0"/>
      </c:catAx>
      <c:valAx>
        <c:axId val="17189034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229523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307061397149211E-2"/>
          <c:y val="2.7777777777777776E-2"/>
          <c:w val="0.88123171609605222"/>
          <c:h val="0.8469260717410324"/>
        </c:manualLayout>
      </c:layout>
      <c:barChart>
        <c:barDir val="col"/>
        <c:grouping val="clustered"/>
        <c:varyColors val="0"/>
        <c:ser>
          <c:idx val="0"/>
          <c:order val="0"/>
          <c:tx>
            <c:strRef>
              <c:f>analysis!$K$29</c:f>
              <c:strCache>
                <c:ptCount val="1"/>
                <c:pt idx="0">
                  <c:v>Affected</c:v>
                </c:pt>
              </c:strCache>
            </c:strRef>
          </c:tx>
          <c:spPr>
            <a:gradFill>
              <a:gsLst>
                <a:gs pos="0">
                  <a:srgbClr val="800080"/>
                </a:gs>
                <a:gs pos="100000">
                  <a:srgbClr val="002060"/>
                </a:gs>
              </a:gsLst>
              <a:lin ang="5400000" scaled="1"/>
            </a:gradFill>
            <a:ln w="85725">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analysis!$J$30:$J$40</c:f>
              <c:strCache>
                <c:ptCount val="11"/>
                <c:pt idx="0">
                  <c:v>Child</c:v>
                </c:pt>
                <c:pt idx="1">
                  <c:v>Doctor</c:v>
                </c:pt>
                <c:pt idx="2">
                  <c:v>Driver</c:v>
                </c:pt>
                <c:pt idx="3">
                  <c:v>Engineer</c:v>
                </c:pt>
                <c:pt idx="4">
                  <c:v>Female</c:v>
                </c:pt>
                <c:pt idx="5">
                  <c:v>Journalist</c:v>
                </c:pt>
                <c:pt idx="6">
                  <c:v>Lawyer</c:v>
                </c:pt>
                <c:pt idx="7">
                  <c:v>others</c:v>
                </c:pt>
                <c:pt idx="8">
                  <c:v>student</c:v>
                </c:pt>
                <c:pt idx="9">
                  <c:v>T labour</c:v>
                </c:pt>
                <c:pt idx="10">
                  <c:v>Teacher</c:v>
                </c:pt>
              </c:strCache>
            </c:strRef>
          </c:cat>
          <c:val>
            <c:numRef>
              <c:f>analysis!$K$30:$K$40</c:f>
              <c:numCache>
                <c:formatCode>General</c:formatCode>
                <c:ptCount val="11"/>
                <c:pt idx="0">
                  <c:v>2243</c:v>
                </c:pt>
                <c:pt idx="1">
                  <c:v>86</c:v>
                </c:pt>
                <c:pt idx="2">
                  <c:v>7589</c:v>
                </c:pt>
                <c:pt idx="3">
                  <c:v>27</c:v>
                </c:pt>
                <c:pt idx="4">
                  <c:v>3824</c:v>
                </c:pt>
                <c:pt idx="5">
                  <c:v>138</c:v>
                </c:pt>
                <c:pt idx="6">
                  <c:v>34</c:v>
                </c:pt>
                <c:pt idx="7">
                  <c:v>573</c:v>
                </c:pt>
                <c:pt idx="8">
                  <c:v>3109</c:v>
                </c:pt>
                <c:pt idx="9">
                  <c:v>3514</c:v>
                </c:pt>
                <c:pt idx="10">
                  <c:v>435</c:v>
                </c:pt>
              </c:numCache>
            </c:numRef>
          </c:val>
          <c:extLst>
            <c:ext xmlns:c16="http://schemas.microsoft.com/office/drawing/2014/chart" uri="{C3380CC4-5D6E-409C-BE32-E72D297353CC}">
              <c16:uniqueId val="{00000000-65F6-4E2C-BAFB-F7158179EFD1}"/>
            </c:ext>
          </c:extLst>
        </c:ser>
        <c:dLbls>
          <c:showLegendKey val="0"/>
          <c:showVal val="1"/>
          <c:showCatName val="0"/>
          <c:showSerName val="0"/>
          <c:showPercent val="0"/>
          <c:showBubbleSize val="0"/>
        </c:dLbls>
        <c:gapWidth val="20"/>
        <c:overlap val="8"/>
        <c:axId val="1195036879"/>
        <c:axId val="1714821823"/>
      </c:barChart>
      <c:lineChart>
        <c:grouping val="standard"/>
        <c:varyColors val="0"/>
        <c:ser>
          <c:idx val="1"/>
          <c:order val="1"/>
          <c:tx>
            <c:strRef>
              <c:f>analysis!$L$29</c:f>
              <c:strCache>
                <c:ptCount val="1"/>
                <c:pt idx="0">
                  <c:v>Dead</c:v>
                </c:pt>
              </c:strCache>
            </c:strRef>
          </c:tx>
          <c:spPr>
            <a:ln w="28575" cap="rnd">
              <a:gradFill>
                <a:gsLst>
                  <a:gs pos="0">
                    <a:srgbClr val="8A0000"/>
                  </a:gs>
                  <a:gs pos="86000">
                    <a:srgbClr val="002060"/>
                  </a:gs>
                </a:gsLst>
                <a:lin ang="5400000" scaled="1"/>
              </a:gra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analysis!$J$30:$J$40</c:f>
              <c:strCache>
                <c:ptCount val="11"/>
                <c:pt idx="0">
                  <c:v>Child</c:v>
                </c:pt>
                <c:pt idx="1">
                  <c:v>Doctor</c:v>
                </c:pt>
                <c:pt idx="2">
                  <c:v>Driver</c:v>
                </c:pt>
                <c:pt idx="3">
                  <c:v>Engineer</c:v>
                </c:pt>
                <c:pt idx="4">
                  <c:v>Female</c:v>
                </c:pt>
                <c:pt idx="5">
                  <c:v>Journalist</c:v>
                </c:pt>
                <c:pt idx="6">
                  <c:v>Lawyer</c:v>
                </c:pt>
                <c:pt idx="7">
                  <c:v>others</c:v>
                </c:pt>
                <c:pt idx="8">
                  <c:v>student</c:v>
                </c:pt>
                <c:pt idx="9">
                  <c:v>T labour</c:v>
                </c:pt>
                <c:pt idx="10">
                  <c:v>Teacher</c:v>
                </c:pt>
              </c:strCache>
            </c:strRef>
          </c:cat>
          <c:val>
            <c:numRef>
              <c:f>analysis!$L$30:$L$40</c:f>
              <c:numCache>
                <c:formatCode>General</c:formatCode>
                <c:ptCount val="11"/>
                <c:pt idx="0">
                  <c:v>1729</c:v>
                </c:pt>
                <c:pt idx="1">
                  <c:v>69</c:v>
                </c:pt>
                <c:pt idx="2">
                  <c:v>5580</c:v>
                </c:pt>
                <c:pt idx="3">
                  <c:v>18</c:v>
                </c:pt>
                <c:pt idx="4">
                  <c:v>2858</c:v>
                </c:pt>
                <c:pt idx="5">
                  <c:v>60</c:v>
                </c:pt>
                <c:pt idx="6">
                  <c:v>22</c:v>
                </c:pt>
                <c:pt idx="7">
                  <c:v>453</c:v>
                </c:pt>
                <c:pt idx="8">
                  <c:v>2334</c:v>
                </c:pt>
                <c:pt idx="9">
                  <c:v>2385</c:v>
                </c:pt>
                <c:pt idx="10">
                  <c:v>299</c:v>
                </c:pt>
              </c:numCache>
            </c:numRef>
          </c:val>
          <c:smooth val="0"/>
          <c:extLst>
            <c:ext xmlns:c16="http://schemas.microsoft.com/office/drawing/2014/chart" uri="{C3380CC4-5D6E-409C-BE32-E72D297353CC}">
              <c16:uniqueId val="{00000001-65F6-4E2C-BAFB-F7158179EFD1}"/>
            </c:ext>
          </c:extLst>
        </c:ser>
        <c:dLbls>
          <c:showLegendKey val="0"/>
          <c:showVal val="1"/>
          <c:showCatName val="0"/>
          <c:showSerName val="0"/>
          <c:showPercent val="0"/>
          <c:showBubbleSize val="0"/>
        </c:dLbls>
        <c:marker val="1"/>
        <c:smooth val="0"/>
        <c:axId val="1195036879"/>
        <c:axId val="1714821823"/>
      </c:lineChart>
      <c:catAx>
        <c:axId val="11950368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14821823"/>
        <c:crosses val="autoZero"/>
        <c:auto val="1"/>
        <c:lblAlgn val="ctr"/>
        <c:lblOffset val="100"/>
        <c:noMultiLvlLbl val="0"/>
      </c:catAx>
      <c:valAx>
        <c:axId val="171482182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950368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_xlchart.v2.0</cx:f>
      </cx:strDim>
      <cx:numDim type="val">
        <cx:f dir="row">_xlchart.v2.1</cx:f>
      </cx:numDim>
    </cx:data>
  </cx:chartData>
  <cx:chart>
    <cx:plotArea>
      <cx:plotAreaRegion>
        <cx:series layoutId="funnel" uniqueId="{2A7F16D1-F537-4CA5-A695-6B403ABBB520}">
          <cx:spPr>
            <a:gradFill flip="none" rotWithShape="1">
              <a:gsLst>
                <a:gs pos="0">
                  <a:schemeClr val="accent1">
                    <a:lumMod val="50000"/>
                  </a:schemeClr>
                </a:gs>
                <a:gs pos="98000">
                  <a:srgbClr val="800080"/>
                </a:gs>
              </a:gsLst>
              <a:path path="circle">
                <a:fillToRect l="100000" t="100000"/>
              </a:path>
              <a:tileRect r="-100000" b="-100000"/>
            </a:gradFill>
          </cx:spPr>
          <cx:dataLabels>
            <cx:visibility seriesName="0" categoryName="0" value="1"/>
          </cx:dataLabels>
          <cx:dataId val="0"/>
        </cx:series>
      </cx:plotAreaRegion>
      <cx:axis id="0">
        <cx:catScaling gapWidth="0.200000003"/>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106364</xdr:colOff>
      <xdr:row>15</xdr:row>
      <xdr:rowOff>126885</xdr:rowOff>
    </xdr:from>
    <xdr:to>
      <xdr:col>8</xdr:col>
      <xdr:colOff>296333</xdr:colOff>
      <xdr:row>33</xdr:row>
      <xdr:rowOff>31750</xdr:rowOff>
    </xdr:to>
    <xdr:sp macro="" textlink="">
      <xdr:nvSpPr>
        <xdr:cNvPr id="5" name="Rectangle: Rounded Corners 4">
          <a:extLst>
            <a:ext uri="{FF2B5EF4-FFF2-40B4-BE49-F238E27FC236}">
              <a16:creationId xmlns:a16="http://schemas.microsoft.com/office/drawing/2014/main" id="{EDCF5B6E-AD12-4A1C-BE7D-F927D67DDB3D}"/>
            </a:ext>
          </a:extLst>
        </xdr:cNvPr>
        <xdr:cNvSpPr/>
      </xdr:nvSpPr>
      <xdr:spPr>
        <a:xfrm>
          <a:off x="730781" y="2825635"/>
          <a:ext cx="4560885" cy="3143365"/>
        </a:xfrm>
        <a:prstGeom prst="roundRect">
          <a:avLst>
            <a:gd name="adj" fmla="val 4357"/>
          </a:avLst>
        </a:prstGeom>
        <a:solidFill>
          <a:srgbClr val="091A2C"/>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l" defTabSz="914400" rtl="0" eaLnBrk="1" latinLnBrk="0" hangingPunct="1"/>
          <a:endParaRPr lang="ru-RU" sz="1100" kern="1200">
            <a:solidFill>
              <a:schemeClr val="lt1"/>
            </a:solidFill>
            <a:latin typeface="+mn-lt"/>
            <a:ea typeface="+mn-ea"/>
            <a:cs typeface="+mn-cs"/>
          </a:endParaRPr>
        </a:p>
      </xdr:txBody>
    </xdr:sp>
    <xdr:clientData/>
  </xdr:twoCellAnchor>
  <xdr:twoCellAnchor>
    <xdr:from>
      <xdr:col>1</xdr:col>
      <xdr:colOff>9949</xdr:colOff>
      <xdr:row>3</xdr:row>
      <xdr:rowOff>6882</xdr:rowOff>
    </xdr:from>
    <xdr:to>
      <xdr:col>13</xdr:col>
      <xdr:colOff>243416</xdr:colOff>
      <xdr:row>7</xdr:row>
      <xdr:rowOff>52916</xdr:rowOff>
    </xdr:to>
    <xdr:sp macro="" textlink="">
      <xdr:nvSpPr>
        <xdr:cNvPr id="43" name="Rectangle 42">
          <a:extLst>
            <a:ext uri="{FF2B5EF4-FFF2-40B4-BE49-F238E27FC236}">
              <a16:creationId xmlns:a16="http://schemas.microsoft.com/office/drawing/2014/main" id="{ADB50A3E-A8E0-48E9-9E40-2A65DC98C62F}"/>
            </a:ext>
          </a:extLst>
        </xdr:cNvPr>
        <xdr:cNvSpPr/>
      </xdr:nvSpPr>
      <xdr:spPr>
        <a:xfrm>
          <a:off x="634366" y="546632"/>
          <a:ext cx="7726467" cy="765701"/>
        </a:xfrm>
        <a:prstGeom prst="rect">
          <a:avLst/>
        </a:prstGeom>
        <a:gradFill>
          <a:gsLst>
            <a:gs pos="10000">
              <a:srgbClr val="423469">
                <a:alpha val="68000"/>
              </a:srgbClr>
            </a:gs>
            <a:gs pos="100000">
              <a:srgbClr val="6D40CF"/>
            </a:gs>
          </a:gsLst>
          <a:lin ang="0" scaled="0"/>
        </a:gra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clientData/>
  </xdr:twoCellAnchor>
  <xdr:twoCellAnchor>
    <xdr:from>
      <xdr:col>1</xdr:col>
      <xdr:colOff>219061</xdr:colOff>
      <xdr:row>3</xdr:row>
      <xdr:rowOff>74557</xdr:rowOff>
    </xdr:from>
    <xdr:to>
      <xdr:col>2</xdr:col>
      <xdr:colOff>370414</xdr:colOff>
      <xdr:row>6</xdr:row>
      <xdr:rowOff>158752</xdr:rowOff>
    </xdr:to>
    <xdr:grpSp>
      <xdr:nvGrpSpPr>
        <xdr:cNvPr id="44" name="Group 43">
          <a:extLst>
            <a:ext uri="{FF2B5EF4-FFF2-40B4-BE49-F238E27FC236}">
              <a16:creationId xmlns:a16="http://schemas.microsoft.com/office/drawing/2014/main" id="{E891923E-8694-4E70-87FB-DF06EE14DB67}"/>
            </a:ext>
          </a:extLst>
        </xdr:cNvPr>
        <xdr:cNvGrpSpPr/>
      </xdr:nvGrpSpPr>
      <xdr:grpSpPr>
        <a:xfrm>
          <a:off x="842921" y="642715"/>
          <a:ext cx="775212" cy="652353"/>
          <a:chOff x="2444621" y="737119"/>
          <a:chExt cx="4413380" cy="4413380"/>
        </a:xfrm>
      </xdr:grpSpPr>
      <xdr:sp macro="" textlink="">
        <xdr:nvSpPr>
          <xdr:cNvPr id="45" name="Rectangle: Rounded Corners 44">
            <a:extLst>
              <a:ext uri="{FF2B5EF4-FFF2-40B4-BE49-F238E27FC236}">
                <a16:creationId xmlns:a16="http://schemas.microsoft.com/office/drawing/2014/main" id="{18B79C72-134E-5A26-B54E-A15D40C06910}"/>
              </a:ext>
            </a:extLst>
          </xdr:cNvPr>
          <xdr:cNvSpPr/>
        </xdr:nvSpPr>
        <xdr:spPr>
          <a:xfrm>
            <a:off x="2444621" y="737119"/>
            <a:ext cx="4413380" cy="4413380"/>
          </a:xfrm>
          <a:prstGeom prst="roundRect">
            <a:avLst/>
          </a:prstGeom>
          <a:noFill/>
          <a:ln w="12700">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46" name="Rectangle 45">
            <a:extLst>
              <a:ext uri="{FF2B5EF4-FFF2-40B4-BE49-F238E27FC236}">
                <a16:creationId xmlns:a16="http://schemas.microsoft.com/office/drawing/2014/main" id="{1939B5DB-D949-3A81-2D39-16F98F49CBE6}"/>
              </a:ext>
            </a:extLst>
          </xdr:cNvPr>
          <xdr:cNvSpPr/>
        </xdr:nvSpPr>
        <xdr:spPr>
          <a:xfrm>
            <a:off x="3172408" y="2649894"/>
            <a:ext cx="774441" cy="20520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47" name="Rectangle 46">
            <a:extLst>
              <a:ext uri="{FF2B5EF4-FFF2-40B4-BE49-F238E27FC236}">
                <a16:creationId xmlns:a16="http://schemas.microsoft.com/office/drawing/2014/main" id="{0FD4DDA4-397D-66F2-66D0-245DB509B811}"/>
              </a:ext>
            </a:extLst>
          </xdr:cNvPr>
          <xdr:cNvSpPr/>
        </xdr:nvSpPr>
        <xdr:spPr>
          <a:xfrm>
            <a:off x="4264090" y="1306286"/>
            <a:ext cx="774441" cy="3395608"/>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48" name="Rectangle 47">
            <a:extLst>
              <a:ext uri="{FF2B5EF4-FFF2-40B4-BE49-F238E27FC236}">
                <a16:creationId xmlns:a16="http://schemas.microsoft.com/office/drawing/2014/main" id="{4094BD6B-D4A8-4E6D-0EB4-229C9869A7CB}"/>
              </a:ext>
            </a:extLst>
          </xdr:cNvPr>
          <xdr:cNvSpPr/>
        </xdr:nvSpPr>
        <xdr:spPr>
          <a:xfrm>
            <a:off x="5379097" y="3312366"/>
            <a:ext cx="774441" cy="1389527"/>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clientData/>
  </xdr:twoCellAnchor>
  <xdr:twoCellAnchor>
    <xdr:from>
      <xdr:col>2</xdr:col>
      <xdr:colOff>534563</xdr:colOff>
      <xdr:row>3</xdr:row>
      <xdr:rowOff>52916</xdr:rowOff>
    </xdr:from>
    <xdr:to>
      <xdr:col>13</xdr:col>
      <xdr:colOff>518582</xdr:colOff>
      <xdr:row>6</xdr:row>
      <xdr:rowOff>84666</xdr:rowOff>
    </xdr:to>
    <xdr:sp macro="" textlink="">
      <xdr:nvSpPr>
        <xdr:cNvPr id="49" name="TextBox 48">
          <a:extLst>
            <a:ext uri="{FF2B5EF4-FFF2-40B4-BE49-F238E27FC236}">
              <a16:creationId xmlns:a16="http://schemas.microsoft.com/office/drawing/2014/main" id="{BFD77082-7E3D-4D83-8569-E022B940EEA1}"/>
            </a:ext>
          </a:extLst>
        </xdr:cNvPr>
        <xdr:cNvSpPr txBox="1"/>
      </xdr:nvSpPr>
      <xdr:spPr>
        <a:xfrm>
          <a:off x="1783396" y="592666"/>
          <a:ext cx="6852603"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chemeClr val="bg1"/>
              </a:solidFill>
              <a:latin typeface="+mn-lt"/>
            </a:rPr>
            <a:t>Road</a:t>
          </a:r>
          <a:r>
            <a:rPr lang="en-US" sz="3600" b="1" baseline="0">
              <a:solidFill>
                <a:schemeClr val="bg1"/>
              </a:solidFill>
              <a:latin typeface="+mn-lt"/>
            </a:rPr>
            <a:t> accident of Bangladesh</a:t>
          </a:r>
          <a:endParaRPr lang="ru-RU" sz="3200" b="1">
            <a:solidFill>
              <a:schemeClr val="bg1"/>
            </a:solidFill>
            <a:latin typeface="+mn-lt"/>
          </a:endParaRPr>
        </a:p>
      </xdr:txBody>
    </xdr:sp>
    <xdr:clientData/>
  </xdr:twoCellAnchor>
  <xdr:twoCellAnchor>
    <xdr:from>
      <xdr:col>13</xdr:col>
      <xdr:colOff>326387</xdr:colOff>
      <xdr:row>7</xdr:row>
      <xdr:rowOff>105832</xdr:rowOff>
    </xdr:from>
    <xdr:to>
      <xdr:col>22</xdr:col>
      <xdr:colOff>560917</xdr:colOff>
      <xdr:row>18</xdr:row>
      <xdr:rowOff>116417</xdr:rowOff>
    </xdr:to>
    <xdr:sp macro="" textlink="">
      <xdr:nvSpPr>
        <xdr:cNvPr id="59" name="Rectangle: Rounded Corners 58">
          <a:extLst>
            <a:ext uri="{FF2B5EF4-FFF2-40B4-BE49-F238E27FC236}">
              <a16:creationId xmlns:a16="http://schemas.microsoft.com/office/drawing/2014/main" id="{684561FF-19D8-436B-BE86-E04A730DB1D1}"/>
            </a:ext>
          </a:extLst>
        </xdr:cNvPr>
        <xdr:cNvSpPr/>
      </xdr:nvSpPr>
      <xdr:spPr>
        <a:xfrm>
          <a:off x="8443804" y="1365249"/>
          <a:ext cx="5970696" cy="1989668"/>
        </a:xfrm>
        <a:prstGeom prst="roundRect">
          <a:avLst>
            <a:gd name="adj" fmla="val 6491"/>
          </a:avLst>
        </a:prstGeom>
        <a:solidFill>
          <a:srgbClr val="091A2C"/>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l" defTabSz="914400" rtl="0" eaLnBrk="1" latinLnBrk="0" hangingPunct="1"/>
          <a:endParaRPr lang="ru-RU" sz="1100" kern="1200">
            <a:solidFill>
              <a:schemeClr val="lt1"/>
            </a:solidFill>
            <a:latin typeface="+mn-lt"/>
            <a:ea typeface="+mn-ea"/>
            <a:cs typeface="+mn-cs"/>
          </a:endParaRPr>
        </a:p>
      </xdr:txBody>
    </xdr:sp>
    <xdr:clientData/>
  </xdr:twoCellAnchor>
  <xdr:twoCellAnchor>
    <xdr:from>
      <xdr:col>13</xdr:col>
      <xdr:colOff>317500</xdr:colOff>
      <xdr:row>19</xdr:row>
      <xdr:rowOff>42333</xdr:rowOff>
    </xdr:from>
    <xdr:to>
      <xdr:col>23</xdr:col>
      <xdr:colOff>180870</xdr:colOff>
      <xdr:row>33</xdr:row>
      <xdr:rowOff>110913</xdr:rowOff>
    </xdr:to>
    <xdr:sp macro="" textlink="">
      <xdr:nvSpPr>
        <xdr:cNvPr id="60" name="Rectangle: Rounded Corners 59">
          <a:extLst>
            <a:ext uri="{FF2B5EF4-FFF2-40B4-BE49-F238E27FC236}">
              <a16:creationId xmlns:a16="http://schemas.microsoft.com/office/drawing/2014/main" id="{B781FED8-7A73-4945-A9E9-1CB3DEAA44A8}"/>
            </a:ext>
          </a:extLst>
        </xdr:cNvPr>
        <xdr:cNvSpPr/>
      </xdr:nvSpPr>
      <xdr:spPr>
        <a:xfrm>
          <a:off x="8434917" y="3460750"/>
          <a:ext cx="6223953" cy="2587413"/>
        </a:xfrm>
        <a:prstGeom prst="roundRect">
          <a:avLst>
            <a:gd name="adj" fmla="val 6491"/>
          </a:avLst>
        </a:prstGeom>
        <a:solidFill>
          <a:srgbClr val="091A2C"/>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l" defTabSz="914400" rtl="0" eaLnBrk="1" latinLnBrk="0" hangingPunct="1"/>
          <a:endParaRPr lang="ru-RU" sz="1100" kern="1200">
            <a:solidFill>
              <a:schemeClr val="lt1"/>
            </a:solidFill>
            <a:latin typeface="+mn-lt"/>
            <a:ea typeface="+mn-ea"/>
            <a:cs typeface="+mn-cs"/>
          </a:endParaRPr>
        </a:p>
      </xdr:txBody>
    </xdr:sp>
    <xdr:clientData/>
  </xdr:twoCellAnchor>
  <xdr:twoCellAnchor>
    <xdr:from>
      <xdr:col>22</xdr:col>
      <xdr:colOff>436563</xdr:colOff>
      <xdr:row>1</xdr:row>
      <xdr:rowOff>66551</xdr:rowOff>
    </xdr:from>
    <xdr:to>
      <xdr:col>25</xdr:col>
      <xdr:colOff>211861</xdr:colOff>
      <xdr:row>35</xdr:row>
      <xdr:rowOff>100522</xdr:rowOff>
    </xdr:to>
    <xdr:grpSp>
      <xdr:nvGrpSpPr>
        <xdr:cNvPr id="62" name="Group 61">
          <a:extLst>
            <a:ext uri="{FF2B5EF4-FFF2-40B4-BE49-F238E27FC236}">
              <a16:creationId xmlns:a16="http://schemas.microsoft.com/office/drawing/2014/main" id="{DAA5B740-9373-462E-A3CF-68985F8F74DA}"/>
            </a:ext>
          </a:extLst>
        </xdr:cNvPr>
        <xdr:cNvGrpSpPr/>
      </xdr:nvGrpSpPr>
      <xdr:grpSpPr>
        <a:xfrm>
          <a:off x="14284019" y="255937"/>
          <a:ext cx="1646877" cy="6473094"/>
          <a:chOff x="14142643" y="0"/>
          <a:chExt cx="1470737" cy="6355079"/>
        </a:xfrm>
      </xdr:grpSpPr>
      <xdr:sp macro="" textlink="">
        <xdr:nvSpPr>
          <xdr:cNvPr id="63" name="Rectangle 62">
            <a:extLst>
              <a:ext uri="{FF2B5EF4-FFF2-40B4-BE49-F238E27FC236}">
                <a16:creationId xmlns:a16="http://schemas.microsoft.com/office/drawing/2014/main" id="{198F6336-3827-6ECF-B008-D1E369CDA1C4}"/>
              </a:ext>
            </a:extLst>
          </xdr:cNvPr>
          <xdr:cNvSpPr/>
        </xdr:nvSpPr>
        <xdr:spPr>
          <a:xfrm>
            <a:off x="14142643" y="342900"/>
            <a:ext cx="1470652" cy="6012179"/>
          </a:xfrm>
          <a:prstGeom prst="rect">
            <a:avLst/>
          </a:prstGeom>
          <a:solidFill>
            <a:srgbClr val="7F7F7F"/>
          </a:solidFill>
          <a:ln>
            <a:noFill/>
          </a:ln>
          <a:effectLst>
            <a:outerShdw blurRad="152400" dist="444500" dir="13200000" sx="96000" sy="96000" algn="b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l" defTabSz="914400" rtl="0" eaLnBrk="1" latinLnBrk="0" hangingPunct="1"/>
            <a:endParaRPr lang="ru-RU" sz="1100" kern="1200">
              <a:solidFill>
                <a:schemeClr val="lt1"/>
              </a:solidFill>
              <a:latin typeface="+mn-lt"/>
              <a:ea typeface="+mn-ea"/>
              <a:cs typeface="+mn-cs"/>
            </a:endParaRPr>
          </a:p>
        </xdr:txBody>
      </xdr:sp>
      <xdr:sp macro="" textlink="">
        <xdr:nvSpPr>
          <xdr:cNvPr id="64" name="Rectangle 63">
            <a:extLst>
              <a:ext uri="{FF2B5EF4-FFF2-40B4-BE49-F238E27FC236}">
                <a16:creationId xmlns:a16="http://schemas.microsoft.com/office/drawing/2014/main" id="{2A029D9D-29D9-06CE-8594-13B9E43328C5}"/>
              </a:ext>
            </a:extLst>
          </xdr:cNvPr>
          <xdr:cNvSpPr/>
        </xdr:nvSpPr>
        <xdr:spPr>
          <a:xfrm>
            <a:off x="14142720" y="0"/>
            <a:ext cx="1470660" cy="533400"/>
          </a:xfrm>
          <a:prstGeom prst="rect">
            <a:avLst/>
          </a:prstGeom>
          <a:solidFill>
            <a:srgbClr val="7F7F7F"/>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l" defTabSz="914400" rtl="0" eaLnBrk="1" latinLnBrk="0" hangingPunct="1"/>
            <a:endParaRPr lang="ru-RU" sz="1100" kern="1200">
              <a:solidFill>
                <a:schemeClr val="lt1"/>
              </a:solidFill>
              <a:latin typeface="+mn-lt"/>
              <a:ea typeface="+mn-ea"/>
              <a:cs typeface="+mn-cs"/>
            </a:endParaRPr>
          </a:p>
        </xdr:txBody>
      </xdr:sp>
    </xdr:grpSp>
    <xdr:clientData/>
  </xdr:twoCellAnchor>
  <xdr:twoCellAnchor>
    <xdr:from>
      <xdr:col>18</xdr:col>
      <xdr:colOff>232410</xdr:colOff>
      <xdr:row>7</xdr:row>
      <xdr:rowOff>104563</xdr:rowOff>
    </xdr:from>
    <xdr:to>
      <xdr:col>20</xdr:col>
      <xdr:colOff>165211</xdr:colOff>
      <xdr:row>13</xdr:row>
      <xdr:rowOff>159283</xdr:rowOff>
    </xdr:to>
    <xdr:graphicFrame macro="">
      <xdr:nvGraphicFramePr>
        <xdr:cNvPr id="65" name="Chart 64">
          <a:extLst>
            <a:ext uri="{FF2B5EF4-FFF2-40B4-BE49-F238E27FC236}">
              <a16:creationId xmlns:a16="http://schemas.microsoft.com/office/drawing/2014/main" id="{C3792919-E7F6-49D1-9176-F7F07ACA19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274320</xdr:colOff>
      <xdr:row>20</xdr:row>
      <xdr:rowOff>123444</xdr:rowOff>
    </xdr:from>
    <xdr:to>
      <xdr:col>23</xdr:col>
      <xdr:colOff>53340</xdr:colOff>
      <xdr:row>32</xdr:row>
      <xdr:rowOff>114300</xdr:rowOff>
    </xdr:to>
    <xdr:graphicFrame macro="">
      <xdr:nvGraphicFramePr>
        <xdr:cNvPr id="71" name="Chart 70">
          <a:extLst>
            <a:ext uri="{FF2B5EF4-FFF2-40B4-BE49-F238E27FC236}">
              <a16:creationId xmlns:a16="http://schemas.microsoft.com/office/drawing/2014/main" id="{86C808DF-72ED-419A-A70C-349342A9F8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128269</xdr:colOff>
      <xdr:row>7</xdr:row>
      <xdr:rowOff>146050</xdr:rowOff>
    </xdr:from>
    <xdr:to>
      <xdr:col>5</xdr:col>
      <xdr:colOff>84666</xdr:colOff>
      <xdr:row>15</xdr:row>
      <xdr:rowOff>0</xdr:rowOff>
    </xdr:to>
    <xdr:sp macro="" textlink="">
      <xdr:nvSpPr>
        <xdr:cNvPr id="72" name="Rectangle: Rounded Corners 71">
          <a:extLst>
            <a:ext uri="{FF2B5EF4-FFF2-40B4-BE49-F238E27FC236}">
              <a16:creationId xmlns:a16="http://schemas.microsoft.com/office/drawing/2014/main" id="{7385E139-DEEB-404E-B36B-EC33F6BE05A8}"/>
            </a:ext>
          </a:extLst>
        </xdr:cNvPr>
        <xdr:cNvSpPr/>
      </xdr:nvSpPr>
      <xdr:spPr>
        <a:xfrm>
          <a:off x="752686" y="1405467"/>
          <a:ext cx="2454063" cy="1293283"/>
        </a:xfrm>
        <a:prstGeom prst="roundRect">
          <a:avLst>
            <a:gd name="adj" fmla="val 9269"/>
          </a:avLst>
        </a:prstGeom>
        <a:solidFill>
          <a:srgbClr val="091A2C"/>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l" defTabSz="914400" rtl="0" eaLnBrk="1" latinLnBrk="0" hangingPunct="1"/>
          <a:endParaRPr lang="ru-RU" sz="1100" kern="1200">
            <a:solidFill>
              <a:schemeClr val="lt1"/>
            </a:solidFill>
            <a:latin typeface="+mn-lt"/>
            <a:ea typeface="+mn-ea"/>
            <a:cs typeface="+mn-cs"/>
          </a:endParaRPr>
        </a:p>
      </xdr:txBody>
    </xdr:sp>
    <xdr:clientData/>
  </xdr:twoCellAnchor>
  <xdr:twoCellAnchor>
    <xdr:from>
      <xdr:col>8</xdr:col>
      <xdr:colOff>403435</xdr:colOff>
      <xdr:row>15</xdr:row>
      <xdr:rowOff>127001</xdr:rowOff>
    </xdr:from>
    <xdr:to>
      <xdr:col>13</xdr:col>
      <xdr:colOff>211666</xdr:colOff>
      <xdr:row>33</xdr:row>
      <xdr:rowOff>31750</xdr:rowOff>
    </xdr:to>
    <xdr:sp macro="" textlink="">
      <xdr:nvSpPr>
        <xdr:cNvPr id="73" name="Rectangle: Rounded Corners 72">
          <a:extLst>
            <a:ext uri="{FF2B5EF4-FFF2-40B4-BE49-F238E27FC236}">
              <a16:creationId xmlns:a16="http://schemas.microsoft.com/office/drawing/2014/main" id="{975261B1-BE9B-48DA-9F3B-340360605689}"/>
            </a:ext>
          </a:extLst>
        </xdr:cNvPr>
        <xdr:cNvSpPr/>
      </xdr:nvSpPr>
      <xdr:spPr>
        <a:xfrm>
          <a:off x="5398768" y="2825751"/>
          <a:ext cx="2930315" cy="3143249"/>
        </a:xfrm>
        <a:prstGeom prst="roundRect">
          <a:avLst>
            <a:gd name="adj" fmla="val 4094"/>
          </a:avLst>
        </a:prstGeom>
        <a:solidFill>
          <a:srgbClr val="091A2C"/>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l" defTabSz="914400" rtl="0" eaLnBrk="1" latinLnBrk="0" hangingPunct="1"/>
          <a:endParaRPr lang="ru-RU" sz="1100" kern="1200">
            <a:solidFill>
              <a:schemeClr val="lt1"/>
            </a:solidFill>
            <a:latin typeface="+mn-lt"/>
            <a:ea typeface="+mn-ea"/>
            <a:cs typeface="+mn-cs"/>
          </a:endParaRPr>
        </a:p>
      </xdr:txBody>
    </xdr:sp>
    <xdr:clientData/>
  </xdr:twoCellAnchor>
  <xdr:twoCellAnchor>
    <xdr:from>
      <xdr:col>1</xdr:col>
      <xdr:colOff>423334</xdr:colOff>
      <xdr:row>10</xdr:row>
      <xdr:rowOff>31754</xdr:rowOff>
    </xdr:from>
    <xdr:to>
      <xdr:col>4</xdr:col>
      <xdr:colOff>455084</xdr:colOff>
      <xdr:row>13</xdr:row>
      <xdr:rowOff>127810</xdr:rowOff>
    </xdr:to>
    <xdr:sp macro="" textlink="analysis!A6">
      <xdr:nvSpPr>
        <xdr:cNvPr id="81" name="Rectangle: Rounded Corners 80">
          <a:extLst>
            <a:ext uri="{FF2B5EF4-FFF2-40B4-BE49-F238E27FC236}">
              <a16:creationId xmlns:a16="http://schemas.microsoft.com/office/drawing/2014/main" id="{896665CC-C621-43CC-93F0-5C4705092F0D}"/>
            </a:ext>
          </a:extLst>
        </xdr:cNvPr>
        <xdr:cNvSpPr/>
      </xdr:nvSpPr>
      <xdr:spPr>
        <a:xfrm>
          <a:off x="1047751" y="1830921"/>
          <a:ext cx="1905000" cy="635806"/>
        </a:xfrm>
        <a:prstGeom prst="roundRect">
          <a:avLst>
            <a:gd name="adj" fmla="val 10545"/>
          </a:avLst>
        </a:prstGeom>
        <a:solidFill>
          <a:srgbClr val="0F2439"/>
        </a:solidFill>
        <a:ln>
          <a:solidFill>
            <a:schemeClr val="bg1">
              <a:lumMod val="50000"/>
            </a:schemeClr>
          </a:solid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96F92EDF-6319-48FC-A4B0-98DB01E51F4D}" type="TxLink">
            <a:rPr lang="en-US" sz="2400" b="0" i="0" u="none" strike="noStrike" kern="1200">
              <a:gradFill>
                <a:gsLst>
                  <a:gs pos="100000">
                    <a:srgbClr val="800080"/>
                  </a:gs>
                  <a:gs pos="0">
                    <a:srgbClr val="FF0000"/>
                  </a:gs>
                </a:gsLst>
                <a:lin ang="8100000" scaled="1"/>
              </a:gradFill>
              <a:latin typeface="Calibri"/>
              <a:ea typeface="+mn-ea"/>
              <a:cs typeface="Calibri"/>
            </a:rPr>
            <a:pPr marL="0" indent="0" algn="ctr" defTabSz="914400" rtl="0" eaLnBrk="1" latinLnBrk="0" hangingPunct="1"/>
            <a:t>6213</a:t>
          </a:fld>
          <a:endParaRPr lang="ru-RU" sz="4000" kern="1200">
            <a:gradFill>
              <a:gsLst>
                <a:gs pos="100000">
                  <a:srgbClr val="800080"/>
                </a:gs>
                <a:gs pos="0">
                  <a:srgbClr val="FF0000"/>
                </a:gs>
              </a:gsLst>
              <a:lin ang="8100000" scaled="1"/>
            </a:gradFill>
            <a:latin typeface="+mn-lt"/>
            <a:ea typeface="+mn-ea"/>
            <a:cs typeface="+mn-cs"/>
          </a:endParaRPr>
        </a:p>
      </xdr:txBody>
    </xdr:sp>
    <xdr:clientData/>
  </xdr:twoCellAnchor>
  <xdr:twoCellAnchor>
    <xdr:from>
      <xdr:col>17</xdr:col>
      <xdr:colOff>424603</xdr:colOff>
      <xdr:row>19</xdr:row>
      <xdr:rowOff>77893</xdr:rowOff>
    </xdr:from>
    <xdr:to>
      <xdr:col>21</xdr:col>
      <xdr:colOff>531283</xdr:colOff>
      <xdr:row>21</xdr:row>
      <xdr:rowOff>1693</xdr:rowOff>
    </xdr:to>
    <xdr:sp macro="" textlink="">
      <xdr:nvSpPr>
        <xdr:cNvPr id="99" name="TextBox 98">
          <a:extLst>
            <a:ext uri="{FF2B5EF4-FFF2-40B4-BE49-F238E27FC236}">
              <a16:creationId xmlns:a16="http://schemas.microsoft.com/office/drawing/2014/main" id="{6669429F-FCF7-467D-BE72-58AE7BA5788D}"/>
            </a:ext>
          </a:extLst>
        </xdr:cNvPr>
        <xdr:cNvSpPr txBox="1"/>
      </xdr:nvSpPr>
      <xdr:spPr>
        <a:xfrm>
          <a:off x="11039686" y="3496310"/>
          <a:ext cx="2604347" cy="2836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latin typeface="+mn-lt"/>
            </a:rPr>
            <a:t>Victims</a:t>
          </a:r>
          <a:r>
            <a:rPr lang="en-US" sz="1400" baseline="0">
              <a:solidFill>
                <a:schemeClr val="bg1"/>
              </a:solidFill>
              <a:latin typeface="+mn-lt"/>
            </a:rPr>
            <a:t> </a:t>
          </a:r>
          <a:endParaRPr lang="ru-RU" sz="1200">
            <a:solidFill>
              <a:schemeClr val="bg1"/>
            </a:solidFill>
            <a:latin typeface="+mn-lt"/>
          </a:endParaRPr>
        </a:p>
      </xdr:txBody>
    </xdr:sp>
    <xdr:clientData/>
  </xdr:twoCellAnchor>
  <xdr:twoCellAnchor>
    <xdr:from>
      <xdr:col>3</xdr:col>
      <xdr:colOff>402168</xdr:colOff>
      <xdr:row>16</xdr:row>
      <xdr:rowOff>42333</xdr:rowOff>
    </xdr:from>
    <xdr:to>
      <xdr:col>6</xdr:col>
      <xdr:colOff>402592</xdr:colOff>
      <xdr:row>18</xdr:row>
      <xdr:rowOff>42334</xdr:rowOff>
    </xdr:to>
    <xdr:sp macro="" textlink="[1]Processing!L9">
      <xdr:nvSpPr>
        <xdr:cNvPr id="136" name="TextBox 135">
          <a:extLst>
            <a:ext uri="{FF2B5EF4-FFF2-40B4-BE49-F238E27FC236}">
              <a16:creationId xmlns:a16="http://schemas.microsoft.com/office/drawing/2014/main" id="{3E4CE549-03BA-4BC8-9EC0-D9E4235FB93B}"/>
            </a:ext>
          </a:extLst>
        </xdr:cNvPr>
        <xdr:cNvSpPr txBox="1"/>
      </xdr:nvSpPr>
      <xdr:spPr>
        <a:xfrm>
          <a:off x="2275418" y="2921000"/>
          <a:ext cx="1873674" cy="359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a:solidFill>
                <a:schemeClr val="bg1"/>
              </a:solidFill>
              <a:latin typeface="+mn-lt"/>
            </a:rPr>
            <a:t>Accident</a:t>
          </a:r>
          <a:r>
            <a:rPr lang="en-US" sz="1400" b="0" baseline="0">
              <a:solidFill>
                <a:schemeClr val="bg1"/>
              </a:solidFill>
              <a:latin typeface="+mn-lt"/>
            </a:rPr>
            <a:t> vs Dead</a:t>
          </a:r>
          <a:endParaRPr lang="ru-RU" sz="1400" b="0">
            <a:solidFill>
              <a:schemeClr val="bg1"/>
            </a:solidFill>
            <a:latin typeface="+mn-lt"/>
          </a:endParaRPr>
        </a:p>
      </xdr:txBody>
    </xdr:sp>
    <xdr:clientData/>
  </xdr:twoCellAnchor>
  <xdr:twoCellAnchor>
    <xdr:from>
      <xdr:col>5</xdr:col>
      <xdr:colOff>201083</xdr:colOff>
      <xdr:row>7</xdr:row>
      <xdr:rowOff>158755</xdr:rowOff>
    </xdr:from>
    <xdr:to>
      <xdr:col>9</xdr:col>
      <xdr:colOff>157479</xdr:colOff>
      <xdr:row>15</xdr:row>
      <xdr:rowOff>12705</xdr:rowOff>
    </xdr:to>
    <xdr:sp macro="" textlink="">
      <xdr:nvSpPr>
        <xdr:cNvPr id="139" name="Rectangle: Rounded Corners 138">
          <a:extLst>
            <a:ext uri="{FF2B5EF4-FFF2-40B4-BE49-F238E27FC236}">
              <a16:creationId xmlns:a16="http://schemas.microsoft.com/office/drawing/2014/main" id="{536F9D45-6B6B-4140-BC68-A431FF46393D}"/>
            </a:ext>
          </a:extLst>
        </xdr:cNvPr>
        <xdr:cNvSpPr/>
      </xdr:nvSpPr>
      <xdr:spPr>
        <a:xfrm>
          <a:off x="3323166" y="1418172"/>
          <a:ext cx="2454063" cy="1293283"/>
        </a:xfrm>
        <a:prstGeom prst="roundRect">
          <a:avLst>
            <a:gd name="adj" fmla="val 9269"/>
          </a:avLst>
        </a:prstGeom>
        <a:solidFill>
          <a:srgbClr val="091A2C"/>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l" defTabSz="914400" rtl="0" eaLnBrk="1" latinLnBrk="0" hangingPunct="1"/>
          <a:endParaRPr lang="ru-RU" sz="1100" kern="1200">
            <a:solidFill>
              <a:schemeClr val="lt1"/>
            </a:solidFill>
            <a:latin typeface="+mn-lt"/>
            <a:ea typeface="+mn-ea"/>
            <a:cs typeface="+mn-cs"/>
          </a:endParaRPr>
        </a:p>
      </xdr:txBody>
    </xdr:sp>
    <xdr:clientData/>
  </xdr:twoCellAnchor>
  <xdr:twoCellAnchor>
    <xdr:from>
      <xdr:col>5</xdr:col>
      <xdr:colOff>496148</xdr:colOff>
      <xdr:row>10</xdr:row>
      <xdr:rowOff>44459</xdr:rowOff>
    </xdr:from>
    <xdr:to>
      <xdr:col>8</xdr:col>
      <xdr:colOff>527898</xdr:colOff>
      <xdr:row>13</xdr:row>
      <xdr:rowOff>140515</xdr:rowOff>
    </xdr:to>
    <xdr:sp macro="" textlink="analysis!B6">
      <xdr:nvSpPr>
        <xdr:cNvPr id="140" name="Rectangle: Rounded Corners 139">
          <a:extLst>
            <a:ext uri="{FF2B5EF4-FFF2-40B4-BE49-F238E27FC236}">
              <a16:creationId xmlns:a16="http://schemas.microsoft.com/office/drawing/2014/main" id="{A2E654E0-7E6F-49A4-9160-A0CDDA43AA7D}"/>
            </a:ext>
          </a:extLst>
        </xdr:cNvPr>
        <xdr:cNvSpPr/>
      </xdr:nvSpPr>
      <xdr:spPr>
        <a:xfrm>
          <a:off x="3618231" y="1843626"/>
          <a:ext cx="1905000" cy="635806"/>
        </a:xfrm>
        <a:prstGeom prst="roundRect">
          <a:avLst>
            <a:gd name="adj" fmla="val 10545"/>
          </a:avLst>
        </a:prstGeom>
        <a:solidFill>
          <a:srgbClr val="0F2439"/>
        </a:solidFill>
        <a:ln>
          <a:solidFill>
            <a:schemeClr val="bg1">
              <a:lumMod val="50000"/>
            </a:schemeClr>
          </a:solid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E80A49DA-DCA5-4C43-BAA0-240E77678341}" type="TxLink">
            <a:rPr lang="en-US" sz="2400" b="0" i="0" u="none" strike="noStrike" kern="1200">
              <a:gradFill>
                <a:gsLst>
                  <a:gs pos="100000">
                    <a:srgbClr val="800080"/>
                  </a:gs>
                  <a:gs pos="0">
                    <a:srgbClr val="FF0000"/>
                  </a:gs>
                </a:gsLst>
                <a:lin ang="8100000" scaled="1"/>
              </a:gradFill>
              <a:latin typeface="Calibri"/>
              <a:ea typeface="+mn-ea"/>
              <a:cs typeface="Calibri"/>
            </a:rPr>
            <a:pPr marL="0" indent="0" algn="ctr" defTabSz="914400" rtl="0" eaLnBrk="1" latinLnBrk="0" hangingPunct="1"/>
            <a:t>8516</a:t>
          </a:fld>
          <a:endParaRPr lang="ru-RU" sz="2400" b="0" i="0" u="none" strike="noStrike" kern="1200">
            <a:gradFill>
              <a:gsLst>
                <a:gs pos="100000">
                  <a:srgbClr val="800080"/>
                </a:gs>
                <a:gs pos="0">
                  <a:srgbClr val="FF0000"/>
                </a:gs>
              </a:gsLst>
              <a:lin ang="8100000" scaled="1"/>
            </a:gradFill>
            <a:latin typeface="Calibri"/>
            <a:ea typeface="+mn-ea"/>
            <a:cs typeface="Calibri"/>
          </a:endParaRPr>
        </a:p>
      </xdr:txBody>
    </xdr:sp>
    <xdr:clientData/>
  </xdr:twoCellAnchor>
  <xdr:twoCellAnchor>
    <xdr:from>
      <xdr:col>6</xdr:col>
      <xdr:colOff>496142</xdr:colOff>
      <xdr:row>8</xdr:row>
      <xdr:rowOff>86788</xdr:rowOff>
    </xdr:from>
    <xdr:to>
      <xdr:col>9</xdr:col>
      <xdr:colOff>496566</xdr:colOff>
      <xdr:row>10</xdr:row>
      <xdr:rowOff>86788</xdr:rowOff>
    </xdr:to>
    <xdr:sp macro="" textlink="analysis!B5">
      <xdr:nvSpPr>
        <xdr:cNvPr id="141" name="TextBox 140">
          <a:extLst>
            <a:ext uri="{FF2B5EF4-FFF2-40B4-BE49-F238E27FC236}">
              <a16:creationId xmlns:a16="http://schemas.microsoft.com/office/drawing/2014/main" id="{3B468C51-B6FF-455F-8A4A-12A862614D74}"/>
            </a:ext>
          </a:extLst>
        </xdr:cNvPr>
        <xdr:cNvSpPr txBox="1"/>
      </xdr:nvSpPr>
      <xdr:spPr>
        <a:xfrm>
          <a:off x="4242642" y="1526121"/>
          <a:ext cx="1873674" cy="359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851AD4A-13F3-462D-9704-65686A9C0C14}" type="TxLink">
            <a:rPr lang="en-US" sz="1400" b="0">
              <a:solidFill>
                <a:schemeClr val="bg1"/>
              </a:solidFill>
              <a:latin typeface="+mn-lt"/>
              <a:ea typeface="+mn-ea"/>
              <a:cs typeface="+mn-cs"/>
            </a:rPr>
            <a:pPr marL="0" indent="0"/>
            <a:t>Dead</a:t>
          </a:fld>
          <a:endParaRPr lang="en-US" sz="1400" b="0">
            <a:solidFill>
              <a:schemeClr val="bg1"/>
            </a:solidFill>
            <a:latin typeface="+mn-lt"/>
            <a:ea typeface="+mn-ea"/>
            <a:cs typeface="+mn-cs"/>
          </a:endParaRPr>
        </a:p>
      </xdr:txBody>
    </xdr:sp>
    <xdr:clientData/>
  </xdr:twoCellAnchor>
  <xdr:twoCellAnchor>
    <xdr:from>
      <xdr:col>9</xdr:col>
      <xdr:colOff>275170</xdr:colOff>
      <xdr:row>7</xdr:row>
      <xdr:rowOff>158756</xdr:rowOff>
    </xdr:from>
    <xdr:to>
      <xdr:col>13</xdr:col>
      <xdr:colOff>231566</xdr:colOff>
      <xdr:row>15</xdr:row>
      <xdr:rowOff>12706</xdr:rowOff>
    </xdr:to>
    <xdr:sp macro="" textlink="">
      <xdr:nvSpPr>
        <xdr:cNvPr id="142" name="Rectangle: Rounded Corners 141">
          <a:extLst>
            <a:ext uri="{FF2B5EF4-FFF2-40B4-BE49-F238E27FC236}">
              <a16:creationId xmlns:a16="http://schemas.microsoft.com/office/drawing/2014/main" id="{79442703-7062-4D45-BE13-F242EBB98539}"/>
            </a:ext>
          </a:extLst>
        </xdr:cNvPr>
        <xdr:cNvSpPr/>
      </xdr:nvSpPr>
      <xdr:spPr>
        <a:xfrm>
          <a:off x="5894920" y="1418173"/>
          <a:ext cx="2454063" cy="1293283"/>
        </a:xfrm>
        <a:prstGeom prst="roundRect">
          <a:avLst>
            <a:gd name="adj" fmla="val 9269"/>
          </a:avLst>
        </a:prstGeom>
        <a:solidFill>
          <a:srgbClr val="091A2C"/>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l" defTabSz="914400" rtl="0" eaLnBrk="1" latinLnBrk="0" hangingPunct="1"/>
          <a:endParaRPr lang="ru-RU" sz="1100" kern="1200">
            <a:solidFill>
              <a:schemeClr val="lt1"/>
            </a:solidFill>
            <a:latin typeface="+mn-lt"/>
            <a:ea typeface="+mn-ea"/>
            <a:cs typeface="+mn-cs"/>
          </a:endParaRPr>
        </a:p>
      </xdr:txBody>
    </xdr:sp>
    <xdr:clientData/>
  </xdr:twoCellAnchor>
  <xdr:twoCellAnchor>
    <xdr:from>
      <xdr:col>9</xdr:col>
      <xdr:colOff>570235</xdr:colOff>
      <xdr:row>10</xdr:row>
      <xdr:rowOff>44460</xdr:rowOff>
    </xdr:from>
    <xdr:to>
      <xdr:col>12</xdr:col>
      <xdr:colOff>601985</xdr:colOff>
      <xdr:row>13</xdr:row>
      <xdr:rowOff>140516</xdr:rowOff>
    </xdr:to>
    <xdr:sp macro="" textlink="analysis!$C$6">
      <xdr:nvSpPr>
        <xdr:cNvPr id="143" name="Rectangle: Rounded Corners 142">
          <a:extLst>
            <a:ext uri="{FF2B5EF4-FFF2-40B4-BE49-F238E27FC236}">
              <a16:creationId xmlns:a16="http://schemas.microsoft.com/office/drawing/2014/main" id="{FF95938A-0608-461F-B99D-7BBE7BCEFCCE}"/>
            </a:ext>
          </a:extLst>
        </xdr:cNvPr>
        <xdr:cNvSpPr/>
      </xdr:nvSpPr>
      <xdr:spPr>
        <a:xfrm>
          <a:off x="6189985" y="1843627"/>
          <a:ext cx="1905000" cy="635806"/>
        </a:xfrm>
        <a:prstGeom prst="roundRect">
          <a:avLst>
            <a:gd name="adj" fmla="val 10545"/>
          </a:avLst>
        </a:prstGeom>
        <a:solidFill>
          <a:srgbClr val="0F2439"/>
        </a:solidFill>
        <a:ln>
          <a:solidFill>
            <a:schemeClr val="bg1">
              <a:lumMod val="50000"/>
            </a:schemeClr>
          </a:solid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87BCDEB5-9DB5-4859-956B-9D4B44C867EA}" type="TxLink">
            <a:rPr lang="en-US" sz="2400" b="0" i="0" u="none" strike="noStrike" kern="1200">
              <a:gradFill>
                <a:gsLst>
                  <a:gs pos="100000">
                    <a:srgbClr val="800080"/>
                  </a:gs>
                  <a:gs pos="0">
                    <a:srgbClr val="FF0000"/>
                  </a:gs>
                </a:gsLst>
                <a:lin ang="8100000" scaled="1"/>
              </a:gradFill>
              <a:latin typeface="Calibri"/>
              <a:ea typeface="+mn-ea"/>
              <a:cs typeface="Calibri"/>
            </a:rPr>
            <a:pPr marL="0" indent="0" algn="ctr" defTabSz="914400" rtl="0" eaLnBrk="1" latinLnBrk="0" hangingPunct="1"/>
            <a:t>10068</a:t>
          </a:fld>
          <a:endParaRPr lang="ru-RU" sz="2400" b="0" i="0" u="none" strike="noStrike" kern="1200">
            <a:gradFill>
              <a:gsLst>
                <a:gs pos="100000">
                  <a:srgbClr val="800080"/>
                </a:gs>
                <a:gs pos="0">
                  <a:srgbClr val="FF0000"/>
                </a:gs>
              </a:gsLst>
              <a:lin ang="8100000" scaled="1"/>
            </a:gradFill>
            <a:latin typeface="Calibri"/>
            <a:ea typeface="+mn-ea"/>
            <a:cs typeface="Calibri"/>
          </a:endParaRPr>
        </a:p>
      </xdr:txBody>
    </xdr:sp>
    <xdr:clientData/>
  </xdr:twoCellAnchor>
  <xdr:twoCellAnchor>
    <xdr:from>
      <xdr:col>10</xdr:col>
      <xdr:colOff>570229</xdr:colOff>
      <xdr:row>8</xdr:row>
      <xdr:rowOff>86789</xdr:rowOff>
    </xdr:from>
    <xdr:to>
      <xdr:col>13</xdr:col>
      <xdr:colOff>570653</xdr:colOff>
      <xdr:row>10</xdr:row>
      <xdr:rowOff>86789</xdr:rowOff>
    </xdr:to>
    <xdr:sp macro="" textlink="analysis!$C$5">
      <xdr:nvSpPr>
        <xdr:cNvPr id="144" name="TextBox 143">
          <a:extLst>
            <a:ext uri="{FF2B5EF4-FFF2-40B4-BE49-F238E27FC236}">
              <a16:creationId xmlns:a16="http://schemas.microsoft.com/office/drawing/2014/main" id="{FB96B641-CE10-45EE-B41C-C40EE132DE76}"/>
            </a:ext>
          </a:extLst>
        </xdr:cNvPr>
        <xdr:cNvSpPr txBox="1"/>
      </xdr:nvSpPr>
      <xdr:spPr>
        <a:xfrm>
          <a:off x="6814396" y="1526122"/>
          <a:ext cx="1873674" cy="359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0">
              <a:solidFill>
                <a:schemeClr val="bg1"/>
              </a:solidFill>
              <a:latin typeface="+mn-lt"/>
              <a:ea typeface="+mn-ea"/>
              <a:cs typeface="+mn-cs"/>
            </a:rPr>
            <a:t>Injured</a:t>
          </a:r>
        </a:p>
        <a:p>
          <a:pPr marL="0" indent="0"/>
          <a:endParaRPr lang="en-US" sz="1400" b="0">
            <a:solidFill>
              <a:schemeClr val="bg1"/>
            </a:solidFill>
            <a:latin typeface="+mn-lt"/>
            <a:ea typeface="+mn-ea"/>
            <a:cs typeface="+mn-cs"/>
          </a:endParaRPr>
        </a:p>
      </xdr:txBody>
    </xdr:sp>
    <xdr:clientData/>
  </xdr:twoCellAnchor>
  <xdr:twoCellAnchor editAs="oneCell">
    <xdr:from>
      <xdr:col>13</xdr:col>
      <xdr:colOff>486831</xdr:colOff>
      <xdr:row>3</xdr:row>
      <xdr:rowOff>84665</xdr:rowOff>
    </xdr:from>
    <xdr:to>
      <xdr:col>16</xdr:col>
      <xdr:colOff>507999</xdr:colOff>
      <xdr:row>6</xdr:row>
      <xdr:rowOff>137583</xdr:rowOff>
    </xdr:to>
    <mc:AlternateContent xmlns:mc="http://schemas.openxmlformats.org/markup-compatibility/2006" xmlns:a14="http://schemas.microsoft.com/office/drawing/2010/main">
      <mc:Choice Requires="a14">
        <xdr:graphicFrame macro="">
          <xdr:nvGraphicFramePr>
            <xdr:cNvPr id="145" name="Year 1">
              <a:extLst>
                <a:ext uri="{FF2B5EF4-FFF2-40B4-BE49-F238E27FC236}">
                  <a16:creationId xmlns:a16="http://schemas.microsoft.com/office/drawing/2014/main" id="{FE44E9F3-1E57-4A3B-9543-9DA3076EDB99}"/>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8535456" y="632353"/>
              <a:ext cx="1878543" cy="6006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232832</xdr:colOff>
      <xdr:row>18</xdr:row>
      <xdr:rowOff>74083</xdr:rowOff>
    </xdr:from>
    <xdr:to>
      <xdr:col>8</xdr:col>
      <xdr:colOff>63500</xdr:colOff>
      <xdr:row>33</xdr:row>
      <xdr:rowOff>31750</xdr:rowOff>
    </xdr:to>
    <xdr:graphicFrame macro="">
      <xdr:nvGraphicFramePr>
        <xdr:cNvPr id="4" name="Chart 3">
          <a:extLst>
            <a:ext uri="{FF2B5EF4-FFF2-40B4-BE49-F238E27FC236}">
              <a16:creationId xmlns:a16="http://schemas.microsoft.com/office/drawing/2014/main" id="{C7CE5DFB-C1EE-4459-B068-7ADBE2BD67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563876</xdr:colOff>
      <xdr:row>20</xdr:row>
      <xdr:rowOff>59268</xdr:rowOff>
    </xdr:from>
    <xdr:to>
      <xdr:col>11</xdr:col>
      <xdr:colOff>42330</xdr:colOff>
      <xdr:row>22</xdr:row>
      <xdr:rowOff>84662</xdr:rowOff>
    </xdr:to>
    <xdr:sp macro="" textlink="analysis!$J$9">
      <xdr:nvSpPr>
        <xdr:cNvPr id="6" name="TextBox 5">
          <a:extLst>
            <a:ext uri="{FF2B5EF4-FFF2-40B4-BE49-F238E27FC236}">
              <a16:creationId xmlns:a16="http://schemas.microsoft.com/office/drawing/2014/main" id="{DD4CEA4C-3150-73A2-1743-871A16FBE65C}"/>
            </a:ext>
          </a:extLst>
        </xdr:cNvPr>
        <xdr:cNvSpPr txBox="1"/>
      </xdr:nvSpPr>
      <xdr:spPr>
        <a:xfrm>
          <a:off x="6183626" y="3657601"/>
          <a:ext cx="727287" cy="385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8C96E04-837F-47FF-9D2D-0565B44FE44A}" type="TxLink">
            <a:rPr lang="en-US" sz="1400" b="0">
              <a:solidFill>
                <a:schemeClr val="bg1"/>
              </a:solidFill>
              <a:latin typeface="+mn-lt"/>
              <a:ea typeface="+mn-ea"/>
              <a:cs typeface="+mn-cs"/>
            </a:rPr>
            <a:pPr marL="0" indent="0"/>
            <a:t>Rail</a:t>
          </a:fld>
          <a:endParaRPr lang="en-US" sz="1400" b="0">
            <a:solidFill>
              <a:schemeClr val="bg1"/>
            </a:solidFill>
            <a:latin typeface="+mn-lt"/>
            <a:ea typeface="+mn-ea"/>
            <a:cs typeface="+mn-cs"/>
          </a:endParaRPr>
        </a:p>
      </xdr:txBody>
    </xdr:sp>
    <xdr:clientData/>
  </xdr:twoCellAnchor>
  <xdr:twoCellAnchor>
    <xdr:from>
      <xdr:col>11</xdr:col>
      <xdr:colOff>179917</xdr:colOff>
      <xdr:row>19</xdr:row>
      <xdr:rowOff>91023</xdr:rowOff>
    </xdr:from>
    <xdr:to>
      <xdr:col>13</xdr:col>
      <xdr:colOff>74083</xdr:colOff>
      <xdr:row>23</xdr:row>
      <xdr:rowOff>7163</xdr:rowOff>
    </xdr:to>
    <xdr:sp macro="" textlink="analysis!$K$9">
      <xdr:nvSpPr>
        <xdr:cNvPr id="8" name="Rectangle: Rounded Corners 7">
          <a:extLst>
            <a:ext uri="{FF2B5EF4-FFF2-40B4-BE49-F238E27FC236}">
              <a16:creationId xmlns:a16="http://schemas.microsoft.com/office/drawing/2014/main" id="{D25483FB-C1FE-0E3E-448E-7499A159B5A5}"/>
            </a:ext>
          </a:extLst>
        </xdr:cNvPr>
        <xdr:cNvSpPr/>
      </xdr:nvSpPr>
      <xdr:spPr>
        <a:xfrm>
          <a:off x="7048500" y="3509440"/>
          <a:ext cx="1143000" cy="635806"/>
        </a:xfrm>
        <a:prstGeom prst="roundRect">
          <a:avLst>
            <a:gd name="adj" fmla="val 10545"/>
          </a:avLst>
        </a:prstGeom>
        <a:solidFill>
          <a:srgbClr val="0F2439"/>
        </a:solidFill>
        <a:ln>
          <a:solidFill>
            <a:schemeClr val="bg1">
              <a:lumMod val="50000"/>
            </a:schemeClr>
          </a:solid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CF68776A-E862-4E37-9558-AF9932ADBDAF}" type="TxLink">
            <a:rPr lang="en-US" sz="2400" b="0" i="0" u="none" strike="noStrike" kern="1200">
              <a:gradFill>
                <a:gsLst>
                  <a:gs pos="100000">
                    <a:srgbClr val="800080"/>
                  </a:gs>
                  <a:gs pos="0">
                    <a:srgbClr val="FF0000"/>
                  </a:gs>
                </a:gsLst>
                <a:lin ang="8100000" scaled="1"/>
              </a:gradFill>
              <a:latin typeface="Calibri"/>
              <a:ea typeface="+mn-ea"/>
              <a:cs typeface="Calibri"/>
            </a:rPr>
            <a:pPr marL="0" indent="0" algn="ctr" defTabSz="914400" rtl="0" eaLnBrk="1" latinLnBrk="0" hangingPunct="1"/>
            <a:t>402</a:t>
          </a:fld>
          <a:endParaRPr lang="ru-RU" sz="2400" b="0" i="0" u="none" strike="noStrike" kern="1200">
            <a:gradFill>
              <a:gsLst>
                <a:gs pos="100000">
                  <a:srgbClr val="800080"/>
                </a:gs>
                <a:gs pos="0">
                  <a:srgbClr val="FF0000"/>
                </a:gs>
              </a:gsLst>
              <a:lin ang="8100000" scaled="1"/>
            </a:gradFill>
            <a:latin typeface="Calibri"/>
            <a:ea typeface="+mn-ea"/>
            <a:cs typeface="Calibri"/>
          </a:endParaRPr>
        </a:p>
      </xdr:txBody>
    </xdr:sp>
    <xdr:clientData/>
  </xdr:twoCellAnchor>
  <xdr:twoCellAnchor>
    <xdr:from>
      <xdr:col>9</xdr:col>
      <xdr:colOff>536357</xdr:colOff>
      <xdr:row>24</xdr:row>
      <xdr:rowOff>158754</xdr:rowOff>
    </xdr:from>
    <xdr:to>
      <xdr:col>11</xdr:col>
      <xdr:colOff>14811</xdr:colOff>
      <xdr:row>27</xdr:row>
      <xdr:rowOff>4232</xdr:rowOff>
    </xdr:to>
    <xdr:sp macro="" textlink="analysis!$J$10">
      <xdr:nvSpPr>
        <xdr:cNvPr id="9" name="TextBox 8">
          <a:extLst>
            <a:ext uri="{FF2B5EF4-FFF2-40B4-BE49-F238E27FC236}">
              <a16:creationId xmlns:a16="http://schemas.microsoft.com/office/drawing/2014/main" id="{746FE2D2-0691-F694-54DD-86E83D313A1A}"/>
            </a:ext>
          </a:extLst>
        </xdr:cNvPr>
        <xdr:cNvSpPr txBox="1"/>
      </xdr:nvSpPr>
      <xdr:spPr>
        <a:xfrm>
          <a:off x="6156107" y="4476754"/>
          <a:ext cx="727287" cy="385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EA36320-2776-4AAC-A173-C7ABE8254B3C}" type="TxLink">
            <a:rPr lang="en-US" sz="1400" b="0">
              <a:solidFill>
                <a:schemeClr val="bg1"/>
              </a:solidFill>
              <a:latin typeface="+mn-lt"/>
              <a:ea typeface="+mn-ea"/>
              <a:cs typeface="+mn-cs"/>
            </a:rPr>
            <a:pPr marL="0" indent="0"/>
            <a:t>River</a:t>
          </a:fld>
          <a:endParaRPr lang="en-US" sz="1400" b="0">
            <a:solidFill>
              <a:schemeClr val="bg1"/>
            </a:solidFill>
            <a:latin typeface="+mn-lt"/>
            <a:ea typeface="+mn-ea"/>
            <a:cs typeface="+mn-cs"/>
          </a:endParaRPr>
        </a:p>
      </xdr:txBody>
    </xdr:sp>
    <xdr:clientData/>
  </xdr:twoCellAnchor>
  <xdr:twoCellAnchor>
    <xdr:from>
      <xdr:col>11</xdr:col>
      <xdr:colOff>152398</xdr:colOff>
      <xdr:row>24</xdr:row>
      <xdr:rowOff>10593</xdr:rowOff>
    </xdr:from>
    <xdr:to>
      <xdr:col>13</xdr:col>
      <xdr:colOff>46564</xdr:colOff>
      <xdr:row>27</xdr:row>
      <xdr:rowOff>106649</xdr:rowOff>
    </xdr:to>
    <xdr:sp macro="" textlink="analysis!$K$10">
      <xdr:nvSpPr>
        <xdr:cNvPr id="10" name="Rectangle: Rounded Corners 9">
          <a:extLst>
            <a:ext uri="{FF2B5EF4-FFF2-40B4-BE49-F238E27FC236}">
              <a16:creationId xmlns:a16="http://schemas.microsoft.com/office/drawing/2014/main" id="{435F8F78-6268-0796-F859-4DFA42F82985}"/>
            </a:ext>
          </a:extLst>
        </xdr:cNvPr>
        <xdr:cNvSpPr/>
      </xdr:nvSpPr>
      <xdr:spPr>
        <a:xfrm>
          <a:off x="7020981" y="4328593"/>
          <a:ext cx="1143000" cy="635806"/>
        </a:xfrm>
        <a:prstGeom prst="roundRect">
          <a:avLst>
            <a:gd name="adj" fmla="val 10545"/>
          </a:avLst>
        </a:prstGeom>
        <a:solidFill>
          <a:srgbClr val="0F2439"/>
        </a:solidFill>
        <a:ln>
          <a:solidFill>
            <a:schemeClr val="bg1">
              <a:lumMod val="50000"/>
            </a:schemeClr>
          </a:solid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6FAEE73C-F3D3-4427-B5D2-356EF5AAE1CA}" type="TxLink">
            <a:rPr lang="en-US" sz="2400" b="0" i="0" u="none" strike="noStrike" kern="1200">
              <a:gradFill>
                <a:gsLst>
                  <a:gs pos="100000">
                    <a:srgbClr val="800080"/>
                  </a:gs>
                  <a:gs pos="0">
                    <a:srgbClr val="FF0000"/>
                  </a:gs>
                </a:gsLst>
                <a:lin ang="8100000" scaled="1"/>
              </a:gradFill>
              <a:latin typeface="Calibri"/>
              <a:ea typeface="+mn-ea"/>
              <a:cs typeface="Calibri"/>
            </a:rPr>
            <a:pPr marL="0" indent="0" algn="ctr" defTabSz="914400" rtl="0" eaLnBrk="1" latinLnBrk="0" hangingPunct="1"/>
            <a:t>182</a:t>
          </a:fld>
          <a:endParaRPr lang="ru-RU" sz="2400" b="0" i="0" u="none" strike="noStrike" kern="1200">
            <a:gradFill>
              <a:gsLst>
                <a:gs pos="100000">
                  <a:srgbClr val="800080"/>
                </a:gs>
                <a:gs pos="0">
                  <a:srgbClr val="FF0000"/>
                </a:gs>
              </a:gsLst>
              <a:lin ang="8100000" scaled="1"/>
            </a:gradFill>
            <a:latin typeface="Calibri"/>
            <a:ea typeface="+mn-ea"/>
            <a:cs typeface="Calibri"/>
          </a:endParaRPr>
        </a:p>
      </xdr:txBody>
    </xdr:sp>
    <xdr:clientData/>
  </xdr:twoCellAnchor>
  <xdr:twoCellAnchor>
    <xdr:from>
      <xdr:col>9</xdr:col>
      <xdr:colOff>508838</xdr:colOff>
      <xdr:row>29</xdr:row>
      <xdr:rowOff>78315</xdr:rowOff>
    </xdr:from>
    <xdr:to>
      <xdr:col>10</xdr:col>
      <xdr:colOff>611708</xdr:colOff>
      <xdr:row>31</xdr:row>
      <xdr:rowOff>103709</xdr:rowOff>
    </xdr:to>
    <xdr:sp macro="" textlink="analysis!J11">
      <xdr:nvSpPr>
        <xdr:cNvPr id="11" name="TextBox 10">
          <a:extLst>
            <a:ext uri="{FF2B5EF4-FFF2-40B4-BE49-F238E27FC236}">
              <a16:creationId xmlns:a16="http://schemas.microsoft.com/office/drawing/2014/main" id="{6AAA7DA6-46F7-266F-D5A1-D44A8F1DD93F}"/>
            </a:ext>
          </a:extLst>
        </xdr:cNvPr>
        <xdr:cNvSpPr txBox="1"/>
      </xdr:nvSpPr>
      <xdr:spPr>
        <a:xfrm>
          <a:off x="6128588" y="5295898"/>
          <a:ext cx="727287" cy="385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245FA08-6654-4DD4-8607-CF93CE241EA5}" type="TxLink">
            <a:rPr lang="en-US" sz="1400" b="0">
              <a:solidFill>
                <a:schemeClr val="bg1"/>
              </a:solidFill>
              <a:latin typeface="+mn-lt"/>
              <a:ea typeface="+mn-ea"/>
              <a:cs typeface="+mn-cs"/>
            </a:rPr>
            <a:pPr marL="0" indent="0"/>
            <a:t>Road</a:t>
          </a:fld>
          <a:endParaRPr lang="en-US" sz="1400" b="0">
            <a:solidFill>
              <a:schemeClr val="bg1"/>
            </a:solidFill>
            <a:latin typeface="+mn-lt"/>
            <a:ea typeface="+mn-ea"/>
            <a:cs typeface="+mn-cs"/>
          </a:endParaRPr>
        </a:p>
      </xdr:txBody>
    </xdr:sp>
    <xdr:clientData/>
  </xdr:twoCellAnchor>
  <xdr:twoCellAnchor>
    <xdr:from>
      <xdr:col>11</xdr:col>
      <xdr:colOff>124879</xdr:colOff>
      <xdr:row>28</xdr:row>
      <xdr:rowOff>110070</xdr:rowOff>
    </xdr:from>
    <xdr:to>
      <xdr:col>13</xdr:col>
      <xdr:colOff>19045</xdr:colOff>
      <xdr:row>32</xdr:row>
      <xdr:rowOff>26210</xdr:rowOff>
    </xdr:to>
    <xdr:sp macro="" textlink="analysis!$K$11">
      <xdr:nvSpPr>
        <xdr:cNvPr id="12" name="Rectangle: Rounded Corners 11">
          <a:extLst>
            <a:ext uri="{FF2B5EF4-FFF2-40B4-BE49-F238E27FC236}">
              <a16:creationId xmlns:a16="http://schemas.microsoft.com/office/drawing/2014/main" id="{C9AAF362-81C7-6E6D-47AF-545C74D94AA3}"/>
            </a:ext>
          </a:extLst>
        </xdr:cNvPr>
        <xdr:cNvSpPr/>
      </xdr:nvSpPr>
      <xdr:spPr>
        <a:xfrm>
          <a:off x="6993462" y="5147737"/>
          <a:ext cx="1143000" cy="635806"/>
        </a:xfrm>
        <a:prstGeom prst="roundRect">
          <a:avLst>
            <a:gd name="adj" fmla="val 10545"/>
          </a:avLst>
        </a:prstGeom>
        <a:solidFill>
          <a:srgbClr val="0F2439"/>
        </a:solidFill>
        <a:ln>
          <a:solidFill>
            <a:schemeClr val="bg1">
              <a:lumMod val="50000"/>
            </a:schemeClr>
          </a:solid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1F624E67-46DE-43F2-8FD6-A787625CCE2B}" type="TxLink">
            <a:rPr lang="en-US" sz="2400" b="0" i="0" u="none" strike="noStrike" kern="1200">
              <a:gradFill>
                <a:gsLst>
                  <a:gs pos="100000">
                    <a:srgbClr val="800080"/>
                  </a:gs>
                  <a:gs pos="0">
                    <a:srgbClr val="FF0000"/>
                  </a:gs>
                </a:gsLst>
                <a:lin ang="8100000" scaled="1"/>
              </a:gradFill>
              <a:latin typeface="Calibri"/>
              <a:ea typeface="+mn-ea"/>
              <a:cs typeface="Calibri"/>
            </a:rPr>
            <a:pPr marL="0" indent="0" algn="ctr" defTabSz="914400" rtl="0" eaLnBrk="1" latinLnBrk="0" hangingPunct="1"/>
            <a:t>5629</a:t>
          </a:fld>
          <a:endParaRPr lang="ru-RU" sz="2400" b="0" i="0" u="none" strike="noStrike" kern="1200">
            <a:gradFill>
              <a:gsLst>
                <a:gs pos="100000">
                  <a:srgbClr val="800080"/>
                </a:gs>
                <a:gs pos="0">
                  <a:srgbClr val="FF0000"/>
                </a:gs>
              </a:gsLst>
              <a:lin ang="8100000" scaled="1"/>
            </a:gradFill>
            <a:latin typeface="Calibri"/>
            <a:ea typeface="+mn-ea"/>
            <a:cs typeface="Calibri"/>
          </a:endParaRPr>
        </a:p>
      </xdr:txBody>
    </xdr:sp>
    <xdr:clientData/>
  </xdr:twoCellAnchor>
  <xdr:twoCellAnchor>
    <xdr:from>
      <xdr:col>2</xdr:col>
      <xdr:colOff>362794</xdr:colOff>
      <xdr:row>8</xdr:row>
      <xdr:rowOff>91018</xdr:rowOff>
    </xdr:from>
    <xdr:to>
      <xdr:col>5</xdr:col>
      <xdr:colOff>363218</xdr:colOff>
      <xdr:row>10</xdr:row>
      <xdr:rowOff>91018</xdr:rowOff>
    </xdr:to>
    <xdr:sp macro="" textlink="analysis!B5">
      <xdr:nvSpPr>
        <xdr:cNvPr id="13" name="TextBox 12">
          <a:extLst>
            <a:ext uri="{FF2B5EF4-FFF2-40B4-BE49-F238E27FC236}">
              <a16:creationId xmlns:a16="http://schemas.microsoft.com/office/drawing/2014/main" id="{7FC8091F-69E8-595A-3864-DFFBAADAD7D6}"/>
            </a:ext>
          </a:extLst>
        </xdr:cNvPr>
        <xdr:cNvSpPr txBox="1"/>
      </xdr:nvSpPr>
      <xdr:spPr>
        <a:xfrm>
          <a:off x="1611627" y="1530351"/>
          <a:ext cx="1873674" cy="359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0">
              <a:solidFill>
                <a:schemeClr val="bg1"/>
              </a:solidFill>
              <a:latin typeface="+mn-lt"/>
              <a:ea typeface="+mn-ea"/>
              <a:cs typeface="+mn-cs"/>
            </a:rPr>
            <a:t>Accident</a:t>
          </a:r>
        </a:p>
      </xdr:txBody>
    </xdr:sp>
    <xdr:clientData/>
  </xdr:twoCellAnchor>
  <xdr:twoCellAnchor>
    <xdr:from>
      <xdr:col>9</xdr:col>
      <xdr:colOff>613833</xdr:colOff>
      <xdr:row>16</xdr:row>
      <xdr:rowOff>63502</xdr:rowOff>
    </xdr:from>
    <xdr:to>
      <xdr:col>12</xdr:col>
      <xdr:colOff>243416</xdr:colOff>
      <xdr:row>18</xdr:row>
      <xdr:rowOff>148164</xdr:rowOff>
    </xdr:to>
    <xdr:sp macro="" textlink="analysis!B5">
      <xdr:nvSpPr>
        <xdr:cNvPr id="14" name="TextBox 13">
          <a:extLst>
            <a:ext uri="{FF2B5EF4-FFF2-40B4-BE49-F238E27FC236}">
              <a16:creationId xmlns:a16="http://schemas.microsoft.com/office/drawing/2014/main" id="{7ECC29A8-D578-1464-EB86-1DEC335AED6E}"/>
            </a:ext>
          </a:extLst>
        </xdr:cNvPr>
        <xdr:cNvSpPr txBox="1"/>
      </xdr:nvSpPr>
      <xdr:spPr>
        <a:xfrm>
          <a:off x="6233583" y="2942169"/>
          <a:ext cx="1502833" cy="444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0">
              <a:solidFill>
                <a:schemeClr val="bg1"/>
              </a:solidFill>
              <a:latin typeface="+mn-lt"/>
              <a:ea typeface="+mn-ea"/>
              <a:cs typeface="+mn-cs"/>
            </a:rPr>
            <a:t>Transportation</a:t>
          </a:r>
        </a:p>
      </xdr:txBody>
    </xdr:sp>
    <xdr:clientData/>
  </xdr:twoCellAnchor>
  <xdr:twoCellAnchor>
    <xdr:from>
      <xdr:col>13</xdr:col>
      <xdr:colOff>529166</xdr:colOff>
      <xdr:row>21</xdr:row>
      <xdr:rowOff>23811</xdr:rowOff>
    </xdr:from>
    <xdr:to>
      <xdr:col>22</xdr:col>
      <xdr:colOff>455084</xdr:colOff>
      <xdr:row>33</xdr:row>
      <xdr:rowOff>10582</xdr:rowOff>
    </xdr:to>
    <xdr:graphicFrame macro="">
      <xdr:nvGraphicFramePr>
        <xdr:cNvPr id="15" name="Chart 14">
          <a:extLst>
            <a:ext uri="{FF2B5EF4-FFF2-40B4-BE49-F238E27FC236}">
              <a16:creationId xmlns:a16="http://schemas.microsoft.com/office/drawing/2014/main" id="{85149D8F-93D0-44DD-8A30-80EAC2C428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529166</xdr:colOff>
      <xdr:row>8</xdr:row>
      <xdr:rowOff>95251</xdr:rowOff>
    </xdr:from>
    <xdr:to>
      <xdr:col>22</xdr:col>
      <xdr:colOff>370417</xdr:colOff>
      <xdr:row>17</xdr:row>
      <xdr:rowOff>127001</xdr:rowOff>
    </xdr:to>
    <mc:AlternateContent xmlns:mc="http://schemas.openxmlformats.org/markup-compatibility/2006">
      <mc:Choice xmlns:cx2="http://schemas.microsoft.com/office/drawing/2015/10/21/chartex" Requires="cx2">
        <xdr:graphicFrame macro="">
          <xdr:nvGraphicFramePr>
            <xdr:cNvPr id="16" name="Chart 15">
              <a:extLst>
                <a:ext uri="{FF2B5EF4-FFF2-40B4-BE49-F238E27FC236}">
                  <a16:creationId xmlns:a16="http://schemas.microsoft.com/office/drawing/2014/main" id="{9E78D4E3-C722-48A2-90B9-0C874D8EDB8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8619066" y="1568451"/>
              <a:ext cx="5562601" cy="1689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560917</xdr:colOff>
      <xdr:row>4</xdr:row>
      <xdr:rowOff>46565</xdr:rowOff>
    </xdr:from>
    <xdr:to>
      <xdr:col>24</xdr:col>
      <xdr:colOff>412751</xdr:colOff>
      <xdr:row>8</xdr:row>
      <xdr:rowOff>84668</xdr:rowOff>
    </xdr:to>
    <xdr:sp macro="" textlink="">
      <xdr:nvSpPr>
        <xdr:cNvPr id="17" name="TextBox 16">
          <a:extLst>
            <a:ext uri="{FF2B5EF4-FFF2-40B4-BE49-F238E27FC236}">
              <a16:creationId xmlns:a16="http://schemas.microsoft.com/office/drawing/2014/main" id="{126FE41D-CF67-1B98-E7E1-D77DABB665BC}"/>
            </a:ext>
          </a:extLst>
        </xdr:cNvPr>
        <xdr:cNvSpPr txBox="1"/>
      </xdr:nvSpPr>
      <xdr:spPr>
        <a:xfrm>
          <a:off x="11176000" y="766232"/>
          <a:ext cx="4339168" cy="757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gradFill>
                <a:gsLst>
                  <a:gs pos="0">
                    <a:schemeClr val="accent1">
                      <a:lumMod val="50000"/>
                    </a:schemeClr>
                  </a:gs>
                  <a:gs pos="98000">
                    <a:srgbClr val="800080"/>
                  </a:gs>
                </a:gsLst>
                <a:path path="circle">
                  <a:fillToRect l="100000" t="100000"/>
                </a:path>
              </a:gradFill>
              <a:latin typeface="+mn-lt"/>
            </a:rPr>
            <a:t>We</a:t>
          </a:r>
          <a:r>
            <a:rPr lang="en-US" sz="2400" b="1" baseline="0">
              <a:gradFill>
                <a:gsLst>
                  <a:gs pos="0">
                    <a:schemeClr val="accent1">
                      <a:lumMod val="50000"/>
                    </a:schemeClr>
                  </a:gs>
                  <a:gs pos="98000">
                    <a:srgbClr val="800080"/>
                  </a:gs>
                </a:gsLst>
                <a:path path="circle">
                  <a:fillToRect l="100000" t="100000"/>
                </a:path>
              </a:gradFill>
              <a:latin typeface="+mn-lt"/>
            </a:rPr>
            <a:t> Demand  Safe Road</a:t>
          </a:r>
          <a:endParaRPr lang="ru-RU" sz="2000" b="1">
            <a:gradFill>
              <a:gsLst>
                <a:gs pos="0">
                  <a:schemeClr val="accent1">
                    <a:lumMod val="50000"/>
                  </a:schemeClr>
                </a:gs>
                <a:gs pos="98000">
                  <a:srgbClr val="800080"/>
                </a:gs>
              </a:gsLst>
              <a:path path="circle">
                <a:fillToRect l="100000" t="100000"/>
              </a:path>
            </a:gradFill>
            <a:latin typeface="+mn-lt"/>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asir\Desktop\Road%20to%20analyst\Excel%20templates\excel-crm-dashboard-template.xlsx" TargetMode="External"/><Relationship Id="rId1" Type="http://schemas.openxmlformats.org/officeDocument/2006/relationships/externalLinkPath" Target="/Users/nasir/Desktop/Road%20to%20analyst/Excel%20templates/excel-crm-dashboard-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SHBOARD"/>
      <sheetName val="ALL ORDERS"/>
      <sheetName val="ORDER"/>
      <sheetName val="Control"/>
      <sheetName val="Personnel"/>
      <sheetName val="Processing"/>
      <sheetName val="Today"/>
      <sheetName val="Data"/>
      <sheetName val="EMPLOYEES"/>
      <sheetName val="BALANCE"/>
      <sheetName val="SERVICES PROVIDED"/>
      <sheetName val="ADDEMPLOYEES"/>
      <sheetName val="Customer Database"/>
      <sheetName val="Employee Database"/>
      <sheetName val="KPI"/>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sir Uddin" refreshedDate="45225.792017939813" createdVersion="8" refreshedVersion="8" minRefreshableVersion="3" recordCount="18" xr:uid="{6279BDBA-D595-45AA-AF08-A99CA7F86711}">
  <cacheSource type="worksheet">
    <worksheetSource name="vehicletypes"/>
  </cacheSource>
  <cacheFields count="3">
    <cacheField name="Year" numFmtId="0">
      <sharedItems containsSemiMixedTypes="0" containsString="0" containsNumber="1" containsInteger="1" minValue="2019" maxValue="2021" count="3">
        <n v="2019"/>
        <n v="2020"/>
        <n v="2021"/>
      </sharedItems>
    </cacheField>
    <cacheField name="Vehicle " numFmtId="0">
      <sharedItems count="6">
        <s v="Bus"/>
        <s v="Truck"/>
        <s v="Jip"/>
        <s v="bike"/>
        <s v="easy bike"/>
        <s v="others"/>
      </sharedItems>
    </cacheField>
    <cacheField name="accident ratio" numFmtId="9">
      <sharedItems containsSemiMixedTypes="0" containsString="0" containsNumber="1" minValue="5.2200000000000003E-2" maxValue="0.3" count="18">
        <n v="0.18990000000000001"/>
        <n v="0.29809999999999998"/>
        <n v="5.2200000000000003E-2"/>
        <n v="0.214"/>
        <n v="0.09"/>
        <n v="0.16"/>
        <n v="0.13120000000000001"/>
        <n v="0.28389999999999999"/>
        <n v="5.4100000000000002E-2"/>
        <n v="0.248"/>
        <n v="9.0800000000000006E-2"/>
        <n v="0.19"/>
        <n v="0.11"/>
        <n v="0.3"/>
        <n v="0.25"/>
        <n v="0.06"/>
        <n v="0.1"/>
        <n v="0.18"/>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sir Uddin" refreshedDate="45225.793254050928" createdVersion="8" refreshedVersion="8" minRefreshableVersion="3" recordCount="33" xr:uid="{00800D05-DE10-409B-9B2D-77137701EE76}">
  <cacheSource type="worksheet">
    <worksheetSource name="Victim"/>
  </cacheSource>
  <cacheFields count="4">
    <cacheField name="year" numFmtId="0">
      <sharedItems containsSemiMixedTypes="0" containsString="0" containsNumber="1" containsInteger="1" minValue="2019" maxValue="2021"/>
    </cacheField>
    <cacheField name="Victim" numFmtId="0">
      <sharedItems count="11">
        <s v="Driver"/>
        <s v="T labour"/>
        <s v="student"/>
        <s v="Teacher"/>
        <s v="Female"/>
        <s v="Child"/>
        <s v="Journalist"/>
        <s v="Doctor"/>
        <s v="Engineer"/>
        <s v="Lawyer"/>
        <s v="others"/>
      </sharedItems>
    </cacheField>
    <cacheField name="Affeceted" numFmtId="0">
      <sharedItems containsSemiMixedTypes="0" containsString="0" containsNumber="1" containsInteger="1" minValue="6" maxValue="3550"/>
    </cacheField>
    <cacheField name="Dead" numFmtId="0">
      <sharedItems containsSemiMixedTypes="0" containsString="0" containsNumber="1" containsInteger="1" minValue="4" maxValue="285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sir Uddin" refreshedDate="45225.794623032409" createdVersion="8" refreshedVersion="8" minRefreshableVersion="3" recordCount="9" xr:uid="{E55093B3-A1DD-4702-9879-24C21F18CEA2}">
  <cacheSource type="worksheet">
    <worksheetSource name="Acount"/>
  </cacheSource>
  <cacheFields count="7">
    <cacheField name="Year" numFmtId="0">
      <sharedItems containsSemiMixedTypes="0" containsString="0" containsNumber="1" containsInteger="1" minValue="2019" maxValue="2021" count="3">
        <n v="2019"/>
        <n v="2020"/>
        <n v="2021"/>
      </sharedItems>
    </cacheField>
    <cacheField name="Transportation " numFmtId="0">
      <sharedItems count="3">
        <s v="Road"/>
        <s v="Rail"/>
        <s v="River"/>
      </sharedItems>
    </cacheField>
    <cacheField name="accident count" numFmtId="0">
      <sharedItems containsSemiMixedTypes="0" containsString="0" containsNumber="1" containsInteger="1" minValue="182" maxValue="5716"/>
    </cacheField>
    <cacheField name="Dead" numFmtId="0">
      <sharedItems containsSemiMixedTypes="0" containsString="0" containsNumber="1" containsInteger="1" minValue="219" maxValue="7855"/>
    </cacheField>
    <cacheField name="Injury" numFmtId="0">
      <sharedItems containsSemiMixedTypes="0" containsString="0" containsNumber="1" containsInteger="1" minValue="282" maxValue="13330"/>
    </cacheField>
    <cacheField name="Road Type" numFmtId="0">
      <sharedItems count="3">
        <s v="N High Way"/>
        <s v="L High way"/>
        <s v="Fedar road"/>
      </sharedItems>
    </cacheField>
    <cacheField name="Accident Rate" numFmtId="9">
      <sharedItems containsSemiMixedTypes="0" containsString="0" containsNumber="1" minValue="0.2" maxValue="0.45689999999999997"/>
    </cacheField>
  </cacheFields>
  <extLst>
    <ext xmlns:x14="http://schemas.microsoft.com/office/spreadsheetml/2009/9/main" uri="{725AE2AE-9491-48be-B2B4-4EB974FC3084}">
      <x14:pivotCacheDefinition pivotCacheId="16734979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x v="0"/>
    <x v="0"/>
    <x v="0"/>
  </r>
  <r>
    <x v="0"/>
    <x v="1"/>
    <x v="1"/>
  </r>
  <r>
    <x v="0"/>
    <x v="2"/>
    <x v="2"/>
  </r>
  <r>
    <x v="0"/>
    <x v="3"/>
    <x v="3"/>
  </r>
  <r>
    <x v="0"/>
    <x v="4"/>
    <x v="4"/>
  </r>
  <r>
    <x v="0"/>
    <x v="5"/>
    <x v="5"/>
  </r>
  <r>
    <x v="1"/>
    <x v="0"/>
    <x v="6"/>
  </r>
  <r>
    <x v="1"/>
    <x v="1"/>
    <x v="7"/>
  </r>
  <r>
    <x v="1"/>
    <x v="2"/>
    <x v="8"/>
  </r>
  <r>
    <x v="1"/>
    <x v="3"/>
    <x v="9"/>
  </r>
  <r>
    <x v="1"/>
    <x v="4"/>
    <x v="10"/>
  </r>
  <r>
    <x v="1"/>
    <x v="5"/>
    <x v="11"/>
  </r>
  <r>
    <x v="2"/>
    <x v="0"/>
    <x v="12"/>
  </r>
  <r>
    <x v="2"/>
    <x v="1"/>
    <x v="13"/>
  </r>
  <r>
    <x v="2"/>
    <x v="3"/>
    <x v="14"/>
  </r>
  <r>
    <x v="2"/>
    <x v="2"/>
    <x v="15"/>
  </r>
  <r>
    <x v="2"/>
    <x v="4"/>
    <x v="16"/>
  </r>
  <r>
    <x v="2"/>
    <x v="5"/>
    <x v="1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n v="2019"/>
    <x v="0"/>
    <n v="989"/>
    <n v="691"/>
  </r>
  <r>
    <n v="2019"/>
    <x v="1"/>
    <n v="844"/>
    <n v="357"/>
  </r>
  <r>
    <n v="2019"/>
    <x v="2"/>
    <n v="809"/>
    <n v="474"/>
  </r>
  <r>
    <n v="2019"/>
    <x v="3"/>
    <n v="115"/>
    <n v="81"/>
  </r>
  <r>
    <n v="2019"/>
    <x v="4"/>
    <n v="894"/>
    <n v="582"/>
  </r>
  <r>
    <n v="2019"/>
    <x v="5"/>
    <n v="543"/>
    <n v="447"/>
  </r>
  <r>
    <n v="2019"/>
    <x v="6"/>
    <n v="36"/>
    <n v="6"/>
  </r>
  <r>
    <n v="2019"/>
    <x v="7"/>
    <n v="26"/>
    <n v="25"/>
  </r>
  <r>
    <n v="2019"/>
    <x v="8"/>
    <n v="10"/>
    <n v="9"/>
  </r>
  <r>
    <n v="2019"/>
    <x v="9"/>
    <n v="6"/>
    <n v="5"/>
  </r>
  <r>
    <n v="2019"/>
    <x v="10"/>
    <n v="153"/>
    <n v="115"/>
  </r>
  <r>
    <n v="2020"/>
    <x v="0"/>
    <n v="3050"/>
    <n v="2039"/>
  </r>
  <r>
    <n v="2020"/>
    <x v="1"/>
    <n v="1235"/>
    <n v="757"/>
  </r>
  <r>
    <n v="2020"/>
    <x v="2"/>
    <n v="1050"/>
    <n v="706"/>
  </r>
  <r>
    <n v="2020"/>
    <x v="3"/>
    <n v="150"/>
    <n v="104"/>
  </r>
  <r>
    <n v="2020"/>
    <x v="4"/>
    <n v="1240"/>
    <n v="918"/>
  </r>
  <r>
    <n v="2020"/>
    <x v="5"/>
    <n v="750"/>
    <n v="541"/>
  </r>
  <r>
    <n v="2020"/>
    <x v="6"/>
    <n v="46"/>
    <n v="29"/>
  </r>
  <r>
    <n v="2020"/>
    <x v="7"/>
    <n v="35"/>
    <n v="27"/>
  </r>
  <r>
    <n v="2020"/>
    <x v="8"/>
    <n v="8"/>
    <n v="5"/>
  </r>
  <r>
    <n v="2020"/>
    <x v="9"/>
    <n v="13"/>
    <n v="8"/>
  </r>
  <r>
    <n v="2020"/>
    <x v="10"/>
    <n v="160"/>
    <n v="144"/>
  </r>
  <r>
    <n v="2021"/>
    <x v="0"/>
    <n v="3550"/>
    <n v="2850"/>
  </r>
  <r>
    <n v="2021"/>
    <x v="1"/>
    <n v="1435"/>
    <n v="1271"/>
  </r>
  <r>
    <n v="2021"/>
    <x v="2"/>
    <n v="1250"/>
    <n v="1154"/>
  </r>
  <r>
    <n v="2021"/>
    <x v="3"/>
    <n v="170"/>
    <n v="114"/>
  </r>
  <r>
    <n v="2021"/>
    <x v="4"/>
    <n v="1690"/>
    <n v="1358"/>
  </r>
  <r>
    <n v="2021"/>
    <x v="5"/>
    <n v="950"/>
    <n v="741"/>
  </r>
  <r>
    <n v="2021"/>
    <x v="6"/>
    <n v="56"/>
    <n v="25"/>
  </r>
  <r>
    <n v="2021"/>
    <x v="7"/>
    <n v="25"/>
    <n v="17"/>
  </r>
  <r>
    <n v="2021"/>
    <x v="8"/>
    <n v="9"/>
    <n v="4"/>
  </r>
  <r>
    <n v="2021"/>
    <x v="9"/>
    <n v="15"/>
    <n v="9"/>
  </r>
  <r>
    <n v="2021"/>
    <x v="10"/>
    <n v="260"/>
    <n v="19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n v="5716"/>
    <n v="7855"/>
    <n v="13330"/>
    <x v="0"/>
    <n v="0.3538"/>
  </r>
  <r>
    <x v="0"/>
    <x v="1"/>
    <n v="482"/>
    <n v="469"/>
    <n v="706"/>
    <x v="1"/>
    <n v="0.40510000000000002"/>
  </r>
  <r>
    <x v="0"/>
    <x v="2"/>
    <n v="203"/>
    <n v="219"/>
    <n v="282"/>
    <x v="2"/>
    <n v="0.24299999999999999"/>
  </r>
  <r>
    <x v="1"/>
    <x v="0"/>
    <n v="4891"/>
    <n v="6686"/>
    <n v="8600"/>
    <x v="0"/>
    <n v="0.31929999999999997"/>
  </r>
  <r>
    <x v="1"/>
    <x v="1"/>
    <n v="323"/>
    <n v="318"/>
    <n v="550"/>
    <x v="1"/>
    <n v="0.45689999999999997"/>
  </r>
  <r>
    <x v="1"/>
    <x v="2"/>
    <n v="183"/>
    <n v="313"/>
    <n v="371"/>
    <x v="2"/>
    <n v="0.22109999999999999"/>
  </r>
  <r>
    <x v="2"/>
    <x v="0"/>
    <n v="5629"/>
    <n v="7809"/>
    <n v="9039"/>
    <x v="0"/>
    <n v="0.37"/>
  </r>
  <r>
    <x v="2"/>
    <x v="1"/>
    <n v="402"/>
    <n v="396"/>
    <n v="564"/>
    <x v="1"/>
    <n v="0.43"/>
  </r>
  <r>
    <x v="2"/>
    <x v="2"/>
    <n v="182"/>
    <n v="311"/>
    <n v="465"/>
    <x v="2"/>
    <n v="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3F633A-4428-410B-BBED-219B804F438F}"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2:Q5" firstHeaderRow="1" firstDataRow="2" firstDataCol="1"/>
  <pivotFields count="7">
    <pivotField axis="axisRow" showAll="0">
      <items count="4">
        <item h="1" x="0"/>
        <item h="1" x="1"/>
        <item x="2"/>
        <item t="default"/>
      </items>
    </pivotField>
    <pivotField showAll="0"/>
    <pivotField showAll="0"/>
    <pivotField showAll="0"/>
    <pivotField showAll="0"/>
    <pivotField axis="axisCol" showAll="0">
      <items count="4">
        <item x="2"/>
        <item x="1"/>
        <item x="0"/>
        <item t="default"/>
      </items>
    </pivotField>
    <pivotField dataField="1" numFmtId="9" showAll="0"/>
  </pivotFields>
  <rowFields count="1">
    <field x="0"/>
  </rowFields>
  <rowItems count="2">
    <i>
      <x v="2"/>
    </i>
    <i t="grand">
      <x/>
    </i>
  </rowItems>
  <colFields count="1">
    <field x="5"/>
  </colFields>
  <colItems count="4">
    <i>
      <x/>
    </i>
    <i>
      <x v="1"/>
    </i>
    <i>
      <x v="2"/>
    </i>
    <i t="grand">
      <x/>
    </i>
  </colItems>
  <dataFields count="1">
    <dataField name="Sum of Accident Rate" fld="6" baseField="0" baseItem="0" numFmtId="9"/>
  </dataFields>
  <formats count="2">
    <format dxfId="1">
      <pivotArea dataOnly="0" outline="0" axis="axisValues" fieldPosition="0"/>
    </format>
    <format dxfId="0">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BA05FA-F291-400E-9694-674657652DD8}"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2:K6" firstHeaderRow="1" firstDataRow="1" firstDataCol="1"/>
  <pivotFields count="7">
    <pivotField showAll="0">
      <items count="4">
        <item h="1" x="0"/>
        <item h="1" x="1"/>
        <item x="2"/>
        <item t="default"/>
      </items>
    </pivotField>
    <pivotField axis="axisRow" showAll="0">
      <items count="4">
        <item x="1"/>
        <item x="2"/>
        <item x="0"/>
        <item t="default"/>
      </items>
    </pivotField>
    <pivotField dataField="1" showAll="0"/>
    <pivotField showAll="0"/>
    <pivotField showAll="0"/>
    <pivotField showAll="0"/>
    <pivotField numFmtId="9" showAll="0"/>
  </pivotFields>
  <rowFields count="1">
    <field x="1"/>
  </rowFields>
  <rowItems count="4">
    <i>
      <x/>
    </i>
    <i>
      <x v="1"/>
    </i>
    <i>
      <x v="2"/>
    </i>
    <i t="grand">
      <x/>
    </i>
  </rowItems>
  <colItems count="1">
    <i/>
  </colItems>
  <dataFields count="1">
    <dataField name="Sum of accident count"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6084C7-733E-473F-8DAC-BA9D8366C2C2}"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H6" firstHeaderRow="0" firstDataRow="1" firstDataCol="1"/>
  <pivotFields count="7">
    <pivotField axis="axisRow" showAll="0">
      <items count="4">
        <item x="0"/>
        <item x="1"/>
        <item x="2"/>
        <item t="default"/>
      </items>
    </pivotField>
    <pivotField showAll="0"/>
    <pivotField dataField="1" showAll="0"/>
    <pivotField dataField="1" showAll="0"/>
    <pivotField dataField="1" showAll="0"/>
    <pivotField showAll="0"/>
    <pivotField numFmtId="9" showAll="0"/>
  </pivotFields>
  <rowFields count="1">
    <field x="0"/>
  </rowFields>
  <rowItems count="4">
    <i>
      <x/>
    </i>
    <i>
      <x v="1"/>
    </i>
    <i>
      <x v="2"/>
    </i>
    <i t="grand">
      <x/>
    </i>
  </rowItems>
  <colFields count="1">
    <field x="-2"/>
  </colFields>
  <colItems count="3">
    <i>
      <x/>
    </i>
    <i i="1">
      <x v="1"/>
    </i>
    <i i="2">
      <x v="2"/>
    </i>
  </colItems>
  <dataFields count="3">
    <dataField name="Sum of accident count" fld="2" baseField="0" baseItem="0"/>
    <dataField name="Sum of Dead" fld="3" baseField="0" baseItem="0"/>
    <dataField name="Sum of Injury"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9E2A39-2B1B-4739-A74A-CCBA6A649B75}"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C3" firstHeaderRow="0" firstDataRow="1" firstDataCol="0"/>
  <pivotFields count="7">
    <pivotField showAll="0">
      <items count="4">
        <item h="1" x="0"/>
        <item h="1" x="1"/>
        <item x="2"/>
        <item t="default"/>
      </items>
    </pivotField>
    <pivotField showAll="0"/>
    <pivotField dataField="1" showAll="0"/>
    <pivotField dataField="1" showAll="0"/>
    <pivotField dataField="1" showAll="0"/>
    <pivotField showAll="0"/>
    <pivotField numFmtId="9" showAll="0"/>
  </pivotFields>
  <rowItems count="1">
    <i/>
  </rowItems>
  <colFields count="1">
    <field x="-2"/>
  </colFields>
  <colItems count="3">
    <i>
      <x/>
    </i>
    <i i="1">
      <x v="1"/>
    </i>
    <i i="2">
      <x v="2"/>
    </i>
  </colItems>
  <dataFields count="3">
    <dataField name="Sum of accident count" fld="2" baseField="0" baseItem="0"/>
    <dataField name="Sum of Dead" fld="3" baseField="0" baseItem="0"/>
    <dataField name="Sum of Injury" fld="4" baseField="0" baseItem="0"/>
  </dataFields>
  <formats count="3">
    <format dxfId="4">
      <pivotArea type="all" dataOnly="0" outline="0" fieldPosition="0"/>
    </format>
    <format dxfId="3">
      <pivotArea outline="0" collapsedLevelsAreSubtotals="1" fieldPosition="0"/>
    </format>
    <format dxfId="2">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21852FE-21BE-4552-9DCB-B26125C07BBE}"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Victim">
  <location ref="J15:L27" firstHeaderRow="0" firstDataRow="1" firstDataCol="1"/>
  <pivotFields count="4">
    <pivotField showAll="0"/>
    <pivotField axis="axisRow" showAll="0">
      <items count="12">
        <item x="5"/>
        <item x="7"/>
        <item x="0"/>
        <item x="8"/>
        <item x="4"/>
        <item x="6"/>
        <item x="9"/>
        <item x="10"/>
        <item x="2"/>
        <item x="1"/>
        <item x="3"/>
        <item t="default"/>
      </items>
    </pivotField>
    <pivotField dataField="1" showAll="0"/>
    <pivotField dataField="1" showAll="0"/>
  </pivotFields>
  <rowFields count="1">
    <field x="1"/>
  </rowFields>
  <rowItems count="12">
    <i>
      <x/>
    </i>
    <i>
      <x v="1"/>
    </i>
    <i>
      <x v="2"/>
    </i>
    <i>
      <x v="3"/>
    </i>
    <i>
      <x v="4"/>
    </i>
    <i>
      <x v="5"/>
    </i>
    <i>
      <x v="6"/>
    </i>
    <i>
      <x v="7"/>
    </i>
    <i>
      <x v="8"/>
    </i>
    <i>
      <x v="9"/>
    </i>
    <i>
      <x v="10"/>
    </i>
    <i t="grand">
      <x/>
    </i>
  </rowItems>
  <colFields count="1">
    <field x="-2"/>
  </colFields>
  <colItems count="2">
    <i>
      <x/>
    </i>
    <i i="1">
      <x v="1"/>
    </i>
  </colItems>
  <dataFields count="2">
    <dataField name="Sum of Affeceted" fld="2" baseField="0" baseItem="0"/>
    <dataField name="Sum of Dea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673DF8C-C99F-407C-A5B3-D9E4DA7C086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Year">
  <location ref="A15:H20" firstHeaderRow="1" firstDataRow="2" firstDataCol="1"/>
  <pivotFields count="3">
    <pivotField axis="axisRow" showAll="0">
      <items count="4">
        <item x="0"/>
        <item x="1"/>
        <item x="2"/>
        <item t="default"/>
      </items>
    </pivotField>
    <pivotField axis="axisCol" showAll="0">
      <items count="7">
        <item x="3"/>
        <item x="0"/>
        <item x="4"/>
        <item x="2"/>
        <item x="5"/>
        <item x="1"/>
        <item t="default"/>
      </items>
    </pivotField>
    <pivotField dataField="1" numFmtId="9" showAll="0">
      <items count="19">
        <item x="2"/>
        <item x="8"/>
        <item x="15"/>
        <item x="4"/>
        <item x="10"/>
        <item x="16"/>
        <item x="12"/>
        <item x="6"/>
        <item x="5"/>
        <item x="17"/>
        <item x="0"/>
        <item x="11"/>
        <item x="3"/>
        <item x="9"/>
        <item x="14"/>
        <item x="7"/>
        <item x="1"/>
        <item x="13"/>
        <item t="default"/>
      </items>
    </pivotField>
  </pivotFields>
  <rowFields count="1">
    <field x="0"/>
  </rowFields>
  <rowItems count="4">
    <i>
      <x/>
    </i>
    <i>
      <x v="1"/>
    </i>
    <i>
      <x v="2"/>
    </i>
    <i t="grand">
      <x/>
    </i>
  </rowItems>
  <colFields count="1">
    <field x="1"/>
  </colFields>
  <colItems count="7">
    <i>
      <x/>
    </i>
    <i>
      <x v="1"/>
    </i>
    <i>
      <x v="2"/>
    </i>
    <i>
      <x v="3"/>
    </i>
    <i>
      <x v="4"/>
    </i>
    <i>
      <x v="5"/>
    </i>
    <i t="grand">
      <x/>
    </i>
  </colItems>
  <dataFields count="1">
    <dataField name="Sum of accident ratio" fld="2" baseField="0" baseItem="0" numFmtId="9"/>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DD765608-3F37-4F03-8F09-A30402123A95}" sourceName="Year">
  <pivotTables>
    <pivotTable tabId="4" name="PivotTable1"/>
    <pivotTable tabId="4" name="PivotTable3"/>
    <pivotTable tabId="4" name="PivotTable4"/>
  </pivotTables>
  <data>
    <tabular pivotCacheId="1673497925">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97B4F4C7-C967-4ACD-8C07-9C8003F80358}" cache="Slicer_Year1" caption="Year" columnCount="3" style="SlicerStyleLight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73446D-A3C5-417A-B881-6F80491557CE}" name="Acount" displayName="Acount" ref="A1:G10" totalsRowShown="0" headerRowDxfId="18" dataDxfId="17">
  <autoFilter ref="A1:G10" xr:uid="{EF73446D-A3C5-417A-B881-6F80491557CE}"/>
  <tableColumns count="7">
    <tableColumn id="1" xr3:uid="{438A800C-0ADB-4BCE-B1CD-ECE304E873F2}" name="Year" dataDxfId="16"/>
    <tableColumn id="2" xr3:uid="{B68F0D4C-5312-48F5-9204-58E6D6CD68B9}" name="Transportation " dataDxfId="15"/>
    <tableColumn id="3" xr3:uid="{64FB7F29-11D6-41B2-8871-DE58C6405CE7}" name="accident count" dataDxfId="14"/>
    <tableColumn id="4" xr3:uid="{2209213F-A99C-4F2A-8E7B-BE81BF1AAE87}" name="Dead" dataDxfId="13"/>
    <tableColumn id="5" xr3:uid="{D5E60B08-DF5F-49A3-8E69-708A61082830}" name="Injury" dataDxfId="12"/>
    <tableColumn id="6" xr3:uid="{C1939A03-0376-4886-A4EC-9C65DDA108B6}" name="Road Type" dataDxfId="11"/>
    <tableColumn id="7" xr3:uid="{0930EB7E-B87E-4DB7-8A6D-2F1D4B68BB14}" name="Accident Rate"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59689F-6ADF-4A70-B71B-FCB392F81B20}" name="vehicletypes" displayName="vehicletypes" ref="J1:L19" totalsRowShown="0" headerRowDxfId="9">
  <autoFilter ref="J1:L19" xr:uid="{9C59689F-6ADF-4A70-B71B-FCB392F81B20}"/>
  <tableColumns count="3">
    <tableColumn id="1" xr3:uid="{7E0F046A-B52D-47F2-A1C1-B5C93E6A04DB}" name="Year" dataDxfId="8"/>
    <tableColumn id="2" xr3:uid="{36494E5F-F38B-446B-AEFE-015E60D56172}" name="Vehicle "/>
    <tableColumn id="3" xr3:uid="{99617F45-6E45-406C-892B-6DC6F9EBFFCF}" name="accident ratio" dataDxfId="7"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2BDACDB-BAFA-450F-815D-679A90600E9F}" name="Victim" displayName="Victim" ref="N1:Q34" totalsRowShown="0" headerRowDxfId="6">
  <autoFilter ref="N1:Q34" xr:uid="{12BDACDB-BAFA-450F-815D-679A90600E9F}"/>
  <tableColumns count="4">
    <tableColumn id="4" xr3:uid="{3B7069EF-5B28-4EEC-92B8-49955B82B8BA}" name="year"/>
    <tableColumn id="1" xr3:uid="{1EBEACEF-853B-49CE-A7CB-9792132ADC80}" name="Victim"/>
    <tableColumn id="2" xr3:uid="{F3F1E1C5-5125-4DD9-947E-00F8AC34C448}" name="Affeceted"/>
    <tableColumn id="3" xr3:uid="{CC7ACFB8-6242-4C9F-ACE0-06DAC74C7AF6}" name="Dea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Extreme Shadow">
      <a:fillStyleLst>
        <a:solidFill>
          <a:schemeClr val="phClr"/>
        </a:solidFill>
        <a:gradFill rotWithShape="1">
          <a:gsLst>
            <a:gs pos="0">
              <a:schemeClr val="phClr">
                <a:tint val="90000"/>
              </a:schemeClr>
            </a:gs>
            <a:gs pos="48000">
              <a:schemeClr val="phClr">
                <a:tint val="54000"/>
                <a:satMod val="140000"/>
              </a:schemeClr>
            </a:gs>
            <a:gs pos="100000">
              <a:schemeClr val="phClr">
                <a:tint val="24000"/>
                <a:satMod val="260000"/>
              </a:schemeClr>
            </a:gs>
          </a:gsLst>
          <a:lin ang="16200000" scaled="1"/>
        </a:gradFill>
        <a:gradFill rotWithShape="1">
          <a:gsLst>
            <a:gs pos="0">
              <a:schemeClr val="phClr"/>
            </a:gs>
            <a:gs pos="100000">
              <a:schemeClr val="phClr">
                <a:shade val="48000"/>
                <a:satMod val="180000"/>
                <a:lumMod val="94000"/>
              </a:schemeClr>
            </a:gs>
            <a:gs pos="100000">
              <a:schemeClr val="phClr">
                <a:shade val="48000"/>
                <a:satMod val="180000"/>
                <a:lumMod val="94000"/>
              </a:schemeClr>
            </a:gs>
          </a:gsLst>
          <a:lin ang="4140000" scaled="1"/>
        </a:gradFill>
      </a:fillStyleLst>
      <a:lnStyleLst>
        <a:ln w="12700" cap="flat" cmpd="sng" algn="ctr">
          <a:solidFill>
            <a:schemeClr val="phClr"/>
          </a:solidFill>
          <a:prstDash val="solid"/>
        </a:ln>
        <a:ln w="19050" cap="flat" cmpd="sng" algn="ctr">
          <a:solidFill>
            <a:schemeClr val="phClr"/>
          </a:solidFill>
          <a:prstDash val="solid"/>
        </a:ln>
        <a:ln w="28575" cap="flat" cmpd="sng" algn="ctr">
          <a:solidFill>
            <a:schemeClr val="phClr"/>
          </a:solidFill>
          <a:prstDash val="solid"/>
        </a:ln>
      </a:lnStyleLst>
      <a:effectStyleLst>
        <a:effectStyle>
          <a:effectLst>
            <a:outerShdw blurRad="63500" dist="12700" dir="5400000" sx="102000" sy="102000" rotWithShape="0">
              <a:srgbClr val="000000">
                <a:alpha val="32000"/>
              </a:srgbClr>
            </a:outerShdw>
          </a:effectLst>
        </a:effectStyle>
        <a:effectStyle>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a:effectStyle>
        <a:effectStyle>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091A2C"/>
        </a:solidFill>
        <a:ln>
          <a:noFill/>
        </a:ln>
        <a:effectLst/>
      </a:spPr>
      <a:bodyPr rot="0" spcFirstLastPara="0" vert="horz" wrap="square" lIns="91440" tIns="45720" rIns="91440" bIns="45720" numCol="1" spcCol="0" rtlCol="0" fromWordArt="0" anchor="t" anchorCtr="0" forceAA="0" compatLnSpc="1">
        <a:prstTxWarp prst="textNoShape">
          <a:avLst/>
        </a:prstTxWarp>
        <a:noAutofit/>
      </a:bodyPr>
      <a:lstStyle>
        <a:defPPr marL="0" indent="0" algn="l" defTabSz="914400" rtl="0" eaLnBrk="1" latinLnBrk="0" hangingPunct="1">
          <a:defRPr sz="1100" kern="1200">
            <a:solidFill>
              <a:schemeClr val="lt1"/>
            </a:solidFill>
            <a:latin typeface="+mn-lt"/>
            <a:ea typeface="+mn-ea"/>
            <a:cs typeface="+mn-cs"/>
          </a:defRPr>
        </a:defPPr>
      </a:lstStyle>
      <a:style>
        <a:lnRef idx="2">
          <a:schemeClr val="accent1">
            <a:shade val="15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C9C96-B762-4185-ABA4-C12DF6C9B3FE}">
  <dimension ref="A1:Q34"/>
  <sheetViews>
    <sheetView workbookViewId="0">
      <selection activeCell="O7" sqref="O7"/>
    </sheetView>
  </sheetViews>
  <sheetFormatPr defaultRowHeight="14.5" x14ac:dyDescent="0.35"/>
  <cols>
    <col min="1" max="1" width="8.7265625" style="1"/>
    <col min="2" max="2" width="21.54296875" style="1" bestFit="1" customWidth="1"/>
    <col min="3" max="3" width="17.7265625" style="1" bestFit="1" customWidth="1"/>
    <col min="4" max="4" width="9.7265625" style="1" bestFit="1" customWidth="1"/>
    <col min="5" max="5" width="10.26953125" style="1" bestFit="1" customWidth="1"/>
    <col min="6" max="6" width="14.08984375" style="1" bestFit="1" customWidth="1"/>
    <col min="7" max="7" width="12.26953125" style="1" bestFit="1" customWidth="1"/>
    <col min="8" max="8" width="10.26953125" style="1" customWidth="1"/>
    <col min="9" max="9" width="12" bestFit="1" customWidth="1"/>
    <col min="10" max="10" width="15.6328125" bestFit="1" customWidth="1"/>
    <col min="11" max="11" width="11.81640625" bestFit="1" customWidth="1"/>
    <col min="12" max="12" width="16.81640625" bestFit="1" customWidth="1"/>
    <col min="15" max="15" width="10.6328125" bestFit="1" customWidth="1"/>
    <col min="16" max="16" width="13.453125" bestFit="1" customWidth="1"/>
    <col min="17" max="17" width="9.7265625" bestFit="1" customWidth="1"/>
    <col min="18" max="18" width="9.26953125" bestFit="1" customWidth="1"/>
    <col min="19" max="19" width="12.90625" bestFit="1" customWidth="1"/>
    <col min="20" max="20" width="11.26953125" customWidth="1"/>
    <col min="21" max="21" width="14.26953125" customWidth="1"/>
    <col min="22" max="22" width="10.453125" bestFit="1" customWidth="1"/>
    <col min="23" max="23" width="12.26953125" bestFit="1" customWidth="1"/>
  </cols>
  <sheetData>
    <row r="1" spans="1:17" x14ac:dyDescent="0.35">
      <c r="A1" s="2" t="s">
        <v>0</v>
      </c>
      <c r="B1" s="2" t="s">
        <v>33</v>
      </c>
      <c r="C1" s="2" t="s">
        <v>1</v>
      </c>
      <c r="D1" s="2" t="s">
        <v>2</v>
      </c>
      <c r="E1" s="2" t="s">
        <v>3</v>
      </c>
      <c r="F1" s="2" t="s">
        <v>37</v>
      </c>
      <c r="G1" s="10" t="s">
        <v>11</v>
      </c>
      <c r="H1" s="2"/>
      <c r="J1" s="2" t="s">
        <v>0</v>
      </c>
      <c r="K1" s="2" t="s">
        <v>7</v>
      </c>
      <c r="L1" s="3" t="s">
        <v>8</v>
      </c>
      <c r="N1" s="2" t="s">
        <v>31</v>
      </c>
      <c r="O1" s="2" t="s">
        <v>9</v>
      </c>
      <c r="P1" s="2" t="s">
        <v>10</v>
      </c>
      <c r="Q1" s="2" t="s">
        <v>2</v>
      </c>
    </row>
    <row r="2" spans="1:17" x14ac:dyDescent="0.35">
      <c r="A2" s="1">
        <v>2019</v>
      </c>
      <c r="B2" s="1" t="s">
        <v>4</v>
      </c>
      <c r="C2" s="1">
        <v>5716</v>
      </c>
      <c r="D2" s="1">
        <v>7855</v>
      </c>
      <c r="E2" s="1">
        <v>13330</v>
      </c>
      <c r="F2" t="s">
        <v>28</v>
      </c>
      <c r="G2" s="8">
        <v>0.3538</v>
      </c>
      <c r="J2" s="1">
        <v>2019</v>
      </c>
      <c r="K2" t="s">
        <v>12</v>
      </c>
      <c r="L2" s="4">
        <v>0.18990000000000001</v>
      </c>
      <c r="N2">
        <v>2019</v>
      </c>
      <c r="O2" t="s">
        <v>18</v>
      </c>
      <c r="P2">
        <v>989</v>
      </c>
      <c r="Q2">
        <v>691</v>
      </c>
    </row>
    <row r="3" spans="1:17" x14ac:dyDescent="0.35">
      <c r="A3" s="1">
        <v>2019</v>
      </c>
      <c r="B3" s="1" t="s">
        <v>5</v>
      </c>
      <c r="C3" s="1">
        <v>482</v>
      </c>
      <c r="D3" s="1">
        <v>469</v>
      </c>
      <c r="E3" s="1">
        <v>706</v>
      </c>
      <c r="F3" t="s">
        <v>29</v>
      </c>
      <c r="G3" s="9">
        <v>0.40510000000000002</v>
      </c>
      <c r="J3" s="1">
        <v>2019</v>
      </c>
      <c r="K3" t="s">
        <v>14</v>
      </c>
      <c r="L3" s="4">
        <v>0.29809999999999998</v>
      </c>
      <c r="N3">
        <v>2019</v>
      </c>
      <c r="O3" t="s">
        <v>19</v>
      </c>
      <c r="P3">
        <v>844</v>
      </c>
      <c r="Q3">
        <v>357</v>
      </c>
    </row>
    <row r="4" spans="1:17" x14ac:dyDescent="0.35">
      <c r="A4" s="1">
        <v>2019</v>
      </c>
      <c r="B4" s="1" t="s">
        <v>6</v>
      </c>
      <c r="C4" s="1">
        <v>203</v>
      </c>
      <c r="D4" s="1">
        <v>219</v>
      </c>
      <c r="E4" s="1">
        <v>282</v>
      </c>
      <c r="F4" t="s">
        <v>30</v>
      </c>
      <c r="G4" s="8">
        <v>0.24299999999999999</v>
      </c>
      <c r="J4" s="1">
        <v>2019</v>
      </c>
      <c r="K4" t="s">
        <v>13</v>
      </c>
      <c r="L4" s="4">
        <v>5.2200000000000003E-2</v>
      </c>
      <c r="N4">
        <v>2019</v>
      </c>
      <c r="O4" t="s">
        <v>20</v>
      </c>
      <c r="P4">
        <v>809</v>
      </c>
      <c r="Q4">
        <v>474</v>
      </c>
    </row>
    <row r="5" spans="1:17" x14ac:dyDescent="0.35">
      <c r="A5" s="1">
        <v>2020</v>
      </c>
      <c r="B5" s="1" t="s">
        <v>4</v>
      </c>
      <c r="C5" s="1">
        <v>4891</v>
      </c>
      <c r="D5" s="1">
        <v>6686</v>
      </c>
      <c r="E5" s="1">
        <v>8600</v>
      </c>
      <c r="F5" t="s">
        <v>28</v>
      </c>
      <c r="G5" s="8">
        <v>0.31929999999999997</v>
      </c>
      <c r="I5" s="1"/>
      <c r="J5" s="1">
        <v>2019</v>
      </c>
      <c r="K5" t="s">
        <v>15</v>
      </c>
      <c r="L5" s="4">
        <v>0.214</v>
      </c>
      <c r="N5">
        <v>2019</v>
      </c>
      <c r="O5" t="s">
        <v>21</v>
      </c>
      <c r="P5">
        <v>115</v>
      </c>
      <c r="Q5">
        <v>81</v>
      </c>
    </row>
    <row r="6" spans="1:17" x14ac:dyDescent="0.35">
      <c r="A6" s="1">
        <v>2020</v>
      </c>
      <c r="B6" s="1" t="s">
        <v>5</v>
      </c>
      <c r="C6" s="1">
        <v>323</v>
      </c>
      <c r="D6" s="1">
        <v>318</v>
      </c>
      <c r="E6" s="1">
        <v>550</v>
      </c>
      <c r="F6" t="s">
        <v>29</v>
      </c>
      <c r="G6" s="9">
        <v>0.45689999999999997</v>
      </c>
      <c r="J6" s="1">
        <v>2019</v>
      </c>
      <c r="K6" t="s">
        <v>16</v>
      </c>
      <c r="L6" s="4">
        <v>0.09</v>
      </c>
      <c r="N6">
        <v>2019</v>
      </c>
      <c r="O6" t="s">
        <v>22</v>
      </c>
      <c r="P6">
        <v>894</v>
      </c>
      <c r="Q6">
        <v>582</v>
      </c>
    </row>
    <row r="7" spans="1:17" x14ac:dyDescent="0.35">
      <c r="A7" s="1">
        <v>2020</v>
      </c>
      <c r="B7" s="1" t="s">
        <v>6</v>
      </c>
      <c r="C7" s="1">
        <v>183</v>
      </c>
      <c r="D7" s="1">
        <v>313</v>
      </c>
      <c r="E7" s="1">
        <v>371</v>
      </c>
      <c r="F7" t="s">
        <v>30</v>
      </c>
      <c r="G7" s="8">
        <v>0.22109999999999999</v>
      </c>
      <c r="J7" s="1">
        <v>2019</v>
      </c>
      <c r="K7" t="s">
        <v>17</v>
      </c>
      <c r="L7" s="4">
        <v>0.16</v>
      </c>
      <c r="N7">
        <v>2019</v>
      </c>
      <c r="O7" t="s">
        <v>23</v>
      </c>
      <c r="P7">
        <v>543</v>
      </c>
      <c r="Q7">
        <v>447</v>
      </c>
    </row>
    <row r="8" spans="1:17" x14ac:dyDescent="0.35">
      <c r="A8" s="1">
        <v>2021</v>
      </c>
      <c r="B8" s="1" t="s">
        <v>4</v>
      </c>
      <c r="C8" s="1">
        <v>5629</v>
      </c>
      <c r="D8" s="1">
        <v>7809</v>
      </c>
      <c r="E8" s="1">
        <v>9039</v>
      </c>
      <c r="F8" t="s">
        <v>28</v>
      </c>
      <c r="G8" s="8">
        <v>0.37</v>
      </c>
      <c r="J8" s="1">
        <v>2020</v>
      </c>
      <c r="K8" t="s">
        <v>12</v>
      </c>
      <c r="L8" s="4">
        <v>0.13120000000000001</v>
      </c>
      <c r="N8">
        <v>2019</v>
      </c>
      <c r="O8" t="s">
        <v>24</v>
      </c>
      <c r="P8">
        <v>36</v>
      </c>
      <c r="Q8">
        <v>6</v>
      </c>
    </row>
    <row r="9" spans="1:17" x14ac:dyDescent="0.35">
      <c r="A9" s="1">
        <v>2021</v>
      </c>
      <c r="B9" s="1" t="s">
        <v>5</v>
      </c>
      <c r="C9" s="1">
        <v>402</v>
      </c>
      <c r="D9" s="1">
        <v>396</v>
      </c>
      <c r="E9" s="1">
        <v>564</v>
      </c>
      <c r="F9" t="s">
        <v>29</v>
      </c>
      <c r="G9" s="9">
        <v>0.43</v>
      </c>
      <c r="J9" s="1">
        <v>2020</v>
      </c>
      <c r="K9" t="s">
        <v>14</v>
      </c>
      <c r="L9" s="4">
        <v>0.28389999999999999</v>
      </c>
      <c r="N9">
        <v>2019</v>
      </c>
      <c r="O9" t="s">
        <v>25</v>
      </c>
      <c r="P9">
        <v>26</v>
      </c>
      <c r="Q9">
        <v>25</v>
      </c>
    </row>
    <row r="10" spans="1:17" x14ac:dyDescent="0.35">
      <c r="A10" s="1">
        <v>2021</v>
      </c>
      <c r="B10" s="1" t="s">
        <v>6</v>
      </c>
      <c r="C10" s="1">
        <v>182</v>
      </c>
      <c r="D10" s="1">
        <v>311</v>
      </c>
      <c r="E10" s="1">
        <v>465</v>
      </c>
      <c r="F10" t="s">
        <v>30</v>
      </c>
      <c r="G10" s="8">
        <v>0.2</v>
      </c>
      <c r="J10" s="1">
        <v>2020</v>
      </c>
      <c r="K10" t="s">
        <v>13</v>
      </c>
      <c r="L10" s="4">
        <v>5.4100000000000002E-2</v>
      </c>
      <c r="N10">
        <v>2019</v>
      </c>
      <c r="O10" t="s">
        <v>26</v>
      </c>
      <c r="P10">
        <v>10</v>
      </c>
      <c r="Q10">
        <v>9</v>
      </c>
    </row>
    <row r="11" spans="1:17" x14ac:dyDescent="0.35">
      <c r="G11"/>
      <c r="J11" s="1">
        <v>2020</v>
      </c>
      <c r="K11" t="s">
        <v>15</v>
      </c>
      <c r="L11" s="4">
        <v>0.248</v>
      </c>
      <c r="N11">
        <v>2019</v>
      </c>
      <c r="O11" t="s">
        <v>27</v>
      </c>
      <c r="P11">
        <v>6</v>
      </c>
      <c r="Q11">
        <v>5</v>
      </c>
    </row>
    <row r="12" spans="1:17" x14ac:dyDescent="0.35">
      <c r="G12"/>
      <c r="J12" s="1">
        <v>2020</v>
      </c>
      <c r="K12" t="s">
        <v>16</v>
      </c>
      <c r="L12" s="4">
        <v>9.0800000000000006E-2</v>
      </c>
      <c r="N12">
        <v>2019</v>
      </c>
      <c r="O12" t="s">
        <v>17</v>
      </c>
      <c r="P12">
        <v>153</v>
      </c>
      <c r="Q12">
        <v>115</v>
      </c>
    </row>
    <row r="13" spans="1:17" x14ac:dyDescent="0.35">
      <c r="G13"/>
      <c r="J13" s="1">
        <v>2020</v>
      </c>
      <c r="K13" t="s">
        <v>17</v>
      </c>
      <c r="L13" s="4">
        <v>0.19</v>
      </c>
      <c r="N13">
        <v>2020</v>
      </c>
      <c r="O13" t="s">
        <v>18</v>
      </c>
      <c r="P13">
        <v>3050</v>
      </c>
      <c r="Q13">
        <v>2039</v>
      </c>
    </row>
    <row r="14" spans="1:17" x14ac:dyDescent="0.35">
      <c r="J14" s="1">
        <v>2021</v>
      </c>
      <c r="K14" t="s">
        <v>12</v>
      </c>
      <c r="L14" s="4">
        <v>0.11</v>
      </c>
      <c r="N14">
        <v>2020</v>
      </c>
      <c r="O14" t="s">
        <v>19</v>
      </c>
      <c r="P14">
        <v>1235</v>
      </c>
      <c r="Q14">
        <v>757</v>
      </c>
    </row>
    <row r="15" spans="1:17" x14ac:dyDescent="0.35">
      <c r="J15" s="1">
        <v>2021</v>
      </c>
      <c r="K15" t="s">
        <v>14</v>
      </c>
      <c r="L15" s="4">
        <v>0.3</v>
      </c>
      <c r="N15">
        <v>2020</v>
      </c>
      <c r="O15" t="s">
        <v>20</v>
      </c>
      <c r="P15">
        <v>1050</v>
      </c>
      <c r="Q15">
        <v>706</v>
      </c>
    </row>
    <row r="16" spans="1:17" x14ac:dyDescent="0.35">
      <c r="J16" s="1">
        <v>2021</v>
      </c>
      <c r="K16" t="s">
        <v>15</v>
      </c>
      <c r="L16" s="4">
        <v>0.25</v>
      </c>
      <c r="N16">
        <v>2020</v>
      </c>
      <c r="O16" t="s">
        <v>21</v>
      </c>
      <c r="P16">
        <v>150</v>
      </c>
      <c r="Q16">
        <v>104</v>
      </c>
    </row>
    <row r="17" spans="10:17" x14ac:dyDescent="0.35">
      <c r="J17" s="1">
        <v>2021</v>
      </c>
      <c r="K17" t="s">
        <v>32</v>
      </c>
      <c r="L17" s="4">
        <v>0.06</v>
      </c>
      <c r="N17">
        <v>2020</v>
      </c>
      <c r="O17" t="s">
        <v>22</v>
      </c>
      <c r="P17">
        <v>1240</v>
      </c>
      <c r="Q17">
        <v>918</v>
      </c>
    </row>
    <row r="18" spans="10:17" x14ac:dyDescent="0.35">
      <c r="J18" s="1">
        <v>2021</v>
      </c>
      <c r="K18" t="s">
        <v>16</v>
      </c>
      <c r="L18" s="4">
        <v>0.1</v>
      </c>
      <c r="N18">
        <v>2020</v>
      </c>
      <c r="O18" t="s">
        <v>23</v>
      </c>
      <c r="P18">
        <v>750</v>
      </c>
      <c r="Q18">
        <v>541</v>
      </c>
    </row>
    <row r="19" spans="10:17" x14ac:dyDescent="0.35">
      <c r="J19" s="1">
        <v>2021</v>
      </c>
      <c r="K19" t="s">
        <v>17</v>
      </c>
      <c r="L19" s="4">
        <v>0.18</v>
      </c>
      <c r="N19">
        <v>2020</v>
      </c>
      <c r="O19" t="s">
        <v>24</v>
      </c>
      <c r="P19">
        <v>46</v>
      </c>
      <c r="Q19">
        <v>29</v>
      </c>
    </row>
    <row r="20" spans="10:17" x14ac:dyDescent="0.35">
      <c r="N20">
        <v>2020</v>
      </c>
      <c r="O20" t="s">
        <v>25</v>
      </c>
      <c r="P20">
        <v>35</v>
      </c>
      <c r="Q20">
        <v>27</v>
      </c>
    </row>
    <row r="21" spans="10:17" x14ac:dyDescent="0.35">
      <c r="N21">
        <v>2020</v>
      </c>
      <c r="O21" t="s">
        <v>26</v>
      </c>
      <c r="P21">
        <v>8</v>
      </c>
      <c r="Q21">
        <v>5</v>
      </c>
    </row>
    <row r="22" spans="10:17" x14ac:dyDescent="0.35">
      <c r="N22">
        <v>2020</v>
      </c>
      <c r="O22" t="s">
        <v>27</v>
      </c>
      <c r="P22">
        <v>13</v>
      </c>
      <c r="Q22">
        <v>8</v>
      </c>
    </row>
    <row r="23" spans="10:17" x14ac:dyDescent="0.35">
      <c r="N23">
        <v>2020</v>
      </c>
      <c r="O23" t="s">
        <v>17</v>
      </c>
      <c r="P23">
        <v>160</v>
      </c>
      <c r="Q23">
        <v>144</v>
      </c>
    </row>
    <row r="24" spans="10:17" x14ac:dyDescent="0.35">
      <c r="N24">
        <v>2021</v>
      </c>
      <c r="O24" t="s">
        <v>18</v>
      </c>
      <c r="P24">
        <v>3550</v>
      </c>
      <c r="Q24">
        <v>2850</v>
      </c>
    </row>
    <row r="25" spans="10:17" x14ac:dyDescent="0.35">
      <c r="N25">
        <v>2021</v>
      </c>
      <c r="O25" t="s">
        <v>19</v>
      </c>
      <c r="P25">
        <v>1435</v>
      </c>
      <c r="Q25">
        <v>1271</v>
      </c>
    </row>
    <row r="26" spans="10:17" x14ac:dyDescent="0.35">
      <c r="N26">
        <v>2021</v>
      </c>
      <c r="O26" t="s">
        <v>20</v>
      </c>
      <c r="P26">
        <v>1250</v>
      </c>
      <c r="Q26">
        <v>1154</v>
      </c>
    </row>
    <row r="27" spans="10:17" x14ac:dyDescent="0.35">
      <c r="N27">
        <v>2021</v>
      </c>
      <c r="O27" t="s">
        <v>21</v>
      </c>
      <c r="P27">
        <v>170</v>
      </c>
      <c r="Q27">
        <v>114</v>
      </c>
    </row>
    <row r="28" spans="10:17" x14ac:dyDescent="0.35">
      <c r="N28">
        <v>2021</v>
      </c>
      <c r="O28" t="s">
        <v>22</v>
      </c>
      <c r="P28">
        <v>1690</v>
      </c>
      <c r="Q28">
        <v>1358</v>
      </c>
    </row>
    <row r="29" spans="10:17" x14ac:dyDescent="0.35">
      <c r="N29">
        <v>2021</v>
      </c>
      <c r="O29" t="s">
        <v>23</v>
      </c>
      <c r="P29">
        <v>950</v>
      </c>
      <c r="Q29">
        <v>741</v>
      </c>
    </row>
    <row r="30" spans="10:17" x14ac:dyDescent="0.35">
      <c r="N30">
        <v>2021</v>
      </c>
      <c r="O30" t="s">
        <v>24</v>
      </c>
      <c r="P30">
        <v>56</v>
      </c>
      <c r="Q30">
        <v>25</v>
      </c>
    </row>
    <row r="31" spans="10:17" x14ac:dyDescent="0.35">
      <c r="N31">
        <v>2021</v>
      </c>
      <c r="O31" t="s">
        <v>25</v>
      </c>
      <c r="P31">
        <v>25</v>
      </c>
      <c r="Q31">
        <v>17</v>
      </c>
    </row>
    <row r="32" spans="10:17" x14ac:dyDescent="0.35">
      <c r="N32">
        <v>2021</v>
      </c>
      <c r="O32" t="s">
        <v>26</v>
      </c>
      <c r="P32">
        <v>9</v>
      </c>
      <c r="Q32">
        <v>4</v>
      </c>
    </row>
    <row r="33" spans="14:17" x14ac:dyDescent="0.35">
      <c r="N33">
        <v>2021</v>
      </c>
      <c r="O33" t="s">
        <v>27</v>
      </c>
      <c r="P33">
        <v>15</v>
      </c>
      <c r="Q33">
        <v>9</v>
      </c>
    </row>
    <row r="34" spans="14:17" x14ac:dyDescent="0.35">
      <c r="N34">
        <v>2021</v>
      </c>
      <c r="O34" t="s">
        <v>17</v>
      </c>
      <c r="P34">
        <v>260</v>
      </c>
      <c r="Q34">
        <v>194</v>
      </c>
    </row>
  </sheetData>
  <pageMargins left="0.7" right="0.7" top="0.75" bottom="0.75" header="0.3" footer="0.3"/>
  <pageSetup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183A6-DA07-40C8-8342-23B6FF2277FB}">
  <dimension ref="A1:Q40"/>
  <sheetViews>
    <sheetView topLeftCell="A13" workbookViewId="0">
      <selection activeCell="B27" sqref="B27:G28"/>
    </sheetView>
  </sheetViews>
  <sheetFormatPr defaultRowHeight="14.5" x14ac:dyDescent="0.35"/>
  <cols>
    <col min="1" max="1" width="19.54296875" bestFit="1" customWidth="1"/>
    <col min="2" max="2" width="11.453125" bestFit="1" customWidth="1"/>
    <col min="3" max="3" width="12" bestFit="1" customWidth="1"/>
    <col min="4" max="4" width="8.54296875" bestFit="1" customWidth="1"/>
    <col min="5" max="5" width="12.36328125" bestFit="1" customWidth="1"/>
    <col min="6" max="6" width="19.54296875" bestFit="1" customWidth="1"/>
    <col min="7" max="7" width="11.453125" bestFit="1" customWidth="1"/>
    <col min="8" max="8" width="12" bestFit="1" customWidth="1"/>
    <col min="10" max="10" width="12.36328125" bestFit="1" customWidth="1"/>
    <col min="11" max="11" width="19.54296875" bestFit="1" customWidth="1"/>
    <col min="12" max="12" width="11.453125" bestFit="1" customWidth="1"/>
    <col min="13" max="13" width="18.7265625" bestFit="1" customWidth="1"/>
    <col min="14" max="14" width="15.26953125" bestFit="1" customWidth="1"/>
    <col min="15" max="15" width="9.6328125" bestFit="1" customWidth="1"/>
    <col min="16" max="16" width="10.453125" bestFit="1" customWidth="1"/>
    <col min="17" max="17" width="10.7265625" bestFit="1" customWidth="1"/>
  </cols>
  <sheetData>
    <row r="1" spans="1:17" x14ac:dyDescent="0.35">
      <c r="A1" s="11" t="s">
        <v>43</v>
      </c>
      <c r="B1" s="11"/>
      <c r="C1" s="11"/>
      <c r="E1" t="s">
        <v>46</v>
      </c>
      <c r="J1" t="s">
        <v>48</v>
      </c>
      <c r="M1" t="s">
        <v>51</v>
      </c>
    </row>
    <row r="2" spans="1:17" x14ac:dyDescent="0.35">
      <c r="A2" s="11" t="s">
        <v>41</v>
      </c>
      <c r="B2" s="11" t="s">
        <v>38</v>
      </c>
      <c r="C2" s="11" t="s">
        <v>42</v>
      </c>
      <c r="E2" s="5" t="s">
        <v>34</v>
      </c>
      <c r="F2" t="s">
        <v>41</v>
      </c>
      <c r="G2" t="s">
        <v>38</v>
      </c>
      <c r="H2" t="s">
        <v>42</v>
      </c>
      <c r="J2" s="5" t="s">
        <v>34</v>
      </c>
      <c r="K2" t="s">
        <v>41</v>
      </c>
      <c r="M2" s="5" t="s">
        <v>36</v>
      </c>
      <c r="N2" s="5" t="s">
        <v>52</v>
      </c>
    </row>
    <row r="3" spans="1:17" x14ac:dyDescent="0.35">
      <c r="A3" s="11">
        <v>6213</v>
      </c>
      <c r="B3" s="11">
        <v>8516</v>
      </c>
      <c r="C3" s="11">
        <v>10068</v>
      </c>
      <c r="E3" s="6">
        <v>2019</v>
      </c>
      <c r="F3">
        <v>6401</v>
      </c>
      <c r="G3">
        <v>8543</v>
      </c>
      <c r="H3">
        <v>14318</v>
      </c>
      <c r="J3" s="6" t="s">
        <v>5</v>
      </c>
      <c r="K3">
        <v>402</v>
      </c>
      <c r="M3" s="5" t="s">
        <v>34</v>
      </c>
      <c r="N3" t="s">
        <v>30</v>
      </c>
      <c r="O3" t="s">
        <v>29</v>
      </c>
      <c r="P3" t="s">
        <v>28</v>
      </c>
      <c r="Q3" t="s">
        <v>35</v>
      </c>
    </row>
    <row r="4" spans="1:17" x14ac:dyDescent="0.35">
      <c r="A4" s="11"/>
      <c r="B4" s="11"/>
      <c r="C4" s="11"/>
      <c r="E4" s="6">
        <v>2020</v>
      </c>
      <c r="F4">
        <v>5397</v>
      </c>
      <c r="G4">
        <v>7317</v>
      </c>
      <c r="H4">
        <v>9521</v>
      </c>
      <c r="J4" s="6" t="s">
        <v>6</v>
      </c>
      <c r="K4">
        <v>182</v>
      </c>
      <c r="M4" s="6">
        <v>2021</v>
      </c>
      <c r="N4" s="7">
        <v>0.2</v>
      </c>
      <c r="O4" s="7">
        <v>0.43</v>
      </c>
      <c r="P4" s="7">
        <v>0.37</v>
      </c>
      <c r="Q4" s="7">
        <v>1</v>
      </c>
    </row>
    <row r="5" spans="1:17" x14ac:dyDescent="0.35">
      <c r="A5" s="13" t="s">
        <v>44</v>
      </c>
      <c r="B5" s="13" t="s">
        <v>2</v>
      </c>
      <c r="C5" s="13" t="s">
        <v>45</v>
      </c>
      <c r="E5" s="6">
        <v>2021</v>
      </c>
      <c r="F5">
        <v>6213</v>
      </c>
      <c r="G5">
        <v>8516</v>
      </c>
      <c r="H5">
        <v>10068</v>
      </c>
      <c r="J5" s="6" t="s">
        <v>4</v>
      </c>
      <c r="K5">
        <v>5629</v>
      </c>
      <c r="M5" s="6" t="s">
        <v>35</v>
      </c>
      <c r="N5" s="7">
        <v>0.2</v>
      </c>
      <c r="O5" s="7">
        <v>0.43</v>
      </c>
      <c r="P5" s="7">
        <v>0.37</v>
      </c>
      <c r="Q5" s="7">
        <v>1</v>
      </c>
    </row>
    <row r="6" spans="1:17" x14ac:dyDescent="0.35">
      <c r="A6" s="11">
        <f>GETPIVOTDATA("Sum of accident count",$A$2)</f>
        <v>6213</v>
      </c>
      <c r="B6" s="11">
        <f>GETPIVOTDATA("Sum of Dead",$A$2)</f>
        <v>8516</v>
      </c>
      <c r="C6" s="11">
        <f>GETPIVOTDATA("Sum of Injury",$A$2)</f>
        <v>10068</v>
      </c>
      <c r="E6" s="6" t="s">
        <v>35</v>
      </c>
      <c r="F6">
        <v>18011</v>
      </c>
      <c r="G6">
        <v>24376</v>
      </c>
      <c r="H6">
        <v>33907</v>
      </c>
      <c r="J6" s="6" t="s">
        <v>35</v>
      </c>
      <c r="K6">
        <v>6213</v>
      </c>
    </row>
    <row r="7" spans="1:17" x14ac:dyDescent="0.35">
      <c r="A7" s="11"/>
      <c r="B7" s="11"/>
      <c r="C7" s="11"/>
    </row>
    <row r="8" spans="1:17" x14ac:dyDescent="0.35">
      <c r="E8" s="12" t="s">
        <v>0</v>
      </c>
      <c r="F8" s="12" t="s">
        <v>44</v>
      </c>
      <c r="G8" s="12" t="s">
        <v>47</v>
      </c>
      <c r="H8" s="12" t="s">
        <v>45</v>
      </c>
      <c r="J8" s="14" t="s">
        <v>49</v>
      </c>
      <c r="K8" s="12" t="s">
        <v>50</v>
      </c>
    </row>
    <row r="9" spans="1:17" x14ac:dyDescent="0.35">
      <c r="E9">
        <v>2019</v>
      </c>
      <c r="F9">
        <f t="shared" ref="F9:H9" si="0">F3</f>
        <v>6401</v>
      </c>
      <c r="G9">
        <f t="shared" si="0"/>
        <v>8543</v>
      </c>
      <c r="H9">
        <f t="shared" si="0"/>
        <v>14318</v>
      </c>
      <c r="J9" t="str" cm="1">
        <f t="array" ref="J9:K11">J3:K5</f>
        <v>Rail</v>
      </c>
      <c r="K9">
        <v>402</v>
      </c>
      <c r="M9" t="s">
        <v>0</v>
      </c>
      <c r="N9" t="s">
        <v>30</v>
      </c>
      <c r="O9" t="s">
        <v>53</v>
      </c>
      <c r="P9" t="s">
        <v>54</v>
      </c>
    </row>
    <row r="10" spans="1:17" x14ac:dyDescent="0.35">
      <c r="E10">
        <v>2020</v>
      </c>
      <c r="F10">
        <f t="shared" ref="F10:H10" si="1">F4</f>
        <v>5397</v>
      </c>
      <c r="G10">
        <f t="shared" si="1"/>
        <v>7317</v>
      </c>
      <c r="H10">
        <f t="shared" si="1"/>
        <v>9521</v>
      </c>
      <c r="J10" t="str">
        <v>River</v>
      </c>
      <c r="K10">
        <v>182</v>
      </c>
      <c r="M10" cm="1">
        <f t="array" ref="M10:P12">M4:P6</f>
        <v>2021</v>
      </c>
      <c r="N10" s="15">
        <v>0.2</v>
      </c>
      <c r="O10" s="15">
        <v>0.43</v>
      </c>
      <c r="P10" s="15">
        <v>0.37</v>
      </c>
    </row>
    <row r="11" spans="1:17" x14ac:dyDescent="0.35">
      <c r="E11">
        <v>2021</v>
      </c>
      <c r="F11">
        <f t="shared" ref="F11:H11" si="2">F5</f>
        <v>6213</v>
      </c>
      <c r="G11">
        <f t="shared" si="2"/>
        <v>8516</v>
      </c>
      <c r="H11">
        <f t="shared" si="2"/>
        <v>10068</v>
      </c>
      <c r="J11" t="str">
        <v>Road</v>
      </c>
      <c r="K11">
        <v>5629</v>
      </c>
      <c r="M11" t="str">
        <v>Grand Total</v>
      </c>
      <c r="N11" s="15">
        <v>0.2</v>
      </c>
      <c r="O11" s="15">
        <v>0.43</v>
      </c>
      <c r="P11" s="15">
        <v>0.37</v>
      </c>
    </row>
    <row r="12" spans="1:17" x14ac:dyDescent="0.35">
      <c r="M12">
        <v>0</v>
      </c>
      <c r="N12" s="15">
        <v>0</v>
      </c>
      <c r="O12" s="15">
        <v>0</v>
      </c>
      <c r="P12" s="15">
        <v>0</v>
      </c>
    </row>
    <row r="13" spans="1:17" x14ac:dyDescent="0.35">
      <c r="A13" t="s">
        <v>55</v>
      </c>
    </row>
    <row r="15" spans="1:17" x14ac:dyDescent="0.35">
      <c r="A15" s="5" t="s">
        <v>39</v>
      </c>
      <c r="B15" s="5" t="s">
        <v>52</v>
      </c>
      <c r="J15" s="5" t="s">
        <v>9</v>
      </c>
      <c r="K15" t="s">
        <v>40</v>
      </c>
      <c r="L15" t="s">
        <v>38</v>
      </c>
    </row>
    <row r="16" spans="1:17" x14ac:dyDescent="0.35">
      <c r="A16" s="5" t="s">
        <v>0</v>
      </c>
      <c r="B16" t="s">
        <v>15</v>
      </c>
      <c r="C16" t="s">
        <v>12</v>
      </c>
      <c r="D16" t="s">
        <v>16</v>
      </c>
      <c r="E16" t="s">
        <v>13</v>
      </c>
      <c r="F16" t="s">
        <v>17</v>
      </c>
      <c r="G16" t="s">
        <v>14</v>
      </c>
      <c r="H16" t="s">
        <v>35</v>
      </c>
      <c r="J16" s="6" t="s">
        <v>23</v>
      </c>
      <c r="K16">
        <v>2243</v>
      </c>
      <c r="L16">
        <v>1729</v>
      </c>
    </row>
    <row r="17" spans="1:12" x14ac:dyDescent="0.35">
      <c r="A17" s="6">
        <v>2019</v>
      </c>
      <c r="B17" s="7">
        <v>0.214</v>
      </c>
      <c r="C17" s="7">
        <v>0.18990000000000001</v>
      </c>
      <c r="D17" s="7">
        <v>0.09</v>
      </c>
      <c r="E17" s="7">
        <v>5.2200000000000003E-2</v>
      </c>
      <c r="F17" s="7">
        <v>0.16</v>
      </c>
      <c r="G17" s="7">
        <v>0.29809999999999998</v>
      </c>
      <c r="H17" s="7">
        <v>1.0042</v>
      </c>
      <c r="J17" s="6" t="s">
        <v>25</v>
      </c>
      <c r="K17">
        <v>86</v>
      </c>
      <c r="L17">
        <v>69</v>
      </c>
    </row>
    <row r="18" spans="1:12" x14ac:dyDescent="0.35">
      <c r="A18" s="6">
        <v>2020</v>
      </c>
      <c r="B18" s="7">
        <v>0.248</v>
      </c>
      <c r="C18" s="7">
        <v>0.13120000000000001</v>
      </c>
      <c r="D18" s="7">
        <v>9.0800000000000006E-2</v>
      </c>
      <c r="E18" s="7">
        <v>5.4100000000000002E-2</v>
      </c>
      <c r="F18" s="7">
        <v>0.19</v>
      </c>
      <c r="G18" s="7">
        <v>0.28389999999999999</v>
      </c>
      <c r="H18" s="7">
        <v>0.998</v>
      </c>
      <c r="J18" s="6" t="s">
        <v>18</v>
      </c>
      <c r="K18">
        <v>7589</v>
      </c>
      <c r="L18">
        <v>5580</v>
      </c>
    </row>
    <row r="19" spans="1:12" x14ac:dyDescent="0.35">
      <c r="A19" s="6">
        <v>2021</v>
      </c>
      <c r="B19" s="7">
        <v>0.25</v>
      </c>
      <c r="C19" s="7">
        <v>0.11</v>
      </c>
      <c r="D19" s="7">
        <v>0.1</v>
      </c>
      <c r="E19" s="7">
        <v>0.06</v>
      </c>
      <c r="F19" s="7">
        <v>0.18</v>
      </c>
      <c r="G19" s="7">
        <v>0.3</v>
      </c>
      <c r="H19" s="7">
        <v>1</v>
      </c>
      <c r="J19" s="6" t="s">
        <v>26</v>
      </c>
      <c r="K19">
        <v>27</v>
      </c>
      <c r="L19">
        <v>18</v>
      </c>
    </row>
    <row r="20" spans="1:12" x14ac:dyDescent="0.35">
      <c r="A20" s="6" t="s">
        <v>35</v>
      </c>
      <c r="B20" s="7">
        <v>0.71199999999999997</v>
      </c>
      <c r="C20" s="7">
        <v>0.43110000000000004</v>
      </c>
      <c r="D20" s="7">
        <v>0.28080000000000005</v>
      </c>
      <c r="E20" s="7">
        <v>0.1663</v>
      </c>
      <c r="F20" s="7">
        <v>0.53</v>
      </c>
      <c r="G20" s="7">
        <v>0.8819999999999999</v>
      </c>
      <c r="H20" s="7">
        <v>3.0022000000000002</v>
      </c>
      <c r="J20" s="6" t="s">
        <v>22</v>
      </c>
      <c r="K20">
        <v>3824</v>
      </c>
      <c r="L20">
        <v>2858</v>
      </c>
    </row>
    <row r="21" spans="1:12" x14ac:dyDescent="0.35">
      <c r="J21" s="6" t="s">
        <v>24</v>
      </c>
      <c r="K21">
        <v>138</v>
      </c>
      <c r="L21">
        <v>60</v>
      </c>
    </row>
    <row r="22" spans="1:12" x14ac:dyDescent="0.35">
      <c r="J22" s="6" t="s">
        <v>27</v>
      </c>
      <c r="K22">
        <v>34</v>
      </c>
      <c r="L22">
        <v>22</v>
      </c>
    </row>
    <row r="23" spans="1:12" x14ac:dyDescent="0.35">
      <c r="J23" s="6" t="s">
        <v>17</v>
      </c>
      <c r="K23">
        <v>573</v>
      </c>
      <c r="L23">
        <v>453</v>
      </c>
    </row>
    <row r="24" spans="1:12" x14ac:dyDescent="0.35">
      <c r="J24" s="6" t="s">
        <v>20</v>
      </c>
      <c r="K24">
        <v>3109</v>
      </c>
      <c r="L24">
        <v>2334</v>
      </c>
    </row>
    <row r="25" spans="1:12" x14ac:dyDescent="0.35">
      <c r="J25" s="6" t="s">
        <v>19</v>
      </c>
      <c r="K25">
        <v>3514</v>
      </c>
      <c r="L25">
        <v>2385</v>
      </c>
    </row>
    <row r="26" spans="1:12" x14ac:dyDescent="0.35">
      <c r="J26" s="6" t="s">
        <v>21</v>
      </c>
      <c r="K26">
        <v>435</v>
      </c>
      <c r="L26">
        <v>299</v>
      </c>
    </row>
    <row r="27" spans="1:12" x14ac:dyDescent="0.35">
      <c r="B27" t="s">
        <v>15</v>
      </c>
      <c r="C27" t="s">
        <v>12</v>
      </c>
      <c r="D27" t="s">
        <v>16</v>
      </c>
      <c r="E27" t="s">
        <v>13</v>
      </c>
      <c r="F27" t="s">
        <v>17</v>
      </c>
      <c r="G27" t="s">
        <v>14</v>
      </c>
      <c r="J27" s="6" t="s">
        <v>35</v>
      </c>
      <c r="K27">
        <v>21572</v>
      </c>
      <c r="L27">
        <v>15807</v>
      </c>
    </row>
    <row r="28" spans="1:12" x14ac:dyDescent="0.35">
      <c r="B28" s="7">
        <f t="shared" ref="B28:G28" si="3">AVERAGE(B17:B19)</f>
        <v>0.23733333333333331</v>
      </c>
      <c r="C28" s="7">
        <f t="shared" si="3"/>
        <v>0.14370000000000002</v>
      </c>
      <c r="D28" s="7">
        <f t="shared" si="3"/>
        <v>9.3600000000000017E-2</v>
      </c>
      <c r="E28" s="7">
        <f t="shared" si="3"/>
        <v>5.5433333333333334E-2</v>
      </c>
      <c r="F28" s="7">
        <f t="shared" si="3"/>
        <v>0.17666666666666667</v>
      </c>
      <c r="G28" s="7">
        <f t="shared" si="3"/>
        <v>0.29399999999999998</v>
      </c>
    </row>
    <row r="29" spans="1:12" x14ac:dyDescent="0.35">
      <c r="J29" s="14" t="s">
        <v>9</v>
      </c>
      <c r="K29" s="12" t="s">
        <v>56</v>
      </c>
      <c r="L29" s="12" t="s">
        <v>2</v>
      </c>
    </row>
    <row r="30" spans="1:12" x14ac:dyDescent="0.35">
      <c r="J30" t="str" cm="1">
        <f t="array" ref="J30:L40">J16:L26</f>
        <v>Child</v>
      </c>
      <c r="K30">
        <v>2243</v>
      </c>
      <c r="L30">
        <v>1729</v>
      </c>
    </row>
    <row r="31" spans="1:12" x14ac:dyDescent="0.35">
      <c r="J31" t="str">
        <v>Doctor</v>
      </c>
      <c r="K31">
        <v>86</v>
      </c>
      <c r="L31">
        <v>69</v>
      </c>
    </row>
    <row r="32" spans="1:12" x14ac:dyDescent="0.35">
      <c r="J32" t="str">
        <v>Driver</v>
      </c>
      <c r="K32">
        <v>7589</v>
      </c>
      <c r="L32">
        <v>5580</v>
      </c>
    </row>
    <row r="33" spans="10:12" x14ac:dyDescent="0.35">
      <c r="J33" t="str">
        <v>Engineer</v>
      </c>
      <c r="K33">
        <v>27</v>
      </c>
      <c r="L33">
        <v>18</v>
      </c>
    </row>
    <row r="34" spans="10:12" x14ac:dyDescent="0.35">
      <c r="J34" t="str">
        <v>Female</v>
      </c>
      <c r="K34">
        <v>3824</v>
      </c>
      <c r="L34">
        <v>2858</v>
      </c>
    </row>
    <row r="35" spans="10:12" x14ac:dyDescent="0.35">
      <c r="J35" t="str">
        <v>Journalist</v>
      </c>
      <c r="K35">
        <v>138</v>
      </c>
      <c r="L35">
        <v>60</v>
      </c>
    </row>
    <row r="36" spans="10:12" x14ac:dyDescent="0.35">
      <c r="J36" t="str">
        <v>Lawyer</v>
      </c>
      <c r="K36">
        <v>34</v>
      </c>
      <c r="L36">
        <v>22</v>
      </c>
    </row>
    <row r="37" spans="10:12" x14ac:dyDescent="0.35">
      <c r="J37" t="str">
        <v>others</v>
      </c>
      <c r="K37">
        <v>573</v>
      </c>
      <c r="L37">
        <v>453</v>
      </c>
    </row>
    <row r="38" spans="10:12" x14ac:dyDescent="0.35">
      <c r="J38" t="str">
        <v>student</v>
      </c>
      <c r="K38">
        <v>3109</v>
      </c>
      <c r="L38">
        <v>2334</v>
      </c>
    </row>
    <row r="39" spans="10:12" x14ac:dyDescent="0.35">
      <c r="J39" t="str">
        <v>T labour</v>
      </c>
      <c r="K39">
        <v>3514</v>
      </c>
      <c r="L39">
        <v>2385</v>
      </c>
    </row>
    <row r="40" spans="10:12" x14ac:dyDescent="0.35">
      <c r="J40" t="str">
        <v>Teacher</v>
      </c>
      <c r="K40">
        <v>435</v>
      </c>
      <c r="L40">
        <v>299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36187-0141-4FF9-8860-FB79F358D9DD}">
  <dimension ref="A1:AS198"/>
  <sheetViews>
    <sheetView tabSelected="1" zoomScale="57" zoomScaleNormal="80" workbookViewId="0">
      <selection activeCell="AD16" sqref="AD16"/>
    </sheetView>
  </sheetViews>
  <sheetFormatPr defaultColWidth="8.90625" defaultRowHeight="14.5" x14ac:dyDescent="0.35"/>
  <cols>
    <col min="1" max="21" width="8.90625" style="17"/>
    <col min="22" max="22" width="10.6328125" style="17" customWidth="1"/>
    <col min="23" max="16384" width="8.90625" style="17"/>
  </cols>
  <sheetData>
    <row r="1" spans="1:45" x14ac:dyDescent="0.35">
      <c r="A1" s="16"/>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row>
    <row r="2" spans="1:45" x14ac:dyDescent="0.3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row>
    <row r="3" spans="1:45" x14ac:dyDescent="0.3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row>
    <row r="4" spans="1:45" x14ac:dyDescent="0.35">
      <c r="A4" s="16"/>
      <c r="X4" s="16"/>
      <c r="Y4" s="16"/>
      <c r="Z4" s="16"/>
      <c r="AA4" s="16"/>
      <c r="AB4" s="16"/>
      <c r="AC4" s="16"/>
      <c r="AD4" s="16"/>
      <c r="AE4" s="16"/>
      <c r="AF4" s="16"/>
      <c r="AG4" s="16"/>
      <c r="AH4" s="16"/>
      <c r="AI4" s="16"/>
      <c r="AJ4" s="16"/>
      <c r="AK4" s="16"/>
      <c r="AL4" s="16"/>
      <c r="AM4" s="16"/>
      <c r="AN4" s="16"/>
      <c r="AO4" s="16"/>
      <c r="AP4" s="16"/>
      <c r="AQ4" s="16"/>
      <c r="AR4" s="16"/>
      <c r="AS4" s="16"/>
    </row>
    <row r="5" spans="1:45" x14ac:dyDescent="0.35">
      <c r="A5" s="16"/>
      <c r="X5" s="16"/>
      <c r="Y5" s="16"/>
      <c r="Z5" s="16"/>
      <c r="AA5" s="16"/>
      <c r="AB5" s="16"/>
      <c r="AC5" s="16"/>
      <c r="AD5" s="16"/>
      <c r="AE5" s="16"/>
      <c r="AF5" s="16"/>
      <c r="AG5" s="16"/>
      <c r="AH5" s="16"/>
      <c r="AI5" s="16"/>
      <c r="AJ5" s="16"/>
      <c r="AK5" s="16"/>
      <c r="AL5" s="16"/>
      <c r="AM5" s="16"/>
      <c r="AN5" s="16"/>
      <c r="AO5" s="16"/>
      <c r="AP5" s="16"/>
      <c r="AQ5" s="16"/>
      <c r="AR5" s="16"/>
      <c r="AS5" s="16"/>
    </row>
    <row r="6" spans="1:45" x14ac:dyDescent="0.35">
      <c r="A6" s="16"/>
      <c r="X6" s="16"/>
      <c r="Y6" s="16"/>
      <c r="Z6" s="16"/>
      <c r="AA6" s="16"/>
      <c r="AB6" s="16"/>
      <c r="AC6" s="16"/>
      <c r="AD6" s="16"/>
      <c r="AE6" s="16"/>
      <c r="AF6" s="16"/>
      <c r="AG6" s="16"/>
      <c r="AH6" s="16"/>
      <c r="AI6" s="16"/>
      <c r="AJ6" s="16"/>
      <c r="AK6" s="16"/>
      <c r="AL6" s="16"/>
      <c r="AM6" s="16"/>
      <c r="AN6" s="16"/>
      <c r="AO6" s="16"/>
      <c r="AP6" s="16"/>
      <c r="AQ6" s="16"/>
      <c r="AR6" s="16"/>
      <c r="AS6" s="16"/>
    </row>
    <row r="7" spans="1:45" x14ac:dyDescent="0.35">
      <c r="A7" s="16"/>
      <c r="X7" s="16"/>
      <c r="Y7" s="16"/>
      <c r="Z7" s="16"/>
      <c r="AA7" s="16"/>
      <c r="AB7" s="16"/>
      <c r="AC7" s="16"/>
      <c r="AD7" s="16"/>
      <c r="AE7" s="16"/>
      <c r="AF7" s="16"/>
      <c r="AG7" s="16"/>
      <c r="AH7" s="16"/>
      <c r="AI7" s="16"/>
      <c r="AJ7" s="16"/>
      <c r="AK7" s="16"/>
      <c r="AL7" s="16"/>
      <c r="AM7" s="16"/>
      <c r="AN7" s="16"/>
      <c r="AO7" s="16"/>
      <c r="AP7" s="16"/>
      <c r="AQ7" s="16"/>
      <c r="AR7" s="16"/>
      <c r="AS7" s="16"/>
    </row>
    <row r="8" spans="1:45" x14ac:dyDescent="0.35">
      <c r="A8" s="16"/>
      <c r="X8" s="16"/>
      <c r="Y8" s="16"/>
      <c r="Z8" s="16"/>
      <c r="AA8" s="16"/>
      <c r="AB8" s="16"/>
      <c r="AC8" s="16"/>
      <c r="AD8" s="16"/>
      <c r="AE8" s="16"/>
      <c r="AF8" s="16"/>
      <c r="AG8" s="16"/>
      <c r="AH8" s="16"/>
      <c r="AI8" s="16"/>
      <c r="AJ8" s="16"/>
      <c r="AK8" s="16"/>
      <c r="AL8" s="16"/>
      <c r="AM8" s="16"/>
      <c r="AN8" s="16"/>
      <c r="AO8" s="16"/>
      <c r="AP8" s="16"/>
      <c r="AQ8" s="16"/>
      <c r="AR8" s="16"/>
      <c r="AS8" s="16"/>
    </row>
    <row r="9" spans="1:45" x14ac:dyDescent="0.35">
      <c r="A9" s="16"/>
      <c r="X9" s="16"/>
      <c r="Y9" s="16"/>
      <c r="Z9" s="16"/>
      <c r="AA9" s="16"/>
      <c r="AB9" s="16"/>
      <c r="AC9" s="16"/>
      <c r="AD9" s="16"/>
      <c r="AE9" s="16"/>
      <c r="AF9" s="16"/>
      <c r="AG9" s="16"/>
      <c r="AH9" s="16"/>
      <c r="AI9" s="16"/>
      <c r="AJ9" s="16"/>
      <c r="AK9" s="16"/>
      <c r="AL9" s="16"/>
      <c r="AM9" s="16"/>
      <c r="AN9" s="16"/>
      <c r="AO9" s="16"/>
      <c r="AP9" s="16"/>
      <c r="AQ9" s="16"/>
      <c r="AR9" s="16"/>
      <c r="AS9" s="16"/>
    </row>
    <row r="10" spans="1:45" x14ac:dyDescent="0.35">
      <c r="A10" s="16"/>
      <c r="X10" s="16"/>
      <c r="Y10" s="16"/>
      <c r="Z10" s="16"/>
      <c r="AA10" s="16"/>
      <c r="AB10" s="16"/>
      <c r="AC10" s="16"/>
      <c r="AD10" s="16"/>
      <c r="AE10" s="16"/>
      <c r="AF10" s="16"/>
      <c r="AG10" s="16"/>
      <c r="AH10" s="16"/>
      <c r="AI10" s="16"/>
      <c r="AJ10" s="16"/>
      <c r="AK10" s="16"/>
      <c r="AL10" s="16"/>
      <c r="AM10" s="16"/>
      <c r="AN10" s="16"/>
      <c r="AO10" s="16"/>
      <c r="AP10" s="16"/>
      <c r="AQ10" s="16"/>
      <c r="AR10" s="16"/>
      <c r="AS10" s="16"/>
    </row>
    <row r="11" spans="1:45" x14ac:dyDescent="0.35">
      <c r="A11" s="16"/>
      <c r="X11" s="16"/>
      <c r="Y11" s="16"/>
      <c r="Z11" s="16"/>
      <c r="AA11" s="16"/>
      <c r="AB11" s="16"/>
      <c r="AC11" s="16"/>
      <c r="AD11" s="16"/>
      <c r="AE11" s="16"/>
      <c r="AF11" s="16"/>
      <c r="AG11" s="16"/>
      <c r="AH11" s="16"/>
      <c r="AI11" s="16"/>
      <c r="AJ11" s="16"/>
      <c r="AK11" s="16"/>
      <c r="AL11" s="16"/>
      <c r="AM11" s="16"/>
      <c r="AN11" s="16"/>
      <c r="AO11" s="16"/>
      <c r="AP11" s="16"/>
      <c r="AQ11" s="16"/>
      <c r="AR11" s="16"/>
      <c r="AS11" s="16"/>
    </row>
    <row r="12" spans="1:45" x14ac:dyDescent="0.35">
      <c r="A12" s="16"/>
      <c r="X12" s="16"/>
      <c r="Y12" s="16"/>
      <c r="Z12" s="16"/>
      <c r="AA12" s="16"/>
      <c r="AB12" s="16"/>
      <c r="AC12" s="16"/>
      <c r="AD12" s="16"/>
      <c r="AE12" s="16"/>
      <c r="AF12" s="16"/>
      <c r="AG12" s="16"/>
      <c r="AH12" s="16"/>
      <c r="AI12" s="16"/>
      <c r="AJ12" s="16"/>
      <c r="AK12" s="16"/>
      <c r="AL12" s="16"/>
      <c r="AM12" s="16"/>
      <c r="AN12" s="16"/>
      <c r="AO12" s="16"/>
      <c r="AP12" s="16"/>
      <c r="AQ12" s="16"/>
      <c r="AR12" s="16"/>
      <c r="AS12" s="16"/>
    </row>
    <row r="13" spans="1:45" x14ac:dyDescent="0.35">
      <c r="A13" s="16"/>
      <c r="X13" s="16"/>
      <c r="Y13" s="16"/>
      <c r="Z13" s="16"/>
      <c r="AA13" s="16"/>
      <c r="AB13" s="16"/>
      <c r="AC13" s="16"/>
      <c r="AD13" s="16"/>
      <c r="AE13" s="16"/>
      <c r="AF13" s="16"/>
      <c r="AG13" s="16"/>
      <c r="AH13" s="16"/>
      <c r="AI13" s="16"/>
      <c r="AJ13" s="16"/>
      <c r="AK13" s="16"/>
      <c r="AL13" s="16"/>
      <c r="AM13" s="16"/>
      <c r="AN13" s="16"/>
      <c r="AO13" s="16"/>
      <c r="AP13" s="16"/>
      <c r="AQ13" s="16"/>
      <c r="AR13" s="16"/>
      <c r="AS13" s="16"/>
    </row>
    <row r="14" spans="1:45" x14ac:dyDescent="0.35">
      <c r="A14" s="16"/>
      <c r="I14" s="18"/>
      <c r="X14" s="16"/>
      <c r="Y14" s="16"/>
      <c r="Z14" s="16"/>
      <c r="AA14" s="16"/>
      <c r="AB14" s="16"/>
      <c r="AC14" s="16"/>
      <c r="AD14" s="16"/>
      <c r="AE14" s="16"/>
      <c r="AF14" s="16"/>
      <c r="AG14" s="16"/>
      <c r="AH14" s="16"/>
      <c r="AI14" s="16"/>
      <c r="AJ14" s="16"/>
      <c r="AK14" s="16"/>
      <c r="AL14" s="16"/>
      <c r="AM14" s="16"/>
      <c r="AN14" s="16"/>
      <c r="AO14" s="16"/>
      <c r="AP14" s="16"/>
      <c r="AQ14" s="16"/>
      <c r="AR14" s="16"/>
      <c r="AS14" s="16"/>
    </row>
    <row r="15" spans="1:45" x14ac:dyDescent="0.35">
      <c r="A15" s="16"/>
      <c r="X15" s="16"/>
      <c r="Y15" s="16"/>
      <c r="Z15" s="16"/>
      <c r="AA15" s="16"/>
      <c r="AB15" s="16"/>
      <c r="AC15" s="16"/>
      <c r="AD15" s="16"/>
      <c r="AE15" s="16"/>
      <c r="AF15" s="16"/>
      <c r="AG15" s="16"/>
      <c r="AH15" s="16"/>
      <c r="AI15" s="16"/>
      <c r="AJ15" s="16"/>
      <c r="AK15" s="16"/>
      <c r="AL15" s="16"/>
      <c r="AM15" s="16"/>
      <c r="AN15" s="16"/>
      <c r="AO15" s="16"/>
      <c r="AP15" s="16"/>
      <c r="AQ15" s="16"/>
      <c r="AR15" s="16"/>
      <c r="AS15" s="16"/>
    </row>
    <row r="16" spans="1:45" x14ac:dyDescent="0.35">
      <c r="A16" s="16"/>
      <c r="X16" s="16"/>
      <c r="Y16" s="16"/>
      <c r="Z16" s="16"/>
      <c r="AA16" s="16"/>
      <c r="AB16" s="16"/>
      <c r="AC16" s="16"/>
      <c r="AD16" s="16"/>
      <c r="AE16" s="16"/>
      <c r="AF16" s="16"/>
      <c r="AG16" s="16"/>
      <c r="AH16" s="16"/>
      <c r="AI16" s="16"/>
      <c r="AJ16" s="16"/>
      <c r="AK16" s="16"/>
      <c r="AL16" s="16"/>
      <c r="AM16" s="16"/>
      <c r="AN16" s="16"/>
      <c r="AO16" s="16"/>
      <c r="AP16" s="16"/>
      <c r="AQ16" s="16"/>
      <c r="AR16" s="16"/>
      <c r="AS16" s="16"/>
    </row>
    <row r="17" spans="1:45" x14ac:dyDescent="0.35">
      <c r="A17" s="16"/>
      <c r="X17" s="16"/>
      <c r="Y17" s="16"/>
      <c r="Z17" s="16"/>
      <c r="AA17" s="16"/>
      <c r="AB17" s="16"/>
      <c r="AC17" s="16"/>
      <c r="AD17" s="16"/>
      <c r="AE17" s="16"/>
      <c r="AF17" s="16"/>
      <c r="AG17" s="16"/>
      <c r="AH17" s="16"/>
      <c r="AI17" s="16"/>
      <c r="AJ17" s="16"/>
      <c r="AK17" s="16"/>
      <c r="AL17" s="16"/>
      <c r="AM17" s="16"/>
      <c r="AN17" s="16"/>
      <c r="AO17" s="16"/>
      <c r="AP17" s="16"/>
      <c r="AQ17" s="16"/>
      <c r="AR17" s="16"/>
      <c r="AS17" s="16"/>
    </row>
    <row r="18" spans="1:45" x14ac:dyDescent="0.35">
      <c r="A18" s="16"/>
      <c r="X18" s="16"/>
      <c r="Y18" s="16"/>
      <c r="Z18" s="16"/>
      <c r="AA18" s="16"/>
      <c r="AB18" s="16"/>
      <c r="AC18" s="16"/>
      <c r="AD18" s="16"/>
      <c r="AE18" s="16"/>
      <c r="AF18" s="16"/>
      <c r="AG18" s="16"/>
      <c r="AH18" s="16"/>
      <c r="AI18" s="16"/>
      <c r="AJ18" s="16"/>
      <c r="AK18" s="16"/>
      <c r="AL18" s="16"/>
      <c r="AM18" s="16"/>
      <c r="AN18" s="16"/>
      <c r="AO18" s="16"/>
      <c r="AP18" s="16"/>
      <c r="AQ18" s="16"/>
      <c r="AR18" s="16"/>
      <c r="AS18" s="16"/>
    </row>
    <row r="19" spans="1:45" x14ac:dyDescent="0.35">
      <c r="A19" s="16"/>
      <c r="X19" s="16"/>
      <c r="Y19" s="16"/>
      <c r="Z19" s="16"/>
      <c r="AA19" s="16"/>
      <c r="AB19" s="16"/>
      <c r="AC19" s="16"/>
      <c r="AD19" s="16"/>
      <c r="AE19" s="16"/>
      <c r="AF19" s="16"/>
      <c r="AG19" s="16"/>
      <c r="AH19" s="16"/>
      <c r="AI19" s="16"/>
      <c r="AJ19" s="16"/>
      <c r="AK19" s="16"/>
      <c r="AL19" s="16"/>
      <c r="AM19" s="16"/>
      <c r="AN19" s="16"/>
      <c r="AO19" s="16"/>
      <c r="AP19" s="16"/>
      <c r="AQ19" s="16"/>
      <c r="AR19" s="16"/>
      <c r="AS19" s="16"/>
    </row>
    <row r="20" spans="1:45" x14ac:dyDescent="0.35">
      <c r="A20" s="16"/>
      <c r="X20" s="16"/>
      <c r="Y20" s="16"/>
      <c r="Z20" s="16"/>
      <c r="AA20" s="16"/>
      <c r="AB20" s="16"/>
      <c r="AC20" s="16"/>
      <c r="AD20" s="16"/>
      <c r="AE20" s="16"/>
      <c r="AF20" s="16"/>
      <c r="AG20" s="16"/>
      <c r="AH20" s="16"/>
      <c r="AI20" s="16"/>
      <c r="AJ20" s="16"/>
      <c r="AK20" s="16"/>
      <c r="AL20" s="16"/>
      <c r="AM20" s="16"/>
      <c r="AN20" s="16"/>
      <c r="AO20" s="16"/>
      <c r="AP20" s="16"/>
      <c r="AQ20" s="16"/>
      <c r="AR20" s="16"/>
      <c r="AS20" s="16"/>
    </row>
    <row r="21" spans="1:45" x14ac:dyDescent="0.35">
      <c r="A21" s="16"/>
      <c r="X21" s="16"/>
      <c r="Y21" s="16"/>
      <c r="Z21" s="16"/>
      <c r="AA21" s="16"/>
      <c r="AB21" s="16"/>
      <c r="AC21" s="16"/>
      <c r="AD21" s="16"/>
      <c r="AE21" s="16"/>
      <c r="AF21" s="16"/>
      <c r="AG21" s="16"/>
      <c r="AH21" s="16"/>
      <c r="AI21" s="16"/>
      <c r="AJ21" s="16"/>
      <c r="AK21" s="16"/>
      <c r="AL21" s="16"/>
      <c r="AM21" s="16"/>
      <c r="AN21" s="16"/>
      <c r="AO21" s="16"/>
      <c r="AP21" s="16"/>
      <c r="AQ21" s="16"/>
      <c r="AR21" s="16"/>
      <c r="AS21" s="16"/>
    </row>
    <row r="22" spans="1:45" x14ac:dyDescent="0.35">
      <c r="A22" s="16"/>
      <c r="X22" s="16"/>
      <c r="Y22" s="16"/>
      <c r="Z22" s="16"/>
      <c r="AA22" s="16"/>
      <c r="AB22" s="16"/>
      <c r="AC22" s="16"/>
      <c r="AD22" s="16"/>
      <c r="AE22" s="16"/>
      <c r="AF22" s="16"/>
      <c r="AG22" s="16"/>
      <c r="AH22" s="16"/>
      <c r="AI22" s="16"/>
      <c r="AJ22" s="16"/>
      <c r="AK22" s="16"/>
      <c r="AL22" s="16"/>
      <c r="AM22" s="16"/>
      <c r="AN22" s="16"/>
      <c r="AO22" s="16"/>
      <c r="AP22" s="16"/>
      <c r="AQ22" s="16"/>
      <c r="AR22" s="16"/>
      <c r="AS22" s="16"/>
    </row>
    <row r="23" spans="1:45" x14ac:dyDescent="0.35">
      <c r="A23" s="16"/>
      <c r="X23" s="16"/>
      <c r="Y23" s="16"/>
      <c r="Z23" s="16"/>
      <c r="AA23" s="16"/>
      <c r="AB23" s="16"/>
      <c r="AC23" s="16"/>
      <c r="AD23" s="16"/>
      <c r="AE23" s="16"/>
      <c r="AF23" s="16"/>
      <c r="AG23" s="16"/>
      <c r="AH23" s="16"/>
      <c r="AI23" s="16"/>
      <c r="AJ23" s="16"/>
      <c r="AK23" s="16"/>
      <c r="AL23" s="16"/>
      <c r="AM23" s="16"/>
      <c r="AN23" s="16"/>
      <c r="AO23" s="16"/>
      <c r="AP23" s="16"/>
      <c r="AQ23" s="16"/>
      <c r="AR23" s="16"/>
      <c r="AS23" s="16"/>
    </row>
    <row r="24" spans="1:45" x14ac:dyDescent="0.35">
      <c r="A24" s="16"/>
      <c r="X24" s="16"/>
      <c r="Y24" s="16"/>
      <c r="Z24" s="16"/>
      <c r="AA24" s="16"/>
      <c r="AB24" s="16"/>
      <c r="AC24" s="16"/>
      <c r="AD24" s="16"/>
      <c r="AE24" s="16"/>
      <c r="AF24" s="16"/>
      <c r="AG24" s="16"/>
      <c r="AH24" s="16"/>
      <c r="AI24" s="16"/>
      <c r="AJ24" s="16"/>
      <c r="AK24" s="16"/>
      <c r="AL24" s="16"/>
      <c r="AM24" s="16"/>
      <c r="AN24" s="16"/>
      <c r="AO24" s="16"/>
      <c r="AP24" s="16"/>
      <c r="AQ24" s="16"/>
      <c r="AR24" s="16"/>
      <c r="AS24" s="16"/>
    </row>
    <row r="25" spans="1:45" x14ac:dyDescent="0.35">
      <c r="A25" s="16"/>
      <c r="X25" s="16"/>
      <c r="Y25" s="16"/>
      <c r="Z25" s="16"/>
      <c r="AA25" s="16"/>
      <c r="AB25" s="16"/>
      <c r="AC25" s="16"/>
      <c r="AD25" s="16"/>
      <c r="AE25" s="16"/>
      <c r="AF25" s="16"/>
      <c r="AG25" s="16"/>
      <c r="AH25" s="16"/>
      <c r="AI25" s="16"/>
      <c r="AJ25" s="16"/>
      <c r="AK25" s="16"/>
      <c r="AL25" s="16"/>
      <c r="AM25" s="16"/>
      <c r="AN25" s="16"/>
      <c r="AO25" s="16"/>
      <c r="AP25" s="16"/>
      <c r="AQ25" s="16"/>
      <c r="AR25" s="16"/>
      <c r="AS25" s="16"/>
    </row>
    <row r="26" spans="1:45" x14ac:dyDescent="0.35">
      <c r="A26" s="16"/>
      <c r="X26" s="16"/>
      <c r="Y26" s="16"/>
      <c r="Z26" s="16"/>
      <c r="AA26" s="16"/>
      <c r="AB26" s="16"/>
      <c r="AC26" s="16"/>
      <c r="AD26" s="16"/>
      <c r="AE26" s="16"/>
      <c r="AF26" s="16"/>
      <c r="AG26" s="16"/>
      <c r="AH26" s="16"/>
      <c r="AI26" s="16"/>
      <c r="AJ26" s="16"/>
      <c r="AK26" s="16"/>
      <c r="AL26" s="16"/>
      <c r="AM26" s="16"/>
      <c r="AN26" s="16"/>
      <c r="AO26" s="16"/>
      <c r="AP26" s="16"/>
      <c r="AQ26" s="16"/>
      <c r="AR26" s="16"/>
      <c r="AS26" s="16"/>
    </row>
    <row r="27" spans="1:45" x14ac:dyDescent="0.35">
      <c r="A27" s="16"/>
      <c r="X27" s="16"/>
      <c r="Y27" s="16"/>
      <c r="Z27" s="16"/>
      <c r="AA27" s="16"/>
      <c r="AB27" s="16"/>
      <c r="AC27" s="16"/>
      <c r="AD27" s="16"/>
      <c r="AE27" s="16"/>
      <c r="AF27" s="16"/>
      <c r="AG27" s="16"/>
      <c r="AH27" s="16"/>
      <c r="AI27" s="16"/>
      <c r="AJ27" s="16"/>
      <c r="AK27" s="16"/>
      <c r="AL27" s="16"/>
      <c r="AM27" s="16"/>
      <c r="AN27" s="16"/>
      <c r="AO27" s="16"/>
      <c r="AP27" s="16"/>
      <c r="AQ27" s="16"/>
      <c r="AR27" s="16"/>
      <c r="AS27" s="16"/>
    </row>
    <row r="28" spans="1:45" x14ac:dyDescent="0.35">
      <c r="A28" s="16"/>
      <c r="X28" s="16"/>
      <c r="Y28" s="16"/>
      <c r="Z28" s="16"/>
      <c r="AA28" s="16"/>
      <c r="AB28" s="16"/>
      <c r="AC28" s="16"/>
      <c r="AD28" s="16"/>
      <c r="AE28" s="16"/>
      <c r="AF28" s="16"/>
      <c r="AG28" s="16"/>
      <c r="AH28" s="16"/>
      <c r="AI28" s="16"/>
      <c r="AJ28" s="16"/>
      <c r="AK28" s="16"/>
      <c r="AL28" s="16"/>
      <c r="AM28" s="16"/>
      <c r="AN28" s="16"/>
      <c r="AO28" s="16"/>
      <c r="AP28" s="16"/>
      <c r="AQ28" s="16"/>
      <c r="AR28" s="16"/>
      <c r="AS28" s="16"/>
    </row>
    <row r="29" spans="1:45" x14ac:dyDescent="0.35">
      <c r="A29" s="16"/>
      <c r="X29" s="16"/>
      <c r="Y29" s="16"/>
      <c r="Z29" s="16"/>
      <c r="AA29" s="16"/>
      <c r="AB29" s="16"/>
      <c r="AC29" s="16"/>
      <c r="AD29" s="16"/>
      <c r="AE29" s="16"/>
      <c r="AF29" s="16"/>
      <c r="AG29" s="16"/>
      <c r="AH29" s="16"/>
      <c r="AI29" s="16"/>
      <c r="AJ29" s="16"/>
      <c r="AK29" s="16"/>
      <c r="AL29" s="16"/>
      <c r="AM29" s="16"/>
      <c r="AN29" s="16"/>
      <c r="AO29" s="16"/>
      <c r="AP29" s="16"/>
      <c r="AQ29" s="16"/>
      <c r="AR29" s="16"/>
      <c r="AS29" s="16"/>
    </row>
    <row r="30" spans="1:45" x14ac:dyDescent="0.35">
      <c r="A30" s="16"/>
      <c r="X30" s="16"/>
      <c r="Y30" s="16"/>
      <c r="Z30" s="16"/>
      <c r="AA30" s="16"/>
      <c r="AB30" s="16"/>
      <c r="AC30" s="16"/>
      <c r="AD30" s="16"/>
      <c r="AE30" s="16"/>
      <c r="AF30" s="16"/>
      <c r="AG30" s="16"/>
      <c r="AH30" s="16"/>
      <c r="AI30" s="16"/>
      <c r="AJ30" s="16"/>
      <c r="AK30" s="16"/>
      <c r="AL30" s="16"/>
      <c r="AM30" s="16"/>
      <c r="AN30" s="16"/>
      <c r="AO30" s="16"/>
      <c r="AP30" s="16"/>
      <c r="AQ30" s="16"/>
      <c r="AR30" s="16"/>
      <c r="AS30" s="16"/>
    </row>
    <row r="31" spans="1:45" x14ac:dyDescent="0.35">
      <c r="A31" s="16"/>
      <c r="X31" s="16"/>
      <c r="Y31" s="16"/>
      <c r="Z31" s="16"/>
      <c r="AA31" s="16"/>
      <c r="AB31" s="16"/>
      <c r="AC31" s="16"/>
      <c r="AD31" s="16"/>
      <c r="AE31" s="16"/>
      <c r="AF31" s="16"/>
      <c r="AG31" s="16"/>
      <c r="AH31" s="16"/>
      <c r="AI31" s="16"/>
      <c r="AJ31" s="16"/>
      <c r="AK31" s="16"/>
      <c r="AL31" s="16"/>
      <c r="AM31" s="16"/>
      <c r="AN31" s="16"/>
      <c r="AO31" s="16"/>
      <c r="AP31" s="16"/>
      <c r="AQ31" s="16"/>
      <c r="AR31" s="16"/>
      <c r="AS31" s="16"/>
    </row>
    <row r="32" spans="1:45" x14ac:dyDescent="0.35">
      <c r="A32" s="16"/>
      <c r="X32" s="16"/>
      <c r="Y32" s="16"/>
      <c r="Z32" s="16"/>
      <c r="AA32" s="16"/>
      <c r="AB32" s="16"/>
      <c r="AC32" s="16"/>
      <c r="AD32" s="16"/>
      <c r="AE32" s="16"/>
      <c r="AF32" s="16"/>
      <c r="AG32" s="16"/>
      <c r="AH32" s="16"/>
      <c r="AI32" s="16"/>
      <c r="AJ32" s="16"/>
      <c r="AK32" s="16"/>
      <c r="AL32" s="16"/>
      <c r="AM32" s="16"/>
      <c r="AN32" s="16"/>
      <c r="AO32" s="16"/>
      <c r="AP32" s="16"/>
      <c r="AQ32" s="16"/>
      <c r="AR32" s="16"/>
      <c r="AS32" s="16"/>
    </row>
    <row r="33" spans="1:45" x14ac:dyDescent="0.35">
      <c r="A33" s="16"/>
      <c r="X33" s="16"/>
      <c r="Y33" s="16"/>
      <c r="Z33" s="16"/>
      <c r="AA33" s="16"/>
      <c r="AB33" s="16"/>
      <c r="AC33" s="16"/>
      <c r="AD33" s="16"/>
      <c r="AE33" s="16"/>
      <c r="AF33" s="16"/>
      <c r="AG33" s="16"/>
      <c r="AH33" s="16"/>
      <c r="AI33" s="16"/>
      <c r="AJ33" s="16"/>
      <c r="AK33" s="16"/>
      <c r="AL33" s="16"/>
      <c r="AM33" s="16"/>
      <c r="AN33" s="16"/>
      <c r="AO33" s="16"/>
      <c r="AP33" s="16"/>
      <c r="AQ33" s="16"/>
      <c r="AR33" s="16"/>
      <c r="AS33" s="16"/>
    </row>
    <row r="34" spans="1:45" x14ac:dyDescent="0.35">
      <c r="A34" s="16"/>
      <c r="X34" s="16"/>
      <c r="Y34" s="16"/>
      <c r="Z34" s="16"/>
      <c r="AA34" s="16"/>
      <c r="AB34" s="16"/>
      <c r="AC34" s="16"/>
      <c r="AD34" s="16"/>
      <c r="AE34" s="16"/>
      <c r="AF34" s="16"/>
      <c r="AG34" s="16"/>
      <c r="AH34" s="16"/>
      <c r="AI34" s="16"/>
      <c r="AJ34" s="16"/>
      <c r="AK34" s="16"/>
      <c r="AL34" s="16"/>
      <c r="AM34" s="16"/>
      <c r="AN34" s="16"/>
      <c r="AO34" s="16"/>
      <c r="AP34" s="16"/>
      <c r="AQ34" s="16"/>
      <c r="AR34" s="16"/>
      <c r="AS34" s="16"/>
    </row>
    <row r="35" spans="1:45" x14ac:dyDescent="0.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row>
    <row r="36" spans="1:45" x14ac:dyDescent="0.35">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row>
    <row r="37" spans="1:45" x14ac:dyDescent="0.35">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row>
    <row r="38" spans="1:45" x14ac:dyDescent="0.35">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row>
    <row r="39" spans="1:45" x14ac:dyDescent="0.35">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row>
    <row r="40" spans="1:45" x14ac:dyDescent="0.35">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row>
    <row r="41" spans="1:45" x14ac:dyDescent="0.35">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row>
    <row r="42" spans="1:45" x14ac:dyDescent="0.35">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row>
    <row r="43" spans="1:45" x14ac:dyDescent="0.35">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row>
    <row r="44" spans="1:45" x14ac:dyDescent="0.35">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row>
    <row r="45" spans="1:45" x14ac:dyDescent="0.3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row>
    <row r="46" spans="1:45" x14ac:dyDescent="0.3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row>
    <row r="47" spans="1:45" x14ac:dyDescent="0.3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row>
    <row r="48" spans="1:45" x14ac:dyDescent="0.3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row>
    <row r="49" spans="1:45" x14ac:dyDescent="0.3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row>
    <row r="50" spans="1:45" x14ac:dyDescent="0.3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row>
    <row r="51" spans="1:45" x14ac:dyDescent="0.3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row>
    <row r="52" spans="1:45" x14ac:dyDescent="0.3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row>
    <row r="53" spans="1:45" x14ac:dyDescent="0.3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row>
    <row r="54" spans="1:45" x14ac:dyDescent="0.3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row>
    <row r="55" spans="1:45" x14ac:dyDescent="0.3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row>
    <row r="56" spans="1:45" x14ac:dyDescent="0.3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row>
    <row r="57" spans="1:45" x14ac:dyDescent="0.3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row>
    <row r="58" spans="1:45" x14ac:dyDescent="0.3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row>
    <row r="59" spans="1:45" x14ac:dyDescent="0.3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row>
    <row r="60" spans="1:45" x14ac:dyDescent="0.3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row>
    <row r="61" spans="1:45" x14ac:dyDescent="0.3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row>
    <row r="62" spans="1:45" x14ac:dyDescent="0.3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row>
    <row r="63" spans="1:45" x14ac:dyDescent="0.3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row>
    <row r="64" spans="1:45" x14ac:dyDescent="0.3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row>
    <row r="65" spans="1:45" x14ac:dyDescent="0.3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row>
    <row r="66" spans="1:45" x14ac:dyDescent="0.3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row>
    <row r="67" spans="1:45" x14ac:dyDescent="0.3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row>
    <row r="68" spans="1:45" x14ac:dyDescent="0.3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row>
    <row r="69" spans="1:45" x14ac:dyDescent="0.3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row>
    <row r="70" spans="1:45" x14ac:dyDescent="0.3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row>
    <row r="71" spans="1:45" x14ac:dyDescent="0.3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row>
    <row r="72" spans="1:45" x14ac:dyDescent="0.3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row>
    <row r="73" spans="1:45" x14ac:dyDescent="0.3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row>
    <row r="74" spans="1:45" x14ac:dyDescent="0.3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row>
    <row r="75" spans="1:45" x14ac:dyDescent="0.3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row>
    <row r="76" spans="1:45" x14ac:dyDescent="0.3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row>
    <row r="77" spans="1:45" x14ac:dyDescent="0.3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row>
    <row r="78" spans="1:45" x14ac:dyDescent="0.3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row>
    <row r="79" spans="1:45" x14ac:dyDescent="0.3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row>
    <row r="80" spans="1:45" x14ac:dyDescent="0.3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row>
    <row r="81" spans="1:45" x14ac:dyDescent="0.3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row>
    <row r="82" spans="1:45" x14ac:dyDescent="0.3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row>
    <row r="83" spans="1:45" x14ac:dyDescent="0.3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row>
    <row r="84" spans="1:45" x14ac:dyDescent="0.3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row>
    <row r="85" spans="1:45" x14ac:dyDescent="0.3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row>
    <row r="86" spans="1:45" x14ac:dyDescent="0.3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row>
    <row r="87" spans="1:45" x14ac:dyDescent="0.3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row>
    <row r="88" spans="1:45" x14ac:dyDescent="0.3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row>
    <row r="89" spans="1:45" x14ac:dyDescent="0.3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row>
    <row r="90" spans="1:45" x14ac:dyDescent="0.3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row>
    <row r="91" spans="1:45" x14ac:dyDescent="0.3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row>
    <row r="92" spans="1:45" x14ac:dyDescent="0.3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row>
    <row r="93" spans="1:45" x14ac:dyDescent="0.3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row>
    <row r="94" spans="1:45" x14ac:dyDescent="0.3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row>
    <row r="95" spans="1:45" x14ac:dyDescent="0.3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row>
    <row r="96" spans="1:45" x14ac:dyDescent="0.3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row>
    <row r="97" spans="1:45" x14ac:dyDescent="0.35">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row>
    <row r="98" spans="1:45" x14ac:dyDescent="0.35">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row>
    <row r="99" spans="1:45" x14ac:dyDescent="0.35">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row>
    <row r="100" spans="1:45" x14ac:dyDescent="0.3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row>
    <row r="101" spans="1:45" x14ac:dyDescent="0.3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row>
    <row r="102" spans="1:45" x14ac:dyDescent="0.3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row>
    <row r="103" spans="1:45" x14ac:dyDescent="0.3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row>
    <row r="104" spans="1:45" x14ac:dyDescent="0.3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row>
    <row r="105" spans="1:45" x14ac:dyDescent="0.3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row>
    <row r="106" spans="1:45" x14ac:dyDescent="0.3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row>
    <row r="107" spans="1:45" x14ac:dyDescent="0.3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row>
    <row r="108" spans="1:45" x14ac:dyDescent="0.3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row>
    <row r="109" spans="1:45" x14ac:dyDescent="0.3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row>
    <row r="110" spans="1:45" x14ac:dyDescent="0.3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row>
    <row r="111" spans="1:45" x14ac:dyDescent="0.3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row>
    <row r="112" spans="1:45" x14ac:dyDescent="0.3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row>
    <row r="113" spans="1:45" x14ac:dyDescent="0.3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row>
    <row r="114" spans="1:45" x14ac:dyDescent="0.3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row>
    <row r="115" spans="1:45" x14ac:dyDescent="0.3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row>
    <row r="116" spans="1:45" x14ac:dyDescent="0.3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row>
    <row r="117" spans="1:45" x14ac:dyDescent="0.3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row>
    <row r="118" spans="1:45" x14ac:dyDescent="0.3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row>
    <row r="119" spans="1:45" x14ac:dyDescent="0.3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row>
    <row r="120" spans="1:45" x14ac:dyDescent="0.3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row>
    <row r="121" spans="1:45" x14ac:dyDescent="0.35">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row>
    <row r="122" spans="1:45" x14ac:dyDescent="0.35">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row>
    <row r="123" spans="1:45" x14ac:dyDescent="0.35">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row>
    <row r="124" spans="1:45" x14ac:dyDescent="0.35">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row>
    <row r="125" spans="1:45" x14ac:dyDescent="0.3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row>
    <row r="126" spans="1:45" x14ac:dyDescent="0.35">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row>
    <row r="127" spans="1:45" x14ac:dyDescent="0.35">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row>
    <row r="128" spans="1:45" x14ac:dyDescent="0.35">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row>
    <row r="129" spans="1:45" x14ac:dyDescent="0.35">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row>
    <row r="130" spans="1:45" x14ac:dyDescent="0.35">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row>
    <row r="131" spans="1:45" x14ac:dyDescent="0.35">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row>
    <row r="132" spans="1:45" x14ac:dyDescent="0.35">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row>
    <row r="133" spans="1:45" x14ac:dyDescent="0.35">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row>
    <row r="134" spans="1:45" x14ac:dyDescent="0.35">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row>
    <row r="135" spans="1:45" x14ac:dyDescent="0.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row>
    <row r="136" spans="1:45" x14ac:dyDescent="0.35">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row>
    <row r="137" spans="1:45" x14ac:dyDescent="0.35">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row>
    <row r="138" spans="1:45" x14ac:dyDescent="0.35">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row>
    <row r="139" spans="1:45" x14ac:dyDescent="0.35">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row>
    <row r="140" spans="1:45" x14ac:dyDescent="0.35">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row>
    <row r="141" spans="1:45" x14ac:dyDescent="0.35">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row>
    <row r="142" spans="1:45" x14ac:dyDescent="0.35">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row>
    <row r="143" spans="1:45" x14ac:dyDescent="0.35">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row>
    <row r="144" spans="1:45" x14ac:dyDescent="0.35">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row>
    <row r="145" spans="1:45" x14ac:dyDescent="0.3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row>
    <row r="146" spans="1:45" x14ac:dyDescent="0.35">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row>
    <row r="147" spans="1:45" x14ac:dyDescent="0.35">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row>
    <row r="148" spans="1:45" x14ac:dyDescent="0.35">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row>
    <row r="149" spans="1:45" x14ac:dyDescent="0.35">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row>
    <row r="150" spans="1:45" x14ac:dyDescent="0.35">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row>
    <row r="151" spans="1:45" x14ac:dyDescent="0.35">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row>
    <row r="152" spans="1:45" x14ac:dyDescent="0.35">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row>
    <row r="153" spans="1:45" x14ac:dyDescent="0.35">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row>
    <row r="154" spans="1:45" x14ac:dyDescent="0.35">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row>
    <row r="155" spans="1:45" x14ac:dyDescent="0.3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row>
    <row r="156" spans="1:45" x14ac:dyDescent="0.35">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row>
    <row r="157" spans="1:45" x14ac:dyDescent="0.35">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row>
    <row r="158" spans="1:45" x14ac:dyDescent="0.35">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row>
    <row r="159" spans="1:45" x14ac:dyDescent="0.35">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row>
    <row r="160" spans="1:45" x14ac:dyDescent="0.35">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row>
    <row r="161" spans="1:45" x14ac:dyDescent="0.35">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row>
    <row r="162" spans="1:45" x14ac:dyDescent="0.35">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row>
    <row r="163" spans="1:45" x14ac:dyDescent="0.35">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row>
    <row r="164" spans="1:45" x14ac:dyDescent="0.35">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row>
    <row r="165" spans="1:45" x14ac:dyDescent="0.3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row>
    <row r="166" spans="1:45" x14ac:dyDescent="0.35">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row>
    <row r="167" spans="1:45" x14ac:dyDescent="0.35">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row>
    <row r="168" spans="1:45" x14ac:dyDescent="0.35">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row>
    <row r="169" spans="1:45" x14ac:dyDescent="0.35">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row>
    <row r="170" spans="1:45" x14ac:dyDescent="0.35">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row>
    <row r="171" spans="1:45" x14ac:dyDescent="0.35">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row>
    <row r="172" spans="1:45" x14ac:dyDescent="0.35">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row>
    <row r="173" spans="1:45" x14ac:dyDescent="0.35">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row>
    <row r="174" spans="1:45" x14ac:dyDescent="0.35">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row>
    <row r="175" spans="1:45" x14ac:dyDescent="0.3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row>
    <row r="176" spans="1:45" x14ac:dyDescent="0.35">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row>
    <row r="177" spans="1:45" x14ac:dyDescent="0.35">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row>
    <row r="178" spans="1:45" x14ac:dyDescent="0.35">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row>
    <row r="179" spans="1:45" x14ac:dyDescent="0.35">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row>
    <row r="180" spans="1:45" x14ac:dyDescent="0.35">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row>
    <row r="181" spans="1:45" x14ac:dyDescent="0.35">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row>
    <row r="182" spans="1:45" x14ac:dyDescent="0.35">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row>
    <row r="183" spans="1:45" x14ac:dyDescent="0.35">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row>
    <row r="184" spans="1:45" x14ac:dyDescent="0.35">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row>
    <row r="185" spans="1:45" x14ac:dyDescent="0.3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row>
    <row r="186" spans="1:45" x14ac:dyDescent="0.35">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row>
    <row r="187" spans="1:45" x14ac:dyDescent="0.35">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row>
    <row r="188" spans="1:45" x14ac:dyDescent="0.35">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row>
    <row r="189" spans="1:45" x14ac:dyDescent="0.35">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row>
    <row r="190" spans="1:45" x14ac:dyDescent="0.35">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row>
    <row r="191" spans="1:45" x14ac:dyDescent="0.35">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row>
    <row r="192" spans="1:45" x14ac:dyDescent="0.35">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row>
    <row r="193" spans="1:45" x14ac:dyDescent="0.35">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row>
    <row r="194" spans="1:45" x14ac:dyDescent="0.35">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row>
    <row r="195" spans="1:45" x14ac:dyDescent="0.3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row>
    <row r="196" spans="1:45" x14ac:dyDescent="0.35">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row>
    <row r="197" spans="1:45" x14ac:dyDescent="0.35">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row>
    <row r="198" spans="1:45" x14ac:dyDescent="0.35">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accident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Nasir Uddin</dc:creator>
  <cp:lastModifiedBy>Nasir Uddin</cp:lastModifiedBy>
  <dcterms:created xsi:type="dcterms:W3CDTF">2023-06-24T08:12:34Z</dcterms:created>
  <dcterms:modified xsi:type="dcterms:W3CDTF">2023-10-27T06:06:53Z</dcterms:modified>
</cp:coreProperties>
</file>