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/Users/noeliaalvarez/Documents/cursos/BootcampMTechDataAnalyst/M5-Excel/Entregado/"/>
    </mc:Choice>
  </mc:AlternateContent>
  <xr:revisionPtr revIDLastSave="0" documentId="13_ncr:1_{A569131E-BEFF-4F4A-83E3-718F816D2E08}" xr6:coauthVersionLast="47" xr6:coauthVersionMax="47" xr10:uidLastSave="{00000000-0000-0000-0000-000000000000}"/>
  <bookViews>
    <workbookView xWindow="60" yWindow="500" windowWidth="28360" windowHeight="16940" activeTab="5" xr2:uid="{AE76C0F4-E701-F64E-AA1C-ED38EA2CBA04}"/>
  </bookViews>
  <sheets>
    <sheet name="Indice" sheetId="6" r:id="rId1"/>
    <sheet name="Tema1" sheetId="1" r:id="rId2"/>
    <sheet name="Tema2" sheetId="2" r:id="rId3"/>
    <sheet name="Tema3.2" sheetId="9" r:id="rId4"/>
    <sheet name="Tema3.3" sheetId="10" r:id="rId5"/>
    <sheet name="disney_movies" sheetId="11" r:id="rId6"/>
    <sheet name="Tema4" sheetId="4" r:id="rId7"/>
    <sheet name="Tema5" sheetId="5" r:id="rId8"/>
  </sheets>
  <definedNames>
    <definedName name="_xlchart.v1.0" hidden="1">Tema1!$C$2</definedName>
    <definedName name="_xlchart.v1.1" hidden="1">Tema1!$C$3:$C$32</definedName>
    <definedName name="_xlchart.v1.10" hidden="1">Tema1!$D$2</definedName>
    <definedName name="_xlchart.v1.11" hidden="1">Tema1!$D$3:$D$32</definedName>
    <definedName name="_xlchart.v1.12" hidden="1">Tema1!$C$2</definedName>
    <definedName name="_xlchart.v1.13" hidden="1">Tema1!$C$3:$C$32</definedName>
    <definedName name="_xlchart.v1.14" hidden="1">Tema1!$D$2</definedName>
    <definedName name="_xlchart.v1.15" hidden="1">Tema1!$D$3:$D$32</definedName>
    <definedName name="_xlchart.v1.16" hidden="1">Tema2!$B$17:$B$19</definedName>
    <definedName name="_xlchart.v1.17" hidden="1">Tema2!$C$17:$C$19</definedName>
    <definedName name="_xlchart.v1.2" hidden="1">Tema1!$D$2</definedName>
    <definedName name="_xlchart.v1.3" hidden="1">Tema1!$D$3:$D$32</definedName>
    <definedName name="_xlchart.v1.4" hidden="1">Tema1!$C$2</definedName>
    <definedName name="_xlchart.v1.5" hidden="1">Tema1!$C$3:$C$32</definedName>
    <definedName name="_xlchart.v1.6" hidden="1">Tema1!$D$2</definedName>
    <definedName name="_xlchart.v1.7" hidden="1">Tema1!$D$3:$D$32</definedName>
    <definedName name="_xlchart.v1.8" hidden="1">Tema1!$C$2</definedName>
    <definedName name="_xlchart.v1.9" hidden="1">Tema1!$C$3:$C$32</definedName>
    <definedName name="ExternalData_1" localSheetId="5" hidden="1">disney_movies!$A$1:$H$580</definedName>
    <definedName name="Puntajes">TableAlumnos[Puntajes]</definedName>
  </definedNames>
  <calcPr calcId="181029" calcMode="manual"/>
  <pivotCaches>
    <pivotCache cacheId="13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4" i="1" l="1"/>
  <c r="C4" i="1"/>
  <c r="C28" i="1"/>
  <c r="C19" i="1"/>
  <c r="C9" i="1"/>
  <c r="C32" i="1"/>
  <c r="C13" i="1"/>
  <c r="C6" i="1"/>
  <c r="C25" i="1"/>
  <c r="C5" i="1"/>
  <c r="C23" i="1"/>
  <c r="C26" i="1"/>
  <c r="C17" i="1"/>
  <c r="C21" i="1"/>
  <c r="C29" i="1"/>
  <c r="C11" i="1"/>
  <c r="C31" i="1"/>
  <c r="C12" i="1"/>
  <c r="C8" i="1"/>
  <c r="C30" i="1"/>
  <c r="C22" i="1"/>
  <c r="C10" i="1"/>
  <c r="C14" i="1"/>
  <c r="C3" i="1"/>
  <c r="C16" i="1"/>
  <c r="C20" i="1"/>
  <c r="C18" i="1"/>
  <c r="C7" i="1"/>
  <c r="C27" i="1"/>
  <c r="C15" i="1"/>
  <c r="D27" i="1"/>
  <c r="D7" i="1"/>
  <c r="D18" i="1"/>
  <c r="D20" i="1"/>
  <c r="D16" i="1"/>
  <c r="D3" i="1"/>
  <c r="D14" i="1"/>
  <c r="D10" i="1"/>
  <c r="D22" i="1"/>
  <c r="D30" i="1"/>
  <c r="D8" i="1"/>
  <c r="D12" i="1"/>
  <c r="D31" i="1"/>
  <c r="D11" i="1"/>
  <c r="D29" i="1"/>
  <c r="D21" i="1"/>
  <c r="D17" i="1"/>
  <c r="D26" i="1"/>
  <c r="D23" i="1"/>
  <c r="D5" i="1"/>
  <c r="D25" i="1"/>
  <c r="D6" i="1"/>
  <c r="D13" i="1"/>
  <c r="D32" i="1"/>
  <c r="D9" i="1"/>
  <c r="D19" i="1"/>
  <c r="D28" i="1"/>
  <c r="D4" i="1"/>
  <c r="D24" i="1"/>
  <c r="D15" i="1"/>
  <c r="C18" i="2" l="1"/>
  <c r="H8" i="1"/>
  <c r="C17" i="2"/>
  <c r="H7" i="1"/>
  <c r="H6" i="1"/>
  <c r="C29" i="2"/>
  <c r="C28" i="2"/>
  <c r="C6" i="2"/>
  <c r="C27" i="2"/>
  <c r="C19" i="2"/>
  <c r="C9" i="2"/>
  <c r="C8" i="2"/>
  <c r="C7" i="2"/>
  <c r="H9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66986C4-7879-7F4C-941E-6FF441B377B7}" keepAlive="1" name="Query - disney_movies" description="Connection to the 'disney_movies' query in the workbook." type="5" refreshedVersion="8" background="1" saveData="1">
    <dbPr connection="Provider=Microsoft.Mashup.OleDb.1;Data Source=$Workbook$;Location=disney_movies;Extended Properties=&quot;&quot;" command="SELECT * FROM [disney_movies]"/>
  </connection>
</connections>
</file>

<file path=xl/sharedStrings.xml><?xml version="1.0" encoding="utf-8"?>
<sst xmlns="http://schemas.openxmlformats.org/spreadsheetml/2006/main" count="2975" uniqueCount="1293">
  <si>
    <t>Nombres</t>
  </si>
  <si>
    <t>Edades</t>
  </si>
  <si>
    <t>Puntajes</t>
  </si>
  <si>
    <t>Sofía</t>
  </si>
  <si>
    <t>Mateo</t>
  </si>
  <si>
    <t>Valentina</t>
  </si>
  <si>
    <t>Sebastián</t>
  </si>
  <si>
    <t>Camila</t>
  </si>
  <si>
    <t>Alejandro</t>
  </si>
  <si>
    <t>Isabella</t>
  </si>
  <si>
    <t>Juan</t>
  </si>
  <si>
    <t>Lucía</t>
  </si>
  <si>
    <t>Andrés</t>
  </si>
  <si>
    <t>Emily</t>
  </si>
  <si>
    <t>Javier</t>
  </si>
  <si>
    <t>Liam</t>
  </si>
  <si>
    <t>Valeria</t>
  </si>
  <si>
    <t>Lucas</t>
  </si>
  <si>
    <t>Sofia</t>
  </si>
  <si>
    <t>Olivia</t>
  </si>
  <si>
    <t>Gabriel</t>
  </si>
  <si>
    <t>Emma</t>
  </si>
  <si>
    <t>Santiago</t>
  </si>
  <si>
    <t>Mia</t>
  </si>
  <si>
    <t>Daniel</t>
  </si>
  <si>
    <t>Ana</t>
  </si>
  <si>
    <t>Diego</t>
  </si>
  <si>
    <t>Victoria</t>
  </si>
  <si>
    <t>Natalia</t>
  </si>
  <si>
    <t>Carlos</t>
  </si>
  <si>
    <t>Suma</t>
  </si>
  <si>
    <t>Promedio</t>
  </si>
  <si>
    <t>Máximo</t>
  </si>
  <si>
    <t>Mínimo</t>
  </si>
  <si>
    <t>Han suspendido:</t>
  </si>
  <si>
    <t>Mayores de 35:</t>
  </si>
  <si>
    <t>Hoja Tema 1</t>
  </si>
  <si>
    <t>Hoja Tema 2</t>
  </si>
  <si>
    <t>Hoja Tema 4</t>
  </si>
  <si>
    <t>Hoja Tema 5</t>
  </si>
  <si>
    <t>Índice</t>
  </si>
  <si>
    <t>Column Labels</t>
  </si>
  <si>
    <t>Row Labels</t>
  </si>
  <si>
    <t>Grand Total</t>
  </si>
  <si>
    <t>Valores Puntajes:</t>
  </si>
  <si>
    <t>Analizar Datos Número de personas</t>
  </si>
  <si>
    <t>Count of Nombres</t>
  </si>
  <si>
    <t>Han aprobado:</t>
  </si>
  <si>
    <t>Analizar Datos Número de personas aprobadas por rango edad</t>
  </si>
  <si>
    <t>Menores de 35</t>
  </si>
  <si>
    <t>Mayores de 45</t>
  </si>
  <si>
    <t>Menores o igual a 35:</t>
  </si>
  <si>
    <t>Max. of Puntajes</t>
  </si>
  <si>
    <t>(Multiple Items)</t>
  </si>
  <si>
    <t>Hoja Tema 3.2</t>
  </si>
  <si>
    <t>Hoja Tema 3.3</t>
  </si>
  <si>
    <t>Datos aleatorios, formato y cálculo con funciones numéricas</t>
  </si>
  <si>
    <t xml:space="preserve">Entre 35  y  45 </t>
  </si>
  <si>
    <t>Analizar Datos Promedio de nota por rango edad</t>
  </si>
  <si>
    <t>Analizar datos y gráficos</t>
  </si>
  <si>
    <t>Tabla dinámica</t>
  </si>
  <si>
    <t>Tabla dinámica filtro</t>
  </si>
  <si>
    <t>movie_title</t>
  </si>
  <si>
    <t>release_date</t>
  </si>
  <si>
    <t>genre</t>
  </si>
  <si>
    <t>mpaa_rating</t>
  </si>
  <si>
    <t>total_gross</t>
  </si>
  <si>
    <t>inflation_adjusted_gross</t>
  </si>
  <si>
    <t>release_year</t>
  </si>
  <si>
    <t>description</t>
  </si>
  <si>
    <t>Snow White and the Seven Dwarfs</t>
  </si>
  <si>
    <t>Musical</t>
  </si>
  <si>
    <t>G</t>
  </si>
  <si>
    <t>1937</t>
  </si>
  <si>
    <t>(1937) Snow White and the Seven Dwarfs</t>
  </si>
  <si>
    <t>Pinocchio</t>
  </si>
  <si>
    <t>Adventure</t>
  </si>
  <si>
    <t>1940</t>
  </si>
  <si>
    <t>(1940) Pinocchio</t>
  </si>
  <si>
    <t>Fantasia</t>
  </si>
  <si>
    <t>(1940) Fantasia</t>
  </si>
  <si>
    <t>Song of the South</t>
  </si>
  <si>
    <t>1946</t>
  </si>
  <si>
    <t>(1946) Song of the South</t>
  </si>
  <si>
    <t>Cinderella</t>
  </si>
  <si>
    <t>Drama</t>
  </si>
  <si>
    <t>1950</t>
  </si>
  <si>
    <t>(1950) Cinderella</t>
  </si>
  <si>
    <t>20,000 Leagues Under the Sea</t>
  </si>
  <si>
    <t>Not Rated</t>
  </si>
  <si>
    <t>1954</t>
  </si>
  <si>
    <t>(1954) 20,000 Leagues Under the Sea</t>
  </si>
  <si>
    <t>Lady and the Tramp</t>
  </si>
  <si>
    <t>1955</t>
  </si>
  <si>
    <t>(1955) Lady and the Tramp</t>
  </si>
  <si>
    <t>Sleeping Beauty</t>
  </si>
  <si>
    <t>1959</t>
  </si>
  <si>
    <t>(1959) Sleeping Beauty</t>
  </si>
  <si>
    <t>101 Dalmatians</t>
  </si>
  <si>
    <t>Comedy</t>
  </si>
  <si>
    <t>1961</t>
  </si>
  <si>
    <t>(1961) 101 Dalmatians</t>
  </si>
  <si>
    <t>The Absent Minded Professor</t>
  </si>
  <si>
    <t>(1961) The Absent Minded Professor</t>
  </si>
  <si>
    <t>Babes in Toyland</t>
  </si>
  <si>
    <t>(1961) Babes in Toyland</t>
  </si>
  <si>
    <t>Bon Voyage!</t>
  </si>
  <si>
    <t>1962</t>
  </si>
  <si>
    <t>(1962) Bon Voyage!</t>
  </si>
  <si>
    <t>The Sword in the Stone</t>
  </si>
  <si>
    <t>1963</t>
  </si>
  <si>
    <t>(1963) The Sword in the Stone</t>
  </si>
  <si>
    <t>The Jungle Book</t>
  </si>
  <si>
    <t>1967</t>
  </si>
  <si>
    <t>(1967) The Jungle Book</t>
  </si>
  <si>
    <t>Blackbeard's Ghost</t>
  </si>
  <si>
    <t>1968</t>
  </si>
  <si>
    <t>(1968) Blackbeard's Ghost</t>
  </si>
  <si>
    <t>The Aristocats</t>
  </si>
  <si>
    <t>1970</t>
  </si>
  <si>
    <t>(1970) The Aristocats</t>
  </si>
  <si>
    <t>The Boatniks</t>
  </si>
  <si>
    <t>(1970) The Boatniks</t>
  </si>
  <si>
    <t>Bedknobs and Broomsticks</t>
  </si>
  <si>
    <t>1971</t>
  </si>
  <si>
    <t>(1971) Bedknobs and Broomsticks</t>
  </si>
  <si>
    <t>The Apple Dumpling Gang</t>
  </si>
  <si>
    <t>1975</t>
  </si>
  <si>
    <t>(1975) The Apple Dumpling Gang</t>
  </si>
  <si>
    <t>Freaky Friday</t>
  </si>
  <si>
    <t>1977</t>
  </si>
  <si>
    <t>(1977) Freaky Friday</t>
  </si>
  <si>
    <t>The Many Adventures of Winnie the Pooh</t>
  </si>
  <si>
    <t>(1977) The Many Adventures of Winnie the Pooh</t>
  </si>
  <si>
    <t>The Rescuers</t>
  </si>
  <si>
    <t>(1977) The Rescuers</t>
  </si>
  <si>
    <t>Herbie Goes to Monte Carlo</t>
  </si>
  <si>
    <t>(1977) Herbie Goes to Monte Carlo</t>
  </si>
  <si>
    <t>The Black Hole</t>
  </si>
  <si>
    <t>1979</t>
  </si>
  <si>
    <t>(1979) The Black Hole</t>
  </si>
  <si>
    <t>Midnight Madness</t>
  </si>
  <si>
    <t>1980</t>
  </si>
  <si>
    <t>(1980) Midnight Madness</t>
  </si>
  <si>
    <t>The Last Flight of Noah’s Ark</t>
  </si>
  <si>
    <t>(1980) The Last Flight of Noah’s Ark</t>
  </si>
  <si>
    <t>The Devil and Max Devlin</t>
  </si>
  <si>
    <t>1981</t>
  </si>
  <si>
    <t>(1981) The Devil and Max Devlin</t>
  </si>
  <si>
    <t>Amy</t>
  </si>
  <si>
    <t>(1981) Amy</t>
  </si>
  <si>
    <t>The Fox and the Hound</t>
  </si>
  <si>
    <t>(1981) The Fox and the Hound</t>
  </si>
  <si>
    <t>Condorman</t>
  </si>
  <si>
    <t>Action</t>
  </si>
  <si>
    <t>(1981) Condorman</t>
  </si>
  <si>
    <t>Night Crossing</t>
  </si>
  <si>
    <t>1982</t>
  </si>
  <si>
    <t>(1982) Night Crossing</t>
  </si>
  <si>
    <t>Tron</t>
  </si>
  <si>
    <t>(1982) Tron</t>
  </si>
  <si>
    <t>Tex</t>
  </si>
  <si>
    <t>(1982) Tex</t>
  </si>
  <si>
    <t>Trenchcoat</t>
  </si>
  <si>
    <t>1983</t>
  </si>
  <si>
    <t>(1983) Trenchcoat</t>
  </si>
  <si>
    <t>Something Wicked This Way Comes</t>
  </si>
  <si>
    <t>Horror</t>
  </si>
  <si>
    <t>(1983) Something Wicked This Way Comes</t>
  </si>
  <si>
    <t>Never Cry Wolf</t>
  </si>
  <si>
    <t>(1983) Never Cry Wolf</t>
  </si>
  <si>
    <t>Running Brave</t>
  </si>
  <si>
    <t>(1983) Running Brave</t>
  </si>
  <si>
    <t>Splash</t>
  </si>
  <si>
    <t>PG</t>
  </si>
  <si>
    <t>1984</t>
  </si>
  <si>
    <t>(1984) Splash</t>
  </si>
  <si>
    <t>Country</t>
  </si>
  <si>
    <t>(1984) Country</t>
  </si>
  <si>
    <t>Baby: Secret of the Lost Legend</t>
  </si>
  <si>
    <t>1985</t>
  </si>
  <si>
    <t>(1985) Baby: Secret of the Lost Legend</t>
  </si>
  <si>
    <t>Return to Oz</t>
  </si>
  <si>
    <t>(1985) Return to Oz</t>
  </si>
  <si>
    <t>The Black Cauldron</t>
  </si>
  <si>
    <t>(1985) The Black Cauldron</t>
  </si>
  <si>
    <t>My Science Project</t>
  </si>
  <si>
    <t>(1985) My Science Project</t>
  </si>
  <si>
    <t>The Journey of Natty Gann</t>
  </si>
  <si>
    <t>(1985) The Journey of Natty Gann</t>
  </si>
  <si>
    <t>One Magic Christmas</t>
  </si>
  <si>
    <t>(1985) One Magic Christmas</t>
  </si>
  <si>
    <t>Down and Out in Beverly Hills</t>
  </si>
  <si>
    <t>R</t>
  </si>
  <si>
    <t>1986</t>
  </si>
  <si>
    <t>(1986) Down and Out in Beverly Hills</t>
  </si>
  <si>
    <t>Off Beat</t>
  </si>
  <si>
    <t>(1986) Off Beat</t>
  </si>
  <si>
    <t>Ruthless People</t>
  </si>
  <si>
    <t>(1986) Ruthless People</t>
  </si>
  <si>
    <t>The Great Mouse Detective</t>
  </si>
  <si>
    <t>(1986) The Great Mouse Detective</t>
  </si>
  <si>
    <t>Flight of the Navigator</t>
  </si>
  <si>
    <t>(1986) Flight of the Navigator</t>
  </si>
  <si>
    <t>Tough Guys</t>
  </si>
  <si>
    <t>(1986) Tough Guys</t>
  </si>
  <si>
    <t>The Color of Money</t>
  </si>
  <si>
    <t>(1986) The Color of Money</t>
  </si>
  <si>
    <t>Outrageous Fortune</t>
  </si>
  <si>
    <t>1987</t>
  </si>
  <si>
    <t>(1987) Outrageous Fortune</t>
  </si>
  <si>
    <t>Tin Men</t>
  </si>
  <si>
    <t>(1987) Tin Men</t>
  </si>
  <si>
    <t>Ernest Goes to Camp</t>
  </si>
  <si>
    <t>(1987) Ernest Goes to Camp</t>
  </si>
  <si>
    <t>Benji the Hunted</t>
  </si>
  <si>
    <t>(1987) Benji the Hunted</t>
  </si>
  <si>
    <t>Adventures in Babysitting</t>
  </si>
  <si>
    <t>(1987) Adventures in Babysitting</t>
  </si>
  <si>
    <t>Stakeout</t>
  </si>
  <si>
    <t>(1987) Stakeout</t>
  </si>
  <si>
    <t>Can't Buy Me Love</t>
  </si>
  <si>
    <t>Romantic Comedy</t>
  </si>
  <si>
    <t>(1987) Can't Buy Me Love</t>
  </si>
  <si>
    <t>Hello Again</t>
  </si>
  <si>
    <t>(1987) Hello Again</t>
  </si>
  <si>
    <t>3 Men and a Baby</t>
  </si>
  <si>
    <t>(1987) 3 Men and a Baby</t>
  </si>
  <si>
    <t>Good Morning Vietnam</t>
  </si>
  <si>
    <t>(1987) Good Morning Vietnam</t>
  </si>
  <si>
    <t>Shoot to Kill</t>
  </si>
  <si>
    <t>1988</t>
  </si>
  <si>
    <t>(1988) Shoot to Kill</t>
  </si>
  <si>
    <t>D.O.A.</t>
  </si>
  <si>
    <t>Thriller/Suspense</t>
  </si>
  <si>
    <t>(1988) D.O.A.</t>
  </si>
  <si>
    <t>Return to Snowy River</t>
  </si>
  <si>
    <t>(1988) Return to Snowy River</t>
  </si>
  <si>
    <t>Big Business</t>
  </si>
  <si>
    <t>(1988) Big Business</t>
  </si>
  <si>
    <t>Who Framed Roger Rabbit?</t>
  </si>
  <si>
    <t>(1988) Who Framed Roger Rabbit?</t>
  </si>
  <si>
    <t>Cocktail</t>
  </si>
  <si>
    <t>(1988) Cocktail</t>
  </si>
  <si>
    <t>The Rescue</t>
  </si>
  <si>
    <t>(1988) The Rescue</t>
  </si>
  <si>
    <t>Heartbreak Hotel</t>
  </si>
  <si>
    <t>(1988) Heartbreak Hotel</t>
  </si>
  <si>
    <t>The Good Mother</t>
  </si>
  <si>
    <t>(1988) The Good Mother</t>
  </si>
  <si>
    <t>Ernest Saves Christmas</t>
  </si>
  <si>
    <t>(1988) Ernest Saves Christmas</t>
  </si>
  <si>
    <t>Oliver &amp; Company</t>
  </si>
  <si>
    <t>(1988) Oliver &amp; Company</t>
  </si>
  <si>
    <t>Beaches</t>
  </si>
  <si>
    <t>PG-13</t>
  </si>
  <si>
    <t>(1988) Beaches</t>
  </si>
  <si>
    <t>Three Fugitives</t>
  </si>
  <si>
    <t>1989</t>
  </si>
  <si>
    <t>(1989) Three Fugitives</t>
  </si>
  <si>
    <t>New York Stories</t>
  </si>
  <si>
    <t>(1989) New York Stories</t>
  </si>
  <si>
    <t>Disorganized Crime</t>
  </si>
  <si>
    <t>(1989) Disorganized Crime</t>
  </si>
  <si>
    <t>Dead Poets Society</t>
  </si>
  <si>
    <t>(1989) Dead Poets Society</t>
  </si>
  <si>
    <t>Honey, I Shrunk the Kids</t>
  </si>
  <si>
    <t>(1989) Honey, I Shrunk the Kids</t>
  </si>
  <si>
    <t>Turner &amp; Hooch</t>
  </si>
  <si>
    <t>(1989) Turner &amp; Hooch</t>
  </si>
  <si>
    <t>Cheetah</t>
  </si>
  <si>
    <t>(1989) Cheetah</t>
  </si>
  <si>
    <t>An Innocent Man</t>
  </si>
  <si>
    <t>(1989) An Innocent Man</t>
  </si>
  <si>
    <t>Gross Anatomy</t>
  </si>
  <si>
    <t>(1989) Gross Anatomy</t>
  </si>
  <si>
    <t>The Little Mermaid</t>
  </si>
  <si>
    <t>(1989) The Little Mermaid</t>
  </si>
  <si>
    <t>Blaze</t>
  </si>
  <si>
    <t>(1989) Blaze</t>
  </si>
  <si>
    <t>Stella</t>
  </si>
  <si>
    <t>1990</t>
  </si>
  <si>
    <t>(1990) Stella</t>
  </si>
  <si>
    <t>Where the Heart Is</t>
  </si>
  <si>
    <t>(1990) Where the Heart Is</t>
  </si>
  <si>
    <t>Pretty Woman</t>
  </si>
  <si>
    <t>(1990) Pretty Woman</t>
  </si>
  <si>
    <t>Ernest Goes to Jail</t>
  </si>
  <si>
    <t>(1990) Ernest Goes to Jail</t>
  </si>
  <si>
    <t>Spaced Invaders</t>
  </si>
  <si>
    <t>(1990) Spaced Invaders</t>
  </si>
  <si>
    <t>Fire Birds</t>
  </si>
  <si>
    <t>(1990) Fire Birds</t>
  </si>
  <si>
    <t>Dick Tracy</t>
  </si>
  <si>
    <t>(1990) Dick Tracy</t>
  </si>
  <si>
    <t>Betsy's Wedding</t>
  </si>
  <si>
    <t>(1990) Betsy's Wedding</t>
  </si>
  <si>
    <t>Arachnophobia</t>
  </si>
  <si>
    <t>(1990) Arachnophobia</t>
  </si>
  <si>
    <t>DuckTales: The Movie - Treasure of th…</t>
  </si>
  <si>
    <t>(1990) DuckTales: The Movie - Treasure of th…</t>
  </si>
  <si>
    <t>Taking Care of Business</t>
  </si>
  <si>
    <t>(1990) Taking Care of Business</t>
  </si>
  <si>
    <t>Mr. Destiny</t>
  </si>
  <si>
    <t>(1990) Mr. Destiny</t>
  </si>
  <si>
    <t>The Rescuers Down Under</t>
  </si>
  <si>
    <t>(1990) The Rescuers Down Under</t>
  </si>
  <si>
    <t>3 Men and a Little Lady</t>
  </si>
  <si>
    <t>(1990) 3 Men and a Little Lady</t>
  </si>
  <si>
    <t>Green Card</t>
  </si>
  <si>
    <t>(1990) Green Card</t>
  </si>
  <si>
    <t>White Fang</t>
  </si>
  <si>
    <t>1991</t>
  </si>
  <si>
    <t>(1991) White Fang</t>
  </si>
  <si>
    <t>Scenes from a Mall</t>
  </si>
  <si>
    <t>(1991) Scenes from a Mall</t>
  </si>
  <si>
    <t>Haakon Haakonsen</t>
  </si>
  <si>
    <t>(1991) Haakon Haakonsen</t>
  </si>
  <si>
    <t>The Marrying Man</t>
  </si>
  <si>
    <t>(1991) The Marrying Man</t>
  </si>
  <si>
    <t>Oscar</t>
  </si>
  <si>
    <t>(1991) Oscar</t>
  </si>
  <si>
    <t>One Good Cop</t>
  </si>
  <si>
    <t>(1991) One Good Cop</t>
  </si>
  <si>
    <t>What About Bob?</t>
  </si>
  <si>
    <t>(1991) What About Bob?</t>
  </si>
  <si>
    <t>Wild Hearts Can't Be Broken</t>
  </si>
  <si>
    <t>(1991) Wild Hearts Can't Be Broken</t>
  </si>
  <si>
    <t>The Rocketeer</t>
  </si>
  <si>
    <t>(1991) The Rocketeer</t>
  </si>
  <si>
    <t>The Doctor</t>
  </si>
  <si>
    <t>(1991) The Doctor</t>
  </si>
  <si>
    <t>Paradise</t>
  </si>
  <si>
    <t>(1991) Paradise</t>
  </si>
  <si>
    <t>Deceived</t>
  </si>
  <si>
    <t>(1991) Deceived</t>
  </si>
  <si>
    <t>Ernest Scared Stupid</t>
  </si>
  <si>
    <t>(1991) Ernest Scared Stupid</t>
  </si>
  <si>
    <t>Billy Bathgate</t>
  </si>
  <si>
    <t>(1991) Billy Bathgate</t>
  </si>
  <si>
    <t>Beauty and the Beast</t>
  </si>
  <si>
    <t>(1991) Beauty and the Beast</t>
  </si>
  <si>
    <t>Father of the Bride</t>
  </si>
  <si>
    <t>(1991) Father of the Bride</t>
  </si>
  <si>
    <t>The Hand That Rocks the Cradle</t>
  </si>
  <si>
    <t>1992</t>
  </si>
  <si>
    <t>(1992) The Hand That Rocks the Cradle</t>
  </si>
  <si>
    <t>Medicine Man</t>
  </si>
  <si>
    <t>(1992) Medicine Man</t>
  </si>
  <si>
    <t>Blame it on the Bellboy</t>
  </si>
  <si>
    <t>(1992) Blame it on the Bellboy</t>
  </si>
  <si>
    <t>Noises Off...</t>
  </si>
  <si>
    <t>(1992) Noises Off...</t>
  </si>
  <si>
    <t>Straight Talk</t>
  </si>
  <si>
    <t>(1992) Straight Talk</t>
  </si>
  <si>
    <t>Newsies</t>
  </si>
  <si>
    <t>(1992) Newsies</t>
  </si>
  <si>
    <t>Passed Away</t>
  </si>
  <si>
    <t>(1992) Passed Away</t>
  </si>
  <si>
    <t>Encino Man</t>
  </si>
  <si>
    <t>(1992) Encino Man</t>
  </si>
  <si>
    <t>Sister Act</t>
  </si>
  <si>
    <t>(1992) Sister Act</t>
  </si>
  <si>
    <t>Honey I Blew Up the Kid</t>
  </si>
  <si>
    <t>(1992) Honey I Blew Up the Kid</t>
  </si>
  <si>
    <t>A Stranger Among Us</t>
  </si>
  <si>
    <t>(1992) A Stranger Among Us</t>
  </si>
  <si>
    <t>3 Ninjas</t>
  </si>
  <si>
    <t>(1992) 3 Ninjas</t>
  </si>
  <si>
    <t>A Gun in Betty Lou's Handbag</t>
  </si>
  <si>
    <t>(1992) A Gun in Betty Lou's Handbag</t>
  </si>
  <si>
    <t>Captain Ron</t>
  </si>
  <si>
    <t>(1992) Captain Ron</t>
  </si>
  <si>
    <t>Sarafina!</t>
  </si>
  <si>
    <t>(1992) Sarafina!</t>
  </si>
  <si>
    <t>Innocent Blood</t>
  </si>
  <si>
    <t>(1992) Innocent Blood</t>
  </si>
  <si>
    <t>The Mighty Ducks</t>
  </si>
  <si>
    <t>(1992) The Mighty Ducks</t>
  </si>
  <si>
    <t>1492: Conquest of Paradise</t>
  </si>
  <si>
    <t>(1992) 1492: Conquest of Paradise</t>
  </si>
  <si>
    <t>Consenting Adults</t>
  </si>
  <si>
    <t>(1992) Consenting Adults</t>
  </si>
  <si>
    <t>Aladdin</t>
  </si>
  <si>
    <t>(1992) Aladdin</t>
  </si>
  <si>
    <t>The Distinguished Gentleman</t>
  </si>
  <si>
    <t>(1992) The Distinguished Gentleman</t>
  </si>
  <si>
    <t>The Muppet Christmas Carol</t>
  </si>
  <si>
    <t>(1992) The Muppet Christmas Carol</t>
  </si>
  <si>
    <t>Alive</t>
  </si>
  <si>
    <t>1993</t>
  </si>
  <si>
    <t>(1993) Alive</t>
  </si>
  <si>
    <t>Aspen Extreme</t>
  </si>
  <si>
    <t>(1993) Aspen Extreme</t>
  </si>
  <si>
    <t>Homeward Bound: The Incredible Journey</t>
  </si>
  <si>
    <t>(1993) Homeward Bound: The Incredible Journey</t>
  </si>
  <si>
    <t>The Cemetery Club</t>
  </si>
  <si>
    <t>(1993) The Cemetery Club</t>
  </si>
  <si>
    <t>Swing Kids</t>
  </si>
  <si>
    <t>(1993) Swing Kids</t>
  </si>
  <si>
    <t>A Far Off Place</t>
  </si>
  <si>
    <t>(1993) A Far Off Place</t>
  </si>
  <si>
    <t>Born Yesterday</t>
  </si>
  <si>
    <t>(1993) Born Yesterday</t>
  </si>
  <si>
    <t>The Adventures of Huck Finn</t>
  </si>
  <si>
    <t>(1993) The Adventures of Huck Finn</t>
  </si>
  <si>
    <t>Bound by Honor</t>
  </si>
  <si>
    <t>(1993) Bound by Honor</t>
  </si>
  <si>
    <t>Indian Summer</t>
  </si>
  <si>
    <t>(1993) Indian Summer</t>
  </si>
  <si>
    <t>Super Mario Bros.</t>
  </si>
  <si>
    <t>(1993) Super Mario Bros.</t>
  </si>
  <si>
    <t>Guilty as Sin</t>
  </si>
  <si>
    <t>(1993) Guilty as Sin</t>
  </si>
  <si>
    <t>Life With Mikey</t>
  </si>
  <si>
    <t>(1993) Life With Mikey</t>
  </si>
  <si>
    <t>What's Love Got to Do With It</t>
  </si>
  <si>
    <t>(1993) What's Love Got to Do With It</t>
  </si>
  <si>
    <t>Son in Law</t>
  </si>
  <si>
    <t>(1993) Son in Law</t>
  </si>
  <si>
    <t>Hocus Pocus</t>
  </si>
  <si>
    <t>(1993) Hocus Pocus</t>
  </si>
  <si>
    <t>Another Stakeout</t>
  </si>
  <si>
    <t>(1993) Another Stakeout</t>
  </si>
  <si>
    <t>My Boyfriend's Back</t>
  </si>
  <si>
    <t>(1993) My Boyfriend's Back</t>
  </si>
  <si>
    <t>Father Hood</t>
  </si>
  <si>
    <t>(1993) Father Hood</t>
  </si>
  <si>
    <t>The Joy Luck Club</t>
  </si>
  <si>
    <t>(1993) The Joy Luck Club</t>
  </si>
  <si>
    <t>Money for Nothing</t>
  </si>
  <si>
    <t>(1993) Money for Nothing</t>
  </si>
  <si>
    <t>The Program</t>
  </si>
  <si>
    <t>(1993) The Program</t>
  </si>
  <si>
    <t>Cool Runnings</t>
  </si>
  <si>
    <t>(1993) Cool Runnings</t>
  </si>
  <si>
    <t>The Nightmare Before Christmas</t>
  </si>
  <si>
    <t>(1993) The Nightmare Before Christmas</t>
  </si>
  <si>
    <t>The Three Musketeers</t>
  </si>
  <si>
    <t>(1993) The Three Musketeers</t>
  </si>
  <si>
    <t>Sister Act 2 Back in the Habit</t>
  </si>
  <si>
    <t>(1993) Sister Act 2 Back in the Habit</t>
  </si>
  <si>
    <t>Tombstone</t>
  </si>
  <si>
    <t>Western</t>
  </si>
  <si>
    <t>(1993) Tombstone</t>
  </si>
  <si>
    <t>The Air Up There</t>
  </si>
  <si>
    <t>1994</t>
  </si>
  <si>
    <t>(1994) The Air Up There</t>
  </si>
  <si>
    <t>Cabin Boy</t>
  </si>
  <si>
    <t>(1994) Cabin Boy</t>
  </si>
  <si>
    <t>Iron Will</t>
  </si>
  <si>
    <t>(1994) Iron Will</t>
  </si>
  <si>
    <t>Red Rock West</t>
  </si>
  <si>
    <t>(1994) Red Rock West</t>
  </si>
  <si>
    <t>Blank Check</t>
  </si>
  <si>
    <t>(1994) Blank Check</t>
  </si>
  <si>
    <t>Angie</t>
  </si>
  <si>
    <t>(1994) Angie</t>
  </si>
  <si>
    <t>The Ref</t>
  </si>
  <si>
    <t>(1994) The Ref</t>
  </si>
  <si>
    <t>D2: The Mighty Ducks</t>
  </si>
  <si>
    <t>(1994) D2: The Mighty Ducks</t>
  </si>
  <si>
    <t>Holy Matrimony</t>
  </si>
  <si>
    <t>(1994) Holy Matrimony</t>
  </si>
  <si>
    <t>White Fang 2: Myth of the White Wolf</t>
  </si>
  <si>
    <t>(1994) White Fang 2: Myth of the White Wolf</t>
  </si>
  <si>
    <t>The Inkwell</t>
  </si>
  <si>
    <t>(1994) The Inkwell</t>
  </si>
  <si>
    <t>When a Man Loves a Woman</t>
  </si>
  <si>
    <t>(1994) When a Man Loves a Woman</t>
  </si>
  <si>
    <t>3 Ninjas Kick Back</t>
  </si>
  <si>
    <t>(1994) 3 Ninjas Kick Back</t>
  </si>
  <si>
    <t>Renaissance Man</t>
  </si>
  <si>
    <t>(1994) Renaissance Man</t>
  </si>
  <si>
    <t>The Lion King</t>
  </si>
  <si>
    <t>(1994) The Lion King</t>
  </si>
  <si>
    <t>I Love Trouble</t>
  </si>
  <si>
    <t>(1994) I Love Trouble</t>
  </si>
  <si>
    <t>Angels in the Outfield</t>
  </si>
  <si>
    <t>(1994) Angels in the Outfield</t>
  </si>
  <si>
    <t>In the Army Now</t>
  </si>
  <si>
    <t>(1994) In the Army Now</t>
  </si>
  <si>
    <t>Color of Night</t>
  </si>
  <si>
    <t>(1994) Color of Night</t>
  </si>
  <si>
    <t>Camp Nowhere</t>
  </si>
  <si>
    <t>(1994) Camp Nowhere</t>
  </si>
  <si>
    <t>It's Pat</t>
  </si>
  <si>
    <t>(1994) It's Pat</t>
  </si>
  <si>
    <t>A Simple Twist of Fate</t>
  </si>
  <si>
    <t>(1994) A Simple Twist of Fate</t>
  </si>
  <si>
    <t>Quiz Show</t>
  </si>
  <si>
    <t>(1994) Quiz Show</t>
  </si>
  <si>
    <t>Terminal Velocity</t>
  </si>
  <si>
    <t>(1994) Terminal Velocity</t>
  </si>
  <si>
    <t>Ed Wood</t>
  </si>
  <si>
    <t>(1994) Ed Wood</t>
  </si>
  <si>
    <t>The Puppet Masters</t>
  </si>
  <si>
    <t>(1994) The Puppet Masters</t>
  </si>
  <si>
    <t>Squanto: A Warrior's Tale</t>
  </si>
  <si>
    <t>(1994) Squanto: A Warrior's Tale</t>
  </si>
  <si>
    <t>The Santa Clause</t>
  </si>
  <si>
    <t>(1994) The Santa Clause</t>
  </si>
  <si>
    <t>A Low Down Dirty Shame</t>
  </si>
  <si>
    <t>(1994) A Low Down Dirty Shame</t>
  </si>
  <si>
    <t>(1994) The Jungle Book</t>
  </si>
  <si>
    <t>Houseguest</t>
  </si>
  <si>
    <t>1995</t>
  </si>
  <si>
    <t>(1995) Houseguest</t>
  </si>
  <si>
    <t>Bad Company</t>
  </si>
  <si>
    <t>(1995) Bad Company</t>
  </si>
  <si>
    <t>Miami Rhapsody</t>
  </si>
  <si>
    <t>(1995) Miami Rhapsody</t>
  </si>
  <si>
    <t>The Jerky Boys</t>
  </si>
  <si>
    <t>(1995) The Jerky Boys</t>
  </si>
  <si>
    <t>Heavy Weights</t>
  </si>
  <si>
    <t>(1995) Heavy Weights</t>
  </si>
  <si>
    <t>Man of the House</t>
  </si>
  <si>
    <t>(1995) Man of the House</t>
  </si>
  <si>
    <t>Roommates</t>
  </si>
  <si>
    <t>(1995) Roommates</t>
  </si>
  <si>
    <t>Tall Tale</t>
  </si>
  <si>
    <t>(1995) Tall Tale</t>
  </si>
  <si>
    <t>A Pyromaniac's Love Story</t>
  </si>
  <si>
    <t>(1995) A Pyromaniac's Love Story</t>
  </si>
  <si>
    <t>Jefferson in Paris</t>
  </si>
  <si>
    <t>(1995) Jefferson in Paris</t>
  </si>
  <si>
    <t>Funny Bones</t>
  </si>
  <si>
    <t>(1995) Funny Bones</t>
  </si>
  <si>
    <t>A Goofy Movie</t>
  </si>
  <si>
    <t>(1995) A Goofy Movie</t>
  </si>
  <si>
    <t>While You Were Sleeping</t>
  </si>
  <si>
    <t>(1995) While You Were Sleeping</t>
  </si>
  <si>
    <t>Crimson Tide</t>
  </si>
  <si>
    <t>(1995) Crimson Tide</t>
  </si>
  <si>
    <t>Mad Love</t>
  </si>
  <si>
    <t>(1995) Mad Love</t>
  </si>
  <si>
    <t>Pocahontas</t>
  </si>
  <si>
    <t>(1995) Pocahontas</t>
  </si>
  <si>
    <t>Judge Dredd</t>
  </si>
  <si>
    <t>(1995) Judge Dredd</t>
  </si>
  <si>
    <t>Operation Dumbo Drop</t>
  </si>
  <si>
    <t>(1995) Operation Dumbo Drop</t>
  </si>
  <si>
    <t>Dangerous Minds</t>
  </si>
  <si>
    <t>(1995) Dangerous Minds</t>
  </si>
  <si>
    <t>A Kid in King Arthur's Court</t>
  </si>
  <si>
    <t>(1995) A Kid in King Arthur's Court</t>
  </si>
  <si>
    <t>The Tie That Binds</t>
  </si>
  <si>
    <t>(1995) The Tie That Binds</t>
  </si>
  <si>
    <t>Unstrung Heroes</t>
  </si>
  <si>
    <t>(1995) Unstrung Heroes</t>
  </si>
  <si>
    <t>The Big Green</t>
  </si>
  <si>
    <t>(1995) The Big Green</t>
  </si>
  <si>
    <t>Dead Presidents</t>
  </si>
  <si>
    <t>(1995) Dead Presidents</t>
  </si>
  <si>
    <t>The Scarlet Letter</t>
  </si>
  <si>
    <t>(1995) The Scarlet Letter</t>
  </si>
  <si>
    <t>Feast of July</t>
  </si>
  <si>
    <t>(1995) Feast of July</t>
  </si>
  <si>
    <t>Powder</t>
  </si>
  <si>
    <t>(1995) Powder</t>
  </si>
  <si>
    <t>Toy Story</t>
  </si>
  <si>
    <t>(1995) Toy Story</t>
  </si>
  <si>
    <t>Father of the Bride Part II</t>
  </si>
  <si>
    <t>(1995) Father of the Bride Part II</t>
  </si>
  <si>
    <t>Nixon</t>
  </si>
  <si>
    <t>(1995) Nixon</t>
  </si>
  <si>
    <t>Tom and Huck</t>
  </si>
  <si>
    <t>(1995) Tom and Huck</t>
  </si>
  <si>
    <t>Mr. Holland's Opus</t>
  </si>
  <si>
    <t>(1995) Mr. Holland's Opus</t>
  </si>
  <si>
    <t>White Squall</t>
  </si>
  <si>
    <t>1996</t>
  </si>
  <si>
    <t>(1996) White Squall</t>
  </si>
  <si>
    <t>Muppet Treasure Island</t>
  </si>
  <si>
    <t>(1996) Muppet Treasure Island</t>
  </si>
  <si>
    <t>Mr. Wrong</t>
  </si>
  <si>
    <t>(1996) Mr. Wrong</t>
  </si>
  <si>
    <t>Before and After</t>
  </si>
  <si>
    <t>(1996) Before and After</t>
  </si>
  <si>
    <t>Up Close &amp; Personal</t>
  </si>
  <si>
    <t>(1996) Up Close &amp; Personal</t>
  </si>
  <si>
    <t>Homeward Bound II: Lost in San Franc…</t>
  </si>
  <si>
    <t>(1996) Homeward Bound II: Lost in San Franc…</t>
  </si>
  <si>
    <t>Two Much</t>
  </si>
  <si>
    <t>(1996) Two Much</t>
  </si>
  <si>
    <t>Un indien dans la ville</t>
  </si>
  <si>
    <t>(1996) Un indien dans la ville</t>
  </si>
  <si>
    <t>James and the Giant Peach</t>
  </si>
  <si>
    <t>(1996) James and the Giant Peach</t>
  </si>
  <si>
    <t>Celtic Pride</t>
  </si>
  <si>
    <t>(1996) Celtic Pride</t>
  </si>
  <si>
    <t>Last Dance</t>
  </si>
  <si>
    <t>(1996) Last Dance</t>
  </si>
  <si>
    <t>Boys</t>
  </si>
  <si>
    <t>(1996) Boys</t>
  </si>
  <si>
    <t>Spy Hard</t>
  </si>
  <si>
    <t>(1996) Spy Hard</t>
  </si>
  <si>
    <t>Eddie</t>
  </si>
  <si>
    <t>(1996) Eddie</t>
  </si>
  <si>
    <t>The Rock</t>
  </si>
  <si>
    <t>(1996) The Rock</t>
  </si>
  <si>
    <t>The Hunchback of Notre Dame</t>
  </si>
  <si>
    <t>(1996) The Hunchback of Notre Dame</t>
  </si>
  <si>
    <t>Phenomenon</t>
  </si>
  <si>
    <t>(1996) Phenomenon</t>
  </si>
  <si>
    <t>Kazaam</t>
  </si>
  <si>
    <t>(1996) Kazaam</t>
  </si>
  <si>
    <t>Jack</t>
  </si>
  <si>
    <t>(1996) Jack</t>
  </si>
  <si>
    <t>First Kid</t>
  </si>
  <si>
    <t>(1996) First Kid</t>
  </si>
  <si>
    <t>The Rich Man's Wife</t>
  </si>
  <si>
    <t>(1996) The Rich Man's Wife</t>
  </si>
  <si>
    <t>D3: The Mighty Ducks</t>
  </si>
  <si>
    <t>(1996) D3: The Mighty Ducks</t>
  </si>
  <si>
    <t>The Associate</t>
  </si>
  <si>
    <t>(1996) The Associate</t>
  </si>
  <si>
    <t>Ransom</t>
  </si>
  <si>
    <t>(1996) Ransom</t>
  </si>
  <si>
    <t>The War at Home</t>
  </si>
  <si>
    <t>(1996) The War at Home</t>
  </si>
  <si>
    <t>(1996) 101 Dalmatians</t>
  </si>
  <si>
    <t>The Preacher's Wife</t>
  </si>
  <si>
    <t>(1996) The Preacher's Wife</t>
  </si>
  <si>
    <t>Evita</t>
  </si>
  <si>
    <t>(1996) Evita</t>
  </si>
  <si>
    <t>Metro</t>
  </si>
  <si>
    <t>1997</t>
  </si>
  <si>
    <t>(1997) Metro</t>
  </si>
  <si>
    <t>Prefontaine</t>
  </si>
  <si>
    <t>(1997) Prefontaine</t>
  </si>
  <si>
    <t>Shadow Conspiracy</t>
  </si>
  <si>
    <t>(1997) Shadow Conspiracy</t>
  </si>
  <si>
    <t>That Darn Cat</t>
  </si>
  <si>
    <t>(1997) That Darn Cat</t>
  </si>
  <si>
    <t>Jungle 2 Jungle</t>
  </si>
  <si>
    <t>(1997) Jungle 2 Jungle</t>
  </si>
  <si>
    <t>The Sixth Man</t>
  </si>
  <si>
    <t>(1997) The Sixth Man</t>
  </si>
  <si>
    <t>Grosse Pointe Blank</t>
  </si>
  <si>
    <t>Black Comedy</t>
  </si>
  <si>
    <t>(1997) Grosse Pointe Blank</t>
  </si>
  <si>
    <t>Romy and Michele's High School Reunion</t>
  </si>
  <si>
    <t>(1997) Romy and Michele's High School Reunion</t>
  </si>
  <si>
    <t>Gone Fishin'</t>
  </si>
  <si>
    <t>(1997) Gone Fishin'</t>
  </si>
  <si>
    <t>Con Air</t>
  </si>
  <si>
    <t>(1997) Con Air</t>
  </si>
  <si>
    <t>Hercules</t>
  </si>
  <si>
    <t>(1997) Hercules</t>
  </si>
  <si>
    <t>George Of The Jungle</t>
  </si>
  <si>
    <t>(1997) George Of The Jungle</t>
  </si>
  <si>
    <t>Nothing To Lose</t>
  </si>
  <si>
    <t>(1997) Nothing To Lose</t>
  </si>
  <si>
    <t>Air Bud</t>
  </si>
  <si>
    <t>(1997) Air Bud</t>
  </si>
  <si>
    <t>G.I. Jane</t>
  </si>
  <si>
    <t>(1997) G.I. Jane</t>
  </si>
  <si>
    <t>A Thousand Acres</t>
  </si>
  <si>
    <t>(1997) A Thousand Acres</t>
  </si>
  <si>
    <t>Washington Square</t>
  </si>
  <si>
    <t>(1997) Washington Square</t>
  </si>
  <si>
    <t>Rocket Man</t>
  </si>
  <si>
    <t>(1997) Rocket Man</t>
  </si>
  <si>
    <t>Playing God</t>
  </si>
  <si>
    <t>(1997) Playing God</t>
  </si>
  <si>
    <t>Flubber</t>
  </si>
  <si>
    <t>(1997) Flubber</t>
  </si>
  <si>
    <t>An American Werewolf in Paris</t>
  </si>
  <si>
    <t>(1997) An American Werewolf in Paris</t>
  </si>
  <si>
    <t>Mr. Magoo</t>
  </si>
  <si>
    <t>(1997) Mr. Magoo</t>
  </si>
  <si>
    <t>Kundun</t>
  </si>
  <si>
    <t>(1997) Kundun</t>
  </si>
  <si>
    <t>Deep Rising</t>
  </si>
  <si>
    <t>1998</t>
  </si>
  <si>
    <t>(1998) Deep Rising</t>
  </si>
  <si>
    <t>Krippendorf's Tribe</t>
  </si>
  <si>
    <t>(1998) Krippendorf's Tribe</t>
  </si>
  <si>
    <t>An Alan Smithee Film: Burn Hollywood …</t>
  </si>
  <si>
    <t>(1998) An Alan Smithee Film: Burn Hollywood …</t>
  </si>
  <si>
    <t>Meet the Deedles</t>
  </si>
  <si>
    <t>(1998) Meet the Deedles</t>
  </si>
  <si>
    <t>He Got Game</t>
  </si>
  <si>
    <t>(1998) He Got Game</t>
  </si>
  <si>
    <t>The Horse Whisperer</t>
  </si>
  <si>
    <t>(1998) The Horse Whisperer</t>
  </si>
  <si>
    <t>Six Days, Seven Nights</t>
  </si>
  <si>
    <t>(1998) Six Days, Seven Nights</t>
  </si>
  <si>
    <t>Mulan</t>
  </si>
  <si>
    <t>(1998) Mulan</t>
  </si>
  <si>
    <t>Armageddon</t>
  </si>
  <si>
    <t>(1998) Armageddon</t>
  </si>
  <si>
    <t>Jane Austen's Mafia</t>
  </si>
  <si>
    <t>(1998) Jane Austen's Mafia</t>
  </si>
  <si>
    <t>The Parent Trap</t>
  </si>
  <si>
    <t>(1998) The Parent Trap</t>
  </si>
  <si>
    <t>Firelight</t>
  </si>
  <si>
    <t>(1998) Firelight</t>
  </si>
  <si>
    <t>Simon Birch</t>
  </si>
  <si>
    <t>(1998) Simon Birch</t>
  </si>
  <si>
    <t>Holy Man</t>
  </si>
  <si>
    <t>(1998) Holy Man</t>
  </si>
  <si>
    <t>Beloved</t>
  </si>
  <si>
    <t>(1998) Beloved</t>
  </si>
  <si>
    <t>The Waterboy</t>
  </si>
  <si>
    <t>(1998) The Waterboy</t>
  </si>
  <si>
    <t>I'll Be Home For Christmas</t>
  </si>
  <si>
    <t>(1998) I'll Be Home For Christmas</t>
  </si>
  <si>
    <t>A Bug's Life</t>
  </si>
  <si>
    <t>(1998) A Bug's Life</t>
  </si>
  <si>
    <t>Enemy of the State</t>
  </si>
  <si>
    <t>(1998) Enemy of the State</t>
  </si>
  <si>
    <t>Rushmore</t>
  </si>
  <si>
    <t>(1998) Rushmore</t>
  </si>
  <si>
    <t>A Civil Action</t>
  </si>
  <si>
    <t>(1998) A Civil Action</t>
  </si>
  <si>
    <t>Mighty Joe Young</t>
  </si>
  <si>
    <t>(1998) Mighty Joe Young</t>
  </si>
  <si>
    <t>My Favorite Martian</t>
  </si>
  <si>
    <t>1999</t>
  </si>
  <si>
    <t>(1999) My Favorite Martian</t>
  </si>
  <si>
    <t>The Other Sister</t>
  </si>
  <si>
    <t>(1999) The Other Sister</t>
  </si>
  <si>
    <t>Doug's 1st Movie</t>
  </si>
  <si>
    <t>(1999) Doug's 1st Movie</t>
  </si>
  <si>
    <t>Ten Things I Hate About You</t>
  </si>
  <si>
    <t>(1999) Ten Things I Hate About You</t>
  </si>
  <si>
    <t>Endurance</t>
  </si>
  <si>
    <t>(1999) Endurance</t>
  </si>
  <si>
    <t>Instinct</t>
  </si>
  <si>
    <t>(1999) Instinct</t>
  </si>
  <si>
    <t>Tarzan</t>
  </si>
  <si>
    <t>(1999) Tarzan</t>
  </si>
  <si>
    <t>Summer of Sam</t>
  </si>
  <si>
    <t>(1999) Summer of Sam</t>
  </si>
  <si>
    <t>Inspector Gadget</t>
  </si>
  <si>
    <t>(1999) Inspector Gadget</t>
  </si>
  <si>
    <t>The Sixth Sense</t>
  </si>
  <si>
    <t>(1999) The Sixth Sense</t>
  </si>
  <si>
    <t>The 13th Warrior</t>
  </si>
  <si>
    <t>(1999) The 13th Warrior</t>
  </si>
  <si>
    <t>Breakfast of Champions</t>
  </si>
  <si>
    <t>(1999) Breakfast of Champions</t>
  </si>
  <si>
    <t>Mumford</t>
  </si>
  <si>
    <t>(1999) Mumford</t>
  </si>
  <si>
    <t>Mystery, Alaska</t>
  </si>
  <si>
    <t>(1999) Mystery, Alaska</t>
  </si>
  <si>
    <t>The Straight Story</t>
  </si>
  <si>
    <t>(1999) The Straight Story</t>
  </si>
  <si>
    <t>The Insider</t>
  </si>
  <si>
    <t>(1999) The Insider</t>
  </si>
  <si>
    <t>Toy Story 2</t>
  </si>
  <si>
    <t>(1999) Toy Story 2</t>
  </si>
  <si>
    <t>Cradle Will Rock</t>
  </si>
  <si>
    <t>(1999) Cradle Will Rock</t>
  </si>
  <si>
    <t>Deuce Bigalow: Male Gigolo</t>
  </si>
  <si>
    <t>(1999) Deuce Bigalow: Male Gigolo</t>
  </si>
  <si>
    <t>Bicentennial Man</t>
  </si>
  <si>
    <t>(1999) Bicentennial Man</t>
  </si>
  <si>
    <t>Play it to the Bone</t>
  </si>
  <si>
    <t>(1999) Play it to the Bone</t>
  </si>
  <si>
    <t>Fantasia 2000 (IMAX)</t>
  </si>
  <si>
    <t>2000</t>
  </si>
  <si>
    <t>(2000) Fantasia 2000 (IMAX)</t>
  </si>
  <si>
    <t>Gun Shy</t>
  </si>
  <si>
    <t>(2000) Gun Shy</t>
  </si>
  <si>
    <t>The Tigger Movie</t>
  </si>
  <si>
    <t>(2000) The Tigger Movie</t>
  </si>
  <si>
    <t>Mission to Mars</t>
  </si>
  <si>
    <t>(2000) Mission to Mars</t>
  </si>
  <si>
    <t>High Fidelity</t>
  </si>
  <si>
    <t>(2000) High Fidelity</t>
  </si>
  <si>
    <t>Keeping the Faith</t>
  </si>
  <si>
    <t>(2000) Keeping the Faith</t>
  </si>
  <si>
    <t>Dinosaur</t>
  </si>
  <si>
    <t>(2000) Dinosaur</t>
  </si>
  <si>
    <t>Shanghai Noon</t>
  </si>
  <si>
    <t>(2000) Shanghai Noon</t>
  </si>
  <si>
    <t>Gone in 60 Seconds</t>
  </si>
  <si>
    <t>(2000) Gone in 60 Seconds</t>
  </si>
  <si>
    <t>Fantasia 2000 (Theatrical Release)</t>
  </si>
  <si>
    <t>(2000) Fantasia 2000 (Theatrical Release)</t>
  </si>
  <si>
    <t>The Kid</t>
  </si>
  <si>
    <t>(2000) The Kid</t>
  </si>
  <si>
    <t>Coyote Ugly</t>
  </si>
  <si>
    <t>(2000) Coyote Ugly</t>
  </si>
  <si>
    <t>The Crew</t>
  </si>
  <si>
    <t>(2000) The Crew</t>
  </si>
  <si>
    <t>Duets</t>
  </si>
  <si>
    <t>(2000) Duets</t>
  </si>
  <si>
    <t>Remember the Titans</t>
  </si>
  <si>
    <t>(2000) Remember the Titans</t>
  </si>
  <si>
    <t>Unbreakable</t>
  </si>
  <si>
    <t>(2000) Unbreakable</t>
  </si>
  <si>
    <t>102 Dalmatians</t>
  </si>
  <si>
    <t>(2000) 102 Dalmatians</t>
  </si>
  <si>
    <t>The Emperor's New Groove</t>
  </si>
  <si>
    <t>(2000) The Emperor's New Groove</t>
  </si>
  <si>
    <t>O Brother, Where Art Thou?</t>
  </si>
  <si>
    <t>(2000) O Brother, Where Art Thou?</t>
  </si>
  <si>
    <t>Double Take</t>
  </si>
  <si>
    <t>2001</t>
  </si>
  <si>
    <t>(2001) Double Take</t>
  </si>
  <si>
    <t>Recess: School's Out</t>
  </si>
  <si>
    <t>(2001) Recess: School's Out</t>
  </si>
  <si>
    <t>Just Visiting</t>
  </si>
  <si>
    <t>(2001) Just Visiting</t>
  </si>
  <si>
    <t>Pearl Harbor</t>
  </si>
  <si>
    <t>(2001) Pearl Harbor</t>
  </si>
  <si>
    <t>Atlantis: The Lost Empire</t>
  </si>
  <si>
    <t>(2001) Atlantis: The Lost Empire</t>
  </si>
  <si>
    <t>crazy/beautiful</t>
  </si>
  <si>
    <t>(2001) crazy/beautiful</t>
  </si>
  <si>
    <t>The Princess Diaries</t>
  </si>
  <si>
    <t>(2001) The Princess Diaries</t>
  </si>
  <si>
    <t>Bubble Boy</t>
  </si>
  <si>
    <t>(2001) Bubble Boy</t>
  </si>
  <si>
    <t>Max Keeble's Big Move</t>
  </si>
  <si>
    <t>(2001) Max Keeble's Big Move</t>
  </si>
  <si>
    <t>Corky Romano</t>
  </si>
  <si>
    <t>(2001) Corky Romano</t>
  </si>
  <si>
    <t>High Heels and Low Lifes</t>
  </si>
  <si>
    <t>(2001) High Heels and Low Lifes</t>
  </si>
  <si>
    <t>Monsters, Inc.</t>
  </si>
  <si>
    <t>(2001) Monsters, Inc.</t>
  </si>
  <si>
    <t>Out Cold</t>
  </si>
  <si>
    <t>(2001) Out Cold</t>
  </si>
  <si>
    <t>The Royal Tenenbaums</t>
  </si>
  <si>
    <t>(2001) The Royal Tenenbaums</t>
  </si>
  <si>
    <t>Beauty and the Beast (IMAX)</t>
  </si>
  <si>
    <t>2002</t>
  </si>
  <si>
    <t>(2002) Beauty and the Beast (IMAX)</t>
  </si>
  <si>
    <t>Frank McKlusky C.I.</t>
  </si>
  <si>
    <t>(2002) Frank McKlusky C.I.</t>
  </si>
  <si>
    <t>Snow Dogs</t>
  </si>
  <si>
    <t>(2002) Snow Dogs</t>
  </si>
  <si>
    <t>The Count of Monte Cristo</t>
  </si>
  <si>
    <t>(2002) The Count of Monte Cristo</t>
  </si>
  <si>
    <t>Peter Pan: Return to Neverland</t>
  </si>
  <si>
    <t>(2002) Peter Pan: Return to Neverland</t>
  </si>
  <si>
    <t>Reign of Fire</t>
  </si>
  <si>
    <t>(2002) Reign of Fire</t>
  </si>
  <si>
    <t>Sorority Boys</t>
  </si>
  <si>
    <t>(2002) Sorority Boys</t>
  </si>
  <si>
    <t>The Rookie</t>
  </si>
  <si>
    <t>(2002) The Rookie</t>
  </si>
  <si>
    <t>Big Trouble</t>
  </si>
  <si>
    <t>(2002) Big Trouble</t>
  </si>
  <si>
    <t>ESPN's Ultimate X - The Movie</t>
  </si>
  <si>
    <t>Documentary</t>
  </si>
  <si>
    <t>(2002) ESPN's Ultimate X - The Movie</t>
  </si>
  <si>
    <t>(2002) Bad Company</t>
  </si>
  <si>
    <t>Lilo &amp; Stitch</t>
  </si>
  <si>
    <t>(2002) Lilo &amp; Stitch</t>
  </si>
  <si>
    <t>The Country Bears</t>
  </si>
  <si>
    <t>(2002) The Country Bears</t>
  </si>
  <si>
    <t>Signs</t>
  </si>
  <si>
    <t>(2002) Signs</t>
  </si>
  <si>
    <t>Sen to Chihiro no Kamikakushi</t>
  </si>
  <si>
    <t>(2002) Sen to Chihiro no Kamikakushi</t>
  </si>
  <si>
    <t>Sweet Home Alabama</t>
  </si>
  <si>
    <t>(2002) Sweet Home Alabama</t>
  </si>
  <si>
    <t>Moonlight Mile</t>
  </si>
  <si>
    <t>(2002) Moonlight Mile</t>
  </si>
  <si>
    <t>Tuck Everlasting</t>
  </si>
  <si>
    <t>(2002) Tuck Everlasting</t>
  </si>
  <si>
    <t>The Santa Clause 2</t>
  </si>
  <si>
    <t>(2002) The Santa Clause 2</t>
  </si>
  <si>
    <t>Treasure Planet</t>
  </si>
  <si>
    <t>(2002) Treasure Planet</t>
  </si>
  <si>
    <t>The Hot Chick</t>
  </si>
  <si>
    <t>(2002) The Hot Chick</t>
  </si>
  <si>
    <t>25th Hour</t>
  </si>
  <si>
    <t>(2002) 25th Hour</t>
  </si>
  <si>
    <t>The Recruit</t>
  </si>
  <si>
    <t>2003</t>
  </si>
  <si>
    <t>(2003) The Recruit</t>
  </si>
  <si>
    <t>Shanghai Knights</t>
  </si>
  <si>
    <t>(2003) Shanghai Knights</t>
  </si>
  <si>
    <t>The Jungle Book 2</t>
  </si>
  <si>
    <t>(2003) The Jungle Book 2</t>
  </si>
  <si>
    <t>Bringing Down the House</t>
  </si>
  <si>
    <t>(2003) Bringing Down the House</t>
  </si>
  <si>
    <t>Piglet's Big Movie</t>
  </si>
  <si>
    <t>(2003) Piglet's Big Movie</t>
  </si>
  <si>
    <t>Ghosts of the Abyss</t>
  </si>
  <si>
    <t>(2003) Ghosts of the Abyss</t>
  </si>
  <si>
    <t>Holes</t>
  </si>
  <si>
    <t>(2003) Holes</t>
  </si>
  <si>
    <t>The Lizzie McGuire Movie</t>
  </si>
  <si>
    <t>(2003) The Lizzie McGuire Movie</t>
  </si>
  <si>
    <t>Finding Nemo</t>
  </si>
  <si>
    <t>(2003) Finding Nemo</t>
  </si>
  <si>
    <t>Pirates of the Caribbean: The Curse o…</t>
  </si>
  <si>
    <t>(2003) Pirates of the Caribbean: The Curse o…</t>
  </si>
  <si>
    <t>(2003) Freaky Friday</t>
  </si>
  <si>
    <t>Open Range</t>
  </si>
  <si>
    <t>(2003) Open Range</t>
  </si>
  <si>
    <t>Cold Creek Manor</t>
  </si>
  <si>
    <t>(2003) Cold Creek Manor</t>
  </si>
  <si>
    <t>Under the Tuscan Sun</t>
  </si>
  <si>
    <t>(2003) Under the Tuscan Sun</t>
  </si>
  <si>
    <t>Veronica Guerin</t>
  </si>
  <si>
    <t>(2003) Veronica Guerin</t>
  </si>
  <si>
    <t>Brother Bear</t>
  </si>
  <si>
    <t>(2003) Brother Bear</t>
  </si>
  <si>
    <t>The Haunted Mansion</t>
  </si>
  <si>
    <t>(2003) The Haunted Mansion</t>
  </si>
  <si>
    <t>Calendar Girls</t>
  </si>
  <si>
    <t>(2003) Calendar Girls</t>
  </si>
  <si>
    <t>Young Black Stallion</t>
  </si>
  <si>
    <t>(2003) Young Black Stallion</t>
  </si>
  <si>
    <t>Teacher's Pet: The Movie</t>
  </si>
  <si>
    <t>2004</t>
  </si>
  <si>
    <t>(2004) Teacher's Pet: The Movie</t>
  </si>
  <si>
    <t>Miracle</t>
  </si>
  <si>
    <t>(2004) Miracle</t>
  </si>
  <si>
    <t>Confessions of a Teenage Drama Queen</t>
  </si>
  <si>
    <t>(2004) Confessions of a Teenage Drama Queen</t>
  </si>
  <si>
    <t>Hidalgo</t>
  </si>
  <si>
    <t>(2004) Hidalgo</t>
  </si>
  <si>
    <t>The Ladykillers</t>
  </si>
  <si>
    <t>(2004) The Ladykillers</t>
  </si>
  <si>
    <t>Home on the Range</t>
  </si>
  <si>
    <t>(2004) Home on the Range</t>
  </si>
  <si>
    <t>The Alamo</t>
  </si>
  <si>
    <t>(2004) The Alamo</t>
  </si>
  <si>
    <t>Raising Helen</t>
  </si>
  <si>
    <t>(2004) Raising Helen</t>
  </si>
  <si>
    <t>Around the World in 80 Days</t>
  </si>
  <si>
    <t>(2004) Around the World in 80 Days</t>
  </si>
  <si>
    <t>America's Heart and Soul</t>
  </si>
  <si>
    <t>(2004) America's Heart and Soul</t>
  </si>
  <si>
    <t>King Arthur</t>
  </si>
  <si>
    <t>(2004) King Arthur</t>
  </si>
  <si>
    <t>The Village</t>
  </si>
  <si>
    <t>(2004) The Village</t>
  </si>
  <si>
    <t>The Princess Diaries 2: Royal Engagement</t>
  </si>
  <si>
    <t>(2004) The Princess Diaries 2: Royal Engagement</t>
  </si>
  <si>
    <t>Mr. 3000</t>
  </si>
  <si>
    <t>(2004) Mr. 3000</t>
  </si>
  <si>
    <t>The Last Shot</t>
  </si>
  <si>
    <t>(2004) The Last Shot</t>
  </si>
  <si>
    <t>Ladder 49</t>
  </si>
  <si>
    <t>(2004) Ladder 49</t>
  </si>
  <si>
    <t>The Incredibles</t>
  </si>
  <si>
    <t>(2004) The Incredibles</t>
  </si>
  <si>
    <t>National Treasure</t>
  </si>
  <si>
    <t>(2004) National Treasure</t>
  </si>
  <si>
    <t>The Life Aquatic with Steve Zissou</t>
  </si>
  <si>
    <t>(2004) The Life Aquatic with Steve Zissou</t>
  </si>
  <si>
    <t>Aliens of the Deep</t>
  </si>
  <si>
    <t>2005</t>
  </si>
  <si>
    <t>(2005) Aliens of the Deep</t>
  </si>
  <si>
    <t>Pooh's Heffalump Movie</t>
  </si>
  <si>
    <t>(2005) Pooh's Heffalump Movie</t>
  </si>
  <si>
    <t>The Pacifier</t>
  </si>
  <si>
    <t>(2005) The Pacifier</t>
  </si>
  <si>
    <t>Ice Princess</t>
  </si>
  <si>
    <t>(2005) Ice Princess</t>
  </si>
  <si>
    <t>A Lot Like Love</t>
  </si>
  <si>
    <t>(2005) A Lot Like Love</t>
  </si>
  <si>
    <t>The Hitchhiker's Guide to the Galaxy</t>
  </si>
  <si>
    <t>(2005) The Hitchhiker's Guide to the Galaxy</t>
  </si>
  <si>
    <t>Hauru no ugoku shiro</t>
  </si>
  <si>
    <t>(2005) Hauru no ugoku shiro</t>
  </si>
  <si>
    <t>Herbie: Fully Loaded</t>
  </si>
  <si>
    <t>(2005) Herbie: Fully Loaded</t>
  </si>
  <si>
    <t>Dark Water</t>
  </si>
  <si>
    <t>(2005) Dark Water</t>
  </si>
  <si>
    <t>Sky High</t>
  </si>
  <si>
    <t>(2005) Sky High</t>
  </si>
  <si>
    <t>Valiant</t>
  </si>
  <si>
    <t>(2005) Valiant</t>
  </si>
  <si>
    <t>Flightplan</t>
  </si>
  <si>
    <t>(2005) Flightplan</t>
  </si>
  <si>
    <t>The Greatest Game Ever Played</t>
  </si>
  <si>
    <t>(2005) The Greatest Game Ever Played</t>
  </si>
  <si>
    <t>Shopgirl</t>
  </si>
  <si>
    <t>(2005) Shopgirl</t>
  </si>
  <si>
    <t>Chicken Little</t>
  </si>
  <si>
    <t>(2005) Chicken Little</t>
  </si>
  <si>
    <t>The Chronicles of Narnia: The Lion, t…</t>
  </si>
  <si>
    <t>(2005) The Chronicles of Narnia: The Lion, t…</t>
  </si>
  <si>
    <t>Casanova</t>
  </si>
  <si>
    <t>(2005) Casanova</t>
  </si>
  <si>
    <t>Glory Road</t>
  </si>
  <si>
    <t>2006</t>
  </si>
  <si>
    <t>(2006) Glory Road</t>
  </si>
  <si>
    <t>Annapolis</t>
  </si>
  <si>
    <t>(2006) Annapolis</t>
  </si>
  <si>
    <t>Roving Mars</t>
  </si>
  <si>
    <t>(2006) Roving Mars</t>
  </si>
  <si>
    <t>Eight Below</t>
  </si>
  <si>
    <t>(2006) Eight Below</t>
  </si>
  <si>
    <t>The Shaggy Dog</t>
  </si>
  <si>
    <t>(2006) The Shaggy Dog</t>
  </si>
  <si>
    <t>Stay Alive</t>
  </si>
  <si>
    <t>(2006) Stay Alive</t>
  </si>
  <si>
    <t>The Wild</t>
  </si>
  <si>
    <t>(2006) The Wild</t>
  </si>
  <si>
    <t>Stick It</t>
  </si>
  <si>
    <t>(2006) Stick It</t>
  </si>
  <si>
    <t>Goal! The Dream Begins</t>
  </si>
  <si>
    <t>(2006) Goal! The Dream Begins</t>
  </si>
  <si>
    <t>Cars</t>
  </si>
  <si>
    <t>(2006) Cars</t>
  </si>
  <si>
    <t>Pirates of the Caribbean: Dead Man’…</t>
  </si>
  <si>
    <t>(2006) Pirates of the Caribbean: Dead Man’…</t>
  </si>
  <si>
    <t>Step Up</t>
  </si>
  <si>
    <t>(2006) Step Up</t>
  </si>
  <si>
    <t>Invincible</t>
  </si>
  <si>
    <t>(2006) Invincible</t>
  </si>
  <si>
    <t>The Guardian</t>
  </si>
  <si>
    <t>(2006) The Guardian</t>
  </si>
  <si>
    <t>The Prestige</t>
  </si>
  <si>
    <t>(2006) The Prestige</t>
  </si>
  <si>
    <t>Tim Burton's The Nightmare Before Chr…</t>
  </si>
  <si>
    <t>(2006) Tim Burton's The Nightmare Before Chr…</t>
  </si>
  <si>
    <t>The Santa Clause 3: The Escape Clause</t>
  </si>
  <si>
    <t>(2006) The Santa Clause 3: The Escape Clause</t>
  </si>
  <si>
    <t>Déjà Vu</t>
  </si>
  <si>
    <t>(2006) Déjà Vu</t>
  </si>
  <si>
    <t>Apocalypto</t>
  </si>
  <si>
    <t>(2006) Apocalypto</t>
  </si>
  <si>
    <t>Primeval</t>
  </si>
  <si>
    <t>2007</t>
  </si>
  <si>
    <t>(2007) Primeval</t>
  </si>
  <si>
    <t>Bridge to Terabithia</t>
  </si>
  <si>
    <t>(2007) Bridge to Terabithia</t>
  </si>
  <si>
    <t>Wild Hogs</t>
  </si>
  <si>
    <t>(2007) Wild Hogs</t>
  </si>
  <si>
    <t>Meet the Robinsons</t>
  </si>
  <si>
    <t>(2007) Meet the Robinsons</t>
  </si>
  <si>
    <t>The Lookout</t>
  </si>
  <si>
    <t>(2007) The Lookout</t>
  </si>
  <si>
    <t>The Hoax</t>
  </si>
  <si>
    <t>(2007) The Hoax</t>
  </si>
  <si>
    <t>The Invisible</t>
  </si>
  <si>
    <t>(2007) The Invisible</t>
  </si>
  <si>
    <t>Pirates of the Caribbean: At World’…</t>
  </si>
  <si>
    <t>(2007) Pirates of the Caribbean: At World’…</t>
  </si>
  <si>
    <t>Ratatouille</t>
  </si>
  <si>
    <t>(2007) Ratatouille</t>
  </si>
  <si>
    <t>Underdog</t>
  </si>
  <si>
    <t>(2007) Underdog</t>
  </si>
  <si>
    <t>The Game Plan</t>
  </si>
  <si>
    <t>(2007) The Game Plan</t>
  </si>
  <si>
    <t>Dan in Real Life</t>
  </si>
  <si>
    <t>(2007) Dan in Real Life</t>
  </si>
  <si>
    <t>Enchanted</t>
  </si>
  <si>
    <t>(2007) Enchanted</t>
  </si>
  <si>
    <t>National Treasure 2: Book of Secrets</t>
  </si>
  <si>
    <t>(2007) National Treasure 2: Book of Secrets</t>
  </si>
  <si>
    <t>Hannah Montana/Miley Cyrus: Best of B…</t>
  </si>
  <si>
    <t>Concert/Performance</t>
  </si>
  <si>
    <t>2008</t>
  </si>
  <si>
    <t>(2008) Hannah Montana/Miley Cyrus: Best of B…</t>
  </si>
  <si>
    <t>Step Up 2 the Streets</t>
  </si>
  <si>
    <t>(2008) Step Up 2 the Streets</t>
  </si>
  <si>
    <t>College Road Trip</t>
  </si>
  <si>
    <t>(2008) College Road Trip</t>
  </si>
  <si>
    <t>The Chronicles of Narnia: Prince Caspian</t>
  </si>
  <si>
    <t>(2008) The Chronicles of Narnia: Prince Caspian</t>
  </si>
  <si>
    <t>WALL-E</t>
  </si>
  <si>
    <t>(2008) WALL-E</t>
  </si>
  <si>
    <t>Swing Vote</t>
  </si>
  <si>
    <t>(2008) Swing Vote</t>
  </si>
  <si>
    <t>Goal! 2: Living the Dream...</t>
  </si>
  <si>
    <t>(2008) Goal! 2: Living the Dream...</t>
  </si>
  <si>
    <t>Miracle at St. Anna</t>
  </si>
  <si>
    <t>(2008) Miracle at St. Anna</t>
  </si>
  <si>
    <t>Beverly Hills Chihuahua</t>
  </si>
  <si>
    <t>(2008) Beverly Hills Chihuahua</t>
  </si>
  <si>
    <t>Morning Light</t>
  </si>
  <si>
    <t>(2008) Morning Light</t>
  </si>
  <si>
    <t>High School Musical 3: Senior Year</t>
  </si>
  <si>
    <t>(2008) High School Musical 3: Senior Year</t>
  </si>
  <si>
    <t>Bolt</t>
  </si>
  <si>
    <t>(2008) Bolt</t>
  </si>
  <si>
    <t>Bedtime Stories</t>
  </si>
  <si>
    <t>(2008) Bedtime Stories</t>
  </si>
  <si>
    <t>Confessions of a Shopaholic</t>
  </si>
  <si>
    <t>2009</t>
  </si>
  <si>
    <t>(2009) Confessions of a Shopaholic</t>
  </si>
  <si>
    <t>Jonas Brothers: The 3D Concert Experi…</t>
  </si>
  <si>
    <t>(2009) Jonas Brothers: The 3D Concert Experi…</t>
  </si>
  <si>
    <t>Race to Witch Mountain</t>
  </si>
  <si>
    <t>(2009) Race to Witch Mountain</t>
  </si>
  <si>
    <t>Hannah Montana the Movie</t>
  </si>
  <si>
    <t>(2009) Hannah Montana the Movie</t>
  </si>
  <si>
    <t>Earth</t>
  </si>
  <si>
    <t>(2009) Earth</t>
  </si>
  <si>
    <t>Up</t>
  </si>
  <si>
    <t>(2009) Up</t>
  </si>
  <si>
    <t>The Proposal</t>
  </si>
  <si>
    <t>(2009) The Proposal</t>
  </si>
  <si>
    <t>G-Force</t>
  </si>
  <si>
    <t>(2009) G-Force</t>
  </si>
  <si>
    <t>Gake no ue no Ponyo</t>
  </si>
  <si>
    <t>(2009) Gake no ue no Ponyo</t>
  </si>
  <si>
    <t>X Games 3D: The Movie</t>
  </si>
  <si>
    <t>(2009) X Games 3D: The Movie</t>
  </si>
  <si>
    <t>Walt and El Grupo</t>
  </si>
  <si>
    <t>(2009) Walt and El Grupo</t>
  </si>
  <si>
    <t>Surrogates</t>
  </si>
  <si>
    <t>(2009) Surrogates</t>
  </si>
  <si>
    <t>Toy Story 3D Double Feature</t>
  </si>
  <si>
    <t>(2009) Toy Story 3D Double Feature</t>
  </si>
  <si>
    <t>Disney's A Christmas Carol</t>
  </si>
  <si>
    <t>(2009) Disney's A Christmas Carol</t>
  </si>
  <si>
    <t>The Princess and the Frog</t>
  </si>
  <si>
    <t>(2009) The Princess and the Frog</t>
  </si>
  <si>
    <t>Old Dogs</t>
  </si>
  <si>
    <t>(2009) Old Dogs</t>
  </si>
  <si>
    <t>When in Rome</t>
  </si>
  <si>
    <t>2010</t>
  </si>
  <si>
    <t>(2010) When in Rome</t>
  </si>
  <si>
    <t>Alice in Wonderland</t>
  </si>
  <si>
    <t>(2010) Alice in Wonderland</t>
  </si>
  <si>
    <t>Waking Sleeping Beauty</t>
  </si>
  <si>
    <t>(2010) Waking Sleeping Beauty</t>
  </si>
  <si>
    <t>The Last Song</t>
  </si>
  <si>
    <t>(2010) The Last Song</t>
  </si>
  <si>
    <t>Oceans</t>
  </si>
  <si>
    <t>(2010) Oceans</t>
  </si>
  <si>
    <t>Prince of Persia: Sands of Time</t>
  </si>
  <si>
    <t>(2010) Prince of Persia: Sands of Time</t>
  </si>
  <si>
    <t>Toy Story 3</t>
  </si>
  <si>
    <t>(2010) Toy Story 3</t>
  </si>
  <si>
    <t>The Sorcerer's Apprentice</t>
  </si>
  <si>
    <t>(2010) The Sorcerer's Apprentice</t>
  </si>
  <si>
    <t>Step Up 3D</t>
  </si>
  <si>
    <t>(2010) Step Up 3D</t>
  </si>
  <si>
    <t>Gedo Senki (Tales from Earthsea)</t>
  </si>
  <si>
    <t>(2010) Gedo Senki (Tales from Earthsea)</t>
  </si>
  <si>
    <t>You Again</t>
  </si>
  <si>
    <t>(2010) You Again</t>
  </si>
  <si>
    <t>Secretariat</t>
  </si>
  <si>
    <t>(2010) Secretariat</t>
  </si>
  <si>
    <t>Tangled</t>
  </si>
  <si>
    <t>(2010) Tangled</t>
  </si>
  <si>
    <t>Tron: Legacy</t>
  </si>
  <si>
    <t>(2010) Tron: Legacy</t>
  </si>
  <si>
    <t>Gnomeo and Juliet</t>
  </si>
  <si>
    <t>2011</t>
  </si>
  <si>
    <t>(2011) Gnomeo and Juliet</t>
  </si>
  <si>
    <t>I am Number Four</t>
  </si>
  <si>
    <t>(2011) I am Number Four</t>
  </si>
  <si>
    <t>Mars Needs Moms</t>
  </si>
  <si>
    <t>(2011) Mars Needs Moms</t>
  </si>
  <si>
    <t>African Cats</t>
  </si>
  <si>
    <t>(2011) African Cats</t>
  </si>
  <si>
    <t>Zokkomon</t>
  </si>
  <si>
    <t>(2011) Zokkomon</t>
  </si>
  <si>
    <t>Prom</t>
  </si>
  <si>
    <t>(2011) Prom</t>
  </si>
  <si>
    <t>Pirates of the Caribbean: On Stranger…</t>
  </si>
  <si>
    <t>(2011) Pirates of the Caribbean: On Stranger…</t>
  </si>
  <si>
    <t>Cars 2</t>
  </si>
  <si>
    <t>(2011) Cars 2</t>
  </si>
  <si>
    <t>Winnie the Pooh</t>
  </si>
  <si>
    <t>(2011) Winnie the Pooh</t>
  </si>
  <si>
    <t>The Help</t>
  </si>
  <si>
    <t>(2011) The Help</t>
  </si>
  <si>
    <t>Fright Night</t>
  </si>
  <si>
    <t>(2011) Fright Night</t>
  </si>
  <si>
    <t>Real Steel</t>
  </si>
  <si>
    <t>(2011) Real Steel</t>
  </si>
  <si>
    <t>The Muppets</t>
  </si>
  <si>
    <t>(2011) The Muppets</t>
  </si>
  <si>
    <t>War Horse</t>
  </si>
  <si>
    <t>(2011) War Horse</t>
  </si>
  <si>
    <t>The Secret World of Arietty</t>
  </si>
  <si>
    <t>2012</t>
  </si>
  <si>
    <t>(2012) The Secret World of Arietty</t>
  </si>
  <si>
    <t>John Carter</t>
  </si>
  <si>
    <t>(2012) John Carter</t>
  </si>
  <si>
    <t>Chimpanzee</t>
  </si>
  <si>
    <t>(2012) Chimpanzee</t>
  </si>
  <si>
    <t>The Avengers</t>
  </si>
  <si>
    <t>(2012) The Avengers</t>
  </si>
  <si>
    <t>Brave</t>
  </si>
  <si>
    <t>(2012) Brave</t>
  </si>
  <si>
    <t>People Like Us</t>
  </si>
  <si>
    <t>(2012) People Like Us</t>
  </si>
  <si>
    <t>The Odd Life of Timothy Green</t>
  </si>
  <si>
    <t>(2012) The Odd Life of Timothy Green</t>
  </si>
  <si>
    <t>Frankenweenie</t>
  </si>
  <si>
    <t>(2012) Frankenweenie</t>
  </si>
  <si>
    <t>Wreck-It Ralph</t>
  </si>
  <si>
    <t>(2012) Wreck-It Ralph</t>
  </si>
  <si>
    <t>Lincoln</t>
  </si>
  <si>
    <t>(2012) Lincoln</t>
  </si>
  <si>
    <t>Oz the Great and Powerful</t>
  </si>
  <si>
    <t>2013</t>
  </si>
  <si>
    <t>(2013) Oz the Great and Powerful</t>
  </si>
  <si>
    <t>Iron Man 3</t>
  </si>
  <si>
    <t>(2013) Iron Man 3</t>
  </si>
  <si>
    <t>Monsters University</t>
  </si>
  <si>
    <t>(2013) Monsters University</t>
  </si>
  <si>
    <t>The Lone Ranger</t>
  </si>
  <si>
    <t>(2013) The Lone Ranger</t>
  </si>
  <si>
    <t>Disney Planes</t>
  </si>
  <si>
    <t>(2013) Disney Planes</t>
  </si>
  <si>
    <t>The Fifth Estate</t>
  </si>
  <si>
    <t>(2013) The Fifth Estate</t>
  </si>
  <si>
    <t>Thor: The Dark World</t>
  </si>
  <si>
    <t>(2013) Thor: The Dark World</t>
  </si>
  <si>
    <t>Kaze Tachinu</t>
  </si>
  <si>
    <t>(2013) Kaze Tachinu</t>
  </si>
  <si>
    <t>Frozen</t>
  </si>
  <si>
    <t>(2013) Frozen</t>
  </si>
  <si>
    <t>Delivery Man</t>
  </si>
  <si>
    <t>(2013) Delivery Man</t>
  </si>
  <si>
    <t>Saving Mr. Banks</t>
  </si>
  <si>
    <t>(2013) Saving Mr. Banks</t>
  </si>
  <si>
    <t>Need for Speed</t>
  </si>
  <si>
    <t>2014</t>
  </si>
  <si>
    <t>(2014) Need for Speed</t>
  </si>
  <si>
    <t>Muppets Most Wanted</t>
  </si>
  <si>
    <t>(2014) Muppets Most Wanted</t>
  </si>
  <si>
    <t>Captain America: The Winter Soldier</t>
  </si>
  <si>
    <t>(2014) Captain America: The Winter Soldier</t>
  </si>
  <si>
    <t>Bears</t>
  </si>
  <si>
    <t>(2014) Bears</t>
  </si>
  <si>
    <t>Million Dollar Arm</t>
  </si>
  <si>
    <t>(2014) Million Dollar Arm</t>
  </si>
  <si>
    <t>Maleficent</t>
  </si>
  <si>
    <t>(2014) Maleficent</t>
  </si>
  <si>
    <t>Planes: Fire and Rescue</t>
  </si>
  <si>
    <t>(2014) Planes: Fire and Rescue</t>
  </si>
  <si>
    <t>Guardians of the Galaxy</t>
  </si>
  <si>
    <t>(2014) Guardians of the Galaxy</t>
  </si>
  <si>
    <t>The Hundred-Foot Journey</t>
  </si>
  <si>
    <t>(2014) The Hundred-Foot Journey</t>
  </si>
  <si>
    <t>Alexander and the Terrible, Horrible,…</t>
  </si>
  <si>
    <t>(2014) Alexander and the Terrible, Horrible,…</t>
  </si>
  <si>
    <t>Big Hero 6</t>
  </si>
  <si>
    <t>(2014) Big Hero 6</t>
  </si>
  <si>
    <t>Into the Woods</t>
  </si>
  <si>
    <t>(2014) Into the Woods</t>
  </si>
  <si>
    <t>Strange Magic</t>
  </si>
  <si>
    <t>2015</t>
  </si>
  <si>
    <t>(2015) Strange Magic</t>
  </si>
  <si>
    <t>McFarland, USA</t>
  </si>
  <si>
    <t>(2015) McFarland, USA</t>
  </si>
  <si>
    <t>(2015) Cinderella</t>
  </si>
  <si>
    <t>Monkey Kingdom</t>
  </si>
  <si>
    <t>(2015) Monkey Kingdom</t>
  </si>
  <si>
    <t>Avengers: Age of Ultron</t>
  </si>
  <si>
    <t>(2015) Avengers: Age of Ultron</t>
  </si>
  <si>
    <t>Tomorrowland</t>
  </si>
  <si>
    <t>(2015) Tomorrowland</t>
  </si>
  <si>
    <t>Inside Out</t>
  </si>
  <si>
    <t>(2015) Inside Out</t>
  </si>
  <si>
    <t>Ant-Man</t>
  </si>
  <si>
    <t>(2015) Ant-Man</t>
  </si>
  <si>
    <t>Bridge of Spies</t>
  </si>
  <si>
    <t>(2015) Bridge of Spies</t>
  </si>
  <si>
    <t>The Good Dinosaur</t>
  </si>
  <si>
    <t>(2015) The Good Dinosaur</t>
  </si>
  <si>
    <t>Star Wars Ep. VII: The Force Awakens</t>
  </si>
  <si>
    <t>(2015) Star Wars Ep. VII: The Force Awakens</t>
  </si>
  <si>
    <t>The Finest Hours</t>
  </si>
  <si>
    <t>2016</t>
  </si>
  <si>
    <t>(2016) The Finest Hours</t>
  </si>
  <si>
    <t>Zootopia</t>
  </si>
  <si>
    <t>(2016) Zootopia</t>
  </si>
  <si>
    <t>(2016) The Jungle Book</t>
  </si>
  <si>
    <t>A Beautiful Planet</t>
  </si>
  <si>
    <t>(2016) A Beautiful Planet</t>
  </si>
  <si>
    <t>Captain America: Civil War</t>
  </si>
  <si>
    <t>(2016) Captain America: Civil War</t>
  </si>
  <si>
    <t>Alice Through the Looking Glass</t>
  </si>
  <si>
    <t>(2016) Alice Through the Looking Glass</t>
  </si>
  <si>
    <t>Finding Dory</t>
  </si>
  <si>
    <t>(2016) Finding Dory</t>
  </si>
  <si>
    <t>The BFG</t>
  </si>
  <si>
    <t>(2016) The BFG</t>
  </si>
  <si>
    <t>Pete’s Dragon</t>
  </si>
  <si>
    <t>(2016) Pete’s Dragon</t>
  </si>
  <si>
    <t>The Light Between Oceans</t>
  </si>
  <si>
    <t>(2016) The Light Between Oceans</t>
  </si>
  <si>
    <t>Queen of Katwe</t>
  </si>
  <si>
    <t>(2016) Queen of Katwe</t>
  </si>
  <si>
    <t>Doctor Strange</t>
  </si>
  <si>
    <t>(2016) Doctor Strange</t>
  </si>
  <si>
    <t>Moana</t>
  </si>
  <si>
    <t>(2016) Moana</t>
  </si>
  <si>
    <t>Rogue One: A Star Wars Story</t>
  </si>
  <si>
    <t>(2016) Rogue One: A Star Wars Story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</si>
</sst>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"/>
  </numFmts>
  <fonts count="15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0"/>
      <color theme="1"/>
      <name val="Arial Unicode MS"/>
      <family val="2"/>
    </font>
    <font>
      <b/>
      <sz val="12"/>
      <color theme="1"/>
      <name val="Aptos Narrow"/>
      <scheme val="minor"/>
    </font>
    <font>
      <b/>
      <sz val="14"/>
      <color theme="1"/>
      <name val="Aptos Narrow"/>
      <scheme val="minor"/>
    </font>
    <font>
      <b/>
      <sz val="14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2"/>
      <color theme="3"/>
      <name val="Aptos Narrow"/>
      <scheme val="minor"/>
    </font>
    <font>
      <b/>
      <sz val="36"/>
      <color theme="3"/>
      <name val="Baloo Bhaijaan Regular"/>
    </font>
    <font>
      <sz val="12"/>
      <color theme="1"/>
      <name val="Baloo Bhaijaan Regular"/>
    </font>
    <font>
      <b/>
      <sz val="10"/>
      <color theme="0"/>
      <name val="Arial Unicode MS"/>
      <family val="2"/>
    </font>
    <font>
      <sz val="12"/>
      <color theme="3" tint="0.89999084444715716"/>
      <name val="Aptos Narrow"/>
      <family val="2"/>
      <scheme val="minor"/>
    </font>
    <font>
      <sz val="10"/>
      <color theme="0"/>
      <name val="Arial Unicode MS"/>
      <family val="2"/>
    </font>
    <font>
      <b/>
      <sz val="12"/>
      <color theme="0"/>
      <name val="Aptos Narrow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6" tint="0.59999389629810485"/>
        <bgColor indexed="65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6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 style="thick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1">
    <xf numFmtId="0" fontId="0" fillId="0" borderId="0" xfId="0"/>
    <xf numFmtId="1" fontId="0" fillId="0" borderId="0" xfId="0" applyNumberFormat="1"/>
    <xf numFmtId="0" fontId="0" fillId="0" borderId="1" xfId="0" applyBorder="1"/>
    <xf numFmtId="0" fontId="5" fillId="0" borderId="5" xfId="0" applyFont="1" applyBorder="1"/>
    <xf numFmtId="0" fontId="5" fillId="0" borderId="3" xfId="0" applyFont="1" applyBorder="1"/>
    <xf numFmtId="1" fontId="0" fillId="0" borderId="2" xfId="0" applyNumberFormat="1" applyBorder="1"/>
    <xf numFmtId="1" fontId="0" fillId="0" borderId="0" xfId="0" applyNumberFormat="1" applyBorder="1"/>
    <xf numFmtId="0" fontId="0" fillId="3" borderId="0" xfId="0" applyFill="1"/>
    <xf numFmtId="0" fontId="4" fillId="3" borderId="0" xfId="0" applyFont="1" applyFill="1"/>
    <xf numFmtId="0" fontId="4" fillId="0" borderId="0" xfId="0" applyFont="1" applyFill="1"/>
    <xf numFmtId="0" fontId="0" fillId="4" borderId="0" xfId="0" applyFill="1"/>
    <xf numFmtId="0" fontId="4" fillId="4" borderId="0" xfId="0" applyFont="1" applyFill="1"/>
    <xf numFmtId="0" fontId="9" fillId="0" borderId="0" xfId="0" applyFont="1" applyAlignment="1">
      <alignment horizontal="center"/>
    </xf>
    <xf numFmtId="0" fontId="10" fillId="0" borderId="0" xfId="0" applyFont="1"/>
    <xf numFmtId="0" fontId="6" fillId="0" borderId="4" xfId="0" applyFont="1" applyBorder="1"/>
    <xf numFmtId="0" fontId="0" fillId="0" borderId="0" xfId="0" pivotButton="1"/>
    <xf numFmtId="1" fontId="0" fillId="0" borderId="0" xfId="0" applyNumberFormat="1" applyAlignment="1">
      <alignment horizontal="left"/>
    </xf>
    <xf numFmtId="0" fontId="0" fillId="0" borderId="0" xfId="0" applyNumberFormat="1"/>
    <xf numFmtId="1" fontId="11" fillId="6" borderId="0" xfId="0" applyNumberFormat="1" applyFont="1" applyFill="1" applyAlignment="1">
      <alignment horizontal="center" vertical="center"/>
    </xf>
    <xf numFmtId="0" fontId="0" fillId="7" borderId="0" xfId="0" applyFill="1"/>
    <xf numFmtId="1" fontId="3" fillId="7" borderId="0" xfId="0" applyNumberFormat="1" applyFont="1" applyFill="1"/>
    <xf numFmtId="0" fontId="0" fillId="0" borderId="0" xfId="0" applyFill="1"/>
    <xf numFmtId="0" fontId="12" fillId="8" borderId="0" xfId="0" applyFont="1" applyFill="1"/>
    <xf numFmtId="0" fontId="12" fillId="8" borderId="0" xfId="0" applyFont="1" applyFill="1" applyBorder="1"/>
    <xf numFmtId="0" fontId="0" fillId="8" borderId="0" xfId="0" applyFill="1"/>
    <xf numFmtId="0" fontId="2" fillId="0" borderId="0" xfId="0" applyFont="1"/>
    <xf numFmtId="0" fontId="4" fillId="10" borderId="0" xfId="0" applyFont="1" applyFill="1" applyBorder="1"/>
    <xf numFmtId="0" fontId="0" fillId="10" borderId="0" xfId="0" applyFill="1"/>
    <xf numFmtId="0" fontId="0" fillId="11" borderId="0" xfId="0" applyFill="1"/>
    <xf numFmtId="0" fontId="0" fillId="12" borderId="0" xfId="0" applyFill="1"/>
    <xf numFmtId="1" fontId="13" fillId="10" borderId="0" xfId="0" applyNumberFormat="1" applyFont="1" applyFill="1"/>
    <xf numFmtId="0" fontId="2" fillId="10" borderId="0" xfId="0" applyFont="1" applyFill="1"/>
    <xf numFmtId="0" fontId="2" fillId="14" borderId="0" xfId="0" applyFont="1" applyFill="1" applyAlignment="1">
      <alignment horizontal="center" wrapText="1"/>
    </xf>
    <xf numFmtId="0" fontId="4" fillId="11" borderId="0" xfId="0" applyFont="1" applyFill="1" applyBorder="1"/>
    <xf numFmtId="0" fontId="4" fillId="5" borderId="0" xfId="1" applyFont="1" applyFill="1" applyBorder="1"/>
    <xf numFmtId="0" fontId="4" fillId="15" borderId="0" xfId="1" applyFont="1" applyFill="1" applyBorder="1"/>
    <xf numFmtId="1" fontId="1" fillId="15" borderId="0" xfId="1" applyNumberFormat="1" applyFill="1" applyBorder="1"/>
    <xf numFmtId="1" fontId="1" fillId="5" borderId="0" xfId="1" applyNumberFormat="1" applyFill="1" applyBorder="1"/>
    <xf numFmtId="1" fontId="13" fillId="0" borderId="0" xfId="0" applyNumberFormat="1" applyFont="1" applyFill="1"/>
    <xf numFmtId="0" fontId="2" fillId="0" borderId="0" xfId="0" applyFont="1" applyFill="1"/>
    <xf numFmtId="0" fontId="2" fillId="0" borderId="0" xfId="0" applyFont="1" applyFill="1" applyAlignment="1">
      <alignment horizontal="center" wrapText="1"/>
    </xf>
    <xf numFmtId="0" fontId="4" fillId="0" borderId="0" xfId="0" applyFont="1" applyFill="1" applyBorder="1"/>
    <xf numFmtId="0" fontId="2" fillId="10" borderId="0" xfId="0" applyFont="1" applyFill="1" applyAlignment="1">
      <alignment horizontal="center" vertical="center" wrapText="1"/>
    </xf>
    <xf numFmtId="0" fontId="2" fillId="12" borderId="0" xfId="0" applyFont="1" applyFill="1"/>
    <xf numFmtId="1" fontId="13" fillId="12" borderId="0" xfId="0" applyNumberFormat="1" applyFont="1" applyFill="1"/>
    <xf numFmtId="0" fontId="8" fillId="13" borderId="0" xfId="0" applyFont="1" applyFill="1" applyAlignment="1">
      <alignment horizontal="center" wrapText="1"/>
    </xf>
    <xf numFmtId="0" fontId="14" fillId="9" borderId="0" xfId="0" applyFont="1" applyFill="1" applyAlignment="1">
      <alignment horizontal="center" vertical="center" wrapText="1"/>
    </xf>
    <xf numFmtId="0" fontId="2" fillId="12" borderId="0" xfId="0" applyFont="1" applyFill="1" applyAlignment="1">
      <alignment horizontal="center" vertical="center" wrapText="1"/>
    </xf>
    <xf numFmtId="0" fontId="4" fillId="12" borderId="0" xfId="0" applyFont="1" applyFill="1" applyBorder="1"/>
    <xf numFmtId="170" fontId="0" fillId="12" borderId="0" xfId="0" applyNumberFormat="1" applyFill="1"/>
    <xf numFmtId="14" fontId="0" fillId="0" borderId="0" xfId="0" applyNumberFormat="1"/>
  </cellXfs>
  <cellStyles count="2">
    <cellStyle name="40% - Accent3" xfId="1" builtinId="39"/>
    <cellStyle name="Normal" xfId="0" builtinId="0"/>
  </cellStyles>
  <dxfs count="11">
    <dxf>
      <numFmt numFmtId="0" formatCode="General"/>
    </dxf>
    <dxf>
      <numFmt numFmtId="0" formatCode="General"/>
    </dxf>
    <dxf>
      <numFmt numFmtId="0" formatCode="General"/>
    </dxf>
    <dxf>
      <numFmt numFmtId="19" formatCode="d/m/yy"/>
    </dxf>
    <dxf>
      <numFmt numFmtId="0" formatCode="General"/>
    </dxf>
    <dxf>
      <numFmt numFmtId="1" formatCode="0"/>
    </dxf>
    <dxf>
      <numFmt numFmtId="1" formatCode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border diagonalUp="0" diagonalDown="0">
        <left/>
        <right style="medium">
          <color indexed="64"/>
        </right>
        <top/>
        <bottom/>
        <vertical/>
        <horizontal/>
      </border>
    </dxf>
    <dxf>
      <border>
        <bottom style="thick">
          <color indexed="64"/>
        </bottom>
      </border>
    </dxf>
    <dxf>
      <border diagonalUp="0" diagonalDown="0">
        <left style="medium">
          <color indexed="64"/>
        </left>
        <right style="thick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strike val="0"/>
        <outline val="0"/>
        <shadow val="0"/>
        <u val="none"/>
        <vertAlign val="baseline"/>
        <sz val="14"/>
        <color theme="1"/>
        <name val="Aptos Narrow"/>
        <scheme val="minor"/>
      </font>
    </dxf>
  </dxfs>
  <tableStyles count="0" defaultTableStyle="TableStyleMedium2" defaultPivotStyle="PivotStyleLight16"/>
  <colors>
    <mruColors>
      <color rgb="FFF00000"/>
      <color rgb="FFEF0558"/>
      <color rgb="FFEE0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effectLst>
                  <a:glow rad="127000">
                    <a:schemeClr val="accent1">
                      <a:lumMod val="20000"/>
                      <a:lumOff val="80000"/>
                    </a:schemeClr>
                  </a:glow>
                  <a:outerShdw blurRad="50800" dist="50800" dir="2940000" algn="ctr" rotWithShape="0">
                    <a:schemeClr val="tx2"/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 sz="1800">
                <a:effectLst>
                  <a:glow rad="127000">
                    <a:schemeClr val="accent1">
                      <a:lumMod val="20000"/>
                      <a:lumOff val="80000"/>
                    </a:schemeClr>
                  </a:glow>
                  <a:outerShdw blurRad="50800" dist="50800" dir="2940000" algn="ctr" rotWithShape="0">
                    <a:schemeClr val="tx2"/>
                  </a:outerShdw>
                </a:effectLst>
              </a:rPr>
              <a:t>Alumnos Totales</a:t>
            </a:r>
          </a:p>
        </c:rich>
      </c:tx>
      <c:overlay val="0"/>
      <c:spPr>
        <a:noFill/>
        <a:ln>
          <a:noFill/>
        </a:ln>
        <a:effectLst>
          <a:outerShdw blurRad="50800" dist="50800" dir="5400000" sx="1000" sy="1000" algn="ctr" rotWithShape="0">
            <a:srgbClr val="000000"/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lang="en-US"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effectLst>
                <a:glow rad="127000">
                  <a:schemeClr val="accent1">
                    <a:lumMod val="20000"/>
                    <a:lumOff val="80000"/>
                  </a:schemeClr>
                </a:glow>
                <a:outerShdw blurRad="50800" dist="50800" dir="2940000" algn="ctr" rotWithShape="0">
                  <a:schemeClr val="tx2"/>
                </a:outerShdw>
              </a:effectLst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spPr>
            <a:ln w="31750">
              <a:noFill/>
            </a:ln>
          </c:spPr>
          <c:explosion val="9"/>
          <c:dPt>
            <c:idx val="0"/>
            <c:bubble3D val="0"/>
            <c:spPr>
              <a:solidFill>
                <a:schemeClr val="accent6"/>
              </a:solidFill>
              <a:ln w="44450"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2-F072-E647-A808-5CAFD38B0975}"/>
              </c:ext>
            </c:extLst>
          </c:dPt>
          <c:dPt>
            <c:idx val="1"/>
            <c:bubble3D val="0"/>
            <c:spPr>
              <a:solidFill>
                <a:srgbClr val="F00000"/>
              </a:solidFill>
              <a:ln w="31750"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F072-E647-A808-5CAFD38B0975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E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Tema2!$B$8:$B$9</c:f>
              <c:strCache>
                <c:ptCount val="2"/>
                <c:pt idx="0">
                  <c:v>Han aprobado:</c:v>
                </c:pt>
                <c:pt idx="1">
                  <c:v>Han suspendido:</c:v>
                </c:pt>
              </c:strCache>
            </c:strRef>
          </c:cat>
          <c:val>
            <c:numRef>
              <c:f>Tema2!$C$8:$C$9</c:f>
              <c:numCache>
                <c:formatCode>General</c:formatCode>
                <c:ptCount val="2"/>
                <c:pt idx="0">
                  <c:v>15</c:v>
                </c:pt>
                <c:pt idx="1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72-E647-A808-5CAFD38B09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pct20">
      <a:fgClr>
        <a:schemeClr val="accent4">
          <a:lumMod val="40000"/>
          <a:lumOff val="60000"/>
        </a:schemeClr>
      </a:fgClr>
      <a:bgClr>
        <a:schemeClr val="bg1"/>
      </a:bgClr>
    </a:patt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Tema1!$C$2</c:f>
              <c:strCache>
                <c:ptCount val="1"/>
                <c:pt idx="0">
                  <c:v>Edades</c:v>
                </c:pt>
              </c:strCache>
            </c:strRef>
          </c:tx>
          <c:spPr>
            <a:pattFill prst="pct70">
              <a:fgClr>
                <a:schemeClr val="accent5">
                  <a:lumMod val="50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  <a:sp3d/>
          </c:spPr>
          <c:invertIfNegative val="0"/>
          <c:val>
            <c:numRef>
              <c:f>Tema1!$C$3:$C$32</c:f>
              <c:numCache>
                <c:formatCode>0</c:formatCode>
                <c:ptCount val="30"/>
                <c:pt idx="0">
                  <c:v>46</c:v>
                </c:pt>
                <c:pt idx="1">
                  <c:v>35</c:v>
                </c:pt>
                <c:pt idx="2">
                  <c:v>35</c:v>
                </c:pt>
                <c:pt idx="3">
                  <c:v>54</c:v>
                </c:pt>
                <c:pt idx="4">
                  <c:v>38</c:v>
                </c:pt>
                <c:pt idx="5">
                  <c:v>30</c:v>
                </c:pt>
                <c:pt idx="6">
                  <c:v>23</c:v>
                </c:pt>
                <c:pt idx="7">
                  <c:v>40</c:v>
                </c:pt>
                <c:pt idx="8">
                  <c:v>25</c:v>
                </c:pt>
                <c:pt idx="9">
                  <c:v>23</c:v>
                </c:pt>
                <c:pt idx="10">
                  <c:v>48</c:v>
                </c:pt>
                <c:pt idx="11">
                  <c:v>49</c:v>
                </c:pt>
                <c:pt idx="12">
                  <c:v>26</c:v>
                </c:pt>
                <c:pt idx="13">
                  <c:v>34</c:v>
                </c:pt>
                <c:pt idx="14">
                  <c:v>28</c:v>
                </c:pt>
                <c:pt idx="15">
                  <c:v>29</c:v>
                </c:pt>
                <c:pt idx="16">
                  <c:v>49</c:v>
                </c:pt>
                <c:pt idx="17">
                  <c:v>31</c:v>
                </c:pt>
                <c:pt idx="18">
                  <c:v>46</c:v>
                </c:pt>
                <c:pt idx="19">
                  <c:v>49</c:v>
                </c:pt>
                <c:pt idx="20">
                  <c:v>39</c:v>
                </c:pt>
                <c:pt idx="21">
                  <c:v>47</c:v>
                </c:pt>
                <c:pt idx="22">
                  <c:v>40</c:v>
                </c:pt>
                <c:pt idx="23">
                  <c:v>35</c:v>
                </c:pt>
                <c:pt idx="24">
                  <c:v>26</c:v>
                </c:pt>
                <c:pt idx="25">
                  <c:v>49</c:v>
                </c:pt>
                <c:pt idx="26">
                  <c:v>22</c:v>
                </c:pt>
                <c:pt idx="27">
                  <c:v>32</c:v>
                </c:pt>
                <c:pt idx="28">
                  <c:v>31</c:v>
                </c:pt>
                <c:pt idx="29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77-1246-8CFE-F710FF8D73D8}"/>
            </c:ext>
          </c:extLst>
        </c:ser>
        <c:ser>
          <c:idx val="1"/>
          <c:order val="1"/>
          <c:tx>
            <c:strRef>
              <c:f>Tema1!$D$2</c:f>
              <c:strCache>
                <c:ptCount val="1"/>
                <c:pt idx="0">
                  <c:v>Puntajes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Tema1!$D$3:$D$32</c:f>
              <c:numCache>
                <c:formatCode>0</c:formatCode>
                <c:ptCount val="30"/>
                <c:pt idx="0">
                  <c:v>2</c:v>
                </c:pt>
                <c:pt idx="1">
                  <c:v>7</c:v>
                </c:pt>
                <c:pt idx="2">
                  <c:v>1</c:v>
                </c:pt>
                <c:pt idx="3">
                  <c:v>0</c:v>
                </c:pt>
                <c:pt idx="4">
                  <c:v>7</c:v>
                </c:pt>
                <c:pt idx="5">
                  <c:v>2</c:v>
                </c:pt>
                <c:pt idx="6">
                  <c:v>7</c:v>
                </c:pt>
                <c:pt idx="7">
                  <c:v>4</c:v>
                </c:pt>
                <c:pt idx="8">
                  <c:v>2</c:v>
                </c:pt>
                <c:pt idx="9">
                  <c:v>5</c:v>
                </c:pt>
                <c:pt idx="10">
                  <c:v>3</c:v>
                </c:pt>
                <c:pt idx="11">
                  <c:v>6</c:v>
                </c:pt>
                <c:pt idx="12">
                  <c:v>8</c:v>
                </c:pt>
                <c:pt idx="13">
                  <c:v>4</c:v>
                </c:pt>
                <c:pt idx="14">
                  <c:v>3</c:v>
                </c:pt>
                <c:pt idx="15">
                  <c:v>7</c:v>
                </c:pt>
                <c:pt idx="16">
                  <c:v>9</c:v>
                </c:pt>
                <c:pt idx="17">
                  <c:v>3</c:v>
                </c:pt>
                <c:pt idx="18">
                  <c:v>5</c:v>
                </c:pt>
                <c:pt idx="19">
                  <c:v>7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7</c:v>
                </c:pt>
                <c:pt idx="24">
                  <c:v>8</c:v>
                </c:pt>
                <c:pt idx="25">
                  <c:v>9</c:v>
                </c:pt>
                <c:pt idx="26">
                  <c:v>4</c:v>
                </c:pt>
                <c:pt idx="27">
                  <c:v>5</c:v>
                </c:pt>
                <c:pt idx="28">
                  <c:v>9</c:v>
                </c:pt>
                <c:pt idx="2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77-1246-8CFE-F710FF8D73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2251647"/>
        <c:axId val="152806367"/>
        <c:axId val="2146711471"/>
      </c:bar3DChart>
      <c:catAx>
        <c:axId val="152251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52806367"/>
        <c:crosses val="autoZero"/>
        <c:auto val="1"/>
        <c:lblAlgn val="ctr"/>
        <c:lblOffset val="100"/>
        <c:noMultiLvlLbl val="0"/>
      </c:catAx>
      <c:valAx>
        <c:axId val="152806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52251647"/>
        <c:crosses val="autoZero"/>
        <c:crossBetween val="between"/>
      </c:valAx>
      <c:serAx>
        <c:axId val="2146711471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52806367"/>
      </c:ser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Alumnos Aprobados por rango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Tema2!$B$17:$B$19</c:f>
              <c:strCache>
                <c:ptCount val="3"/>
                <c:pt idx="0">
                  <c:v>Menores de 35</c:v>
                </c:pt>
                <c:pt idx="1">
                  <c:v>Entre 35  y  45 </c:v>
                </c:pt>
                <c:pt idx="2">
                  <c:v>Mayores de 45</c:v>
                </c:pt>
              </c:strCache>
            </c:strRef>
          </c:cat>
          <c:val>
            <c:numRef>
              <c:f>Tema2!$C$17:$C$19</c:f>
              <c:numCache>
                <c:formatCode>General</c:formatCode>
                <c:ptCount val="3"/>
                <c:pt idx="0">
                  <c:v>7</c:v>
                </c:pt>
                <c:pt idx="1">
                  <c:v>3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4B-A24A-9344-DEC0021E20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218465199"/>
        <c:axId val="508538864"/>
      </c:barChart>
      <c:catAx>
        <c:axId val="2184651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508538864"/>
        <c:crosses val="autoZero"/>
        <c:auto val="1"/>
        <c:lblAlgn val="ctr"/>
        <c:lblOffset val="100"/>
        <c:noMultiLvlLbl val="0"/>
      </c:catAx>
      <c:valAx>
        <c:axId val="508538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218465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95250</xdr:colOff>
      <xdr:row>0</xdr:row>
      <xdr:rowOff>139700</xdr:rowOff>
    </xdr:from>
    <xdr:to>
      <xdr:col>9</xdr:col>
      <xdr:colOff>539750</xdr:colOff>
      <xdr:row>13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12BC1B4-32A1-DB28-B1EF-00B0C389C1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736600</xdr:colOff>
      <xdr:row>1</xdr:row>
      <xdr:rowOff>165100</xdr:rowOff>
    </xdr:from>
    <xdr:to>
      <xdr:col>16</xdr:col>
      <xdr:colOff>685800</xdr:colOff>
      <xdr:row>24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EBF7ACA-6DF9-6040-B5C7-CBC84A927B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69850</xdr:colOff>
      <xdr:row>14</xdr:row>
      <xdr:rowOff>76200</xdr:rowOff>
    </xdr:from>
    <xdr:to>
      <xdr:col>9</xdr:col>
      <xdr:colOff>514350</xdr:colOff>
      <xdr:row>26</xdr:row>
      <xdr:rowOff>139700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403F264-63D0-11D6-8513-2A1DC7747B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oelia Alvarez" refreshedDate="45367.826117939818" createdVersion="8" refreshedVersion="8" minRefreshableVersion="3" recordCount="30" xr:uid="{6A62FE6D-D65B-0A40-9908-7868FA6CEB98}">
  <cacheSource type="worksheet">
    <worksheetSource name="TableAlumnos"/>
  </cacheSource>
  <cacheFields count="3">
    <cacheField name="Nombres" numFmtId="0">
      <sharedItems/>
    </cacheField>
    <cacheField name="Edades" numFmtId="1">
      <sharedItems containsSemiMixedTypes="0" containsString="0" containsNumber="1" containsInteger="1" minValue="22" maxValue="54" count="18">
        <n v="40"/>
        <n v="36"/>
        <n v="23"/>
        <n v="54"/>
        <n v="34"/>
        <n v="32"/>
        <n v="41"/>
        <n v="50"/>
        <n v="48"/>
        <n v="44"/>
        <n v="52"/>
        <n v="29"/>
        <n v="38"/>
        <n v="45"/>
        <n v="53"/>
        <n v="26"/>
        <n v="31"/>
        <n v="22"/>
      </sharedItems>
    </cacheField>
    <cacheField name="Puntajes" numFmtId="1">
      <sharedItems containsSemiMixedTypes="0" containsString="0" containsNumber="1" containsInteger="1" minValue="0" maxValue="9" count="10">
        <n v="0"/>
        <n v="1"/>
        <n v="2"/>
        <n v="9"/>
        <n v="4"/>
        <n v="8"/>
        <n v="6"/>
        <n v="7"/>
        <n v="5"/>
        <n v="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s v="Sofía"/>
    <x v="0"/>
    <x v="0"/>
  </r>
  <r>
    <s v="Mateo"/>
    <x v="1"/>
    <x v="1"/>
  </r>
  <r>
    <s v="Valentina"/>
    <x v="2"/>
    <x v="2"/>
  </r>
  <r>
    <s v="Sebastián"/>
    <x v="3"/>
    <x v="3"/>
  </r>
  <r>
    <s v="Camila"/>
    <x v="4"/>
    <x v="4"/>
  </r>
  <r>
    <s v="Alejandro"/>
    <x v="5"/>
    <x v="0"/>
  </r>
  <r>
    <s v="Isabella"/>
    <x v="6"/>
    <x v="5"/>
  </r>
  <r>
    <s v="Juan"/>
    <x v="1"/>
    <x v="6"/>
  </r>
  <r>
    <s v="Lucía"/>
    <x v="7"/>
    <x v="6"/>
  </r>
  <r>
    <s v="Andrés"/>
    <x v="8"/>
    <x v="7"/>
  </r>
  <r>
    <s v="Emily"/>
    <x v="0"/>
    <x v="4"/>
  </r>
  <r>
    <s v="Javier"/>
    <x v="5"/>
    <x v="4"/>
  </r>
  <r>
    <s v="Isabella"/>
    <x v="9"/>
    <x v="6"/>
  </r>
  <r>
    <s v="Liam"/>
    <x v="10"/>
    <x v="6"/>
  </r>
  <r>
    <s v="Valeria"/>
    <x v="7"/>
    <x v="8"/>
  </r>
  <r>
    <s v="Lucas"/>
    <x v="9"/>
    <x v="3"/>
  </r>
  <r>
    <s v="Sofia"/>
    <x v="0"/>
    <x v="0"/>
  </r>
  <r>
    <s v="Mateo"/>
    <x v="11"/>
    <x v="9"/>
  </r>
  <r>
    <s v="Olivia"/>
    <x v="12"/>
    <x v="0"/>
  </r>
  <r>
    <s v="Gabriel"/>
    <x v="1"/>
    <x v="4"/>
  </r>
  <r>
    <s v="Emma"/>
    <x v="13"/>
    <x v="5"/>
  </r>
  <r>
    <s v="Santiago"/>
    <x v="14"/>
    <x v="8"/>
  </r>
  <r>
    <s v="Mia"/>
    <x v="0"/>
    <x v="0"/>
  </r>
  <r>
    <s v="Daniel"/>
    <x v="15"/>
    <x v="6"/>
  </r>
  <r>
    <s v="Ana"/>
    <x v="13"/>
    <x v="0"/>
  </r>
  <r>
    <s v="Diego"/>
    <x v="2"/>
    <x v="4"/>
  </r>
  <r>
    <s v="Victoria"/>
    <x v="16"/>
    <x v="3"/>
  </r>
  <r>
    <s v="Alejandro"/>
    <x v="16"/>
    <x v="2"/>
  </r>
  <r>
    <s v="Natalia"/>
    <x v="17"/>
    <x v="2"/>
  </r>
  <r>
    <s v="Carlos"/>
    <x v="5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30C5D3-A23C-BF44-9461-93084507E1A5}" name="PivotTable3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L23" firstHeaderRow="1" firstDataRow="2" firstDataCol="1"/>
  <pivotFields count="3">
    <pivotField dataField="1" showAll="0"/>
    <pivotField axis="axisRow" numFmtId="1" showAll="0">
      <items count="19">
        <item x="17"/>
        <item x="2"/>
        <item x="15"/>
        <item x="11"/>
        <item x="16"/>
        <item x="5"/>
        <item x="4"/>
        <item x="1"/>
        <item x="12"/>
        <item x="0"/>
        <item x="6"/>
        <item x="9"/>
        <item x="13"/>
        <item x="8"/>
        <item x="7"/>
        <item x="10"/>
        <item x="14"/>
        <item x="3"/>
        <item t="default"/>
      </items>
    </pivotField>
    <pivotField axis="axisCol" numFmtId="1" showAll="0">
      <items count="11">
        <item x="0"/>
        <item x="1"/>
        <item x="2"/>
        <item x="9"/>
        <item x="4"/>
        <item x="8"/>
        <item x="6"/>
        <item x="7"/>
        <item x="5"/>
        <item x="3"/>
        <item t="default"/>
      </items>
    </pivotField>
  </pivotFields>
  <rowFields count="1">
    <field x="1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2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Count of Nombres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BB9782-EF87-3448-B51A-8699DD47F497}" name="PivotTable4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5" firstHeaderRow="1" firstDataRow="2" firstDataCol="1" rowPageCount="1" colPageCount="1"/>
  <pivotFields count="3">
    <pivotField showAll="0"/>
    <pivotField axis="axisPage" numFmtId="1" multipleItemSelectionAllowed="1" showAll="0">
      <items count="19">
        <item h="1" x="17"/>
        <item h="1" x="2"/>
        <item x="15"/>
        <item h="1" x="11"/>
        <item x="16"/>
        <item h="1" x="5"/>
        <item h="1" x="4"/>
        <item h="1" x="1"/>
        <item h="1" x="12"/>
        <item h="1" x="0"/>
        <item h="1" x="6"/>
        <item h="1" x="9"/>
        <item h="1" x="13"/>
        <item h="1" x="8"/>
        <item h="1" x="7"/>
        <item h="1" x="10"/>
        <item h="1" x="14"/>
        <item h="1" x="3"/>
        <item t="default"/>
      </items>
    </pivotField>
    <pivotField axis="axisCol" dataField="1" numFmtId="1" showAll="0">
      <items count="11">
        <item x="0"/>
        <item x="1"/>
        <item x="2"/>
        <item x="9"/>
        <item x="4"/>
        <item x="8"/>
        <item x="6"/>
        <item x="7"/>
        <item x="5"/>
        <item x="3"/>
        <item t="default"/>
      </items>
    </pivotField>
  </pivotFields>
  <rowItems count="1">
    <i/>
  </rowItems>
  <colFields count="1">
    <field x="2"/>
  </colFields>
  <colItems count="4">
    <i>
      <x v="2"/>
    </i>
    <i>
      <x v="6"/>
    </i>
    <i>
      <x v="9"/>
    </i>
    <i t="grand">
      <x/>
    </i>
  </colItems>
  <pageFields count="1">
    <pageField fld="1" hier="-1"/>
  </pageFields>
  <dataFields count="1">
    <dataField name="Max. of Puntajes" fld="2" subtotal="max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3EB1378C-8505-4244-A446-EFBC10A423E7}" autoFormatId="16" applyNumberFormats="0" applyBorderFormats="0" applyFontFormats="0" applyPatternFormats="0" applyAlignmentFormats="0" applyWidthHeightFormats="0">
  <queryTableRefresh nextId="9">
    <queryTableFields count="8">
      <queryTableField id="1" name="movie_title" tableColumnId="1"/>
      <queryTableField id="2" name="release_date" tableColumnId="2"/>
      <queryTableField id="3" name="genre" tableColumnId="3"/>
      <queryTableField id="4" name="mpaa_rating" tableColumnId="4"/>
      <queryTableField id="5" name="total_gross" tableColumnId="5"/>
      <queryTableField id="6" name="inflation_adjusted_gross" tableColumnId="6"/>
      <queryTableField id="7" name="release_year" tableColumnId="7"/>
      <queryTableField id="8" name="description" tableColumnId="8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F7FD4EA-263E-584F-89F1-112B4C50F9AD}" name="TableAlumnos" displayName="TableAlumnos" ref="B2:D32" totalsRowShown="0" headerRowDxfId="10" headerRowBorderDxfId="8" tableBorderDxfId="9">
  <autoFilter ref="B2:D32" xr:uid="{4F7FD4EA-263E-584F-89F1-112B4C50F9AD}"/>
  <sortState xmlns:xlrd2="http://schemas.microsoft.com/office/spreadsheetml/2017/richdata2" ref="B4:D32">
    <sortCondition ref="C2:C32"/>
  </sortState>
  <tableColumns count="3">
    <tableColumn id="1" xr3:uid="{4BDD3C79-2551-F148-89E2-7968E956A203}" name="Nombres" dataDxfId="7"/>
    <tableColumn id="2" xr3:uid="{3DEC29E0-0C6C-0B49-822A-005DA08CA72F}" name="Edades" dataDxfId="6">
      <calculatedColumnFormula>RANDBETWEEN(22,55)</calculatedColumnFormula>
    </tableColumn>
    <tableColumn id="3" xr3:uid="{DDA05676-7B5C-1E4B-A605-D45636563B51}" name="Puntajes" dataDxfId="5">
      <calculatedColumnFormula>INT(RAND()*10)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5908E40-15A4-F843-8C35-5183ADCFACED}" name="disney_movies" displayName="disney_movies" ref="A1:H580" tableType="queryTable" totalsRowShown="0">
  <autoFilter ref="A1:H580" xr:uid="{F5908E40-15A4-F843-8C35-5183ADCFACED}"/>
  <tableColumns count="8">
    <tableColumn id="1" xr3:uid="{8F78481B-4A29-3040-B074-04AC70BE3618}" uniqueName="1" name="movie_title" queryTableFieldId="1" dataDxfId="4"/>
    <tableColumn id="2" xr3:uid="{0411B619-3F8D-3B49-929F-366203187835}" uniqueName="2" name="release_date" queryTableFieldId="2" dataDxfId="3"/>
    <tableColumn id="3" xr3:uid="{E07BED4C-F2A6-274F-A84E-5E8F8342A6B4}" uniqueName="3" name="genre" queryTableFieldId="3" dataDxfId="2"/>
    <tableColumn id="4" xr3:uid="{E0DD3A54-3972-F641-8103-E55D6680A0DB}" uniqueName="4" name="mpaa_rating" queryTableFieldId="4" dataDxfId="1"/>
    <tableColumn id="5" xr3:uid="{6855D139-D134-1B4C-9867-0BBA83C834A5}" uniqueName="5" name="total_gross" queryTableFieldId="5"/>
    <tableColumn id="6" xr3:uid="{80F70DD4-20F8-5E48-BDAD-889ED2FD075D}" uniqueName="6" name="inflation_adjusted_gross" queryTableFieldId="6"/>
    <tableColumn id="7" xr3:uid="{4B0140F5-AC19-F349-B9B6-54D0598C1B5F}" uniqueName="7" name="release_year" queryTableFieldId="7" dataDxfId="0"/>
    <tableColumn id="8" xr3:uid="{D3019326-600B-864E-AF36-0A67A2D1F5D4}" uniqueName="8" name="description" queryTableFieldId="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ACEA8-D5DC-5949-A6F5-B8803FA5BD87}">
  <dimension ref="A1:C8"/>
  <sheetViews>
    <sheetView workbookViewId="0">
      <selection activeCell="B7" sqref="B7"/>
    </sheetView>
  </sheetViews>
  <sheetFormatPr baseColWidth="10" defaultRowHeight="16"/>
  <cols>
    <col min="1" max="1" width="17.5" customWidth="1"/>
    <col min="2" max="2" width="22.6640625" customWidth="1"/>
    <col min="3" max="3" width="15" customWidth="1"/>
  </cols>
  <sheetData>
    <row r="1" spans="1:3" ht="105" customHeight="1">
      <c r="A1" s="12" t="s">
        <v>40</v>
      </c>
      <c r="B1" s="12"/>
      <c r="C1" s="12"/>
    </row>
    <row r="3" spans="1:3" ht="20">
      <c r="A3" s="13" t="s">
        <v>36</v>
      </c>
      <c r="B3" t="s">
        <v>56</v>
      </c>
    </row>
    <row r="4" spans="1:3" ht="20">
      <c r="A4" s="13" t="s">
        <v>37</v>
      </c>
      <c r="B4" t="s">
        <v>59</v>
      </c>
    </row>
    <row r="5" spans="1:3" ht="20">
      <c r="A5" s="13" t="s">
        <v>54</v>
      </c>
      <c r="B5" t="s">
        <v>60</v>
      </c>
    </row>
    <row r="6" spans="1:3" ht="20">
      <c r="A6" s="13" t="s">
        <v>55</v>
      </c>
      <c r="B6" t="s">
        <v>61</v>
      </c>
    </row>
    <row r="7" spans="1:3" ht="20">
      <c r="A7" s="13" t="s">
        <v>38</v>
      </c>
    </row>
    <row r="8" spans="1:3" ht="20">
      <c r="A8" s="13" t="s">
        <v>39</v>
      </c>
    </row>
  </sheetData>
  <mergeCells count="1">
    <mergeCell ref="A1:C1"/>
  </mergeCells>
  <phoneticPr fontId="7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756F5-2F47-0245-A7F2-75780DC6939F}">
  <sheetPr codeName="Sheet1"/>
  <dimension ref="A1:K34"/>
  <sheetViews>
    <sheetView workbookViewId="0">
      <selection activeCell="H17" sqref="H17"/>
    </sheetView>
  </sheetViews>
  <sheetFormatPr baseColWidth="10" defaultRowHeight="16"/>
  <cols>
    <col min="1" max="1" width="10.1640625" customWidth="1"/>
    <col min="2" max="2" width="14.6640625" customWidth="1"/>
    <col min="3" max="3" width="14.33203125" customWidth="1"/>
    <col min="7" max="7" width="18.83203125" customWidth="1"/>
    <col min="8" max="8" width="13.6640625" customWidth="1"/>
  </cols>
  <sheetData>
    <row r="1" spans="1:11">
      <c r="A1" s="22"/>
      <c r="B1" s="24"/>
      <c r="C1" s="24"/>
      <c r="D1" s="24"/>
      <c r="E1" s="24"/>
      <c r="F1" s="19"/>
      <c r="G1" s="19"/>
      <c r="H1" s="19"/>
      <c r="I1" s="19"/>
    </row>
    <row r="2" spans="1:11" ht="20" thickBot="1">
      <c r="A2" s="22"/>
      <c r="B2" s="14" t="s">
        <v>0</v>
      </c>
      <c r="C2" s="3" t="s">
        <v>1</v>
      </c>
      <c r="D2" s="4" t="s">
        <v>2</v>
      </c>
      <c r="E2" s="24"/>
      <c r="F2" s="19"/>
      <c r="G2" s="20"/>
      <c r="H2" s="19"/>
      <c r="I2" s="19"/>
    </row>
    <row r="3" spans="1:11" ht="17" thickTop="1">
      <c r="A3" s="22"/>
      <c r="B3" s="2" t="s">
        <v>25</v>
      </c>
      <c r="C3" s="5">
        <f ca="1">RANDBETWEEN(22,55)</f>
        <v>46</v>
      </c>
      <c r="D3" s="6">
        <f ca="1">INT(RAND()*10)</f>
        <v>2</v>
      </c>
      <c r="E3" s="24"/>
      <c r="F3" s="19"/>
      <c r="G3" s="18" t="s">
        <v>44</v>
      </c>
      <c r="H3" s="18"/>
      <c r="I3" s="19"/>
    </row>
    <row r="4" spans="1:11">
      <c r="A4" s="22"/>
      <c r="B4" s="2" t="s">
        <v>5</v>
      </c>
      <c r="C4" s="5">
        <f ca="1">RANDBETWEEN(22,55)</f>
        <v>35</v>
      </c>
      <c r="D4" s="6">
        <f ca="1">INT(RAND()*10)</f>
        <v>7</v>
      </c>
      <c r="E4" s="24"/>
      <c r="F4" s="19"/>
      <c r="G4" s="18"/>
      <c r="H4" s="18"/>
      <c r="I4" s="19"/>
    </row>
    <row r="5" spans="1:11" ht="17">
      <c r="A5" s="22"/>
      <c r="B5" s="2" t="s">
        <v>13</v>
      </c>
      <c r="C5" s="5">
        <f ca="1">RANDBETWEEN(22,55)</f>
        <v>35</v>
      </c>
      <c r="D5" s="6">
        <f ca="1">INT(RAND()*10)</f>
        <v>1</v>
      </c>
      <c r="E5" s="24"/>
      <c r="F5" s="19"/>
      <c r="G5" s="20"/>
      <c r="H5" s="19"/>
      <c r="I5" s="19"/>
    </row>
    <row r="6" spans="1:11">
      <c r="A6" s="22"/>
      <c r="B6" s="2" t="s">
        <v>11</v>
      </c>
      <c r="C6" s="5">
        <f ca="1">RANDBETWEEN(22,55)</f>
        <v>54</v>
      </c>
      <c r="D6" s="6">
        <f ca="1">INT(RAND()*10)</f>
        <v>0</v>
      </c>
      <c r="E6" s="24"/>
      <c r="F6" s="19"/>
      <c r="G6" s="34" t="s">
        <v>30</v>
      </c>
      <c r="H6" s="37">
        <f ca="1">SUM(TableAlumnos[Puntajes])</f>
        <v>139</v>
      </c>
      <c r="I6" s="19"/>
    </row>
    <row r="7" spans="1:11">
      <c r="A7" s="22"/>
      <c r="B7" s="2" t="s">
        <v>28</v>
      </c>
      <c r="C7" s="5">
        <f ca="1">RANDBETWEEN(22,55)</f>
        <v>38</v>
      </c>
      <c r="D7" s="6">
        <f ca="1">INT(RAND()*10)</f>
        <v>7</v>
      </c>
      <c r="E7" s="24"/>
      <c r="F7" s="19"/>
      <c r="G7" s="35" t="s">
        <v>31</v>
      </c>
      <c r="H7" s="36">
        <f ca="1">AVERAGE(TableAlumnos[Puntajes])</f>
        <v>4.6333333333333337</v>
      </c>
      <c r="I7" s="19"/>
    </row>
    <row r="8" spans="1:11">
      <c r="A8" s="22"/>
      <c r="B8" s="2" t="s">
        <v>20</v>
      </c>
      <c r="C8" s="5">
        <f ca="1">RANDBETWEEN(22,55)</f>
        <v>30</v>
      </c>
      <c r="D8" s="6">
        <f ca="1">INT(RAND()*10)</f>
        <v>2</v>
      </c>
      <c r="E8" s="24"/>
      <c r="F8" s="19"/>
      <c r="G8" s="34" t="s">
        <v>32</v>
      </c>
      <c r="H8" s="37">
        <f ca="1">MAX(TableAlumnos[Puntajes])</f>
        <v>9</v>
      </c>
      <c r="I8" s="19"/>
    </row>
    <row r="9" spans="1:11">
      <c r="A9" s="22"/>
      <c r="B9" s="2" t="s">
        <v>8</v>
      </c>
      <c r="C9" s="5">
        <f ca="1">RANDBETWEEN(22,55)</f>
        <v>23</v>
      </c>
      <c r="D9" s="6">
        <f ca="1">INT(RAND()*10)</f>
        <v>7</v>
      </c>
      <c r="E9" s="24"/>
      <c r="F9" s="19"/>
      <c r="G9" s="35" t="s">
        <v>33</v>
      </c>
      <c r="H9" s="36">
        <f ca="1">MIN(TableAlumnos[Puntajes])</f>
        <v>0</v>
      </c>
      <c r="I9" s="19"/>
    </row>
    <row r="10" spans="1:11" ht="17">
      <c r="A10" s="22"/>
      <c r="B10" s="2" t="s">
        <v>23</v>
      </c>
      <c r="C10" s="5">
        <f ca="1">RANDBETWEEN(22,55)</f>
        <v>40</v>
      </c>
      <c r="D10" s="6">
        <f ca="1">INT(RAND()*10)</f>
        <v>4</v>
      </c>
      <c r="E10" s="24"/>
      <c r="F10" s="19"/>
      <c r="G10" s="20"/>
      <c r="H10" s="19"/>
      <c r="I10" s="19"/>
    </row>
    <row r="11" spans="1:11" ht="17">
      <c r="A11" s="22"/>
      <c r="B11" s="2" t="s">
        <v>18</v>
      </c>
      <c r="C11" s="5">
        <f ca="1">RANDBETWEEN(22,55)</f>
        <v>25</v>
      </c>
      <c r="D11" s="6">
        <f ca="1">INT(RAND()*10)</f>
        <v>2</v>
      </c>
      <c r="E11" s="24"/>
      <c r="F11" s="20"/>
      <c r="G11" s="19"/>
      <c r="H11" s="19"/>
      <c r="I11" s="19"/>
    </row>
    <row r="12" spans="1:11">
      <c r="A12" s="22"/>
      <c r="B12" s="2" t="s">
        <v>19</v>
      </c>
      <c r="C12" s="5">
        <f ca="1">RANDBETWEEN(22,55)</f>
        <v>23</v>
      </c>
      <c r="D12" s="6">
        <f ca="1">INT(RAND()*10)</f>
        <v>5</v>
      </c>
      <c r="E12" s="24"/>
      <c r="F12" s="39"/>
      <c r="G12" s="39"/>
      <c r="H12" s="39"/>
      <c r="I12" s="39"/>
      <c r="J12" s="25"/>
      <c r="K12" s="25"/>
    </row>
    <row r="13" spans="1:11" ht="17">
      <c r="A13" s="22"/>
      <c r="B13" s="2" t="s">
        <v>10</v>
      </c>
      <c r="C13" s="5">
        <f ca="1">RANDBETWEEN(22,55)</f>
        <v>48</v>
      </c>
      <c r="D13" s="6">
        <f ca="1">INT(RAND()*10)</f>
        <v>3</v>
      </c>
      <c r="E13" s="24"/>
      <c r="F13" s="38"/>
      <c r="G13" s="21"/>
      <c r="H13" s="21"/>
      <c r="I13" s="39"/>
      <c r="J13" s="25"/>
      <c r="K13" s="25"/>
    </row>
    <row r="14" spans="1:11" ht="17">
      <c r="A14" s="22"/>
      <c r="B14" s="2" t="s">
        <v>24</v>
      </c>
      <c r="C14" s="5">
        <f ca="1">RANDBETWEEN(22,55)</f>
        <v>49</v>
      </c>
      <c r="D14" s="6">
        <f ca="1">INT(RAND()*10)</f>
        <v>6</v>
      </c>
      <c r="E14" s="24"/>
      <c r="F14" s="38"/>
      <c r="G14" s="40"/>
      <c r="H14" s="40"/>
      <c r="I14" s="39"/>
      <c r="J14" s="25"/>
      <c r="K14" s="25"/>
    </row>
    <row r="15" spans="1:11" ht="17">
      <c r="A15" s="22"/>
      <c r="B15" s="2" t="s">
        <v>3</v>
      </c>
      <c r="C15" s="5">
        <f ca="1">RANDBETWEEN(22,55)</f>
        <v>26</v>
      </c>
      <c r="D15" s="6">
        <f ca="1">INT(RAND()*10)</f>
        <v>8</v>
      </c>
      <c r="E15" s="24"/>
      <c r="F15" s="38"/>
      <c r="G15" s="40"/>
      <c r="H15" s="40"/>
      <c r="I15" s="39"/>
      <c r="J15" s="25"/>
      <c r="K15" s="25"/>
    </row>
    <row r="16" spans="1:11" ht="17">
      <c r="A16" s="22"/>
      <c r="B16" s="2" t="s">
        <v>26</v>
      </c>
      <c r="C16" s="5">
        <f ca="1">RANDBETWEEN(22,55)</f>
        <v>34</v>
      </c>
      <c r="D16" s="6">
        <f ca="1">INT(RAND()*10)</f>
        <v>4</v>
      </c>
      <c r="E16" s="24"/>
      <c r="F16" s="38"/>
      <c r="G16" s="21"/>
      <c r="H16" s="21"/>
      <c r="I16" s="39"/>
      <c r="J16" s="25"/>
      <c r="K16" s="25"/>
    </row>
    <row r="17" spans="1:11" ht="17">
      <c r="A17" s="22"/>
      <c r="B17" s="2" t="s">
        <v>15</v>
      </c>
      <c r="C17" s="5">
        <f ca="1">RANDBETWEEN(22,55)</f>
        <v>28</v>
      </c>
      <c r="D17" s="6">
        <f ca="1">INT(RAND()*10)</f>
        <v>3</v>
      </c>
      <c r="E17" s="24"/>
      <c r="F17" s="38"/>
      <c r="G17" s="9"/>
      <c r="H17" s="21"/>
      <c r="I17" s="39"/>
      <c r="J17" s="25"/>
      <c r="K17" s="25"/>
    </row>
    <row r="18" spans="1:11" ht="17">
      <c r="A18" s="22"/>
      <c r="B18" s="2" t="s">
        <v>8</v>
      </c>
      <c r="C18" s="5">
        <f ca="1">RANDBETWEEN(22,55)</f>
        <v>29</v>
      </c>
      <c r="D18" s="6">
        <f ca="1">INT(RAND()*10)</f>
        <v>7</v>
      </c>
      <c r="E18" s="24"/>
      <c r="F18" s="38"/>
      <c r="G18" s="9"/>
      <c r="H18" s="21"/>
      <c r="I18" s="39"/>
      <c r="J18" s="25"/>
      <c r="K18" s="25"/>
    </row>
    <row r="19" spans="1:11" ht="17">
      <c r="A19" s="22"/>
      <c r="B19" s="2" t="s">
        <v>7</v>
      </c>
      <c r="C19" s="5">
        <f ca="1">RANDBETWEEN(22,55)</f>
        <v>49</v>
      </c>
      <c r="D19" s="6">
        <f ca="1">INT(RAND()*10)</f>
        <v>9</v>
      </c>
      <c r="E19" s="24"/>
      <c r="F19" s="38"/>
      <c r="G19" s="9"/>
      <c r="H19" s="21"/>
      <c r="I19" s="39"/>
      <c r="J19" s="25"/>
      <c r="K19" s="25"/>
    </row>
    <row r="20" spans="1:11" ht="17">
      <c r="A20" s="22"/>
      <c r="B20" s="2" t="s">
        <v>27</v>
      </c>
      <c r="C20" s="5">
        <f ca="1">RANDBETWEEN(22,55)</f>
        <v>31</v>
      </c>
      <c r="D20" s="6">
        <f ca="1">INT(RAND()*10)</f>
        <v>3</v>
      </c>
      <c r="E20" s="24"/>
      <c r="F20" s="38"/>
      <c r="G20" s="9"/>
      <c r="H20" s="21"/>
      <c r="I20" s="39"/>
      <c r="J20" s="25"/>
      <c r="K20" s="25"/>
    </row>
    <row r="21" spans="1:11" ht="17">
      <c r="A21" s="22"/>
      <c r="B21" s="2" t="s">
        <v>16</v>
      </c>
      <c r="C21" s="5">
        <f ca="1">RANDBETWEEN(22,55)</f>
        <v>46</v>
      </c>
      <c r="D21" s="6">
        <f ca="1">INT(RAND()*10)</f>
        <v>5</v>
      </c>
      <c r="E21" s="24"/>
      <c r="F21" s="38"/>
      <c r="G21" s="39"/>
      <c r="H21" s="39"/>
      <c r="I21" s="39"/>
      <c r="J21" s="25"/>
      <c r="K21" s="25"/>
    </row>
    <row r="22" spans="1:11" ht="17">
      <c r="A22" s="22"/>
      <c r="B22" s="2" t="s">
        <v>22</v>
      </c>
      <c r="C22" s="5">
        <f ca="1">RANDBETWEEN(22,55)</f>
        <v>49</v>
      </c>
      <c r="D22" s="6">
        <f ca="1">INT(RAND()*10)</f>
        <v>7</v>
      </c>
      <c r="E22" s="24"/>
      <c r="F22" s="38"/>
      <c r="G22" s="39"/>
      <c r="H22" s="39"/>
      <c r="I22" s="39"/>
      <c r="J22" s="25"/>
      <c r="K22" s="25"/>
    </row>
    <row r="23" spans="1:11">
      <c r="A23" s="22"/>
      <c r="B23" s="2" t="s">
        <v>14</v>
      </c>
      <c r="C23" s="5">
        <f ca="1">RANDBETWEEN(22,55)</f>
        <v>39</v>
      </c>
      <c r="D23" s="6">
        <f ca="1">INT(RAND()*10)</f>
        <v>1</v>
      </c>
      <c r="E23" s="24"/>
      <c r="F23" s="39"/>
      <c r="G23" s="39"/>
      <c r="H23" s="39"/>
      <c r="I23" s="39"/>
      <c r="J23" s="25"/>
      <c r="K23" s="25"/>
    </row>
    <row r="24" spans="1:11" ht="17">
      <c r="A24" s="22"/>
      <c r="B24" s="2" t="s">
        <v>4</v>
      </c>
      <c r="C24" s="5">
        <f ca="1">RANDBETWEEN(22,55)</f>
        <v>47</v>
      </c>
      <c r="D24" s="6">
        <f ca="1">INT(RAND()*10)</f>
        <v>1</v>
      </c>
      <c r="E24" s="24"/>
      <c r="F24" s="38"/>
      <c r="G24" s="21"/>
      <c r="H24" s="21"/>
      <c r="I24" s="39"/>
      <c r="J24" s="25"/>
      <c r="K24" s="25"/>
    </row>
    <row r="25" spans="1:11" ht="17" customHeight="1">
      <c r="A25" s="22"/>
      <c r="B25" s="2" t="s">
        <v>12</v>
      </c>
      <c r="C25" s="5">
        <f ca="1">RANDBETWEEN(22,55)</f>
        <v>40</v>
      </c>
      <c r="D25" s="6">
        <f ca="1">INT(RAND()*10)</f>
        <v>0</v>
      </c>
      <c r="E25" s="24"/>
      <c r="F25" s="38"/>
      <c r="G25" s="40"/>
      <c r="H25" s="40"/>
      <c r="I25" s="39"/>
      <c r="J25" s="25"/>
      <c r="K25" s="25"/>
    </row>
    <row r="26" spans="1:11" ht="17">
      <c r="A26" s="22"/>
      <c r="B26" s="2" t="s">
        <v>9</v>
      </c>
      <c r="C26" s="5">
        <f ca="1">RANDBETWEEN(22,55)</f>
        <v>35</v>
      </c>
      <c r="D26" s="6">
        <f ca="1">INT(RAND()*10)</f>
        <v>7</v>
      </c>
      <c r="E26" s="24"/>
      <c r="F26" s="38"/>
      <c r="G26" s="40"/>
      <c r="H26" s="40"/>
      <c r="I26" s="39"/>
      <c r="J26" s="25"/>
      <c r="K26" s="25"/>
    </row>
    <row r="27" spans="1:11" ht="17">
      <c r="A27" s="22"/>
      <c r="B27" s="2" t="s">
        <v>29</v>
      </c>
      <c r="C27" s="5">
        <f ca="1">RANDBETWEEN(22,55)</f>
        <v>26</v>
      </c>
      <c r="D27" s="6">
        <f ca="1">INT(RAND()*10)</f>
        <v>8</v>
      </c>
      <c r="E27" s="24"/>
      <c r="F27" s="38"/>
      <c r="G27" s="21"/>
      <c r="H27" s="21"/>
      <c r="I27" s="39"/>
      <c r="J27" s="25"/>
      <c r="K27" s="25"/>
    </row>
    <row r="28" spans="1:11" ht="17">
      <c r="A28" s="22"/>
      <c r="B28" s="2" t="s">
        <v>6</v>
      </c>
      <c r="C28" s="5">
        <f ca="1">RANDBETWEEN(22,55)</f>
        <v>49</v>
      </c>
      <c r="D28" s="6">
        <f ca="1">INT(RAND()*10)</f>
        <v>9</v>
      </c>
      <c r="E28" s="24"/>
      <c r="F28" s="38"/>
      <c r="G28" s="41"/>
      <c r="H28" s="21"/>
      <c r="I28" s="39"/>
      <c r="J28" s="25"/>
      <c r="K28" s="25"/>
    </row>
    <row r="29" spans="1:11" ht="17">
      <c r="A29" s="22"/>
      <c r="B29" s="2" t="s">
        <v>17</v>
      </c>
      <c r="C29" s="5">
        <f ca="1">RANDBETWEEN(22,55)</f>
        <v>22</v>
      </c>
      <c r="D29" s="6">
        <f ca="1">INT(RAND()*10)</f>
        <v>4</v>
      </c>
      <c r="E29" s="24"/>
      <c r="F29" s="38"/>
      <c r="G29" s="41"/>
      <c r="H29" s="21"/>
      <c r="I29" s="39"/>
      <c r="J29" s="25"/>
      <c r="K29" s="25"/>
    </row>
    <row r="30" spans="1:11" ht="17">
      <c r="A30" s="22"/>
      <c r="B30" s="2" t="s">
        <v>21</v>
      </c>
      <c r="C30" s="5">
        <f ca="1">RANDBETWEEN(22,55)</f>
        <v>32</v>
      </c>
      <c r="D30" s="6">
        <f ca="1">INT(RAND()*10)</f>
        <v>5</v>
      </c>
      <c r="E30" s="24"/>
      <c r="F30" s="38"/>
      <c r="G30" s="41"/>
      <c r="H30" s="21"/>
      <c r="I30" s="39"/>
      <c r="J30" s="25"/>
      <c r="K30" s="25"/>
    </row>
    <row r="31" spans="1:11" ht="17">
      <c r="A31" s="22"/>
      <c r="B31" s="2" t="s">
        <v>4</v>
      </c>
      <c r="C31" s="5">
        <f ca="1">RANDBETWEEN(22,55)</f>
        <v>31</v>
      </c>
      <c r="D31" s="6">
        <f ca="1">INT(RAND()*10)</f>
        <v>9</v>
      </c>
      <c r="E31" s="24"/>
      <c r="F31" s="38"/>
      <c r="G31" s="39"/>
      <c r="H31" s="39"/>
      <c r="I31" s="39"/>
      <c r="J31" s="25"/>
      <c r="K31" s="25"/>
    </row>
    <row r="32" spans="1:11" ht="17">
      <c r="A32" s="23"/>
      <c r="B32" s="2" t="s">
        <v>9</v>
      </c>
      <c r="C32" s="5">
        <f ca="1">RANDBETWEEN(22,55)</f>
        <v>25</v>
      </c>
      <c r="D32" s="6">
        <f ca="1">INT(RAND()*10)</f>
        <v>3</v>
      </c>
      <c r="E32" s="24"/>
      <c r="F32" s="38"/>
      <c r="G32" s="39"/>
      <c r="H32" s="39"/>
      <c r="I32" s="39"/>
      <c r="J32" s="25"/>
      <c r="K32" s="25"/>
    </row>
    <row r="33" spans="1:11" ht="17">
      <c r="A33" s="22"/>
      <c r="B33" s="24"/>
      <c r="C33" s="24"/>
      <c r="D33" s="24"/>
      <c r="E33" s="24"/>
      <c r="F33" s="38"/>
      <c r="G33" s="39"/>
      <c r="H33" s="39"/>
      <c r="I33" s="39"/>
      <c r="J33" s="25"/>
      <c r="K33" s="25"/>
    </row>
    <row r="34" spans="1:11">
      <c r="A34" s="22"/>
      <c r="B34" s="24"/>
      <c r="C34" s="24"/>
      <c r="D34" s="24"/>
      <c r="E34" s="24"/>
      <c r="F34" s="25"/>
      <c r="G34" s="25"/>
      <c r="H34" s="25"/>
      <c r="I34" s="25"/>
      <c r="J34" s="25"/>
      <c r="K34" s="25"/>
    </row>
  </sheetData>
  <mergeCells count="1">
    <mergeCell ref="G3:H4"/>
  </mergeCells>
  <phoneticPr fontId="7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E2B56-05D3-164C-AC88-409660D428C0}">
  <dimension ref="A1:D33"/>
  <sheetViews>
    <sheetView workbookViewId="0">
      <selection activeCell="K28" sqref="K28"/>
    </sheetView>
  </sheetViews>
  <sheetFormatPr baseColWidth="10" defaultRowHeight="16"/>
  <cols>
    <col min="1" max="1" width="9.5" customWidth="1"/>
    <col min="2" max="2" width="19.83203125" customWidth="1"/>
    <col min="3" max="3" width="12" customWidth="1"/>
    <col min="4" max="4" width="9.83203125" customWidth="1"/>
  </cols>
  <sheetData>
    <row r="1" spans="1:4">
      <c r="A1" s="10"/>
      <c r="B1" s="10"/>
      <c r="C1" s="10"/>
      <c r="D1" s="10"/>
    </row>
    <row r="2" spans="1:4" ht="17" customHeight="1">
      <c r="A2" s="10"/>
      <c r="B2" s="10"/>
      <c r="C2" s="10"/>
      <c r="D2" s="10"/>
    </row>
    <row r="3" spans="1:4" ht="20" customHeight="1">
      <c r="A3" s="10"/>
      <c r="B3" s="46" t="s">
        <v>45</v>
      </c>
      <c r="C3" s="46"/>
      <c r="D3" s="10"/>
    </row>
    <row r="4" spans="1:4" ht="16" customHeight="1">
      <c r="A4" s="10"/>
      <c r="B4" s="46"/>
      <c r="C4" s="46"/>
      <c r="D4" s="10"/>
    </row>
    <row r="5" spans="1:4">
      <c r="A5" s="10"/>
      <c r="B5" s="10"/>
      <c r="C5" s="10"/>
      <c r="D5" s="10"/>
    </row>
    <row r="6" spans="1:4">
      <c r="A6" s="10"/>
      <c r="B6" s="11" t="s">
        <v>51</v>
      </c>
      <c r="C6" s="10">
        <f ca="1">IFERROR(COUNTIF(TableAlumnos[Edades],"&lt;=35"),"Error en la celda")</f>
        <v>17</v>
      </c>
      <c r="D6" s="10"/>
    </row>
    <row r="7" spans="1:4">
      <c r="A7" s="10"/>
      <c r="B7" s="8" t="s">
        <v>35</v>
      </c>
      <c r="C7" s="7">
        <f ca="1">IFERROR(COUNTIF(TableAlumnos[Edades],"&gt; 35"),"Error en la celda")</f>
        <v>13</v>
      </c>
      <c r="D7" s="10"/>
    </row>
    <row r="8" spans="1:4">
      <c r="A8" s="10"/>
      <c r="B8" s="11" t="s">
        <v>47</v>
      </c>
      <c r="C8" s="10">
        <f ca="1">IFERROR(COUNTIF(TableAlumnos[Puntajes],"&gt;=5"),"Error en la celda")</f>
        <v>15</v>
      </c>
      <c r="D8" s="10"/>
    </row>
    <row r="9" spans="1:4">
      <c r="A9" s="10"/>
      <c r="B9" s="8" t="s">
        <v>34</v>
      </c>
      <c r="C9" s="7">
        <f ca="1">IFERROR(COUNTIF(TableAlumnos[Puntajes],"&lt;5"),"Error en la celda")</f>
        <v>15</v>
      </c>
      <c r="D9" s="10"/>
    </row>
    <row r="10" spans="1:4">
      <c r="A10" s="10"/>
      <c r="B10" s="10"/>
      <c r="C10" s="10"/>
      <c r="D10" s="10"/>
    </row>
    <row r="11" spans="1:4">
      <c r="A11" s="10"/>
      <c r="B11" s="10"/>
      <c r="C11" s="10"/>
      <c r="D11" s="10"/>
    </row>
    <row r="12" spans="1:4">
      <c r="A12" s="27"/>
      <c r="B12" s="27"/>
      <c r="C12" s="27"/>
      <c r="D12" s="27"/>
    </row>
    <row r="13" spans="1:4">
      <c r="A13" s="31"/>
      <c r="B13" s="31"/>
      <c r="C13" s="31"/>
      <c r="D13" s="31"/>
    </row>
    <row r="14" spans="1:4" ht="17">
      <c r="A14" s="30"/>
      <c r="B14" s="32" t="s">
        <v>48</v>
      </c>
      <c r="C14" s="32"/>
      <c r="D14" s="31"/>
    </row>
    <row r="15" spans="1:4" ht="17">
      <c r="A15" s="30"/>
      <c r="B15" s="32"/>
      <c r="C15" s="32"/>
      <c r="D15" s="31"/>
    </row>
    <row r="16" spans="1:4" ht="17">
      <c r="A16" s="30"/>
      <c r="B16" s="42"/>
      <c r="C16" s="42"/>
      <c r="D16" s="31"/>
    </row>
    <row r="17" spans="1:4" ht="17">
      <c r="A17" s="30"/>
      <c r="B17" s="26" t="s">
        <v>49</v>
      </c>
      <c r="C17" s="27">
        <f ca="1">IFERROR(COUNTIFS(TableAlumnos[Puntajes],"&gt;=5",TableAlumnos[Edades],"&lt;35"),"Error en la celda")</f>
        <v>7</v>
      </c>
      <c r="D17" s="31"/>
    </row>
    <row r="18" spans="1:4" ht="17">
      <c r="A18" s="30"/>
      <c r="B18" s="33" t="s">
        <v>57</v>
      </c>
      <c r="C18" s="28">
        <f ca="1">IFERROR(COUNTIFS(TableAlumnos[Puntajes],"&gt;=5",TableAlumnos[Edades],"&gt;=35",TableAlumnos[Edades],"&lt;=45"),"Error en la celda")</f>
        <v>3</v>
      </c>
      <c r="D18" s="31"/>
    </row>
    <row r="19" spans="1:4" ht="17">
      <c r="A19" s="30"/>
      <c r="B19" s="26" t="s">
        <v>50</v>
      </c>
      <c r="C19" s="27">
        <f ca="1">IFERROR(COUNTIFS(TableAlumnos[Puntajes],"&gt;=5",TableAlumnos[Edades],"&gt;45"),"Error en la celda")</f>
        <v>5</v>
      </c>
      <c r="D19" s="31"/>
    </row>
    <row r="20" spans="1:4" ht="17">
      <c r="A20" s="30"/>
      <c r="B20" s="27"/>
      <c r="C20" s="27"/>
      <c r="D20" s="31"/>
    </row>
    <row r="21" spans="1:4" ht="17">
      <c r="A21" s="30"/>
      <c r="B21" s="27"/>
      <c r="C21" s="27"/>
      <c r="D21" s="31"/>
    </row>
    <row r="22" spans="1:4">
      <c r="A22" s="29"/>
      <c r="B22" s="29"/>
      <c r="C22" s="29"/>
      <c r="D22" s="29"/>
    </row>
    <row r="23" spans="1:4">
      <c r="A23" s="43"/>
      <c r="B23" s="43"/>
      <c r="C23" s="43"/>
      <c r="D23" s="43"/>
    </row>
    <row r="24" spans="1:4" ht="17">
      <c r="A24" s="44"/>
      <c r="B24" s="45" t="s">
        <v>58</v>
      </c>
      <c r="C24" s="45"/>
      <c r="D24" s="43"/>
    </row>
    <row r="25" spans="1:4" ht="17">
      <c r="A25" s="44"/>
      <c r="B25" s="45"/>
      <c r="C25" s="45"/>
      <c r="D25" s="43"/>
    </row>
    <row r="26" spans="1:4" ht="17">
      <c r="A26" s="44"/>
      <c r="B26" s="47"/>
      <c r="C26" s="47"/>
      <c r="D26" s="43"/>
    </row>
    <row r="27" spans="1:4" ht="17">
      <c r="A27" s="44"/>
      <c r="B27" s="48" t="s">
        <v>49</v>
      </c>
      <c r="C27" s="49">
        <f ca="1">IFERROR(AVERAGEIFS(TableAlumnos[Puntajes],TableAlumnos[Edades],"&lt;=35"),"Error en la celda")</f>
        <v>5</v>
      </c>
      <c r="D27" s="43"/>
    </row>
    <row r="28" spans="1:4" ht="17">
      <c r="A28" s="44"/>
      <c r="B28" s="48" t="s">
        <v>57</v>
      </c>
      <c r="C28" s="49">
        <f ca="1">IFERROR(AVERAGEIFS(TableAlumnos[Puntajes],TableAlumnos[Edades],"&gt;=35",TableAlumnos[Edades],"&lt;=45"),"Error")</f>
        <v>3.8571428571428572</v>
      </c>
      <c r="D28" s="43"/>
    </row>
    <row r="29" spans="1:4" ht="17">
      <c r="A29" s="44"/>
      <c r="B29" s="48" t="s">
        <v>50</v>
      </c>
      <c r="C29" s="49">
        <f ca="1">IFERROR(AVERAGEIFS(TableAlumnos[Puntajes],TableAlumnos[Edades],"&gt;45"),"Error")</f>
        <v>4.666666666666667</v>
      </c>
      <c r="D29" s="43"/>
    </row>
    <row r="30" spans="1:4" ht="17">
      <c r="A30" s="44"/>
      <c r="B30" s="29"/>
      <c r="C30" s="29"/>
      <c r="D30" s="43"/>
    </row>
    <row r="31" spans="1:4" ht="17">
      <c r="A31" s="44"/>
      <c r="B31" s="29"/>
      <c r="C31" s="29"/>
      <c r="D31" s="43"/>
    </row>
    <row r="32" spans="1:4" ht="17">
      <c r="A32" s="38"/>
      <c r="B32" s="39"/>
      <c r="C32" s="39"/>
      <c r="D32" s="39"/>
    </row>
    <row r="33" spans="1:4" ht="17">
      <c r="A33" s="38"/>
      <c r="B33" s="39"/>
      <c r="C33" s="39"/>
      <c r="D33" s="39"/>
    </row>
  </sheetData>
  <mergeCells count="3">
    <mergeCell ref="B14:C15"/>
    <mergeCell ref="B3:C4"/>
    <mergeCell ref="B24:C25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60DED-ECD5-B947-9F5F-9D58597B638D}">
  <dimension ref="A3:L23"/>
  <sheetViews>
    <sheetView workbookViewId="0">
      <selection activeCell="N25" sqref="N25"/>
    </sheetView>
  </sheetViews>
  <sheetFormatPr baseColWidth="10" defaultRowHeight="16"/>
  <cols>
    <col min="1" max="1" width="16.33203125" bestFit="1" customWidth="1"/>
    <col min="2" max="2" width="16" bestFit="1" customWidth="1"/>
    <col min="3" max="11" width="2.1640625" bestFit="1" customWidth="1"/>
    <col min="12" max="12" width="10.5" bestFit="1" customWidth="1"/>
  </cols>
  <sheetData>
    <row r="3" spans="1:12">
      <c r="A3" s="15" t="s">
        <v>46</v>
      </c>
      <c r="B3" s="15" t="s">
        <v>41</v>
      </c>
    </row>
    <row r="4" spans="1:12">
      <c r="A4" s="15" t="s">
        <v>42</v>
      </c>
      <c r="B4" s="1">
        <v>0</v>
      </c>
      <c r="C4" s="1">
        <v>1</v>
      </c>
      <c r="D4" s="1">
        <v>2</v>
      </c>
      <c r="E4" s="1">
        <v>3</v>
      </c>
      <c r="F4" s="1">
        <v>4</v>
      </c>
      <c r="G4" s="1">
        <v>5</v>
      </c>
      <c r="H4" s="1">
        <v>6</v>
      </c>
      <c r="I4" s="1">
        <v>7</v>
      </c>
      <c r="J4" s="1">
        <v>8</v>
      </c>
      <c r="K4" s="1">
        <v>9</v>
      </c>
      <c r="L4" s="1" t="s">
        <v>43</v>
      </c>
    </row>
    <row r="5" spans="1:12">
      <c r="A5" s="16">
        <v>22</v>
      </c>
      <c r="B5" s="17"/>
      <c r="C5" s="17"/>
      <c r="D5" s="17">
        <v>1</v>
      </c>
      <c r="E5" s="17"/>
      <c r="F5" s="17"/>
      <c r="G5" s="17"/>
      <c r="H5" s="17"/>
      <c r="I5" s="17"/>
      <c r="J5" s="17"/>
      <c r="K5" s="17"/>
      <c r="L5" s="17">
        <v>1</v>
      </c>
    </row>
    <row r="6" spans="1:12">
      <c r="A6" s="16">
        <v>23</v>
      </c>
      <c r="B6" s="17"/>
      <c r="C6" s="17"/>
      <c r="D6" s="17">
        <v>1</v>
      </c>
      <c r="E6" s="17"/>
      <c r="F6" s="17">
        <v>1</v>
      </c>
      <c r="G6" s="17"/>
      <c r="H6" s="17"/>
      <c r="I6" s="17"/>
      <c r="J6" s="17"/>
      <c r="K6" s="17"/>
      <c r="L6" s="17">
        <v>2</v>
      </c>
    </row>
    <row r="7" spans="1:12">
      <c r="A7" s="16">
        <v>26</v>
      </c>
      <c r="B7" s="17"/>
      <c r="C7" s="17"/>
      <c r="D7" s="17"/>
      <c r="E7" s="17"/>
      <c r="F7" s="17"/>
      <c r="G7" s="17"/>
      <c r="H7" s="17">
        <v>1</v>
      </c>
      <c r="I7" s="17"/>
      <c r="J7" s="17"/>
      <c r="K7" s="17"/>
      <c r="L7" s="17">
        <v>1</v>
      </c>
    </row>
    <row r="8" spans="1:12">
      <c r="A8" s="16">
        <v>29</v>
      </c>
      <c r="B8" s="17"/>
      <c r="C8" s="17"/>
      <c r="D8" s="17"/>
      <c r="E8" s="17">
        <v>1</v>
      </c>
      <c r="F8" s="17"/>
      <c r="G8" s="17"/>
      <c r="H8" s="17"/>
      <c r="I8" s="17"/>
      <c r="J8" s="17"/>
      <c r="K8" s="17"/>
      <c r="L8" s="17">
        <v>1</v>
      </c>
    </row>
    <row r="9" spans="1:12">
      <c r="A9" s="16">
        <v>31</v>
      </c>
      <c r="B9" s="17"/>
      <c r="C9" s="17"/>
      <c r="D9" s="17">
        <v>1</v>
      </c>
      <c r="E9" s="17"/>
      <c r="F9" s="17"/>
      <c r="G9" s="17"/>
      <c r="H9" s="17"/>
      <c r="I9" s="17"/>
      <c r="J9" s="17"/>
      <c r="K9" s="17">
        <v>1</v>
      </c>
      <c r="L9" s="17">
        <v>2</v>
      </c>
    </row>
    <row r="10" spans="1:12">
      <c r="A10" s="16">
        <v>32</v>
      </c>
      <c r="B10" s="17">
        <v>1</v>
      </c>
      <c r="C10" s="17"/>
      <c r="D10" s="17"/>
      <c r="E10" s="17"/>
      <c r="F10" s="17">
        <v>1</v>
      </c>
      <c r="G10" s="17"/>
      <c r="H10" s="17"/>
      <c r="I10" s="17"/>
      <c r="J10" s="17">
        <v>1</v>
      </c>
      <c r="K10" s="17"/>
      <c r="L10" s="17">
        <v>3</v>
      </c>
    </row>
    <row r="11" spans="1:12">
      <c r="A11" s="16">
        <v>34</v>
      </c>
      <c r="B11" s="17"/>
      <c r="C11" s="17"/>
      <c r="D11" s="17"/>
      <c r="E11" s="17"/>
      <c r="F11" s="17">
        <v>1</v>
      </c>
      <c r="G11" s="17"/>
      <c r="H11" s="17"/>
      <c r="I11" s="17"/>
      <c r="J11" s="17"/>
      <c r="K11" s="17"/>
      <c r="L11" s="17">
        <v>1</v>
      </c>
    </row>
    <row r="12" spans="1:12">
      <c r="A12" s="16">
        <v>36</v>
      </c>
      <c r="B12" s="17"/>
      <c r="C12" s="17">
        <v>1</v>
      </c>
      <c r="D12" s="17"/>
      <c r="E12" s="17"/>
      <c r="F12" s="17">
        <v>1</v>
      </c>
      <c r="G12" s="17"/>
      <c r="H12" s="17">
        <v>1</v>
      </c>
      <c r="I12" s="17"/>
      <c r="J12" s="17"/>
      <c r="K12" s="17"/>
      <c r="L12" s="17">
        <v>3</v>
      </c>
    </row>
    <row r="13" spans="1:12">
      <c r="A13" s="16">
        <v>38</v>
      </c>
      <c r="B13" s="17">
        <v>1</v>
      </c>
      <c r="C13" s="17"/>
      <c r="D13" s="17"/>
      <c r="E13" s="17"/>
      <c r="F13" s="17"/>
      <c r="G13" s="17"/>
      <c r="H13" s="17"/>
      <c r="I13" s="17"/>
      <c r="J13" s="17"/>
      <c r="K13" s="17"/>
      <c r="L13" s="17">
        <v>1</v>
      </c>
    </row>
    <row r="14" spans="1:12">
      <c r="A14" s="16">
        <v>40</v>
      </c>
      <c r="B14" s="17">
        <v>3</v>
      </c>
      <c r="C14" s="17"/>
      <c r="D14" s="17"/>
      <c r="E14" s="17"/>
      <c r="F14" s="17">
        <v>1</v>
      </c>
      <c r="G14" s="17"/>
      <c r="H14" s="17"/>
      <c r="I14" s="17"/>
      <c r="J14" s="17"/>
      <c r="K14" s="17"/>
      <c r="L14" s="17">
        <v>4</v>
      </c>
    </row>
    <row r="15" spans="1:12">
      <c r="A15" s="16">
        <v>41</v>
      </c>
      <c r="B15" s="17"/>
      <c r="C15" s="17"/>
      <c r="D15" s="17"/>
      <c r="E15" s="17"/>
      <c r="F15" s="17"/>
      <c r="G15" s="17"/>
      <c r="H15" s="17"/>
      <c r="I15" s="17"/>
      <c r="J15" s="17">
        <v>1</v>
      </c>
      <c r="K15" s="17"/>
      <c r="L15" s="17">
        <v>1</v>
      </c>
    </row>
    <row r="16" spans="1:12">
      <c r="A16" s="16">
        <v>44</v>
      </c>
      <c r="B16" s="17"/>
      <c r="C16" s="17"/>
      <c r="D16" s="17"/>
      <c r="E16" s="17"/>
      <c r="F16" s="17"/>
      <c r="G16" s="17"/>
      <c r="H16" s="17">
        <v>1</v>
      </c>
      <c r="I16" s="17"/>
      <c r="J16" s="17"/>
      <c r="K16" s="17">
        <v>1</v>
      </c>
      <c r="L16" s="17">
        <v>2</v>
      </c>
    </row>
    <row r="17" spans="1:12">
      <c r="A17" s="16">
        <v>45</v>
      </c>
      <c r="B17" s="17">
        <v>1</v>
      </c>
      <c r="C17" s="17"/>
      <c r="D17" s="17"/>
      <c r="E17" s="17"/>
      <c r="F17" s="17"/>
      <c r="G17" s="17"/>
      <c r="H17" s="17"/>
      <c r="I17" s="17"/>
      <c r="J17" s="17">
        <v>1</v>
      </c>
      <c r="K17" s="17"/>
      <c r="L17" s="17">
        <v>2</v>
      </c>
    </row>
    <row r="18" spans="1:12">
      <c r="A18" s="16">
        <v>48</v>
      </c>
      <c r="B18" s="17"/>
      <c r="C18" s="17"/>
      <c r="D18" s="17"/>
      <c r="E18" s="17"/>
      <c r="F18" s="17"/>
      <c r="G18" s="17"/>
      <c r="H18" s="17"/>
      <c r="I18" s="17">
        <v>1</v>
      </c>
      <c r="J18" s="17"/>
      <c r="K18" s="17"/>
      <c r="L18" s="17">
        <v>1</v>
      </c>
    </row>
    <row r="19" spans="1:12">
      <c r="A19" s="16">
        <v>50</v>
      </c>
      <c r="B19" s="17"/>
      <c r="C19" s="17"/>
      <c r="D19" s="17"/>
      <c r="E19" s="17"/>
      <c r="F19" s="17"/>
      <c r="G19" s="17">
        <v>1</v>
      </c>
      <c r="H19" s="17">
        <v>1</v>
      </c>
      <c r="I19" s="17"/>
      <c r="J19" s="17"/>
      <c r="K19" s="17"/>
      <c r="L19" s="17">
        <v>2</v>
      </c>
    </row>
    <row r="20" spans="1:12">
      <c r="A20" s="16">
        <v>52</v>
      </c>
      <c r="B20" s="17"/>
      <c r="C20" s="17"/>
      <c r="D20" s="17"/>
      <c r="E20" s="17"/>
      <c r="F20" s="17"/>
      <c r="G20" s="17"/>
      <c r="H20" s="17">
        <v>1</v>
      </c>
      <c r="I20" s="17"/>
      <c r="J20" s="17"/>
      <c r="K20" s="17"/>
      <c r="L20" s="17">
        <v>1</v>
      </c>
    </row>
    <row r="21" spans="1:12">
      <c r="A21" s="16">
        <v>53</v>
      </c>
      <c r="B21" s="17"/>
      <c r="C21" s="17"/>
      <c r="D21" s="17"/>
      <c r="E21" s="17"/>
      <c r="F21" s="17"/>
      <c r="G21" s="17">
        <v>1</v>
      </c>
      <c r="H21" s="17"/>
      <c r="I21" s="17"/>
      <c r="J21" s="17"/>
      <c r="K21" s="17"/>
      <c r="L21" s="17">
        <v>1</v>
      </c>
    </row>
    <row r="22" spans="1:12">
      <c r="A22" s="16">
        <v>54</v>
      </c>
      <c r="B22" s="17"/>
      <c r="C22" s="17"/>
      <c r="D22" s="17"/>
      <c r="E22" s="17"/>
      <c r="F22" s="17"/>
      <c r="G22" s="17"/>
      <c r="H22" s="17"/>
      <c r="I22" s="17"/>
      <c r="J22" s="17"/>
      <c r="K22" s="17">
        <v>1</v>
      </c>
      <c r="L22" s="17">
        <v>1</v>
      </c>
    </row>
    <row r="23" spans="1:12">
      <c r="A23" s="16" t="s">
        <v>43</v>
      </c>
      <c r="B23" s="17">
        <v>6</v>
      </c>
      <c r="C23" s="17">
        <v>1</v>
      </c>
      <c r="D23" s="17">
        <v>3</v>
      </c>
      <c r="E23" s="17">
        <v>1</v>
      </c>
      <c r="F23" s="17">
        <v>5</v>
      </c>
      <c r="G23" s="17">
        <v>2</v>
      </c>
      <c r="H23" s="17">
        <v>5</v>
      </c>
      <c r="I23" s="17">
        <v>1</v>
      </c>
      <c r="J23" s="17">
        <v>3</v>
      </c>
      <c r="K23" s="17">
        <v>3</v>
      </c>
      <c r="L23" s="17">
        <v>30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7730B-C00B-1747-B6C6-1A6833E39E8C}">
  <dimension ref="A1:E5"/>
  <sheetViews>
    <sheetView workbookViewId="0">
      <selection activeCell="A3" sqref="A3"/>
    </sheetView>
  </sheetViews>
  <sheetFormatPr baseColWidth="10" defaultRowHeight="16"/>
  <cols>
    <col min="1" max="1" width="14.6640625" bestFit="1" customWidth="1"/>
    <col min="2" max="2" width="16.5" bestFit="1" customWidth="1"/>
    <col min="3" max="4" width="2.1640625" bestFit="1" customWidth="1"/>
    <col min="5" max="5" width="10.5" bestFit="1" customWidth="1"/>
    <col min="6" max="11" width="2.1640625" bestFit="1" customWidth="1"/>
    <col min="12" max="12" width="10.5" bestFit="1" customWidth="1"/>
    <col min="13" max="13" width="16.33203125" bestFit="1" customWidth="1"/>
    <col min="14" max="14" width="14.6640625" bestFit="1" customWidth="1"/>
    <col min="15" max="15" width="16.33203125" bestFit="1" customWidth="1"/>
    <col min="16" max="16" width="14.6640625" bestFit="1" customWidth="1"/>
    <col min="17" max="17" width="16.33203125" bestFit="1" customWidth="1"/>
    <col min="18" max="18" width="14.6640625" bestFit="1" customWidth="1"/>
    <col min="19" max="19" width="16.33203125" bestFit="1" customWidth="1"/>
    <col min="20" max="20" width="14.6640625" bestFit="1" customWidth="1"/>
    <col min="21" max="21" width="16.33203125" bestFit="1" customWidth="1"/>
    <col min="22" max="22" width="19.1640625" bestFit="1" customWidth="1"/>
    <col min="23" max="23" width="20.6640625" bestFit="1" customWidth="1"/>
    <col min="24" max="24" width="4.83203125" bestFit="1" customWidth="1"/>
    <col min="25" max="25" width="7.5" bestFit="1" customWidth="1"/>
    <col min="26" max="26" width="4.83203125" bestFit="1" customWidth="1"/>
    <col min="27" max="27" width="2.1640625" bestFit="1" customWidth="1"/>
    <col min="28" max="28" width="7.5" bestFit="1" customWidth="1"/>
    <col min="29" max="29" width="4.83203125" bestFit="1" customWidth="1"/>
    <col min="30" max="30" width="7.5" bestFit="1" customWidth="1"/>
    <col min="31" max="31" width="4.83203125" bestFit="1" customWidth="1"/>
    <col min="32" max="32" width="2.1640625" bestFit="1" customWidth="1"/>
    <col min="33" max="33" width="7.5" bestFit="1" customWidth="1"/>
    <col min="34" max="34" width="4.83203125" bestFit="1" customWidth="1"/>
    <col min="35" max="35" width="2.1640625" bestFit="1" customWidth="1"/>
    <col min="36" max="36" width="7.5" bestFit="1" customWidth="1"/>
    <col min="37" max="37" width="4.83203125" bestFit="1" customWidth="1"/>
    <col min="38" max="38" width="7.5" bestFit="1" customWidth="1"/>
    <col min="39" max="39" width="4.83203125" bestFit="1" customWidth="1"/>
    <col min="40" max="40" width="2.1640625" bestFit="1" customWidth="1"/>
    <col min="41" max="41" width="7.5" bestFit="1" customWidth="1"/>
    <col min="42" max="42" width="4.83203125" bestFit="1" customWidth="1"/>
    <col min="43" max="43" width="7.5" bestFit="1" customWidth="1"/>
    <col min="44" max="44" width="4.83203125" bestFit="1" customWidth="1"/>
    <col min="45" max="45" width="7.5" bestFit="1" customWidth="1"/>
    <col min="46" max="46" width="4.83203125" bestFit="1" customWidth="1"/>
    <col min="47" max="47" width="7.5" bestFit="1" customWidth="1"/>
    <col min="48" max="48" width="12.1640625" bestFit="1" customWidth="1"/>
  </cols>
  <sheetData>
    <row r="1" spans="1:5">
      <c r="A1" s="15" t="s">
        <v>1</v>
      </c>
      <c r="B1" t="s">
        <v>53</v>
      </c>
    </row>
    <row r="3" spans="1:5">
      <c r="B3" s="15" t="s">
        <v>41</v>
      </c>
    </row>
    <row r="4" spans="1:5">
      <c r="B4" s="1">
        <v>2</v>
      </c>
      <c r="C4" s="1">
        <v>6</v>
      </c>
      <c r="D4" s="1">
        <v>9</v>
      </c>
      <c r="E4" s="1" t="s">
        <v>43</v>
      </c>
    </row>
    <row r="5" spans="1:5">
      <c r="A5" t="s">
        <v>52</v>
      </c>
      <c r="B5" s="17">
        <v>2</v>
      </c>
      <c r="C5" s="17">
        <v>6</v>
      </c>
      <c r="D5" s="17">
        <v>9</v>
      </c>
      <c r="E5" s="17">
        <v>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3B466-93AD-F849-B070-53F0686AA36C}">
  <dimension ref="A1:H580"/>
  <sheetViews>
    <sheetView tabSelected="1" workbookViewId="0"/>
  </sheetViews>
  <sheetFormatPr baseColWidth="10" defaultRowHeight="16"/>
  <cols>
    <col min="1" max="1" width="34.83203125" bestFit="1" customWidth="1"/>
    <col min="2" max="2" width="14.33203125" bestFit="1" customWidth="1"/>
    <col min="3" max="3" width="19" bestFit="1" customWidth="1"/>
    <col min="4" max="4" width="14" bestFit="1" customWidth="1"/>
    <col min="5" max="5" width="13" bestFit="1" customWidth="1"/>
    <col min="6" max="6" width="24.33203125" bestFit="1" customWidth="1"/>
    <col min="7" max="7" width="14.1640625" bestFit="1" customWidth="1"/>
    <col min="8" max="8" width="40.6640625" bestFit="1" customWidth="1"/>
  </cols>
  <sheetData>
    <row r="1" spans="1:8">
      <c r="A1" t="s">
        <v>62</v>
      </c>
      <c r="B1" t="s">
        <v>63</v>
      </c>
      <c r="C1" t="s">
        <v>64</v>
      </c>
      <c r="D1" t="s">
        <v>65</v>
      </c>
      <c r="E1" t="s">
        <v>66</v>
      </c>
      <c r="F1" t="s">
        <v>67</v>
      </c>
      <c r="G1" t="s">
        <v>68</v>
      </c>
      <c r="H1" t="s">
        <v>69</v>
      </c>
    </row>
    <row r="2" spans="1:8">
      <c r="A2" s="17" t="s">
        <v>70</v>
      </c>
      <c r="B2" s="50">
        <v>13870</v>
      </c>
      <c r="C2" s="17" t="s">
        <v>71</v>
      </c>
      <c r="D2" s="17" t="s">
        <v>72</v>
      </c>
      <c r="E2">
        <v>184925485</v>
      </c>
      <c r="F2">
        <v>5228953251</v>
      </c>
      <c r="G2" s="17" t="s">
        <v>73</v>
      </c>
      <c r="H2" t="s">
        <v>74</v>
      </c>
    </row>
    <row r="3" spans="1:8">
      <c r="A3" s="17" t="s">
        <v>75</v>
      </c>
      <c r="B3" s="50">
        <v>14650</v>
      </c>
      <c r="C3" s="17" t="s">
        <v>76</v>
      </c>
      <c r="D3" s="17" t="s">
        <v>72</v>
      </c>
      <c r="E3">
        <v>84300000</v>
      </c>
      <c r="F3">
        <v>2188229052</v>
      </c>
      <c r="G3" s="17" t="s">
        <v>77</v>
      </c>
      <c r="H3" t="s">
        <v>78</v>
      </c>
    </row>
    <row r="4" spans="1:8">
      <c r="A4" s="17" t="s">
        <v>79</v>
      </c>
      <c r="B4" s="50">
        <v>14928</v>
      </c>
      <c r="C4" s="17" t="s">
        <v>71</v>
      </c>
      <c r="D4" s="17" t="s">
        <v>72</v>
      </c>
      <c r="E4">
        <v>83320000</v>
      </c>
      <c r="F4">
        <v>2187090808</v>
      </c>
      <c r="G4" s="17" t="s">
        <v>77</v>
      </c>
      <c r="H4" t="s">
        <v>80</v>
      </c>
    </row>
    <row r="5" spans="1:8">
      <c r="A5" s="17" t="s">
        <v>81</v>
      </c>
      <c r="B5" s="50">
        <v>17118</v>
      </c>
      <c r="C5" s="17" t="s">
        <v>76</v>
      </c>
      <c r="D5" s="17" t="s">
        <v>72</v>
      </c>
      <c r="E5">
        <v>65000000</v>
      </c>
      <c r="F5">
        <v>1078510579</v>
      </c>
      <c r="G5" s="17" t="s">
        <v>82</v>
      </c>
      <c r="H5" t="s">
        <v>83</v>
      </c>
    </row>
    <row r="6" spans="1:8">
      <c r="A6" s="17" t="s">
        <v>84</v>
      </c>
      <c r="B6" s="50">
        <v>18309</v>
      </c>
      <c r="C6" s="17" t="s">
        <v>85</v>
      </c>
      <c r="D6" s="17" t="s">
        <v>72</v>
      </c>
      <c r="E6">
        <v>85000000</v>
      </c>
      <c r="F6">
        <v>920608730</v>
      </c>
      <c r="G6" s="17" t="s">
        <v>86</v>
      </c>
      <c r="H6" t="s">
        <v>87</v>
      </c>
    </row>
    <row r="7" spans="1:8">
      <c r="A7" s="17" t="s">
        <v>88</v>
      </c>
      <c r="B7" s="50">
        <v>20081</v>
      </c>
      <c r="C7" s="17" t="s">
        <v>76</v>
      </c>
      <c r="D7" s="17" t="s">
        <v>89</v>
      </c>
      <c r="E7">
        <v>28200000</v>
      </c>
      <c r="F7">
        <v>528279994</v>
      </c>
      <c r="G7" s="17" t="s">
        <v>90</v>
      </c>
      <c r="H7" t="s">
        <v>91</v>
      </c>
    </row>
    <row r="8" spans="1:8">
      <c r="A8" s="17" t="s">
        <v>92</v>
      </c>
      <c r="B8" s="50">
        <v>20262</v>
      </c>
      <c r="C8" s="17" t="s">
        <v>85</v>
      </c>
      <c r="D8" s="17" t="s">
        <v>72</v>
      </c>
      <c r="E8">
        <v>93600000</v>
      </c>
      <c r="F8">
        <v>1236035515</v>
      </c>
      <c r="G8" s="17" t="s">
        <v>93</v>
      </c>
      <c r="H8" t="s">
        <v>94</v>
      </c>
    </row>
    <row r="9" spans="1:8">
      <c r="A9" s="17" t="s">
        <v>95</v>
      </c>
      <c r="B9" s="50">
        <v>21579</v>
      </c>
      <c r="C9" s="17" t="s">
        <v>85</v>
      </c>
      <c r="D9" s="17" t="s">
        <v>89</v>
      </c>
      <c r="E9">
        <v>9464608</v>
      </c>
      <c r="F9">
        <v>21505832</v>
      </c>
      <c r="G9" s="17" t="s">
        <v>96</v>
      </c>
      <c r="H9" t="s">
        <v>97</v>
      </c>
    </row>
    <row r="10" spans="1:8">
      <c r="A10" s="17" t="s">
        <v>98</v>
      </c>
      <c r="B10" s="50">
        <v>22306</v>
      </c>
      <c r="C10" s="17" t="s">
        <v>99</v>
      </c>
      <c r="D10" s="17" t="s">
        <v>72</v>
      </c>
      <c r="E10">
        <v>153000000</v>
      </c>
      <c r="F10">
        <v>1362870985</v>
      </c>
      <c r="G10" s="17" t="s">
        <v>100</v>
      </c>
      <c r="H10" t="s">
        <v>101</v>
      </c>
    </row>
    <row r="11" spans="1:8">
      <c r="A11" s="17" t="s">
        <v>102</v>
      </c>
      <c r="B11" s="50">
        <v>22356</v>
      </c>
      <c r="C11" s="17" t="s">
        <v>99</v>
      </c>
      <c r="D11" s="17" t="s">
        <v>89</v>
      </c>
      <c r="E11">
        <v>25381407</v>
      </c>
      <c r="F11">
        <v>310094574</v>
      </c>
      <c r="G11" s="17" t="s">
        <v>100</v>
      </c>
      <c r="H11" t="s">
        <v>103</v>
      </c>
    </row>
    <row r="12" spans="1:8">
      <c r="A12" s="17" t="s">
        <v>104</v>
      </c>
      <c r="B12" s="50">
        <v>22629</v>
      </c>
      <c r="C12" s="17" t="s">
        <v>71</v>
      </c>
      <c r="D12" s="17" t="s">
        <v>72</v>
      </c>
      <c r="E12">
        <v>10218316</v>
      </c>
      <c r="F12">
        <v>124841160</v>
      </c>
      <c r="G12" s="17" t="s">
        <v>100</v>
      </c>
      <c r="H12" t="s">
        <v>105</v>
      </c>
    </row>
    <row r="13" spans="1:8">
      <c r="A13" s="17" t="s">
        <v>106</v>
      </c>
      <c r="B13" s="50">
        <v>22783</v>
      </c>
      <c r="C13" s="17" t="s">
        <v>99</v>
      </c>
      <c r="D13" s="17" t="s">
        <v>89</v>
      </c>
      <c r="E13">
        <v>9230769</v>
      </c>
      <c r="F13">
        <v>109581646</v>
      </c>
      <c r="G13" s="17" t="s">
        <v>107</v>
      </c>
      <c r="H13" t="s">
        <v>108</v>
      </c>
    </row>
    <row r="14" spans="1:8">
      <c r="A14" s="17" t="s">
        <v>109</v>
      </c>
      <c r="B14" s="50">
        <v>23370</v>
      </c>
      <c r="C14" s="17" t="s">
        <v>76</v>
      </c>
      <c r="D14" s="17" t="s">
        <v>89</v>
      </c>
      <c r="E14">
        <v>22182353</v>
      </c>
      <c r="F14">
        <v>153870834</v>
      </c>
      <c r="G14" s="17" t="s">
        <v>110</v>
      </c>
      <c r="H14" t="s">
        <v>111</v>
      </c>
    </row>
    <row r="15" spans="1:8">
      <c r="A15" s="17" t="s">
        <v>112</v>
      </c>
      <c r="B15" s="50">
        <v>24763</v>
      </c>
      <c r="C15" s="17" t="s">
        <v>71</v>
      </c>
      <c r="D15" s="17" t="s">
        <v>89</v>
      </c>
      <c r="E15">
        <v>141843000</v>
      </c>
      <c r="F15">
        <v>789612346</v>
      </c>
      <c r="G15" s="17" t="s">
        <v>113</v>
      </c>
      <c r="H15" t="s">
        <v>114</v>
      </c>
    </row>
    <row r="16" spans="1:8">
      <c r="A16" s="17" t="s">
        <v>115</v>
      </c>
      <c r="B16" s="50">
        <v>24876</v>
      </c>
      <c r="C16" s="17" t="s">
        <v>99</v>
      </c>
      <c r="D16" s="17" t="s">
        <v>89</v>
      </c>
      <c r="E16">
        <v>21540050</v>
      </c>
      <c r="F16">
        <v>138612686</v>
      </c>
      <c r="G16" s="17" t="s">
        <v>116</v>
      </c>
      <c r="H16" t="s">
        <v>117</v>
      </c>
    </row>
    <row r="17" spans="1:8">
      <c r="A17" s="17" t="s">
        <v>118</v>
      </c>
      <c r="B17" s="50">
        <v>25682</v>
      </c>
      <c r="C17" s="17" t="s">
        <v>71</v>
      </c>
      <c r="D17" s="17" t="s">
        <v>72</v>
      </c>
      <c r="E17">
        <v>55675257</v>
      </c>
      <c r="F17">
        <v>255161499</v>
      </c>
      <c r="G17" s="17" t="s">
        <v>119</v>
      </c>
      <c r="H17" t="s">
        <v>120</v>
      </c>
    </row>
    <row r="18" spans="1:8">
      <c r="A18" s="17" t="s">
        <v>121</v>
      </c>
      <c r="B18" s="50">
        <v>25750</v>
      </c>
      <c r="C18" s="17" t="s">
        <v>99</v>
      </c>
      <c r="D18" s="17" t="s">
        <v>89</v>
      </c>
      <c r="E18">
        <v>18607492</v>
      </c>
      <c r="F18">
        <v>101200742</v>
      </c>
      <c r="G18" s="17" t="s">
        <v>119</v>
      </c>
      <c r="H18" t="s">
        <v>122</v>
      </c>
    </row>
    <row r="19" spans="1:8">
      <c r="A19" s="17" t="s">
        <v>123</v>
      </c>
      <c r="B19" s="50">
        <v>26213</v>
      </c>
      <c r="C19" s="17" t="s">
        <v>71</v>
      </c>
      <c r="D19" s="17" t="s">
        <v>89</v>
      </c>
      <c r="E19">
        <v>17871174</v>
      </c>
      <c r="F19">
        <v>91305448</v>
      </c>
      <c r="G19" s="17" t="s">
        <v>124</v>
      </c>
      <c r="H19" t="s">
        <v>125</v>
      </c>
    </row>
    <row r="20" spans="1:8">
      <c r="A20" s="17" t="s">
        <v>126</v>
      </c>
      <c r="B20" s="50">
        <v>27576</v>
      </c>
      <c r="C20" s="17" t="s">
        <v>99</v>
      </c>
      <c r="D20" s="17" t="s">
        <v>89</v>
      </c>
      <c r="E20">
        <v>31916500</v>
      </c>
      <c r="F20">
        <v>131246872</v>
      </c>
      <c r="G20" s="17" t="s">
        <v>127</v>
      </c>
      <c r="H20" t="s">
        <v>128</v>
      </c>
    </row>
    <row r="21" spans="1:8">
      <c r="A21" s="17" t="s">
        <v>129</v>
      </c>
      <c r="B21" s="50">
        <v>28146</v>
      </c>
      <c r="C21" s="17" t="s">
        <v>99</v>
      </c>
      <c r="D21" s="17" t="s">
        <v>89</v>
      </c>
      <c r="E21">
        <v>25942000</v>
      </c>
      <c r="F21">
        <v>98067733</v>
      </c>
      <c r="G21" s="17" t="s">
        <v>130</v>
      </c>
      <c r="H21" t="s">
        <v>131</v>
      </c>
    </row>
    <row r="22" spans="1:8">
      <c r="A22" s="17" t="s">
        <v>132</v>
      </c>
      <c r="B22" s="50">
        <v>28195</v>
      </c>
      <c r="C22" s="17" t="s">
        <v>89</v>
      </c>
      <c r="D22" s="17" t="s">
        <v>89</v>
      </c>
      <c r="E22">
        <v>0</v>
      </c>
      <c r="F22">
        <v>0</v>
      </c>
      <c r="G22" s="17" t="s">
        <v>130</v>
      </c>
      <c r="H22" t="s">
        <v>133</v>
      </c>
    </row>
    <row r="23" spans="1:8">
      <c r="A23" s="17" t="s">
        <v>134</v>
      </c>
      <c r="B23" s="50">
        <v>28298</v>
      </c>
      <c r="C23" s="17" t="s">
        <v>76</v>
      </c>
      <c r="D23" s="17" t="s">
        <v>89</v>
      </c>
      <c r="E23">
        <v>48775599</v>
      </c>
      <c r="F23">
        <v>159743914</v>
      </c>
      <c r="G23" s="17" t="s">
        <v>130</v>
      </c>
      <c r="H23" t="s">
        <v>135</v>
      </c>
    </row>
    <row r="24" spans="1:8">
      <c r="A24" s="17" t="s">
        <v>136</v>
      </c>
      <c r="B24" s="50">
        <v>28300</v>
      </c>
      <c r="C24" s="17" t="s">
        <v>89</v>
      </c>
      <c r="D24" s="17" t="s">
        <v>89</v>
      </c>
      <c r="E24">
        <v>28000000</v>
      </c>
      <c r="F24">
        <v>105847527</v>
      </c>
      <c r="G24" s="17" t="s">
        <v>130</v>
      </c>
      <c r="H24" t="s">
        <v>137</v>
      </c>
    </row>
    <row r="25" spans="1:8">
      <c r="A25" s="17" t="s">
        <v>138</v>
      </c>
      <c r="B25" s="50">
        <v>29210</v>
      </c>
      <c r="C25" s="17" t="s">
        <v>89</v>
      </c>
      <c r="D25" s="17" t="s">
        <v>89</v>
      </c>
      <c r="E25">
        <v>35841901</v>
      </c>
      <c r="F25">
        <v>120377374</v>
      </c>
      <c r="G25" s="17" t="s">
        <v>139</v>
      </c>
      <c r="H25" t="s">
        <v>140</v>
      </c>
    </row>
    <row r="26" spans="1:8">
      <c r="A26" s="17" t="s">
        <v>141</v>
      </c>
      <c r="B26" s="50">
        <v>29259</v>
      </c>
      <c r="C26" s="17" t="s">
        <v>89</v>
      </c>
      <c r="D26" s="17" t="s">
        <v>89</v>
      </c>
      <c r="E26">
        <v>2900000</v>
      </c>
      <c r="F26">
        <v>9088096</v>
      </c>
      <c r="G26" s="17" t="s">
        <v>142</v>
      </c>
      <c r="H26" t="s">
        <v>143</v>
      </c>
    </row>
    <row r="27" spans="1:8">
      <c r="A27" s="17" t="s">
        <v>144</v>
      </c>
      <c r="B27" s="50">
        <v>29397</v>
      </c>
      <c r="C27" s="17" t="s">
        <v>89</v>
      </c>
      <c r="D27" s="17" t="s">
        <v>89</v>
      </c>
      <c r="E27">
        <v>11000000</v>
      </c>
      <c r="F27">
        <v>34472116</v>
      </c>
      <c r="G27" s="17" t="s">
        <v>142</v>
      </c>
      <c r="H27" t="s">
        <v>145</v>
      </c>
    </row>
    <row r="28" spans="1:8">
      <c r="A28" s="17" t="s">
        <v>146</v>
      </c>
      <c r="B28" s="50">
        <v>29587</v>
      </c>
      <c r="C28" s="17" t="s">
        <v>89</v>
      </c>
      <c r="D28" s="17" t="s">
        <v>89</v>
      </c>
      <c r="E28">
        <v>16000000</v>
      </c>
      <c r="F28">
        <v>48517980</v>
      </c>
      <c r="G28" s="17" t="s">
        <v>147</v>
      </c>
      <c r="H28" t="s">
        <v>148</v>
      </c>
    </row>
    <row r="29" spans="1:8">
      <c r="A29" s="17" t="s">
        <v>149</v>
      </c>
      <c r="B29" s="50">
        <v>29665</v>
      </c>
      <c r="C29" s="17" t="s">
        <v>85</v>
      </c>
      <c r="D29" s="17" t="s">
        <v>89</v>
      </c>
      <c r="E29">
        <v>0</v>
      </c>
      <c r="F29">
        <v>0</v>
      </c>
      <c r="G29" s="17" t="s">
        <v>147</v>
      </c>
      <c r="H29" t="s">
        <v>150</v>
      </c>
    </row>
    <row r="30" spans="1:8">
      <c r="A30" s="17" t="s">
        <v>151</v>
      </c>
      <c r="B30" s="50">
        <v>29777</v>
      </c>
      <c r="C30" s="17" t="s">
        <v>99</v>
      </c>
      <c r="D30" s="17" t="s">
        <v>89</v>
      </c>
      <c r="E30">
        <v>43899231</v>
      </c>
      <c r="F30">
        <v>133118889</v>
      </c>
      <c r="G30" s="17" t="s">
        <v>147</v>
      </c>
      <c r="H30" t="s">
        <v>152</v>
      </c>
    </row>
    <row r="31" spans="1:8">
      <c r="A31" s="17" t="s">
        <v>153</v>
      </c>
      <c r="B31" s="50">
        <v>29805</v>
      </c>
      <c r="C31" s="17" t="s">
        <v>154</v>
      </c>
      <c r="D31" s="17" t="s">
        <v>89</v>
      </c>
      <c r="E31">
        <v>0</v>
      </c>
      <c r="F31">
        <v>0</v>
      </c>
      <c r="G31" s="17" t="s">
        <v>147</v>
      </c>
      <c r="H31" t="s">
        <v>155</v>
      </c>
    </row>
    <row r="32" spans="1:8">
      <c r="A32" s="17" t="s">
        <v>156</v>
      </c>
      <c r="B32" s="50">
        <v>29987</v>
      </c>
      <c r="C32" s="17" t="s">
        <v>85</v>
      </c>
      <c r="D32" s="17" t="s">
        <v>89</v>
      </c>
      <c r="E32">
        <v>4500000</v>
      </c>
      <c r="F32">
        <v>12903059</v>
      </c>
      <c r="G32" s="17" t="s">
        <v>157</v>
      </c>
      <c r="H32" t="s">
        <v>158</v>
      </c>
    </row>
    <row r="33" spans="1:8">
      <c r="A33" s="17" t="s">
        <v>159</v>
      </c>
      <c r="B33" s="50">
        <v>30141</v>
      </c>
      <c r="C33" s="17" t="s">
        <v>154</v>
      </c>
      <c r="D33" s="17" t="s">
        <v>89</v>
      </c>
      <c r="E33">
        <v>26918576</v>
      </c>
      <c r="F33">
        <v>77184895</v>
      </c>
      <c r="G33" s="17" t="s">
        <v>157</v>
      </c>
      <c r="H33" t="s">
        <v>160</v>
      </c>
    </row>
    <row r="34" spans="1:8">
      <c r="A34" s="17" t="s">
        <v>161</v>
      </c>
      <c r="B34" s="50">
        <v>30274</v>
      </c>
      <c r="C34" s="17" t="s">
        <v>85</v>
      </c>
      <c r="D34" s="17" t="s">
        <v>89</v>
      </c>
      <c r="E34">
        <v>7199408</v>
      </c>
      <c r="F34">
        <v>20643199</v>
      </c>
      <c r="G34" s="17" t="s">
        <v>157</v>
      </c>
      <c r="H34" t="s">
        <v>162</v>
      </c>
    </row>
    <row r="35" spans="1:8">
      <c r="A35" s="17" t="s">
        <v>163</v>
      </c>
      <c r="B35" s="50">
        <v>30386</v>
      </c>
      <c r="C35" s="17" t="s">
        <v>99</v>
      </c>
      <c r="D35" s="17" t="s">
        <v>89</v>
      </c>
      <c r="E35">
        <v>4304286</v>
      </c>
      <c r="F35">
        <v>11519089</v>
      </c>
      <c r="G35" s="17" t="s">
        <v>164</v>
      </c>
      <c r="H35" t="s">
        <v>165</v>
      </c>
    </row>
    <row r="36" spans="1:8">
      <c r="A36" s="17" t="s">
        <v>166</v>
      </c>
      <c r="B36" s="50">
        <v>30435</v>
      </c>
      <c r="C36" s="17" t="s">
        <v>167</v>
      </c>
      <c r="D36" s="17" t="s">
        <v>89</v>
      </c>
      <c r="E36">
        <v>5656087</v>
      </c>
      <c r="F36">
        <v>15136765</v>
      </c>
      <c r="G36" s="17" t="s">
        <v>164</v>
      </c>
      <c r="H36" t="s">
        <v>168</v>
      </c>
    </row>
    <row r="37" spans="1:8">
      <c r="A37" s="17" t="s">
        <v>169</v>
      </c>
      <c r="B37" s="50">
        <v>30596</v>
      </c>
      <c r="C37" s="17" t="s">
        <v>85</v>
      </c>
      <c r="D37" s="17" t="s">
        <v>89</v>
      </c>
      <c r="E37">
        <v>27668764</v>
      </c>
      <c r="F37">
        <v>70669955</v>
      </c>
      <c r="G37" s="17" t="s">
        <v>164</v>
      </c>
      <c r="H37" t="s">
        <v>170</v>
      </c>
    </row>
    <row r="38" spans="1:8">
      <c r="A38" s="17" t="s">
        <v>171</v>
      </c>
      <c r="B38" s="50">
        <v>30624</v>
      </c>
      <c r="C38" s="17" t="s">
        <v>85</v>
      </c>
      <c r="D38" s="17" t="s">
        <v>89</v>
      </c>
      <c r="E38">
        <v>1204595</v>
      </c>
      <c r="F38">
        <v>3223725</v>
      </c>
      <c r="G38" s="17" t="s">
        <v>164</v>
      </c>
      <c r="H38" t="s">
        <v>172</v>
      </c>
    </row>
    <row r="39" spans="1:8">
      <c r="A39" s="17" t="s">
        <v>173</v>
      </c>
      <c r="B39" s="50">
        <v>30750</v>
      </c>
      <c r="C39" s="17" t="s">
        <v>99</v>
      </c>
      <c r="D39" s="17" t="s">
        <v>174</v>
      </c>
      <c r="E39">
        <v>62599495</v>
      </c>
      <c r="F39">
        <v>157057661</v>
      </c>
      <c r="G39" s="17" t="s">
        <v>175</v>
      </c>
      <c r="H39" t="s">
        <v>176</v>
      </c>
    </row>
    <row r="40" spans="1:8">
      <c r="A40" s="17" t="s">
        <v>177</v>
      </c>
      <c r="B40" s="50">
        <v>30954</v>
      </c>
      <c r="C40" s="17" t="s">
        <v>85</v>
      </c>
      <c r="D40" s="17" t="s">
        <v>89</v>
      </c>
      <c r="E40">
        <v>8400000</v>
      </c>
      <c r="F40">
        <v>21075000</v>
      </c>
      <c r="G40" s="17" t="s">
        <v>175</v>
      </c>
      <c r="H40" t="s">
        <v>178</v>
      </c>
    </row>
    <row r="41" spans="1:8">
      <c r="A41" s="17" t="s">
        <v>179</v>
      </c>
      <c r="B41" s="50">
        <v>31128</v>
      </c>
      <c r="C41" s="17" t="s">
        <v>76</v>
      </c>
      <c r="D41" s="17" t="s">
        <v>89</v>
      </c>
      <c r="E41">
        <v>14276095</v>
      </c>
      <c r="F41">
        <v>33900697</v>
      </c>
      <c r="G41" s="17" t="s">
        <v>180</v>
      </c>
      <c r="H41" t="s">
        <v>181</v>
      </c>
    </row>
    <row r="42" spans="1:8">
      <c r="A42" s="17" t="s">
        <v>182</v>
      </c>
      <c r="B42" s="50">
        <v>31219</v>
      </c>
      <c r="C42" s="17" t="s">
        <v>76</v>
      </c>
      <c r="D42" s="17" t="s">
        <v>89</v>
      </c>
      <c r="E42">
        <v>10618813</v>
      </c>
      <c r="F42">
        <v>25215934</v>
      </c>
      <c r="G42" s="17" t="s">
        <v>180</v>
      </c>
      <c r="H42" t="s">
        <v>183</v>
      </c>
    </row>
    <row r="43" spans="1:8">
      <c r="A43" s="17" t="s">
        <v>184</v>
      </c>
      <c r="B43" s="50">
        <v>31252</v>
      </c>
      <c r="C43" s="17" t="s">
        <v>76</v>
      </c>
      <c r="D43" s="17" t="s">
        <v>89</v>
      </c>
      <c r="E43">
        <v>21288692</v>
      </c>
      <c r="F43">
        <v>50553142</v>
      </c>
      <c r="G43" s="17" t="s">
        <v>180</v>
      </c>
      <c r="H43" t="s">
        <v>185</v>
      </c>
    </row>
    <row r="44" spans="1:8">
      <c r="A44" s="17" t="s">
        <v>186</v>
      </c>
      <c r="B44" s="50">
        <v>31268</v>
      </c>
      <c r="C44" s="17" t="s">
        <v>99</v>
      </c>
      <c r="D44" s="17" t="s">
        <v>89</v>
      </c>
      <c r="E44">
        <v>4100000</v>
      </c>
      <c r="F44">
        <v>9736051</v>
      </c>
      <c r="G44" s="17" t="s">
        <v>180</v>
      </c>
      <c r="H44" t="s">
        <v>187</v>
      </c>
    </row>
    <row r="45" spans="1:8">
      <c r="A45" s="17" t="s">
        <v>188</v>
      </c>
      <c r="B45" s="50">
        <v>31317</v>
      </c>
      <c r="C45" s="17" t="s">
        <v>85</v>
      </c>
      <c r="D45" s="17" t="s">
        <v>89</v>
      </c>
      <c r="E45">
        <v>9468512</v>
      </c>
      <c r="F45">
        <v>22302956</v>
      </c>
      <c r="G45" s="17" t="s">
        <v>180</v>
      </c>
      <c r="H45" t="s">
        <v>189</v>
      </c>
    </row>
    <row r="46" spans="1:8">
      <c r="A46" s="17" t="s">
        <v>190</v>
      </c>
      <c r="B46" s="50">
        <v>31373</v>
      </c>
      <c r="C46" s="17" t="s">
        <v>85</v>
      </c>
      <c r="D46" s="17" t="s">
        <v>89</v>
      </c>
      <c r="E46">
        <v>13229514</v>
      </c>
      <c r="F46">
        <v>31415432</v>
      </c>
      <c r="G46" s="17" t="s">
        <v>180</v>
      </c>
      <c r="H46" t="s">
        <v>191</v>
      </c>
    </row>
    <row r="47" spans="1:8">
      <c r="A47" s="17" t="s">
        <v>192</v>
      </c>
      <c r="B47" s="50">
        <v>31443</v>
      </c>
      <c r="C47" s="17" t="s">
        <v>99</v>
      </c>
      <c r="D47" s="17" t="s">
        <v>193</v>
      </c>
      <c r="E47">
        <v>62134225</v>
      </c>
      <c r="F47">
        <v>141183693</v>
      </c>
      <c r="G47" s="17" t="s">
        <v>194</v>
      </c>
      <c r="H47" t="s">
        <v>195</v>
      </c>
    </row>
    <row r="48" spans="1:8">
      <c r="A48" s="17" t="s">
        <v>196</v>
      </c>
      <c r="B48" s="50">
        <v>31513</v>
      </c>
      <c r="C48" s="17" t="s">
        <v>99</v>
      </c>
      <c r="D48" s="17" t="s">
        <v>89</v>
      </c>
      <c r="E48">
        <v>4842778</v>
      </c>
      <c r="F48">
        <v>11003932</v>
      </c>
      <c r="G48" s="17" t="s">
        <v>194</v>
      </c>
      <c r="H48" t="s">
        <v>197</v>
      </c>
    </row>
    <row r="49" spans="1:8">
      <c r="A49" s="17" t="s">
        <v>198</v>
      </c>
      <c r="B49" s="50">
        <v>31590</v>
      </c>
      <c r="C49" s="17" t="s">
        <v>99</v>
      </c>
      <c r="D49" s="17" t="s">
        <v>193</v>
      </c>
      <c r="E49">
        <v>71624879</v>
      </c>
      <c r="F49">
        <v>162748712</v>
      </c>
      <c r="G49" s="17" t="s">
        <v>194</v>
      </c>
      <c r="H49" t="s">
        <v>199</v>
      </c>
    </row>
    <row r="50" spans="1:8">
      <c r="A50" s="17" t="s">
        <v>200</v>
      </c>
      <c r="B50" s="50">
        <v>31595</v>
      </c>
      <c r="C50" s="17" t="s">
        <v>76</v>
      </c>
      <c r="D50" s="17" t="s">
        <v>89</v>
      </c>
      <c r="E50">
        <v>23605534</v>
      </c>
      <c r="F50">
        <v>53637367</v>
      </c>
      <c r="G50" s="17" t="s">
        <v>194</v>
      </c>
      <c r="H50" t="s">
        <v>201</v>
      </c>
    </row>
    <row r="51" spans="1:8">
      <c r="A51" s="17" t="s">
        <v>202</v>
      </c>
      <c r="B51" s="50">
        <v>31623</v>
      </c>
      <c r="C51" s="17" t="s">
        <v>76</v>
      </c>
      <c r="D51" s="17" t="s">
        <v>89</v>
      </c>
      <c r="E51">
        <v>18564613</v>
      </c>
      <c r="F51">
        <v>42183197</v>
      </c>
      <c r="G51" s="17" t="s">
        <v>194</v>
      </c>
      <c r="H51" t="s">
        <v>203</v>
      </c>
    </row>
    <row r="52" spans="1:8">
      <c r="A52" s="17" t="s">
        <v>204</v>
      </c>
      <c r="B52" s="50">
        <v>31688</v>
      </c>
      <c r="C52" s="17" t="s">
        <v>99</v>
      </c>
      <c r="D52" s="17" t="s">
        <v>89</v>
      </c>
      <c r="E52">
        <v>21458229</v>
      </c>
      <c r="F52">
        <v>48758184</v>
      </c>
      <c r="G52" s="17" t="s">
        <v>194</v>
      </c>
      <c r="H52" t="s">
        <v>205</v>
      </c>
    </row>
    <row r="53" spans="1:8">
      <c r="A53" s="17" t="s">
        <v>206</v>
      </c>
      <c r="B53" s="50">
        <v>31702</v>
      </c>
      <c r="C53" s="17" t="s">
        <v>85</v>
      </c>
      <c r="D53" s="17" t="s">
        <v>193</v>
      </c>
      <c r="E53">
        <v>52293000</v>
      </c>
      <c r="F53">
        <v>117957323</v>
      </c>
      <c r="G53" s="17" t="s">
        <v>194</v>
      </c>
      <c r="H53" t="s">
        <v>207</v>
      </c>
    </row>
    <row r="54" spans="1:8">
      <c r="A54" s="17" t="s">
        <v>208</v>
      </c>
      <c r="B54" s="50">
        <v>31807</v>
      </c>
      <c r="C54" s="17" t="s">
        <v>99</v>
      </c>
      <c r="D54" s="17" t="s">
        <v>193</v>
      </c>
      <c r="E54">
        <v>52864741</v>
      </c>
      <c r="F54">
        <v>113976921</v>
      </c>
      <c r="G54" s="17" t="s">
        <v>209</v>
      </c>
      <c r="H54" t="s">
        <v>210</v>
      </c>
    </row>
    <row r="55" spans="1:8">
      <c r="A55" s="17" t="s">
        <v>211</v>
      </c>
      <c r="B55" s="50">
        <v>31842</v>
      </c>
      <c r="C55" s="17" t="s">
        <v>99</v>
      </c>
      <c r="D55" s="17" t="s">
        <v>89</v>
      </c>
      <c r="E55">
        <v>25411386</v>
      </c>
      <c r="F55">
        <v>54787202</v>
      </c>
      <c r="G55" s="17" t="s">
        <v>209</v>
      </c>
      <c r="H55" t="s">
        <v>212</v>
      </c>
    </row>
    <row r="56" spans="1:8">
      <c r="A56" s="17" t="s">
        <v>213</v>
      </c>
      <c r="B56" s="50">
        <v>31919</v>
      </c>
      <c r="C56" s="17" t="s">
        <v>99</v>
      </c>
      <c r="D56" s="17" t="s">
        <v>89</v>
      </c>
      <c r="E56">
        <v>23509382</v>
      </c>
      <c r="F56">
        <v>50686462</v>
      </c>
      <c r="G56" s="17" t="s">
        <v>209</v>
      </c>
      <c r="H56" t="s">
        <v>214</v>
      </c>
    </row>
    <row r="57" spans="1:8">
      <c r="A57" s="17" t="s">
        <v>215</v>
      </c>
      <c r="B57" s="50">
        <v>31933</v>
      </c>
      <c r="C57" s="17" t="s">
        <v>76</v>
      </c>
      <c r="D57" s="17" t="s">
        <v>89</v>
      </c>
      <c r="E57">
        <v>15212539</v>
      </c>
      <c r="F57">
        <v>32798382</v>
      </c>
      <c r="G57" s="17" t="s">
        <v>209</v>
      </c>
      <c r="H57" t="s">
        <v>216</v>
      </c>
    </row>
    <row r="58" spans="1:8">
      <c r="A58" s="17" t="s">
        <v>217</v>
      </c>
      <c r="B58" s="50">
        <v>31961</v>
      </c>
      <c r="C58" s="17" t="s">
        <v>99</v>
      </c>
      <c r="D58" s="17" t="s">
        <v>89</v>
      </c>
      <c r="E58">
        <v>33790923</v>
      </c>
      <c r="F58">
        <v>72853569</v>
      </c>
      <c r="G58" s="17" t="s">
        <v>209</v>
      </c>
      <c r="H58" t="s">
        <v>218</v>
      </c>
    </row>
    <row r="59" spans="1:8">
      <c r="A59" s="17" t="s">
        <v>219</v>
      </c>
      <c r="B59" s="50">
        <v>31994</v>
      </c>
      <c r="C59" s="17" t="s">
        <v>99</v>
      </c>
      <c r="D59" s="17" t="s">
        <v>193</v>
      </c>
      <c r="E59">
        <v>65673233</v>
      </c>
      <c r="F59">
        <v>141592160</v>
      </c>
      <c r="G59" s="17" t="s">
        <v>209</v>
      </c>
      <c r="H59" t="s">
        <v>220</v>
      </c>
    </row>
    <row r="60" spans="1:8">
      <c r="A60" s="17" t="s">
        <v>221</v>
      </c>
      <c r="B60" s="50">
        <v>32003</v>
      </c>
      <c r="C60" s="17" t="s">
        <v>222</v>
      </c>
      <c r="D60" s="17" t="s">
        <v>89</v>
      </c>
      <c r="E60">
        <v>31623833</v>
      </c>
      <c r="F60">
        <v>68181300</v>
      </c>
      <c r="G60" s="17" t="s">
        <v>209</v>
      </c>
      <c r="H60" t="s">
        <v>223</v>
      </c>
    </row>
    <row r="61" spans="1:8">
      <c r="A61" s="17" t="s">
        <v>224</v>
      </c>
      <c r="B61" s="50">
        <v>32087</v>
      </c>
      <c r="C61" s="17" t="s">
        <v>99</v>
      </c>
      <c r="D61" s="17" t="s">
        <v>89</v>
      </c>
      <c r="E61">
        <v>20419446</v>
      </c>
      <c r="F61">
        <v>44024529</v>
      </c>
      <c r="G61" s="17" t="s">
        <v>209</v>
      </c>
      <c r="H61" t="s">
        <v>225</v>
      </c>
    </row>
    <row r="62" spans="1:8">
      <c r="A62" s="17" t="s">
        <v>226</v>
      </c>
      <c r="B62" s="50">
        <v>32106</v>
      </c>
      <c r="C62" s="17" t="s">
        <v>99</v>
      </c>
      <c r="D62" s="17" t="s">
        <v>174</v>
      </c>
      <c r="E62">
        <v>167780960</v>
      </c>
      <c r="F62">
        <v>353334607</v>
      </c>
      <c r="G62" s="17" t="s">
        <v>209</v>
      </c>
      <c r="H62" t="s">
        <v>227</v>
      </c>
    </row>
    <row r="63" spans="1:8">
      <c r="A63" s="17" t="s">
        <v>228</v>
      </c>
      <c r="B63" s="50">
        <v>32134</v>
      </c>
      <c r="C63" s="17" t="s">
        <v>99</v>
      </c>
      <c r="D63" s="17" t="s">
        <v>193</v>
      </c>
      <c r="E63">
        <v>123922370</v>
      </c>
      <c r="F63">
        <v>254414837</v>
      </c>
      <c r="G63" s="17" t="s">
        <v>209</v>
      </c>
      <c r="H63" t="s">
        <v>229</v>
      </c>
    </row>
    <row r="64" spans="1:8">
      <c r="A64" s="17" t="s">
        <v>230</v>
      </c>
      <c r="B64" s="50">
        <v>32185</v>
      </c>
      <c r="C64" s="17" t="s">
        <v>154</v>
      </c>
      <c r="D64" s="17" t="s">
        <v>89</v>
      </c>
      <c r="E64">
        <v>29300000</v>
      </c>
      <c r="F64">
        <v>60097074</v>
      </c>
      <c r="G64" s="17" t="s">
        <v>231</v>
      </c>
      <c r="H64" t="s">
        <v>232</v>
      </c>
    </row>
    <row r="65" spans="1:8">
      <c r="A65" s="17" t="s">
        <v>233</v>
      </c>
      <c r="B65" s="50">
        <v>32220</v>
      </c>
      <c r="C65" s="17" t="s">
        <v>234</v>
      </c>
      <c r="D65" s="17" t="s">
        <v>89</v>
      </c>
      <c r="E65">
        <v>12706478</v>
      </c>
      <c r="F65">
        <v>26062188</v>
      </c>
      <c r="G65" s="17" t="s">
        <v>231</v>
      </c>
      <c r="H65" t="s">
        <v>235</v>
      </c>
    </row>
    <row r="66" spans="1:8">
      <c r="A66" s="17" t="s">
        <v>236</v>
      </c>
      <c r="B66" s="50">
        <v>32248</v>
      </c>
      <c r="C66" s="17" t="s">
        <v>76</v>
      </c>
      <c r="D66" s="17" t="s">
        <v>174</v>
      </c>
      <c r="E66">
        <v>13687027</v>
      </c>
      <c r="F66">
        <v>28073384</v>
      </c>
      <c r="G66" s="17" t="s">
        <v>231</v>
      </c>
      <c r="H66" t="s">
        <v>237</v>
      </c>
    </row>
    <row r="67" spans="1:8">
      <c r="A67" s="17" t="s">
        <v>238</v>
      </c>
      <c r="B67" s="50">
        <v>32304</v>
      </c>
      <c r="C67" s="17" t="s">
        <v>99</v>
      </c>
      <c r="D67" s="17" t="s">
        <v>174</v>
      </c>
      <c r="E67">
        <v>40150487</v>
      </c>
      <c r="F67">
        <v>82352451</v>
      </c>
      <c r="G67" s="17" t="s">
        <v>231</v>
      </c>
      <c r="H67" t="s">
        <v>239</v>
      </c>
    </row>
    <row r="68" spans="1:8">
      <c r="A68" s="17" t="s">
        <v>240</v>
      </c>
      <c r="B68" s="50">
        <v>32316</v>
      </c>
      <c r="C68" s="17" t="s">
        <v>99</v>
      </c>
      <c r="D68" s="17" t="s">
        <v>174</v>
      </c>
      <c r="E68">
        <v>154112492</v>
      </c>
      <c r="F68">
        <v>316250084</v>
      </c>
      <c r="G68" s="17" t="s">
        <v>231</v>
      </c>
      <c r="H68" t="s">
        <v>241</v>
      </c>
    </row>
    <row r="69" spans="1:8">
      <c r="A69" s="17" t="s">
        <v>242</v>
      </c>
      <c r="B69" s="50">
        <v>32353</v>
      </c>
      <c r="C69" s="17" t="s">
        <v>85</v>
      </c>
      <c r="D69" s="17" t="s">
        <v>193</v>
      </c>
      <c r="E69">
        <v>78222753</v>
      </c>
      <c r="F69">
        <v>160442289</v>
      </c>
      <c r="G69" s="17" t="s">
        <v>231</v>
      </c>
      <c r="H69" t="s">
        <v>243</v>
      </c>
    </row>
    <row r="70" spans="1:8">
      <c r="A70" s="17" t="s">
        <v>244</v>
      </c>
      <c r="B70" s="50">
        <v>32360</v>
      </c>
      <c r="C70" s="17" t="s">
        <v>154</v>
      </c>
      <c r="D70" s="17" t="s">
        <v>89</v>
      </c>
      <c r="E70">
        <v>5855392</v>
      </c>
      <c r="F70">
        <v>12009960</v>
      </c>
      <c r="G70" s="17" t="s">
        <v>231</v>
      </c>
      <c r="H70" t="s">
        <v>245</v>
      </c>
    </row>
    <row r="71" spans="1:8">
      <c r="A71" s="17" t="s">
        <v>246</v>
      </c>
      <c r="B71" s="50">
        <v>32416</v>
      </c>
      <c r="C71" s="17" t="s">
        <v>99</v>
      </c>
      <c r="D71" s="17" t="s">
        <v>89</v>
      </c>
      <c r="E71">
        <v>5509417</v>
      </c>
      <c r="F71">
        <v>11300331</v>
      </c>
      <c r="G71" s="17" t="s">
        <v>231</v>
      </c>
      <c r="H71" t="s">
        <v>247</v>
      </c>
    </row>
    <row r="72" spans="1:8">
      <c r="A72" s="17" t="s">
        <v>248</v>
      </c>
      <c r="B72" s="50">
        <v>32451</v>
      </c>
      <c r="C72" s="17" t="s">
        <v>85</v>
      </c>
      <c r="D72" s="17" t="s">
        <v>89</v>
      </c>
      <c r="E72">
        <v>4764606</v>
      </c>
      <c r="F72">
        <v>9772655</v>
      </c>
      <c r="G72" s="17" t="s">
        <v>231</v>
      </c>
      <c r="H72" t="s">
        <v>249</v>
      </c>
    </row>
    <row r="73" spans="1:8">
      <c r="A73" s="17" t="s">
        <v>250</v>
      </c>
      <c r="B73" s="50">
        <v>32458</v>
      </c>
      <c r="C73" s="17" t="s">
        <v>99</v>
      </c>
      <c r="D73" s="17" t="s">
        <v>174</v>
      </c>
      <c r="E73">
        <v>28202109</v>
      </c>
      <c r="F73">
        <v>57845202</v>
      </c>
      <c r="G73" s="17" t="s">
        <v>231</v>
      </c>
      <c r="H73" t="s">
        <v>251</v>
      </c>
    </row>
    <row r="74" spans="1:8">
      <c r="A74" s="17" t="s">
        <v>252</v>
      </c>
      <c r="B74" s="50">
        <v>32465</v>
      </c>
      <c r="C74" s="17" t="s">
        <v>76</v>
      </c>
      <c r="D74" s="17" t="s">
        <v>72</v>
      </c>
      <c r="E74">
        <v>49576671</v>
      </c>
      <c r="F74">
        <v>102254492</v>
      </c>
      <c r="G74" s="17" t="s">
        <v>231</v>
      </c>
      <c r="H74" t="s">
        <v>253</v>
      </c>
    </row>
    <row r="75" spans="1:8">
      <c r="A75" s="17" t="s">
        <v>254</v>
      </c>
      <c r="B75" s="50">
        <v>32498</v>
      </c>
      <c r="C75" s="17" t="s">
        <v>85</v>
      </c>
      <c r="D75" s="17" t="s">
        <v>255</v>
      </c>
      <c r="E75">
        <v>57041866</v>
      </c>
      <c r="F75">
        <v>120381757</v>
      </c>
      <c r="G75" s="17" t="s">
        <v>231</v>
      </c>
      <c r="H75" t="s">
        <v>256</v>
      </c>
    </row>
    <row r="76" spans="1:8">
      <c r="A76" s="17" t="s">
        <v>257</v>
      </c>
      <c r="B76" s="50">
        <v>32535</v>
      </c>
      <c r="C76" s="17" t="s">
        <v>99</v>
      </c>
      <c r="D76" s="17" t="s">
        <v>255</v>
      </c>
      <c r="E76">
        <v>40590000</v>
      </c>
      <c r="F76">
        <v>85757817</v>
      </c>
      <c r="G76" s="17" t="s">
        <v>258</v>
      </c>
      <c r="H76" t="s">
        <v>259</v>
      </c>
    </row>
    <row r="77" spans="1:8">
      <c r="A77" s="17" t="s">
        <v>260</v>
      </c>
      <c r="B77" s="50">
        <v>32568</v>
      </c>
      <c r="C77" s="17" t="s">
        <v>85</v>
      </c>
      <c r="D77" s="17" t="s">
        <v>174</v>
      </c>
      <c r="E77">
        <v>10763469</v>
      </c>
      <c r="F77">
        <v>22740861</v>
      </c>
      <c r="G77" s="17" t="s">
        <v>258</v>
      </c>
      <c r="H77" t="s">
        <v>261</v>
      </c>
    </row>
    <row r="78" spans="1:8">
      <c r="A78" s="17" t="s">
        <v>262</v>
      </c>
      <c r="B78" s="50">
        <v>32612</v>
      </c>
      <c r="C78" s="17" t="s">
        <v>99</v>
      </c>
      <c r="D78" s="17" t="s">
        <v>89</v>
      </c>
      <c r="E78">
        <v>7210149</v>
      </c>
      <c r="F78">
        <v>15233465</v>
      </c>
      <c r="G78" s="17" t="s">
        <v>258</v>
      </c>
      <c r="H78" t="s">
        <v>263</v>
      </c>
    </row>
    <row r="79" spans="1:8">
      <c r="A79" s="17" t="s">
        <v>264</v>
      </c>
      <c r="B79" s="50">
        <v>32661</v>
      </c>
      <c r="C79" s="17" t="s">
        <v>85</v>
      </c>
      <c r="D79" s="17" t="s">
        <v>174</v>
      </c>
      <c r="E79">
        <v>95860116</v>
      </c>
      <c r="F79">
        <v>202531517</v>
      </c>
      <c r="G79" s="17" t="s">
        <v>258</v>
      </c>
      <c r="H79" t="s">
        <v>265</v>
      </c>
    </row>
    <row r="80" spans="1:8">
      <c r="A80" s="17" t="s">
        <v>266</v>
      </c>
      <c r="B80" s="50">
        <v>32682</v>
      </c>
      <c r="C80" s="17" t="s">
        <v>76</v>
      </c>
      <c r="D80" s="17" t="s">
        <v>174</v>
      </c>
      <c r="E80">
        <v>130724172</v>
      </c>
      <c r="F80">
        <v>276191669</v>
      </c>
      <c r="G80" s="17" t="s">
        <v>258</v>
      </c>
      <c r="H80" t="s">
        <v>267</v>
      </c>
    </row>
    <row r="81" spans="1:8">
      <c r="A81" s="17" t="s">
        <v>268</v>
      </c>
      <c r="B81" s="50">
        <v>32717</v>
      </c>
      <c r="C81" s="17" t="s">
        <v>99</v>
      </c>
      <c r="D81" s="17" t="s">
        <v>174</v>
      </c>
      <c r="E81">
        <v>71079915</v>
      </c>
      <c r="F81">
        <v>150176361</v>
      </c>
      <c r="G81" s="17" t="s">
        <v>258</v>
      </c>
      <c r="H81" t="s">
        <v>269</v>
      </c>
    </row>
    <row r="82" spans="1:8">
      <c r="A82" s="17" t="s">
        <v>270</v>
      </c>
      <c r="B82" s="50">
        <v>32738</v>
      </c>
      <c r="C82" s="17" t="s">
        <v>76</v>
      </c>
      <c r="D82" s="17" t="s">
        <v>89</v>
      </c>
      <c r="E82">
        <v>7882250</v>
      </c>
      <c r="F82">
        <v>16653473</v>
      </c>
      <c r="G82" s="17" t="s">
        <v>258</v>
      </c>
      <c r="H82" t="s">
        <v>271</v>
      </c>
    </row>
    <row r="83" spans="1:8">
      <c r="A83" s="17" t="s">
        <v>272</v>
      </c>
      <c r="B83" s="50">
        <v>32787</v>
      </c>
      <c r="C83" s="17" t="s">
        <v>85</v>
      </c>
      <c r="D83" s="17" t="s">
        <v>193</v>
      </c>
      <c r="E83">
        <v>19397847</v>
      </c>
      <c r="F83">
        <v>40983414</v>
      </c>
      <c r="G83" s="17" t="s">
        <v>258</v>
      </c>
      <c r="H83" t="s">
        <v>273</v>
      </c>
    </row>
    <row r="84" spans="1:8">
      <c r="A84" s="17" t="s">
        <v>274</v>
      </c>
      <c r="B84" s="50">
        <v>32801</v>
      </c>
      <c r="C84" s="17" t="s">
        <v>85</v>
      </c>
      <c r="D84" s="17" t="s">
        <v>255</v>
      </c>
      <c r="E84">
        <v>11346186</v>
      </c>
      <c r="F84">
        <v>23972012</v>
      </c>
      <c r="G84" s="17" t="s">
        <v>258</v>
      </c>
      <c r="H84" t="s">
        <v>275</v>
      </c>
    </row>
    <row r="85" spans="1:8">
      <c r="A85" s="17" t="s">
        <v>276</v>
      </c>
      <c r="B85" s="50">
        <v>32827</v>
      </c>
      <c r="C85" s="17" t="s">
        <v>76</v>
      </c>
      <c r="D85" s="17" t="s">
        <v>72</v>
      </c>
      <c r="E85">
        <v>111543479</v>
      </c>
      <c r="F85">
        <v>223726012</v>
      </c>
      <c r="G85" s="17" t="s">
        <v>258</v>
      </c>
      <c r="H85" t="s">
        <v>277</v>
      </c>
    </row>
    <row r="86" spans="1:8">
      <c r="A86" s="17" t="s">
        <v>278</v>
      </c>
      <c r="B86" s="50">
        <v>32855</v>
      </c>
      <c r="C86" s="17" t="s">
        <v>85</v>
      </c>
      <c r="D86" s="17" t="s">
        <v>193</v>
      </c>
      <c r="E86">
        <v>19049727</v>
      </c>
      <c r="F86">
        <v>39884640</v>
      </c>
      <c r="G86" s="17" t="s">
        <v>258</v>
      </c>
      <c r="H86" t="s">
        <v>279</v>
      </c>
    </row>
    <row r="87" spans="1:8">
      <c r="A87" s="17" t="s">
        <v>280</v>
      </c>
      <c r="B87" s="50">
        <v>32906</v>
      </c>
      <c r="C87" s="17" t="s">
        <v>85</v>
      </c>
      <c r="D87" s="17" t="s">
        <v>255</v>
      </c>
      <c r="E87">
        <v>20062347</v>
      </c>
      <c r="F87">
        <v>40077147</v>
      </c>
      <c r="G87" s="17" t="s">
        <v>281</v>
      </c>
      <c r="H87" t="s">
        <v>282</v>
      </c>
    </row>
    <row r="88" spans="1:8">
      <c r="A88" s="17" t="s">
        <v>283</v>
      </c>
      <c r="B88" s="50">
        <v>32927</v>
      </c>
      <c r="C88" s="17" t="s">
        <v>99</v>
      </c>
      <c r="D88" s="17" t="s">
        <v>89</v>
      </c>
      <c r="E88">
        <v>1106475</v>
      </c>
      <c r="F88">
        <v>2210321</v>
      </c>
      <c r="G88" s="17" t="s">
        <v>281</v>
      </c>
      <c r="H88" t="s">
        <v>284</v>
      </c>
    </row>
    <row r="89" spans="1:8">
      <c r="A89" s="17" t="s">
        <v>285</v>
      </c>
      <c r="B89" s="50">
        <v>32955</v>
      </c>
      <c r="C89" s="17" t="s">
        <v>222</v>
      </c>
      <c r="D89" s="17" t="s">
        <v>193</v>
      </c>
      <c r="E89">
        <v>178406268</v>
      </c>
      <c r="F89">
        <v>356389765</v>
      </c>
      <c r="G89" s="17" t="s">
        <v>281</v>
      </c>
      <c r="H89" t="s">
        <v>286</v>
      </c>
    </row>
    <row r="90" spans="1:8">
      <c r="A90" s="17" t="s">
        <v>287</v>
      </c>
      <c r="B90" s="50">
        <v>32969</v>
      </c>
      <c r="C90" s="17" t="s">
        <v>99</v>
      </c>
      <c r="D90" s="17" t="s">
        <v>174</v>
      </c>
      <c r="E90">
        <v>25029569</v>
      </c>
      <c r="F90">
        <v>49999822</v>
      </c>
      <c r="G90" s="17" t="s">
        <v>281</v>
      </c>
      <c r="H90" t="s">
        <v>288</v>
      </c>
    </row>
    <row r="91" spans="1:8">
      <c r="A91" s="17" t="s">
        <v>289</v>
      </c>
      <c r="B91" s="50">
        <v>32990</v>
      </c>
      <c r="C91" s="17" t="s">
        <v>99</v>
      </c>
      <c r="D91" s="17" t="s">
        <v>174</v>
      </c>
      <c r="E91">
        <v>15000000</v>
      </c>
      <c r="F91">
        <v>29964452</v>
      </c>
      <c r="G91" s="17" t="s">
        <v>281</v>
      </c>
      <c r="H91" t="s">
        <v>290</v>
      </c>
    </row>
    <row r="92" spans="1:8">
      <c r="A92" s="17" t="s">
        <v>291</v>
      </c>
      <c r="B92" s="50">
        <v>33017</v>
      </c>
      <c r="C92" s="17" t="s">
        <v>154</v>
      </c>
      <c r="D92" s="17" t="s">
        <v>255</v>
      </c>
      <c r="E92">
        <v>14760451</v>
      </c>
      <c r="F92">
        <v>29485923</v>
      </c>
      <c r="G92" s="17" t="s">
        <v>281</v>
      </c>
      <c r="H92" t="s">
        <v>292</v>
      </c>
    </row>
    <row r="93" spans="1:8">
      <c r="A93" s="17" t="s">
        <v>293</v>
      </c>
      <c r="B93" s="50">
        <v>33039</v>
      </c>
      <c r="C93" s="17" t="s">
        <v>154</v>
      </c>
      <c r="D93" s="17" t="s">
        <v>174</v>
      </c>
      <c r="E93">
        <v>103738726</v>
      </c>
      <c r="F93">
        <v>207231621</v>
      </c>
      <c r="G93" s="17" t="s">
        <v>281</v>
      </c>
      <c r="H93" t="s">
        <v>294</v>
      </c>
    </row>
    <row r="94" spans="1:8">
      <c r="A94" s="17" t="s">
        <v>295</v>
      </c>
      <c r="B94" s="50">
        <v>33046</v>
      </c>
      <c r="C94" s="17" t="s">
        <v>99</v>
      </c>
      <c r="D94" s="17" t="s">
        <v>193</v>
      </c>
      <c r="E94">
        <v>19740070</v>
      </c>
      <c r="F94">
        <v>39433357</v>
      </c>
      <c r="G94" s="17" t="s">
        <v>281</v>
      </c>
      <c r="H94" t="s">
        <v>296</v>
      </c>
    </row>
    <row r="95" spans="1:8">
      <c r="A95" s="17" t="s">
        <v>297</v>
      </c>
      <c r="B95" s="50">
        <v>33072</v>
      </c>
      <c r="C95" s="17" t="s">
        <v>234</v>
      </c>
      <c r="D95" s="17" t="s">
        <v>255</v>
      </c>
      <c r="E95">
        <v>53208180</v>
      </c>
      <c r="F95">
        <v>106290270</v>
      </c>
      <c r="G95" s="17" t="s">
        <v>281</v>
      </c>
      <c r="H95" t="s">
        <v>298</v>
      </c>
    </row>
    <row r="96" spans="1:8">
      <c r="A96" s="17" t="s">
        <v>299</v>
      </c>
      <c r="B96" s="50">
        <v>33088</v>
      </c>
      <c r="C96" s="17" t="s">
        <v>76</v>
      </c>
      <c r="D96" s="17" t="s">
        <v>72</v>
      </c>
      <c r="E96">
        <v>18075331</v>
      </c>
      <c r="F96">
        <v>36107823</v>
      </c>
      <c r="G96" s="17" t="s">
        <v>281</v>
      </c>
      <c r="H96" t="s">
        <v>300</v>
      </c>
    </row>
    <row r="97" spans="1:8">
      <c r="A97" s="17" t="s">
        <v>301</v>
      </c>
      <c r="B97" s="50">
        <v>33102</v>
      </c>
      <c r="C97" s="17" t="s">
        <v>99</v>
      </c>
      <c r="D97" s="17" t="s">
        <v>193</v>
      </c>
      <c r="E97">
        <v>20005435</v>
      </c>
      <c r="F97">
        <v>39963460</v>
      </c>
      <c r="G97" s="17" t="s">
        <v>281</v>
      </c>
      <c r="H97" t="s">
        <v>302</v>
      </c>
    </row>
    <row r="98" spans="1:8">
      <c r="A98" s="17" t="s">
        <v>303</v>
      </c>
      <c r="B98" s="50">
        <v>33158</v>
      </c>
      <c r="C98" s="17" t="s">
        <v>99</v>
      </c>
      <c r="D98" s="17" t="s">
        <v>255</v>
      </c>
      <c r="E98">
        <v>15379253</v>
      </c>
      <c r="F98">
        <v>30722056</v>
      </c>
      <c r="G98" s="17" t="s">
        <v>281</v>
      </c>
      <c r="H98" t="s">
        <v>304</v>
      </c>
    </row>
    <row r="99" spans="1:8">
      <c r="A99" s="17" t="s">
        <v>305</v>
      </c>
      <c r="B99" s="50">
        <v>33193</v>
      </c>
      <c r="C99" s="17" t="s">
        <v>76</v>
      </c>
      <c r="D99" s="17" t="s">
        <v>72</v>
      </c>
      <c r="E99">
        <v>27931461</v>
      </c>
      <c r="F99">
        <v>55796728</v>
      </c>
      <c r="G99" s="17" t="s">
        <v>281</v>
      </c>
      <c r="H99" t="s">
        <v>306</v>
      </c>
    </row>
    <row r="100" spans="1:8">
      <c r="A100" s="17" t="s">
        <v>307</v>
      </c>
      <c r="B100" s="50">
        <v>33198</v>
      </c>
      <c r="C100" s="17" t="s">
        <v>99</v>
      </c>
      <c r="D100" s="17" t="s">
        <v>174</v>
      </c>
      <c r="E100">
        <v>71609321</v>
      </c>
      <c r="F100">
        <v>143108869</v>
      </c>
      <c r="G100" s="17" t="s">
        <v>281</v>
      </c>
      <c r="H100" t="s">
        <v>308</v>
      </c>
    </row>
    <row r="101" spans="1:8">
      <c r="A101" s="17" t="s">
        <v>309</v>
      </c>
      <c r="B101" s="50">
        <v>33232</v>
      </c>
      <c r="C101" s="17" t="s">
        <v>222</v>
      </c>
      <c r="D101" s="17" t="s">
        <v>255</v>
      </c>
      <c r="E101">
        <v>29804169</v>
      </c>
      <c r="F101">
        <v>59679131</v>
      </c>
      <c r="G101" s="17" t="s">
        <v>281</v>
      </c>
      <c r="H101" t="s">
        <v>310</v>
      </c>
    </row>
    <row r="102" spans="1:8">
      <c r="A102" s="17" t="s">
        <v>311</v>
      </c>
      <c r="B102" s="50">
        <v>33256</v>
      </c>
      <c r="C102" s="17" t="s">
        <v>76</v>
      </c>
      <c r="D102" s="17" t="s">
        <v>174</v>
      </c>
      <c r="E102">
        <v>34729091</v>
      </c>
      <c r="F102">
        <v>69540672</v>
      </c>
      <c r="G102" s="17" t="s">
        <v>312</v>
      </c>
      <c r="H102" t="s">
        <v>313</v>
      </c>
    </row>
    <row r="103" spans="1:8">
      <c r="A103" s="17" t="s">
        <v>314</v>
      </c>
      <c r="B103" s="50">
        <v>33291</v>
      </c>
      <c r="C103" s="17" t="s">
        <v>99</v>
      </c>
      <c r="D103" s="17" t="s">
        <v>89</v>
      </c>
      <c r="E103">
        <v>9563393</v>
      </c>
      <c r="F103">
        <v>19149495</v>
      </c>
      <c r="G103" s="17" t="s">
        <v>312</v>
      </c>
      <c r="H103" t="s">
        <v>315</v>
      </c>
    </row>
    <row r="104" spans="1:8">
      <c r="A104" s="17" t="s">
        <v>316</v>
      </c>
      <c r="B104" s="50">
        <v>33298</v>
      </c>
      <c r="C104" s="17" t="s">
        <v>76</v>
      </c>
      <c r="D104" s="17" t="s">
        <v>174</v>
      </c>
      <c r="E104">
        <v>15024232</v>
      </c>
      <c r="F104">
        <v>30084149</v>
      </c>
      <c r="G104" s="17" t="s">
        <v>312</v>
      </c>
      <c r="H104" t="s">
        <v>317</v>
      </c>
    </row>
    <row r="105" spans="1:8">
      <c r="A105" s="17" t="s">
        <v>318</v>
      </c>
      <c r="B105" s="50">
        <v>33333</v>
      </c>
      <c r="C105" s="17" t="s">
        <v>222</v>
      </c>
      <c r="D105" s="17" t="s">
        <v>193</v>
      </c>
      <c r="E105">
        <v>12454768</v>
      </c>
      <c r="F105">
        <v>24939118</v>
      </c>
      <c r="G105" s="17" t="s">
        <v>312</v>
      </c>
      <c r="H105" t="s">
        <v>319</v>
      </c>
    </row>
    <row r="106" spans="1:8">
      <c r="A106" s="17" t="s">
        <v>320</v>
      </c>
      <c r="B106" s="50">
        <v>33354</v>
      </c>
      <c r="C106" s="17" t="s">
        <v>99</v>
      </c>
      <c r="D106" s="17" t="s">
        <v>174</v>
      </c>
      <c r="E106">
        <v>23562716</v>
      </c>
      <c r="F106">
        <v>47181395</v>
      </c>
      <c r="G106" s="17" t="s">
        <v>312</v>
      </c>
      <c r="H106" t="s">
        <v>321</v>
      </c>
    </row>
    <row r="107" spans="1:8">
      <c r="A107" s="17" t="s">
        <v>322</v>
      </c>
      <c r="B107" s="50">
        <v>33361</v>
      </c>
      <c r="C107" s="17" t="s">
        <v>154</v>
      </c>
      <c r="D107" s="17" t="s">
        <v>193</v>
      </c>
      <c r="E107">
        <v>11276846</v>
      </c>
      <c r="F107">
        <v>22580472</v>
      </c>
      <c r="G107" s="17" t="s">
        <v>312</v>
      </c>
      <c r="H107" t="s">
        <v>323</v>
      </c>
    </row>
    <row r="108" spans="1:8">
      <c r="A108" s="17" t="s">
        <v>324</v>
      </c>
      <c r="B108" s="50">
        <v>33375</v>
      </c>
      <c r="C108" s="17" t="s">
        <v>99</v>
      </c>
      <c r="D108" s="17" t="s">
        <v>174</v>
      </c>
      <c r="E108">
        <v>63710000</v>
      </c>
      <c r="F108">
        <v>127571325</v>
      </c>
      <c r="G108" s="17" t="s">
        <v>312</v>
      </c>
      <c r="H108" t="s">
        <v>325</v>
      </c>
    </row>
    <row r="109" spans="1:8">
      <c r="A109" s="17" t="s">
        <v>326</v>
      </c>
      <c r="B109" s="50">
        <v>33382</v>
      </c>
      <c r="C109" s="17" t="s">
        <v>85</v>
      </c>
      <c r="D109" s="17" t="s">
        <v>89</v>
      </c>
      <c r="E109">
        <v>7300000</v>
      </c>
      <c r="F109">
        <v>14617333</v>
      </c>
      <c r="G109" s="17" t="s">
        <v>312</v>
      </c>
      <c r="H109" t="s">
        <v>327</v>
      </c>
    </row>
    <row r="110" spans="1:8">
      <c r="A110" s="17" t="s">
        <v>328</v>
      </c>
      <c r="B110" s="50">
        <v>33410</v>
      </c>
      <c r="C110" s="17" t="s">
        <v>154</v>
      </c>
      <c r="D110" s="17" t="s">
        <v>174</v>
      </c>
      <c r="E110">
        <v>46573027</v>
      </c>
      <c r="F110">
        <v>93256673</v>
      </c>
      <c r="G110" s="17" t="s">
        <v>312</v>
      </c>
      <c r="H110" t="s">
        <v>329</v>
      </c>
    </row>
    <row r="111" spans="1:8">
      <c r="A111" s="17" t="s">
        <v>330</v>
      </c>
      <c r="B111" s="50">
        <v>33443</v>
      </c>
      <c r="C111" s="17" t="s">
        <v>85</v>
      </c>
      <c r="D111" s="17" t="s">
        <v>255</v>
      </c>
      <c r="E111">
        <v>37497480</v>
      </c>
      <c r="F111">
        <v>75084021</v>
      </c>
      <c r="G111" s="17" t="s">
        <v>312</v>
      </c>
      <c r="H111" t="s">
        <v>331</v>
      </c>
    </row>
    <row r="112" spans="1:8">
      <c r="A112" s="17" t="s">
        <v>332</v>
      </c>
      <c r="B112" s="50">
        <v>33499</v>
      </c>
      <c r="C112" s="17" t="s">
        <v>85</v>
      </c>
      <c r="D112" s="17" t="s">
        <v>255</v>
      </c>
      <c r="E112">
        <v>18634643</v>
      </c>
      <c r="F112">
        <v>37313540</v>
      </c>
      <c r="G112" s="17" t="s">
        <v>312</v>
      </c>
      <c r="H112" t="s">
        <v>333</v>
      </c>
    </row>
    <row r="113" spans="1:8">
      <c r="A113" s="17" t="s">
        <v>334</v>
      </c>
      <c r="B113" s="50">
        <v>33508</v>
      </c>
      <c r="C113" s="17" t="s">
        <v>234</v>
      </c>
      <c r="D113" s="17" t="s">
        <v>255</v>
      </c>
      <c r="E113">
        <v>28738096</v>
      </c>
      <c r="F113">
        <v>57544453</v>
      </c>
      <c r="G113" s="17" t="s">
        <v>312</v>
      </c>
      <c r="H113" t="s">
        <v>335</v>
      </c>
    </row>
    <row r="114" spans="1:8">
      <c r="A114" s="17" t="s">
        <v>336</v>
      </c>
      <c r="B114" s="50">
        <v>33522</v>
      </c>
      <c r="C114" s="17" t="s">
        <v>99</v>
      </c>
      <c r="D114" s="17" t="s">
        <v>174</v>
      </c>
      <c r="E114">
        <v>14143280</v>
      </c>
      <c r="F114">
        <v>28320147</v>
      </c>
      <c r="G114" s="17" t="s">
        <v>312</v>
      </c>
      <c r="H114" t="s">
        <v>337</v>
      </c>
    </row>
    <row r="115" spans="1:8">
      <c r="A115" s="17" t="s">
        <v>338</v>
      </c>
      <c r="B115" s="50">
        <v>33543</v>
      </c>
      <c r="C115" s="17" t="s">
        <v>85</v>
      </c>
      <c r="D115" s="17" t="s">
        <v>193</v>
      </c>
      <c r="E115">
        <v>15565363</v>
      </c>
      <c r="F115">
        <v>31167691</v>
      </c>
      <c r="G115" s="17" t="s">
        <v>312</v>
      </c>
      <c r="H115" t="s">
        <v>339</v>
      </c>
    </row>
    <row r="116" spans="1:8">
      <c r="A116" s="17" t="s">
        <v>340</v>
      </c>
      <c r="B116" s="50">
        <v>33555</v>
      </c>
      <c r="C116" s="17" t="s">
        <v>71</v>
      </c>
      <c r="D116" s="17" t="s">
        <v>72</v>
      </c>
      <c r="E116">
        <v>218951625</v>
      </c>
      <c r="F116">
        <v>363017667</v>
      </c>
      <c r="G116" s="17" t="s">
        <v>312</v>
      </c>
      <c r="H116" t="s">
        <v>341</v>
      </c>
    </row>
    <row r="117" spans="1:8">
      <c r="A117" s="17" t="s">
        <v>342</v>
      </c>
      <c r="B117" s="50">
        <v>33592</v>
      </c>
      <c r="C117" s="17" t="s">
        <v>99</v>
      </c>
      <c r="D117" s="17" t="s">
        <v>174</v>
      </c>
      <c r="E117">
        <v>89325780</v>
      </c>
      <c r="F117">
        <v>179821881</v>
      </c>
      <c r="G117" s="17" t="s">
        <v>312</v>
      </c>
      <c r="H117" t="s">
        <v>343</v>
      </c>
    </row>
    <row r="118" spans="1:8">
      <c r="A118" s="17" t="s">
        <v>344</v>
      </c>
      <c r="B118" s="50">
        <v>33613</v>
      </c>
      <c r="C118" s="17" t="s">
        <v>234</v>
      </c>
      <c r="D118" s="17" t="s">
        <v>193</v>
      </c>
      <c r="E118">
        <v>88036683</v>
      </c>
      <c r="F118">
        <v>178831137</v>
      </c>
      <c r="G118" s="17" t="s">
        <v>345</v>
      </c>
      <c r="H118" t="s">
        <v>346</v>
      </c>
    </row>
    <row r="119" spans="1:8">
      <c r="A119" s="17" t="s">
        <v>347</v>
      </c>
      <c r="B119" s="50">
        <v>33641</v>
      </c>
      <c r="C119" s="17" t="s">
        <v>85</v>
      </c>
      <c r="D119" s="17" t="s">
        <v>255</v>
      </c>
      <c r="E119">
        <v>44948240</v>
      </c>
      <c r="F119">
        <v>91304495</v>
      </c>
      <c r="G119" s="17" t="s">
        <v>345</v>
      </c>
      <c r="H119" t="s">
        <v>348</v>
      </c>
    </row>
    <row r="120" spans="1:8">
      <c r="A120" s="17" t="s">
        <v>349</v>
      </c>
      <c r="B120" s="50">
        <v>33669</v>
      </c>
      <c r="C120" s="17" t="s">
        <v>99</v>
      </c>
      <c r="D120" s="17" t="s">
        <v>255</v>
      </c>
      <c r="E120">
        <v>2891055</v>
      </c>
      <c r="F120">
        <v>5872667</v>
      </c>
      <c r="G120" s="17" t="s">
        <v>345</v>
      </c>
      <c r="H120" t="s">
        <v>350</v>
      </c>
    </row>
    <row r="121" spans="1:8">
      <c r="A121" s="17" t="s">
        <v>351</v>
      </c>
      <c r="B121" s="50">
        <v>33683</v>
      </c>
      <c r="C121" s="17" t="s">
        <v>99</v>
      </c>
      <c r="D121" s="17" t="s">
        <v>255</v>
      </c>
      <c r="E121">
        <v>2280148</v>
      </c>
      <c r="F121">
        <v>4631720</v>
      </c>
      <c r="G121" s="17" t="s">
        <v>345</v>
      </c>
      <c r="H121" t="s">
        <v>352</v>
      </c>
    </row>
    <row r="122" spans="1:8">
      <c r="A122" s="17" t="s">
        <v>353</v>
      </c>
      <c r="B122" s="50">
        <v>33697</v>
      </c>
      <c r="C122" s="17" t="s">
        <v>99</v>
      </c>
      <c r="D122" s="17" t="s">
        <v>174</v>
      </c>
      <c r="E122">
        <v>21202099</v>
      </c>
      <c r="F122">
        <v>43068356</v>
      </c>
      <c r="G122" s="17" t="s">
        <v>345</v>
      </c>
      <c r="H122" t="s">
        <v>354</v>
      </c>
    </row>
    <row r="123" spans="1:8">
      <c r="A123" s="17" t="s">
        <v>355</v>
      </c>
      <c r="B123" s="50">
        <v>33702</v>
      </c>
      <c r="C123" s="17" t="s">
        <v>89</v>
      </c>
      <c r="D123" s="17" t="s">
        <v>174</v>
      </c>
      <c r="E123">
        <v>2706352</v>
      </c>
      <c r="F123">
        <v>5497481</v>
      </c>
      <c r="G123" s="17" t="s">
        <v>345</v>
      </c>
      <c r="H123" t="s">
        <v>356</v>
      </c>
    </row>
    <row r="124" spans="1:8">
      <c r="A124" s="17" t="s">
        <v>357</v>
      </c>
      <c r="B124" s="50">
        <v>33718</v>
      </c>
      <c r="C124" s="17" t="s">
        <v>89</v>
      </c>
      <c r="D124" s="17" t="s">
        <v>255</v>
      </c>
      <c r="E124">
        <v>4030793</v>
      </c>
      <c r="F124">
        <v>8187848</v>
      </c>
      <c r="G124" s="17" t="s">
        <v>345</v>
      </c>
      <c r="H124" t="s">
        <v>358</v>
      </c>
    </row>
    <row r="125" spans="1:8">
      <c r="A125" s="17" t="s">
        <v>359</v>
      </c>
      <c r="B125" s="50">
        <v>33746</v>
      </c>
      <c r="C125" s="17" t="s">
        <v>99</v>
      </c>
      <c r="D125" s="17" t="s">
        <v>174</v>
      </c>
      <c r="E125">
        <v>40057130</v>
      </c>
      <c r="F125">
        <v>81369058</v>
      </c>
      <c r="G125" s="17" t="s">
        <v>345</v>
      </c>
      <c r="H125" t="s">
        <v>360</v>
      </c>
    </row>
    <row r="126" spans="1:8">
      <c r="A126" s="17" t="s">
        <v>361</v>
      </c>
      <c r="B126" s="50">
        <v>33753</v>
      </c>
      <c r="C126" s="17" t="s">
        <v>99</v>
      </c>
      <c r="D126" s="17" t="s">
        <v>174</v>
      </c>
      <c r="E126">
        <v>139605150</v>
      </c>
      <c r="F126">
        <v>283583472</v>
      </c>
      <c r="G126" s="17" t="s">
        <v>345</v>
      </c>
      <c r="H126" t="s">
        <v>362</v>
      </c>
    </row>
    <row r="127" spans="1:8">
      <c r="A127" s="17" t="s">
        <v>363</v>
      </c>
      <c r="B127" s="50">
        <v>33802</v>
      </c>
      <c r="C127" s="17" t="s">
        <v>99</v>
      </c>
      <c r="D127" s="17" t="s">
        <v>174</v>
      </c>
      <c r="E127">
        <v>58662452</v>
      </c>
      <c r="F127">
        <v>119162518</v>
      </c>
      <c r="G127" s="17" t="s">
        <v>345</v>
      </c>
      <c r="H127" t="s">
        <v>364</v>
      </c>
    </row>
    <row r="128" spans="1:8">
      <c r="A128" s="17" t="s">
        <v>365</v>
      </c>
      <c r="B128" s="50">
        <v>33802</v>
      </c>
      <c r="C128" s="17" t="s">
        <v>85</v>
      </c>
      <c r="D128" s="17" t="s">
        <v>255</v>
      </c>
      <c r="E128">
        <v>12282994</v>
      </c>
      <c r="F128">
        <v>24950752</v>
      </c>
      <c r="G128" s="17" t="s">
        <v>345</v>
      </c>
      <c r="H128" t="s">
        <v>366</v>
      </c>
    </row>
    <row r="129" spans="1:8">
      <c r="A129" s="17" t="s">
        <v>367</v>
      </c>
      <c r="B129" s="50">
        <v>33823</v>
      </c>
      <c r="C129" s="17" t="s">
        <v>154</v>
      </c>
      <c r="D129" s="17" t="s">
        <v>174</v>
      </c>
      <c r="E129">
        <v>29028000</v>
      </c>
      <c r="F129">
        <v>58965304</v>
      </c>
      <c r="G129" s="17" t="s">
        <v>345</v>
      </c>
      <c r="H129" t="s">
        <v>368</v>
      </c>
    </row>
    <row r="130" spans="1:8">
      <c r="A130" s="17" t="s">
        <v>369</v>
      </c>
      <c r="B130" s="50">
        <v>33837</v>
      </c>
      <c r="C130" s="17" t="s">
        <v>89</v>
      </c>
      <c r="D130" s="17" t="s">
        <v>255</v>
      </c>
      <c r="E130">
        <v>3591460</v>
      </c>
      <c r="F130">
        <v>7295423</v>
      </c>
      <c r="G130" s="17" t="s">
        <v>345</v>
      </c>
      <c r="H130" t="s">
        <v>370</v>
      </c>
    </row>
    <row r="131" spans="1:8">
      <c r="A131" s="17" t="s">
        <v>371</v>
      </c>
      <c r="B131" s="50">
        <v>33865</v>
      </c>
      <c r="C131" s="17" t="s">
        <v>99</v>
      </c>
      <c r="D131" s="17" t="s">
        <v>255</v>
      </c>
      <c r="E131">
        <v>22518097</v>
      </c>
      <c r="F131">
        <v>45741576</v>
      </c>
      <c r="G131" s="17" t="s">
        <v>345</v>
      </c>
      <c r="H131" t="s">
        <v>372</v>
      </c>
    </row>
    <row r="132" spans="1:8">
      <c r="A132" s="17" t="s">
        <v>373</v>
      </c>
      <c r="B132" s="50">
        <v>33865</v>
      </c>
      <c r="C132" s="17" t="s">
        <v>85</v>
      </c>
      <c r="D132" s="17" t="s">
        <v>255</v>
      </c>
      <c r="E132">
        <v>7306242</v>
      </c>
      <c r="F132">
        <v>14841352</v>
      </c>
      <c r="G132" s="17" t="s">
        <v>345</v>
      </c>
      <c r="H132" t="s">
        <v>374</v>
      </c>
    </row>
    <row r="133" spans="1:8">
      <c r="A133" s="17" t="s">
        <v>375</v>
      </c>
      <c r="B133" s="50">
        <v>33872</v>
      </c>
      <c r="C133" s="17" t="s">
        <v>167</v>
      </c>
      <c r="D133" s="17" t="s">
        <v>193</v>
      </c>
      <c r="E133">
        <v>4877567</v>
      </c>
      <c r="F133">
        <v>9907922</v>
      </c>
      <c r="G133" s="17" t="s">
        <v>345</v>
      </c>
      <c r="H133" t="s">
        <v>376</v>
      </c>
    </row>
    <row r="134" spans="1:8">
      <c r="A134" s="17" t="s">
        <v>377</v>
      </c>
      <c r="B134" s="50">
        <v>33879</v>
      </c>
      <c r="C134" s="17" t="s">
        <v>99</v>
      </c>
      <c r="D134" s="17" t="s">
        <v>174</v>
      </c>
      <c r="E134">
        <v>50752337</v>
      </c>
      <c r="F134">
        <v>103120810</v>
      </c>
      <c r="G134" s="17" t="s">
        <v>345</v>
      </c>
      <c r="H134" t="s">
        <v>378</v>
      </c>
    </row>
    <row r="135" spans="1:8">
      <c r="A135" s="17" t="s">
        <v>379</v>
      </c>
      <c r="B135" s="50">
        <v>33886</v>
      </c>
      <c r="C135" s="17" t="s">
        <v>76</v>
      </c>
      <c r="D135" s="17" t="s">
        <v>255</v>
      </c>
      <c r="E135">
        <v>7099531</v>
      </c>
      <c r="F135">
        <v>14421454</v>
      </c>
      <c r="G135" s="17" t="s">
        <v>345</v>
      </c>
      <c r="H135" t="s">
        <v>380</v>
      </c>
    </row>
    <row r="136" spans="1:8">
      <c r="A136" s="17" t="s">
        <v>381</v>
      </c>
      <c r="B136" s="50">
        <v>33893</v>
      </c>
      <c r="C136" s="17" t="s">
        <v>85</v>
      </c>
      <c r="D136" s="17" t="s">
        <v>193</v>
      </c>
      <c r="E136">
        <v>21591728</v>
      </c>
      <c r="F136">
        <v>43859823</v>
      </c>
      <c r="G136" s="17" t="s">
        <v>345</v>
      </c>
      <c r="H136" t="s">
        <v>382</v>
      </c>
    </row>
    <row r="137" spans="1:8">
      <c r="A137" s="17" t="s">
        <v>383</v>
      </c>
      <c r="B137" s="50">
        <v>33919</v>
      </c>
      <c r="C137" s="17" t="s">
        <v>99</v>
      </c>
      <c r="D137" s="17" t="s">
        <v>72</v>
      </c>
      <c r="E137">
        <v>217350219</v>
      </c>
      <c r="F137">
        <v>441969178</v>
      </c>
      <c r="G137" s="17" t="s">
        <v>345</v>
      </c>
      <c r="H137" t="s">
        <v>384</v>
      </c>
    </row>
    <row r="138" spans="1:8">
      <c r="A138" s="17" t="s">
        <v>385</v>
      </c>
      <c r="B138" s="50">
        <v>33942</v>
      </c>
      <c r="C138" s="17" t="s">
        <v>99</v>
      </c>
      <c r="D138" s="17" t="s">
        <v>193</v>
      </c>
      <c r="E138">
        <v>46434570</v>
      </c>
      <c r="F138">
        <v>94349900</v>
      </c>
      <c r="G138" s="17" t="s">
        <v>345</v>
      </c>
      <c r="H138" t="s">
        <v>386</v>
      </c>
    </row>
    <row r="139" spans="1:8">
      <c r="A139" s="17" t="s">
        <v>387</v>
      </c>
      <c r="B139" s="50">
        <v>33949</v>
      </c>
      <c r="C139" s="17" t="s">
        <v>99</v>
      </c>
      <c r="D139" s="17" t="s">
        <v>72</v>
      </c>
      <c r="E139">
        <v>27281507</v>
      </c>
      <c r="F139">
        <v>55417615</v>
      </c>
      <c r="G139" s="17" t="s">
        <v>345</v>
      </c>
      <c r="H139" t="s">
        <v>388</v>
      </c>
    </row>
    <row r="140" spans="1:8">
      <c r="A140" s="17" t="s">
        <v>389</v>
      </c>
      <c r="B140" s="50">
        <v>33984</v>
      </c>
      <c r="C140" s="17" t="s">
        <v>76</v>
      </c>
      <c r="D140" s="17" t="s">
        <v>193</v>
      </c>
      <c r="E140">
        <v>36299670</v>
      </c>
      <c r="F140">
        <v>73914543</v>
      </c>
      <c r="G140" s="17" t="s">
        <v>390</v>
      </c>
      <c r="H140" t="s">
        <v>391</v>
      </c>
    </row>
    <row r="141" spans="1:8">
      <c r="A141" s="17" t="s">
        <v>392</v>
      </c>
      <c r="B141" s="50">
        <v>33991</v>
      </c>
      <c r="C141" s="17" t="s">
        <v>222</v>
      </c>
      <c r="D141" s="17" t="s">
        <v>255</v>
      </c>
      <c r="E141">
        <v>7843388</v>
      </c>
      <c r="F141">
        <v>15970955</v>
      </c>
      <c r="G141" s="17" t="s">
        <v>390</v>
      </c>
      <c r="H141" t="s">
        <v>393</v>
      </c>
    </row>
    <row r="142" spans="1:8">
      <c r="A142" s="17" t="s">
        <v>394</v>
      </c>
      <c r="B142" s="50">
        <v>34003</v>
      </c>
      <c r="C142" s="17" t="s">
        <v>76</v>
      </c>
      <c r="D142" s="17" t="s">
        <v>72</v>
      </c>
      <c r="E142">
        <v>41833324</v>
      </c>
      <c r="F142">
        <v>85182343</v>
      </c>
      <c r="G142" s="17" t="s">
        <v>390</v>
      </c>
      <c r="H142" t="s">
        <v>395</v>
      </c>
    </row>
    <row r="143" spans="1:8">
      <c r="A143" s="17" t="s">
        <v>396</v>
      </c>
      <c r="B143" s="50">
        <v>34003</v>
      </c>
      <c r="C143" s="17" t="s">
        <v>99</v>
      </c>
      <c r="D143" s="17" t="s">
        <v>255</v>
      </c>
      <c r="E143">
        <v>5583621</v>
      </c>
      <c r="F143">
        <v>11369541</v>
      </c>
      <c r="G143" s="17" t="s">
        <v>390</v>
      </c>
      <c r="H143" t="s">
        <v>397</v>
      </c>
    </row>
    <row r="144" spans="1:8">
      <c r="A144" s="17" t="s">
        <v>398</v>
      </c>
      <c r="B144" s="50">
        <v>34033</v>
      </c>
      <c r="C144" s="17" t="s">
        <v>71</v>
      </c>
      <c r="D144" s="17" t="s">
        <v>255</v>
      </c>
      <c r="E144">
        <v>5632086</v>
      </c>
      <c r="F144">
        <v>11468231</v>
      </c>
      <c r="G144" s="17" t="s">
        <v>390</v>
      </c>
      <c r="H144" t="s">
        <v>399</v>
      </c>
    </row>
    <row r="145" spans="1:8">
      <c r="A145" s="17" t="s">
        <v>400</v>
      </c>
      <c r="B145" s="50">
        <v>34040</v>
      </c>
      <c r="C145" s="17" t="s">
        <v>76</v>
      </c>
      <c r="D145" s="17" t="s">
        <v>174</v>
      </c>
      <c r="E145">
        <v>12890752</v>
      </c>
      <c r="F145">
        <v>26248558</v>
      </c>
      <c r="G145" s="17" t="s">
        <v>390</v>
      </c>
      <c r="H145" t="s">
        <v>401</v>
      </c>
    </row>
    <row r="146" spans="1:8">
      <c r="A146" s="17" t="s">
        <v>402</v>
      </c>
      <c r="B146" s="50">
        <v>34054</v>
      </c>
      <c r="C146" s="17" t="s">
        <v>222</v>
      </c>
      <c r="D146" s="17" t="s">
        <v>174</v>
      </c>
      <c r="E146">
        <v>17760754</v>
      </c>
      <c r="F146">
        <v>36165012</v>
      </c>
      <c r="G146" s="17" t="s">
        <v>390</v>
      </c>
      <c r="H146" t="s">
        <v>403</v>
      </c>
    </row>
    <row r="147" spans="1:8">
      <c r="A147" s="17" t="s">
        <v>404</v>
      </c>
      <c r="B147" s="50">
        <v>34061</v>
      </c>
      <c r="C147" s="17" t="s">
        <v>76</v>
      </c>
      <c r="D147" s="17" t="s">
        <v>174</v>
      </c>
      <c r="E147">
        <v>24103594</v>
      </c>
      <c r="F147">
        <v>49080505</v>
      </c>
      <c r="G147" s="17" t="s">
        <v>390</v>
      </c>
      <c r="H147" t="s">
        <v>405</v>
      </c>
    </row>
    <row r="148" spans="1:8">
      <c r="A148" s="17" t="s">
        <v>406</v>
      </c>
      <c r="B148" s="50">
        <v>34075</v>
      </c>
      <c r="C148" s="17" t="s">
        <v>89</v>
      </c>
      <c r="D148" s="17" t="s">
        <v>193</v>
      </c>
      <c r="E148">
        <v>4496583</v>
      </c>
      <c r="F148">
        <v>9156084</v>
      </c>
      <c r="G148" s="17" t="s">
        <v>390</v>
      </c>
      <c r="H148" t="s">
        <v>407</v>
      </c>
    </row>
    <row r="149" spans="1:8">
      <c r="A149" s="17" t="s">
        <v>408</v>
      </c>
      <c r="B149" s="50">
        <v>34082</v>
      </c>
      <c r="C149" s="17" t="s">
        <v>99</v>
      </c>
      <c r="D149" s="17" t="s">
        <v>193</v>
      </c>
      <c r="E149">
        <v>14717851</v>
      </c>
      <c r="F149">
        <v>29968953</v>
      </c>
      <c r="G149" s="17" t="s">
        <v>390</v>
      </c>
      <c r="H149" t="s">
        <v>409</v>
      </c>
    </row>
    <row r="150" spans="1:8">
      <c r="A150" s="17" t="s">
        <v>410</v>
      </c>
      <c r="B150" s="50">
        <v>34117</v>
      </c>
      <c r="C150" s="17" t="s">
        <v>154</v>
      </c>
      <c r="D150" s="17" t="s">
        <v>174</v>
      </c>
      <c r="E150">
        <v>20844907</v>
      </c>
      <c r="F150">
        <v>42445058</v>
      </c>
      <c r="G150" s="17" t="s">
        <v>390</v>
      </c>
      <c r="H150" t="s">
        <v>411</v>
      </c>
    </row>
    <row r="151" spans="1:8">
      <c r="A151" s="17" t="s">
        <v>412</v>
      </c>
      <c r="B151" s="50">
        <v>34124</v>
      </c>
      <c r="C151" s="17" t="s">
        <v>234</v>
      </c>
      <c r="D151" s="17" t="s">
        <v>193</v>
      </c>
      <c r="E151">
        <v>22622537</v>
      </c>
      <c r="F151">
        <v>46064723</v>
      </c>
      <c r="G151" s="17" t="s">
        <v>390</v>
      </c>
      <c r="H151" t="s">
        <v>413</v>
      </c>
    </row>
    <row r="152" spans="1:8">
      <c r="A152" s="17" t="s">
        <v>414</v>
      </c>
      <c r="B152" s="50">
        <v>34124</v>
      </c>
      <c r="C152" s="17" t="s">
        <v>99</v>
      </c>
      <c r="D152" s="17" t="s">
        <v>174</v>
      </c>
      <c r="E152">
        <v>12349549</v>
      </c>
      <c r="F152">
        <v>25146538</v>
      </c>
      <c r="G152" s="17" t="s">
        <v>390</v>
      </c>
      <c r="H152" t="s">
        <v>415</v>
      </c>
    </row>
    <row r="153" spans="1:8">
      <c r="A153" s="17" t="s">
        <v>416</v>
      </c>
      <c r="B153" s="50">
        <v>34129</v>
      </c>
      <c r="C153" s="17" t="s">
        <v>85</v>
      </c>
      <c r="D153" s="17" t="s">
        <v>193</v>
      </c>
      <c r="E153">
        <v>39100956</v>
      </c>
      <c r="F153">
        <v>79618610</v>
      </c>
      <c r="G153" s="17" t="s">
        <v>390</v>
      </c>
      <c r="H153" t="s">
        <v>417</v>
      </c>
    </row>
    <row r="154" spans="1:8">
      <c r="A154" s="17" t="s">
        <v>418</v>
      </c>
      <c r="B154" s="50">
        <v>34152</v>
      </c>
      <c r="C154" s="17" t="s">
        <v>99</v>
      </c>
      <c r="D154" s="17" t="s">
        <v>255</v>
      </c>
      <c r="E154">
        <v>25989889</v>
      </c>
      <c r="F154">
        <v>52921433</v>
      </c>
      <c r="G154" s="17" t="s">
        <v>390</v>
      </c>
      <c r="H154" t="s">
        <v>419</v>
      </c>
    </row>
    <row r="155" spans="1:8">
      <c r="A155" s="17" t="s">
        <v>420</v>
      </c>
      <c r="B155" s="50">
        <v>34166</v>
      </c>
      <c r="C155" s="17" t="s">
        <v>99</v>
      </c>
      <c r="D155" s="17" t="s">
        <v>174</v>
      </c>
      <c r="E155">
        <v>39360491</v>
      </c>
      <c r="F155">
        <v>80147079</v>
      </c>
      <c r="G155" s="17" t="s">
        <v>390</v>
      </c>
      <c r="H155" t="s">
        <v>421</v>
      </c>
    </row>
    <row r="156" spans="1:8">
      <c r="A156" s="17" t="s">
        <v>422</v>
      </c>
      <c r="B156" s="50">
        <v>34173</v>
      </c>
      <c r="C156" s="17" t="s">
        <v>99</v>
      </c>
      <c r="D156" s="17" t="s">
        <v>255</v>
      </c>
      <c r="E156">
        <v>20107504</v>
      </c>
      <c r="F156">
        <v>40943541</v>
      </c>
      <c r="G156" s="17" t="s">
        <v>390</v>
      </c>
      <c r="H156" t="s">
        <v>423</v>
      </c>
    </row>
    <row r="157" spans="1:8">
      <c r="A157" s="17" t="s">
        <v>424</v>
      </c>
      <c r="B157" s="50">
        <v>34187</v>
      </c>
      <c r="C157" s="17" t="s">
        <v>89</v>
      </c>
      <c r="D157" s="17" t="s">
        <v>255</v>
      </c>
      <c r="E157">
        <v>3218882</v>
      </c>
      <c r="F157">
        <v>6554384</v>
      </c>
      <c r="G157" s="17" t="s">
        <v>390</v>
      </c>
      <c r="H157" t="s">
        <v>425</v>
      </c>
    </row>
    <row r="158" spans="1:8">
      <c r="A158" s="17" t="s">
        <v>426</v>
      </c>
      <c r="B158" s="50">
        <v>34208</v>
      </c>
      <c r="C158" s="17" t="s">
        <v>89</v>
      </c>
      <c r="D158" s="17" t="s">
        <v>255</v>
      </c>
      <c r="E158">
        <v>3268203</v>
      </c>
      <c r="F158">
        <v>6654819</v>
      </c>
      <c r="G158" s="17" t="s">
        <v>390</v>
      </c>
      <c r="H158" t="s">
        <v>427</v>
      </c>
    </row>
    <row r="159" spans="1:8">
      <c r="A159" s="17" t="s">
        <v>428</v>
      </c>
      <c r="B159" s="50">
        <v>34220</v>
      </c>
      <c r="C159" s="17" t="s">
        <v>85</v>
      </c>
      <c r="D159" s="17" t="s">
        <v>193</v>
      </c>
      <c r="E159">
        <v>32790064</v>
      </c>
      <c r="F159">
        <v>66768171</v>
      </c>
      <c r="G159" s="17" t="s">
        <v>390</v>
      </c>
      <c r="H159" t="s">
        <v>429</v>
      </c>
    </row>
    <row r="160" spans="1:8">
      <c r="A160" s="17" t="s">
        <v>430</v>
      </c>
      <c r="B160" s="50">
        <v>34222</v>
      </c>
      <c r="C160" s="17" t="s">
        <v>99</v>
      </c>
      <c r="D160" s="17" t="s">
        <v>193</v>
      </c>
      <c r="E160">
        <v>1044824</v>
      </c>
      <c r="F160">
        <v>2127496</v>
      </c>
      <c r="G160" s="17" t="s">
        <v>390</v>
      </c>
      <c r="H160" t="s">
        <v>431</v>
      </c>
    </row>
    <row r="161" spans="1:8">
      <c r="A161" s="17" t="s">
        <v>432</v>
      </c>
      <c r="B161" s="50">
        <v>34236</v>
      </c>
      <c r="C161" s="17" t="s">
        <v>154</v>
      </c>
      <c r="D161" s="17" t="s">
        <v>193</v>
      </c>
      <c r="E161">
        <v>23042200</v>
      </c>
      <c r="F161">
        <v>46919256</v>
      </c>
      <c r="G161" s="17" t="s">
        <v>390</v>
      </c>
      <c r="H161" t="s">
        <v>433</v>
      </c>
    </row>
    <row r="162" spans="1:8">
      <c r="A162" s="17" t="s">
        <v>434</v>
      </c>
      <c r="B162" s="50">
        <v>34243</v>
      </c>
      <c r="C162" s="17" t="s">
        <v>99</v>
      </c>
      <c r="D162" s="17" t="s">
        <v>174</v>
      </c>
      <c r="E162">
        <v>68856263</v>
      </c>
      <c r="F162">
        <v>140392731</v>
      </c>
      <c r="G162" s="17" t="s">
        <v>390</v>
      </c>
      <c r="H162" t="s">
        <v>435</v>
      </c>
    </row>
    <row r="163" spans="1:8">
      <c r="A163" s="17" t="s">
        <v>436</v>
      </c>
      <c r="B163" s="50">
        <v>34255</v>
      </c>
      <c r="C163" s="17" t="s">
        <v>71</v>
      </c>
      <c r="D163" s="17" t="s">
        <v>174</v>
      </c>
      <c r="E163">
        <v>50408318</v>
      </c>
      <c r="F163">
        <v>100026637</v>
      </c>
      <c r="G163" s="17" t="s">
        <v>390</v>
      </c>
      <c r="H163" t="s">
        <v>437</v>
      </c>
    </row>
    <row r="164" spans="1:8">
      <c r="A164" s="17" t="s">
        <v>438</v>
      </c>
      <c r="B164" s="50">
        <v>34285</v>
      </c>
      <c r="C164" s="17" t="s">
        <v>76</v>
      </c>
      <c r="D164" s="17" t="s">
        <v>174</v>
      </c>
      <c r="E164">
        <v>53661805</v>
      </c>
      <c r="F164">
        <v>109310377</v>
      </c>
      <c r="G164" s="17" t="s">
        <v>390</v>
      </c>
      <c r="H164" t="s">
        <v>439</v>
      </c>
    </row>
    <row r="165" spans="1:8">
      <c r="A165" s="17" t="s">
        <v>440</v>
      </c>
      <c r="B165" s="50">
        <v>34313</v>
      </c>
      <c r="C165" s="17" t="s">
        <v>99</v>
      </c>
      <c r="D165" s="17" t="s">
        <v>174</v>
      </c>
      <c r="E165">
        <v>57319029</v>
      </c>
      <c r="F165">
        <v>116965668</v>
      </c>
      <c r="G165" s="17" t="s">
        <v>390</v>
      </c>
      <c r="H165" t="s">
        <v>441</v>
      </c>
    </row>
    <row r="166" spans="1:8">
      <c r="A166" s="17" t="s">
        <v>442</v>
      </c>
      <c r="B166" s="50">
        <v>34328</v>
      </c>
      <c r="C166" s="17" t="s">
        <v>443</v>
      </c>
      <c r="D166" s="17" t="s">
        <v>193</v>
      </c>
      <c r="E166">
        <v>56505065</v>
      </c>
      <c r="F166">
        <v>115781734</v>
      </c>
      <c r="G166" s="17" t="s">
        <v>390</v>
      </c>
      <c r="H166" t="s">
        <v>444</v>
      </c>
    </row>
    <row r="167" spans="1:8">
      <c r="A167" s="17" t="s">
        <v>445</v>
      </c>
      <c r="B167" s="50">
        <v>34341</v>
      </c>
      <c r="C167" s="17" t="s">
        <v>99</v>
      </c>
      <c r="D167" s="17" t="s">
        <v>174</v>
      </c>
      <c r="E167">
        <v>20782439</v>
      </c>
      <c r="F167">
        <v>42940186</v>
      </c>
      <c r="G167" s="17" t="s">
        <v>446</v>
      </c>
      <c r="H167" t="s">
        <v>447</v>
      </c>
    </row>
    <row r="168" spans="1:8">
      <c r="A168" s="17" t="s">
        <v>448</v>
      </c>
      <c r="B168" s="50">
        <v>34341</v>
      </c>
      <c r="C168" s="17" t="s">
        <v>99</v>
      </c>
      <c r="D168" s="17" t="s">
        <v>255</v>
      </c>
      <c r="E168">
        <v>3469493</v>
      </c>
      <c r="F168">
        <v>7168577</v>
      </c>
      <c r="G168" s="17" t="s">
        <v>446</v>
      </c>
      <c r="H168" t="s">
        <v>449</v>
      </c>
    </row>
    <row r="169" spans="1:8">
      <c r="A169" s="17" t="s">
        <v>450</v>
      </c>
      <c r="B169" s="50">
        <v>34348</v>
      </c>
      <c r="C169" s="17" t="s">
        <v>85</v>
      </c>
      <c r="D169" s="17" t="s">
        <v>174</v>
      </c>
      <c r="E169">
        <v>20623071</v>
      </c>
      <c r="F169">
        <v>42610902</v>
      </c>
      <c r="G169" s="17" t="s">
        <v>446</v>
      </c>
      <c r="H169" t="s">
        <v>451</v>
      </c>
    </row>
    <row r="170" spans="1:8">
      <c r="A170" s="17" t="s">
        <v>452</v>
      </c>
      <c r="B170" s="50">
        <v>34362</v>
      </c>
      <c r="C170" s="17" t="s">
        <v>89</v>
      </c>
      <c r="D170" s="17" t="s">
        <v>193</v>
      </c>
      <c r="E170">
        <v>2502551</v>
      </c>
      <c r="F170">
        <v>5170709</v>
      </c>
      <c r="G170" s="17" t="s">
        <v>446</v>
      </c>
      <c r="H170" t="s">
        <v>453</v>
      </c>
    </row>
    <row r="171" spans="1:8">
      <c r="A171" s="17" t="s">
        <v>454</v>
      </c>
      <c r="B171" s="50">
        <v>34376</v>
      </c>
      <c r="C171" s="17" t="s">
        <v>99</v>
      </c>
      <c r="D171" s="17" t="s">
        <v>174</v>
      </c>
      <c r="E171">
        <v>30573770</v>
      </c>
      <c r="F171">
        <v>63170804</v>
      </c>
      <c r="G171" s="17" t="s">
        <v>446</v>
      </c>
      <c r="H171" t="s">
        <v>455</v>
      </c>
    </row>
    <row r="172" spans="1:8">
      <c r="A172" s="17" t="s">
        <v>456</v>
      </c>
      <c r="B172" s="50">
        <v>34397</v>
      </c>
      <c r="C172" s="17" t="s">
        <v>99</v>
      </c>
      <c r="D172" s="17" t="s">
        <v>193</v>
      </c>
      <c r="E172">
        <v>9252349</v>
      </c>
      <c r="F172">
        <v>19116981</v>
      </c>
      <c r="G172" s="17" t="s">
        <v>446</v>
      </c>
      <c r="H172" t="s">
        <v>457</v>
      </c>
    </row>
    <row r="173" spans="1:8">
      <c r="A173" s="17" t="s">
        <v>458</v>
      </c>
      <c r="B173" s="50">
        <v>34402</v>
      </c>
      <c r="C173" s="17" t="s">
        <v>99</v>
      </c>
      <c r="D173" s="17" t="s">
        <v>193</v>
      </c>
      <c r="E173">
        <v>11325885</v>
      </c>
      <c r="F173">
        <v>23401275</v>
      </c>
      <c r="G173" s="17" t="s">
        <v>446</v>
      </c>
      <c r="H173" t="s">
        <v>459</v>
      </c>
    </row>
    <row r="174" spans="1:8">
      <c r="A174" s="17" t="s">
        <v>460</v>
      </c>
      <c r="B174" s="50">
        <v>34418</v>
      </c>
      <c r="C174" s="17" t="s">
        <v>99</v>
      </c>
      <c r="D174" s="17" t="s">
        <v>174</v>
      </c>
      <c r="E174">
        <v>45604206</v>
      </c>
      <c r="F174">
        <v>94226333</v>
      </c>
      <c r="G174" s="17" t="s">
        <v>446</v>
      </c>
      <c r="H174" t="s">
        <v>461</v>
      </c>
    </row>
    <row r="175" spans="1:8">
      <c r="A175" s="17" t="s">
        <v>462</v>
      </c>
      <c r="B175" s="50">
        <v>34432</v>
      </c>
      <c r="C175" s="17" t="s">
        <v>99</v>
      </c>
      <c r="D175" s="17" t="s">
        <v>89</v>
      </c>
      <c r="E175">
        <v>713234</v>
      </c>
      <c r="F175">
        <v>1473665</v>
      </c>
      <c r="G175" s="17" t="s">
        <v>446</v>
      </c>
      <c r="H175" t="s">
        <v>463</v>
      </c>
    </row>
    <row r="176" spans="1:8">
      <c r="A176" s="17" t="s">
        <v>464</v>
      </c>
      <c r="B176" s="50">
        <v>34439</v>
      </c>
      <c r="C176" s="17" t="s">
        <v>76</v>
      </c>
      <c r="D176" s="17" t="s">
        <v>174</v>
      </c>
      <c r="E176">
        <v>8752399</v>
      </c>
      <c r="F176">
        <v>18083994</v>
      </c>
      <c r="G176" s="17" t="s">
        <v>446</v>
      </c>
      <c r="H176" t="s">
        <v>465</v>
      </c>
    </row>
    <row r="177" spans="1:8">
      <c r="A177" s="17" t="s">
        <v>466</v>
      </c>
      <c r="B177" s="50">
        <v>34446</v>
      </c>
      <c r="C177" s="17" t="s">
        <v>99</v>
      </c>
      <c r="D177" s="17" t="s">
        <v>193</v>
      </c>
      <c r="E177">
        <v>8864699</v>
      </c>
      <c r="F177">
        <v>18316030</v>
      </c>
      <c r="G177" s="17" t="s">
        <v>446</v>
      </c>
      <c r="H177" t="s">
        <v>467</v>
      </c>
    </row>
    <row r="178" spans="1:8">
      <c r="A178" s="17" t="s">
        <v>468</v>
      </c>
      <c r="B178" s="50">
        <v>34453</v>
      </c>
      <c r="C178" s="17" t="s">
        <v>85</v>
      </c>
      <c r="D178" s="17" t="s">
        <v>193</v>
      </c>
      <c r="E178">
        <v>50021959</v>
      </c>
      <c r="F178">
        <v>103354194</v>
      </c>
      <c r="G178" s="17" t="s">
        <v>446</v>
      </c>
      <c r="H178" t="s">
        <v>469</v>
      </c>
    </row>
    <row r="179" spans="1:8">
      <c r="A179" s="17" t="s">
        <v>470</v>
      </c>
      <c r="B179" s="50">
        <v>34460</v>
      </c>
      <c r="C179" s="17" t="s">
        <v>154</v>
      </c>
      <c r="D179" s="17" t="s">
        <v>174</v>
      </c>
      <c r="E179">
        <v>11744960</v>
      </c>
      <c r="F179">
        <v>24267154</v>
      </c>
      <c r="G179" s="17" t="s">
        <v>446</v>
      </c>
      <c r="H179" t="s">
        <v>471</v>
      </c>
    </row>
    <row r="180" spans="1:8">
      <c r="A180" s="17" t="s">
        <v>472</v>
      </c>
      <c r="B180" s="50">
        <v>34488</v>
      </c>
      <c r="C180" s="17" t="s">
        <v>99</v>
      </c>
      <c r="D180" s="17" t="s">
        <v>255</v>
      </c>
      <c r="E180">
        <v>24172899</v>
      </c>
      <c r="F180">
        <v>49945474</v>
      </c>
      <c r="G180" s="17" t="s">
        <v>446</v>
      </c>
      <c r="H180" t="s">
        <v>473</v>
      </c>
    </row>
    <row r="181" spans="1:8">
      <c r="A181" s="17" t="s">
        <v>474</v>
      </c>
      <c r="B181" s="50">
        <v>34500</v>
      </c>
      <c r="C181" s="17" t="s">
        <v>76</v>
      </c>
      <c r="D181" s="17" t="s">
        <v>72</v>
      </c>
      <c r="E181">
        <v>422780140</v>
      </c>
      <c r="F181">
        <v>761640898</v>
      </c>
      <c r="G181" s="17" t="s">
        <v>446</v>
      </c>
      <c r="H181" t="s">
        <v>475</v>
      </c>
    </row>
    <row r="182" spans="1:8">
      <c r="A182" s="17" t="s">
        <v>476</v>
      </c>
      <c r="B182" s="50">
        <v>34514</v>
      </c>
      <c r="C182" s="17" t="s">
        <v>222</v>
      </c>
      <c r="D182" s="17" t="s">
        <v>174</v>
      </c>
      <c r="E182">
        <v>30806194</v>
      </c>
      <c r="F182">
        <v>63651027</v>
      </c>
      <c r="G182" s="17" t="s">
        <v>446</v>
      </c>
      <c r="H182" t="s">
        <v>477</v>
      </c>
    </row>
    <row r="183" spans="1:8">
      <c r="A183" s="17" t="s">
        <v>478</v>
      </c>
      <c r="B183" s="50">
        <v>34530</v>
      </c>
      <c r="C183" s="17" t="s">
        <v>99</v>
      </c>
      <c r="D183" s="17" t="s">
        <v>174</v>
      </c>
      <c r="E183">
        <v>50236831</v>
      </c>
      <c r="F183">
        <v>103798152</v>
      </c>
      <c r="G183" s="17" t="s">
        <v>446</v>
      </c>
      <c r="H183" t="s">
        <v>479</v>
      </c>
    </row>
    <row r="184" spans="1:8">
      <c r="A184" s="17" t="s">
        <v>480</v>
      </c>
      <c r="B184" s="50">
        <v>34558</v>
      </c>
      <c r="C184" s="17" t="s">
        <v>99</v>
      </c>
      <c r="D184" s="17" t="s">
        <v>174</v>
      </c>
      <c r="E184">
        <v>28881266</v>
      </c>
      <c r="F184">
        <v>59673787</v>
      </c>
      <c r="G184" s="17" t="s">
        <v>446</v>
      </c>
      <c r="H184" t="s">
        <v>481</v>
      </c>
    </row>
    <row r="185" spans="1:8">
      <c r="A185" s="17" t="s">
        <v>482</v>
      </c>
      <c r="B185" s="50">
        <v>34565</v>
      </c>
      <c r="C185" s="17" t="s">
        <v>234</v>
      </c>
      <c r="D185" s="17" t="s">
        <v>193</v>
      </c>
      <c r="E185">
        <v>19750470</v>
      </c>
      <c r="F185">
        <v>40804816</v>
      </c>
      <c r="G185" s="17" t="s">
        <v>446</v>
      </c>
      <c r="H185" t="s">
        <v>483</v>
      </c>
    </row>
    <row r="186" spans="1:8">
      <c r="A186" s="17" t="s">
        <v>484</v>
      </c>
      <c r="B186" s="50">
        <v>34572</v>
      </c>
      <c r="C186" s="17" t="s">
        <v>99</v>
      </c>
      <c r="D186" s="17" t="s">
        <v>174</v>
      </c>
      <c r="E186">
        <v>10442641</v>
      </c>
      <c r="F186">
        <v>21576332</v>
      </c>
      <c r="G186" s="17" t="s">
        <v>446</v>
      </c>
      <c r="H186" t="s">
        <v>485</v>
      </c>
    </row>
    <row r="187" spans="1:8">
      <c r="A187" s="17" t="s">
        <v>486</v>
      </c>
      <c r="B187" s="50">
        <v>34572</v>
      </c>
      <c r="C187" s="17" t="s">
        <v>99</v>
      </c>
      <c r="D187" s="17" t="s">
        <v>89</v>
      </c>
      <c r="E187">
        <v>60822</v>
      </c>
      <c r="F187">
        <v>125666</v>
      </c>
      <c r="G187" s="17" t="s">
        <v>446</v>
      </c>
      <c r="H187" t="s">
        <v>487</v>
      </c>
    </row>
    <row r="188" spans="1:8">
      <c r="A188" s="17" t="s">
        <v>488</v>
      </c>
      <c r="B188" s="50">
        <v>34579</v>
      </c>
      <c r="C188" s="17" t="s">
        <v>85</v>
      </c>
      <c r="D188" s="17" t="s">
        <v>255</v>
      </c>
      <c r="E188">
        <v>3404935</v>
      </c>
      <c r="F188">
        <v>7035189</v>
      </c>
      <c r="G188" s="17" t="s">
        <v>446</v>
      </c>
      <c r="H188" t="s">
        <v>489</v>
      </c>
    </row>
    <row r="189" spans="1:8">
      <c r="A189" s="17" t="s">
        <v>490</v>
      </c>
      <c r="B189" s="50">
        <v>34591</v>
      </c>
      <c r="C189" s="17" t="s">
        <v>85</v>
      </c>
      <c r="D189" s="17" t="s">
        <v>255</v>
      </c>
      <c r="E189">
        <v>24787282</v>
      </c>
      <c r="F189">
        <v>50840394</v>
      </c>
      <c r="G189" s="17" t="s">
        <v>446</v>
      </c>
      <c r="H189" t="s">
        <v>491</v>
      </c>
    </row>
    <row r="190" spans="1:8">
      <c r="A190" s="17" t="s">
        <v>492</v>
      </c>
      <c r="B190" s="50">
        <v>34600</v>
      </c>
      <c r="C190" s="17" t="s">
        <v>154</v>
      </c>
      <c r="D190" s="17" t="s">
        <v>255</v>
      </c>
      <c r="E190">
        <v>16478900</v>
      </c>
      <c r="F190">
        <v>34048315</v>
      </c>
      <c r="G190" s="17" t="s">
        <v>446</v>
      </c>
      <c r="H190" t="s">
        <v>493</v>
      </c>
    </row>
    <row r="191" spans="1:8">
      <c r="A191" s="17" t="s">
        <v>494</v>
      </c>
      <c r="B191" s="50">
        <v>34607</v>
      </c>
      <c r="C191" s="17" t="s">
        <v>99</v>
      </c>
      <c r="D191" s="17" t="s">
        <v>193</v>
      </c>
      <c r="E191">
        <v>5828466</v>
      </c>
      <c r="F191">
        <v>12042634</v>
      </c>
      <c r="G191" s="17" t="s">
        <v>446</v>
      </c>
      <c r="H191" t="s">
        <v>495</v>
      </c>
    </row>
    <row r="192" spans="1:8">
      <c r="A192" s="17" t="s">
        <v>496</v>
      </c>
      <c r="B192" s="50">
        <v>34628</v>
      </c>
      <c r="C192" s="17" t="s">
        <v>167</v>
      </c>
      <c r="D192" s="17" t="s">
        <v>193</v>
      </c>
      <c r="E192">
        <v>8579626</v>
      </c>
      <c r="F192">
        <v>17727017</v>
      </c>
      <c r="G192" s="17" t="s">
        <v>446</v>
      </c>
      <c r="H192" t="s">
        <v>497</v>
      </c>
    </row>
    <row r="193" spans="1:8">
      <c r="A193" s="17" t="s">
        <v>498</v>
      </c>
      <c r="B193" s="50">
        <v>34635</v>
      </c>
      <c r="C193" s="17" t="s">
        <v>85</v>
      </c>
      <c r="D193" s="17" t="s">
        <v>174</v>
      </c>
      <c r="E193">
        <v>3319344</v>
      </c>
      <c r="F193">
        <v>6858345</v>
      </c>
      <c r="G193" s="17" t="s">
        <v>446</v>
      </c>
      <c r="H193" t="s">
        <v>499</v>
      </c>
    </row>
    <row r="194" spans="1:8">
      <c r="A194" s="17" t="s">
        <v>500</v>
      </c>
      <c r="B194" s="50">
        <v>34649</v>
      </c>
      <c r="C194" s="17" t="s">
        <v>99</v>
      </c>
      <c r="D194" s="17" t="s">
        <v>174</v>
      </c>
      <c r="E194">
        <v>144833357</v>
      </c>
      <c r="F194">
        <v>298369717</v>
      </c>
      <c r="G194" s="17" t="s">
        <v>446</v>
      </c>
      <c r="H194" t="s">
        <v>501</v>
      </c>
    </row>
    <row r="195" spans="1:8">
      <c r="A195" s="17" t="s">
        <v>502</v>
      </c>
      <c r="B195" s="50">
        <v>34661</v>
      </c>
      <c r="C195" s="17" t="s">
        <v>154</v>
      </c>
      <c r="D195" s="17" t="s">
        <v>193</v>
      </c>
      <c r="E195">
        <v>29317886</v>
      </c>
      <c r="F195">
        <v>60321919</v>
      </c>
      <c r="G195" s="17" t="s">
        <v>446</v>
      </c>
      <c r="H195" t="s">
        <v>503</v>
      </c>
    </row>
    <row r="196" spans="1:8">
      <c r="A196" s="17" t="s">
        <v>112</v>
      </c>
      <c r="B196" s="50">
        <v>34693</v>
      </c>
      <c r="C196" s="17" t="s">
        <v>76</v>
      </c>
      <c r="D196" s="17" t="s">
        <v>174</v>
      </c>
      <c r="E196">
        <v>44342956</v>
      </c>
      <c r="F196">
        <v>88930321</v>
      </c>
      <c r="G196" s="17" t="s">
        <v>446</v>
      </c>
      <c r="H196" t="s">
        <v>504</v>
      </c>
    </row>
    <row r="197" spans="1:8">
      <c r="A197" s="17" t="s">
        <v>505</v>
      </c>
      <c r="B197" s="50">
        <v>34705</v>
      </c>
      <c r="C197" s="17" t="s">
        <v>99</v>
      </c>
      <c r="D197" s="17" t="s">
        <v>174</v>
      </c>
      <c r="E197">
        <v>26325256</v>
      </c>
      <c r="F197">
        <v>51016522</v>
      </c>
      <c r="G197" s="17" t="s">
        <v>506</v>
      </c>
      <c r="H197" t="s">
        <v>507</v>
      </c>
    </row>
    <row r="198" spans="1:8">
      <c r="A198" s="17" t="s">
        <v>508</v>
      </c>
      <c r="B198" s="50">
        <v>34719</v>
      </c>
      <c r="C198" s="17" t="s">
        <v>234</v>
      </c>
      <c r="D198" s="17" t="s">
        <v>193</v>
      </c>
      <c r="E198">
        <v>3523909</v>
      </c>
      <c r="F198">
        <v>6829092</v>
      </c>
      <c r="G198" s="17" t="s">
        <v>506</v>
      </c>
      <c r="H198" t="s">
        <v>509</v>
      </c>
    </row>
    <row r="199" spans="1:8">
      <c r="A199" s="17" t="s">
        <v>510</v>
      </c>
      <c r="B199" s="50">
        <v>34726</v>
      </c>
      <c r="C199" s="17" t="s">
        <v>222</v>
      </c>
      <c r="D199" s="17" t="s">
        <v>255</v>
      </c>
      <c r="E199">
        <v>5086578</v>
      </c>
      <c r="F199">
        <v>9857435</v>
      </c>
      <c r="G199" s="17" t="s">
        <v>506</v>
      </c>
      <c r="H199" t="s">
        <v>511</v>
      </c>
    </row>
    <row r="200" spans="1:8">
      <c r="A200" s="17" t="s">
        <v>512</v>
      </c>
      <c r="B200" s="50">
        <v>34733</v>
      </c>
      <c r="C200" s="17" t="s">
        <v>99</v>
      </c>
      <c r="D200" s="17" t="s">
        <v>193</v>
      </c>
      <c r="E200">
        <v>7555256</v>
      </c>
      <c r="F200">
        <v>14641561</v>
      </c>
      <c r="G200" s="17" t="s">
        <v>506</v>
      </c>
      <c r="H200" t="s">
        <v>513</v>
      </c>
    </row>
    <row r="201" spans="1:8">
      <c r="A201" s="17" t="s">
        <v>514</v>
      </c>
      <c r="B201" s="50">
        <v>34747</v>
      </c>
      <c r="C201" s="17" t="s">
        <v>99</v>
      </c>
      <c r="D201" s="17" t="s">
        <v>174</v>
      </c>
      <c r="E201">
        <v>17671310</v>
      </c>
      <c r="F201">
        <v>34245779</v>
      </c>
      <c r="G201" s="17" t="s">
        <v>506</v>
      </c>
      <c r="H201" t="s">
        <v>515</v>
      </c>
    </row>
    <row r="202" spans="1:8">
      <c r="A202" s="17" t="s">
        <v>516</v>
      </c>
      <c r="B202" s="50">
        <v>34761</v>
      </c>
      <c r="C202" s="17" t="s">
        <v>99</v>
      </c>
      <c r="D202" s="17" t="s">
        <v>174</v>
      </c>
      <c r="E202">
        <v>40029009</v>
      </c>
      <c r="F202">
        <v>77573459</v>
      </c>
      <c r="G202" s="17" t="s">
        <v>506</v>
      </c>
      <c r="H202" t="s">
        <v>517</v>
      </c>
    </row>
    <row r="203" spans="1:8">
      <c r="A203" s="17" t="s">
        <v>518</v>
      </c>
      <c r="B203" s="50">
        <v>34761</v>
      </c>
      <c r="C203" s="17" t="s">
        <v>99</v>
      </c>
      <c r="D203" s="17" t="s">
        <v>174</v>
      </c>
      <c r="E203">
        <v>12076989</v>
      </c>
      <c r="F203">
        <v>23404369</v>
      </c>
      <c r="G203" s="17" t="s">
        <v>506</v>
      </c>
      <c r="H203" t="s">
        <v>519</v>
      </c>
    </row>
    <row r="204" spans="1:8">
      <c r="A204" s="17" t="s">
        <v>520</v>
      </c>
      <c r="B204" s="50">
        <v>34782</v>
      </c>
      <c r="C204" s="17" t="s">
        <v>443</v>
      </c>
      <c r="D204" s="17" t="s">
        <v>174</v>
      </c>
      <c r="E204">
        <v>8247627</v>
      </c>
      <c r="F204">
        <v>15983331</v>
      </c>
      <c r="G204" s="17" t="s">
        <v>506</v>
      </c>
      <c r="H204" t="s">
        <v>521</v>
      </c>
    </row>
    <row r="205" spans="1:8">
      <c r="A205" s="17" t="s">
        <v>522</v>
      </c>
      <c r="B205" s="50">
        <v>34786</v>
      </c>
      <c r="C205" s="17" t="s">
        <v>222</v>
      </c>
      <c r="D205" s="17" t="s">
        <v>174</v>
      </c>
      <c r="E205">
        <v>468240</v>
      </c>
      <c r="F205">
        <v>907414</v>
      </c>
      <c r="G205" s="17" t="s">
        <v>506</v>
      </c>
      <c r="H205" t="s">
        <v>523</v>
      </c>
    </row>
    <row r="206" spans="1:8">
      <c r="A206" s="17" t="s">
        <v>524</v>
      </c>
      <c r="B206" s="50">
        <v>34789</v>
      </c>
      <c r="C206" s="17" t="s">
        <v>85</v>
      </c>
      <c r="D206" s="17" t="s">
        <v>255</v>
      </c>
      <c r="E206">
        <v>2461628</v>
      </c>
      <c r="F206">
        <v>4770461</v>
      </c>
      <c r="G206" s="17" t="s">
        <v>506</v>
      </c>
      <c r="H206" t="s">
        <v>525</v>
      </c>
    </row>
    <row r="207" spans="1:8">
      <c r="A207" s="17" t="s">
        <v>526</v>
      </c>
      <c r="B207" s="50">
        <v>34789</v>
      </c>
      <c r="C207" s="17" t="s">
        <v>99</v>
      </c>
      <c r="D207" s="17" t="s">
        <v>193</v>
      </c>
      <c r="E207">
        <v>529135</v>
      </c>
      <c r="F207">
        <v>1025425</v>
      </c>
      <c r="G207" s="17" t="s">
        <v>506</v>
      </c>
      <c r="H207" t="s">
        <v>527</v>
      </c>
    </row>
    <row r="208" spans="1:8">
      <c r="A208" s="17" t="s">
        <v>528</v>
      </c>
      <c r="B208" s="50">
        <v>34796</v>
      </c>
      <c r="C208" s="17" t="s">
        <v>99</v>
      </c>
      <c r="D208" s="17" t="s">
        <v>72</v>
      </c>
      <c r="E208">
        <v>35336439</v>
      </c>
      <c r="F208">
        <v>68479579</v>
      </c>
      <c r="G208" s="17" t="s">
        <v>506</v>
      </c>
      <c r="H208" t="s">
        <v>529</v>
      </c>
    </row>
    <row r="209" spans="1:8">
      <c r="A209" s="17" t="s">
        <v>530</v>
      </c>
      <c r="B209" s="50">
        <v>34810</v>
      </c>
      <c r="C209" s="17" t="s">
        <v>222</v>
      </c>
      <c r="D209" s="17" t="s">
        <v>174</v>
      </c>
      <c r="E209">
        <v>81057016</v>
      </c>
      <c r="F209">
        <v>157082900</v>
      </c>
      <c r="G209" s="17" t="s">
        <v>506</v>
      </c>
      <c r="H209" t="s">
        <v>531</v>
      </c>
    </row>
    <row r="210" spans="1:8">
      <c r="A210" s="17" t="s">
        <v>532</v>
      </c>
      <c r="B210" s="50">
        <v>34831</v>
      </c>
      <c r="C210" s="17" t="s">
        <v>154</v>
      </c>
      <c r="D210" s="17" t="s">
        <v>193</v>
      </c>
      <c r="E210">
        <v>91387195</v>
      </c>
      <c r="F210">
        <v>177102077</v>
      </c>
      <c r="G210" s="17" t="s">
        <v>506</v>
      </c>
      <c r="H210" t="s">
        <v>533</v>
      </c>
    </row>
    <row r="211" spans="1:8">
      <c r="A211" s="17" t="s">
        <v>534</v>
      </c>
      <c r="B211" s="50">
        <v>34845</v>
      </c>
      <c r="C211" s="17" t="s">
        <v>85</v>
      </c>
      <c r="D211" s="17" t="s">
        <v>255</v>
      </c>
      <c r="E211">
        <v>15446532</v>
      </c>
      <c r="F211">
        <v>29934306</v>
      </c>
      <c r="G211" s="17" t="s">
        <v>506</v>
      </c>
      <c r="H211" t="s">
        <v>535</v>
      </c>
    </row>
    <row r="212" spans="1:8">
      <c r="A212" s="17" t="s">
        <v>536</v>
      </c>
      <c r="B212" s="50">
        <v>34860</v>
      </c>
      <c r="C212" s="17" t="s">
        <v>76</v>
      </c>
      <c r="D212" s="17" t="s">
        <v>72</v>
      </c>
      <c r="E212">
        <v>141579773</v>
      </c>
      <c r="F212">
        <v>274370957</v>
      </c>
      <c r="G212" s="17" t="s">
        <v>506</v>
      </c>
      <c r="H212" t="s">
        <v>537</v>
      </c>
    </row>
    <row r="213" spans="1:8">
      <c r="A213" s="17" t="s">
        <v>538</v>
      </c>
      <c r="B213" s="50">
        <v>34880</v>
      </c>
      <c r="C213" s="17" t="s">
        <v>154</v>
      </c>
      <c r="D213" s="17" t="s">
        <v>193</v>
      </c>
      <c r="E213">
        <v>34687912</v>
      </c>
      <c r="F213">
        <v>67222776</v>
      </c>
      <c r="G213" s="17" t="s">
        <v>506</v>
      </c>
      <c r="H213" t="s">
        <v>539</v>
      </c>
    </row>
    <row r="214" spans="1:8">
      <c r="A214" s="17" t="s">
        <v>540</v>
      </c>
      <c r="B214" s="50">
        <v>34908</v>
      </c>
      <c r="C214" s="17" t="s">
        <v>76</v>
      </c>
      <c r="D214" s="17" t="s">
        <v>174</v>
      </c>
      <c r="E214">
        <v>24670346</v>
      </c>
      <c r="F214">
        <v>47809421</v>
      </c>
      <c r="G214" s="17" t="s">
        <v>506</v>
      </c>
      <c r="H214" t="s">
        <v>541</v>
      </c>
    </row>
    <row r="215" spans="1:8">
      <c r="A215" s="17" t="s">
        <v>542</v>
      </c>
      <c r="B215" s="50">
        <v>34922</v>
      </c>
      <c r="C215" s="17" t="s">
        <v>85</v>
      </c>
      <c r="D215" s="17" t="s">
        <v>193</v>
      </c>
      <c r="E215">
        <v>84919401</v>
      </c>
      <c r="F215">
        <v>164552293</v>
      </c>
      <c r="G215" s="17" t="s">
        <v>506</v>
      </c>
      <c r="H215" t="s">
        <v>543</v>
      </c>
    </row>
    <row r="216" spans="1:8">
      <c r="A216" s="17" t="s">
        <v>544</v>
      </c>
      <c r="B216" s="50">
        <v>34922</v>
      </c>
      <c r="C216" s="17" t="s">
        <v>76</v>
      </c>
      <c r="D216" s="17" t="s">
        <v>174</v>
      </c>
      <c r="E216">
        <v>13406717</v>
      </c>
      <c r="F216">
        <v>25981285</v>
      </c>
      <c r="G216" s="17" t="s">
        <v>506</v>
      </c>
      <c r="H216" t="s">
        <v>545</v>
      </c>
    </row>
    <row r="217" spans="1:8">
      <c r="A217" s="17" t="s">
        <v>546</v>
      </c>
      <c r="B217" s="50">
        <v>34950</v>
      </c>
      <c r="C217" s="17" t="s">
        <v>234</v>
      </c>
      <c r="D217" s="17" t="s">
        <v>193</v>
      </c>
      <c r="E217">
        <v>5762795</v>
      </c>
      <c r="F217">
        <v>11167895</v>
      </c>
      <c r="G217" s="17" t="s">
        <v>506</v>
      </c>
      <c r="H217" t="s">
        <v>547</v>
      </c>
    </row>
    <row r="218" spans="1:8">
      <c r="A218" s="17" t="s">
        <v>548</v>
      </c>
      <c r="B218" s="50">
        <v>34957</v>
      </c>
      <c r="C218" s="17" t="s">
        <v>85</v>
      </c>
      <c r="D218" s="17" t="s">
        <v>174</v>
      </c>
      <c r="E218">
        <v>7929000</v>
      </c>
      <c r="F218">
        <v>15365850</v>
      </c>
      <c r="G218" s="17" t="s">
        <v>506</v>
      </c>
      <c r="H218" t="s">
        <v>549</v>
      </c>
    </row>
    <row r="219" spans="1:8">
      <c r="A219" s="17" t="s">
        <v>550</v>
      </c>
      <c r="B219" s="50">
        <v>34971</v>
      </c>
      <c r="C219" s="17" t="s">
        <v>99</v>
      </c>
      <c r="D219" s="17" t="s">
        <v>174</v>
      </c>
      <c r="E219">
        <v>17736619</v>
      </c>
      <c r="F219">
        <v>34372339</v>
      </c>
      <c r="G219" s="17" t="s">
        <v>506</v>
      </c>
      <c r="H219" t="s">
        <v>551</v>
      </c>
    </row>
    <row r="220" spans="1:8">
      <c r="A220" s="17" t="s">
        <v>552</v>
      </c>
      <c r="B220" s="50">
        <v>34976</v>
      </c>
      <c r="C220" s="17" t="s">
        <v>85</v>
      </c>
      <c r="D220" s="17" t="s">
        <v>193</v>
      </c>
      <c r="E220">
        <v>24120194</v>
      </c>
      <c r="F220">
        <v>46741467</v>
      </c>
      <c r="G220" s="17" t="s">
        <v>506</v>
      </c>
      <c r="H220" t="s">
        <v>553</v>
      </c>
    </row>
    <row r="221" spans="1:8">
      <c r="A221" s="17" t="s">
        <v>554</v>
      </c>
      <c r="B221" s="50">
        <v>34985</v>
      </c>
      <c r="C221" s="17" t="s">
        <v>85</v>
      </c>
      <c r="D221" s="17" t="s">
        <v>193</v>
      </c>
      <c r="E221">
        <v>10359006</v>
      </c>
      <c r="F221">
        <v>20075033</v>
      </c>
      <c r="G221" s="17" t="s">
        <v>506</v>
      </c>
      <c r="H221" t="s">
        <v>555</v>
      </c>
    </row>
    <row r="222" spans="1:8">
      <c r="A222" s="17" t="s">
        <v>556</v>
      </c>
      <c r="B222" s="50">
        <v>34985</v>
      </c>
      <c r="C222" s="17" t="s">
        <v>85</v>
      </c>
      <c r="D222" s="17" t="s">
        <v>193</v>
      </c>
      <c r="E222">
        <v>293274</v>
      </c>
      <c r="F222">
        <v>568342</v>
      </c>
      <c r="G222" s="17" t="s">
        <v>506</v>
      </c>
      <c r="H222" t="s">
        <v>557</v>
      </c>
    </row>
    <row r="223" spans="1:8">
      <c r="A223" s="17" t="s">
        <v>558</v>
      </c>
      <c r="B223" s="50">
        <v>34999</v>
      </c>
      <c r="C223" s="17" t="s">
        <v>85</v>
      </c>
      <c r="D223" s="17" t="s">
        <v>255</v>
      </c>
      <c r="E223">
        <v>30833914</v>
      </c>
      <c r="F223">
        <v>59727216</v>
      </c>
      <c r="G223" s="17" t="s">
        <v>506</v>
      </c>
      <c r="H223" t="s">
        <v>559</v>
      </c>
    </row>
    <row r="224" spans="1:8">
      <c r="A224" s="17" t="s">
        <v>560</v>
      </c>
      <c r="B224" s="50">
        <v>35025</v>
      </c>
      <c r="C224" s="17" t="s">
        <v>76</v>
      </c>
      <c r="D224" s="17" t="s">
        <v>72</v>
      </c>
      <c r="E224">
        <v>191796233</v>
      </c>
      <c r="F224">
        <v>370409631</v>
      </c>
      <c r="G224" s="17" t="s">
        <v>506</v>
      </c>
      <c r="H224" t="s">
        <v>561</v>
      </c>
    </row>
    <row r="225" spans="1:8">
      <c r="A225" s="17" t="s">
        <v>562</v>
      </c>
      <c r="B225" s="50">
        <v>35041</v>
      </c>
      <c r="C225" s="17" t="s">
        <v>99</v>
      </c>
      <c r="D225" s="17" t="s">
        <v>174</v>
      </c>
      <c r="E225">
        <v>76578911</v>
      </c>
      <c r="F225">
        <v>147658438</v>
      </c>
      <c r="G225" s="17" t="s">
        <v>506</v>
      </c>
      <c r="H225" t="s">
        <v>563</v>
      </c>
    </row>
    <row r="226" spans="1:8">
      <c r="A226" s="17" t="s">
        <v>564</v>
      </c>
      <c r="B226" s="50">
        <v>35053</v>
      </c>
      <c r="C226" s="17" t="s">
        <v>85</v>
      </c>
      <c r="D226" s="17" t="s">
        <v>193</v>
      </c>
      <c r="E226">
        <v>13668249</v>
      </c>
      <c r="F226">
        <v>26302005</v>
      </c>
      <c r="G226" s="17" t="s">
        <v>506</v>
      </c>
      <c r="H226" t="s">
        <v>565</v>
      </c>
    </row>
    <row r="227" spans="1:8">
      <c r="A227" s="17" t="s">
        <v>566</v>
      </c>
      <c r="B227" s="50">
        <v>35055</v>
      </c>
      <c r="C227" s="17" t="s">
        <v>76</v>
      </c>
      <c r="D227" s="17" t="s">
        <v>174</v>
      </c>
      <c r="E227">
        <v>23837227</v>
      </c>
      <c r="F227">
        <v>45911517</v>
      </c>
      <c r="G227" s="17" t="s">
        <v>506</v>
      </c>
      <c r="H227" t="s">
        <v>567</v>
      </c>
    </row>
    <row r="228" spans="1:8">
      <c r="A228" s="17" t="s">
        <v>568</v>
      </c>
      <c r="B228" s="50">
        <v>35062</v>
      </c>
      <c r="C228" s="17" t="s">
        <v>85</v>
      </c>
      <c r="D228" s="17" t="s">
        <v>174</v>
      </c>
      <c r="E228">
        <v>82582604</v>
      </c>
      <c r="F228">
        <v>157508868</v>
      </c>
      <c r="G228" s="17" t="s">
        <v>506</v>
      </c>
      <c r="H228" t="s">
        <v>569</v>
      </c>
    </row>
    <row r="229" spans="1:8">
      <c r="A229" s="17" t="s">
        <v>570</v>
      </c>
      <c r="B229" s="50">
        <v>35097</v>
      </c>
      <c r="C229" s="17" t="s">
        <v>76</v>
      </c>
      <c r="D229" s="17" t="s">
        <v>255</v>
      </c>
      <c r="E229">
        <v>10229300</v>
      </c>
      <c r="F229">
        <v>19509726</v>
      </c>
      <c r="G229" s="17" t="s">
        <v>571</v>
      </c>
      <c r="H229" t="s">
        <v>572</v>
      </c>
    </row>
    <row r="230" spans="1:8">
      <c r="A230" s="17" t="s">
        <v>573</v>
      </c>
      <c r="B230" s="50">
        <v>35111</v>
      </c>
      <c r="C230" s="17" t="s">
        <v>76</v>
      </c>
      <c r="D230" s="17" t="s">
        <v>72</v>
      </c>
      <c r="E230">
        <v>34327391</v>
      </c>
      <c r="F230">
        <v>65470567</v>
      </c>
      <c r="G230" s="17" t="s">
        <v>571</v>
      </c>
      <c r="H230" t="s">
        <v>574</v>
      </c>
    </row>
    <row r="231" spans="1:8">
      <c r="A231" s="17" t="s">
        <v>575</v>
      </c>
      <c r="B231" s="50">
        <v>35111</v>
      </c>
      <c r="C231" s="17" t="s">
        <v>222</v>
      </c>
      <c r="D231" s="17" t="s">
        <v>255</v>
      </c>
      <c r="E231">
        <v>12805071</v>
      </c>
      <c r="F231">
        <v>24422334</v>
      </c>
      <c r="G231" s="17" t="s">
        <v>571</v>
      </c>
      <c r="H231" t="s">
        <v>576</v>
      </c>
    </row>
    <row r="232" spans="1:8">
      <c r="A232" s="17" t="s">
        <v>577</v>
      </c>
      <c r="B232" s="50">
        <v>35118</v>
      </c>
      <c r="C232" s="17" t="s">
        <v>85</v>
      </c>
      <c r="D232" s="17" t="s">
        <v>255</v>
      </c>
      <c r="E232">
        <v>8642118</v>
      </c>
      <c r="F232">
        <v>16482589</v>
      </c>
      <c r="G232" s="17" t="s">
        <v>571</v>
      </c>
      <c r="H232" t="s">
        <v>578</v>
      </c>
    </row>
    <row r="233" spans="1:8">
      <c r="A233" s="17" t="s">
        <v>579</v>
      </c>
      <c r="B233" s="50">
        <v>35125</v>
      </c>
      <c r="C233" s="17" t="s">
        <v>85</v>
      </c>
      <c r="D233" s="17" t="s">
        <v>255</v>
      </c>
      <c r="E233">
        <v>51045801</v>
      </c>
      <c r="F233">
        <v>97356578</v>
      </c>
      <c r="G233" s="17" t="s">
        <v>571</v>
      </c>
      <c r="H233" t="s">
        <v>580</v>
      </c>
    </row>
    <row r="234" spans="1:8">
      <c r="A234" s="17" t="s">
        <v>581</v>
      </c>
      <c r="B234" s="50">
        <v>35132</v>
      </c>
      <c r="C234" s="17" t="s">
        <v>76</v>
      </c>
      <c r="D234" s="17" t="s">
        <v>72</v>
      </c>
      <c r="E234">
        <v>32709423</v>
      </c>
      <c r="F234">
        <v>62384706</v>
      </c>
      <c r="G234" s="17" t="s">
        <v>571</v>
      </c>
      <c r="H234" t="s">
        <v>582</v>
      </c>
    </row>
    <row r="235" spans="1:8">
      <c r="A235" s="17" t="s">
        <v>583</v>
      </c>
      <c r="B235" s="50">
        <v>35139</v>
      </c>
      <c r="C235" s="17" t="s">
        <v>222</v>
      </c>
      <c r="D235" s="17" t="s">
        <v>255</v>
      </c>
      <c r="E235">
        <v>1078555</v>
      </c>
      <c r="F235">
        <v>2057055</v>
      </c>
      <c r="G235" s="17" t="s">
        <v>571</v>
      </c>
      <c r="H235" t="s">
        <v>584</v>
      </c>
    </row>
    <row r="236" spans="1:8">
      <c r="A236" s="17" t="s">
        <v>585</v>
      </c>
      <c r="B236" s="50">
        <v>35146</v>
      </c>
      <c r="C236" s="17" t="s">
        <v>99</v>
      </c>
      <c r="D236" s="17" t="s">
        <v>174</v>
      </c>
      <c r="E236">
        <v>1029731</v>
      </c>
      <c r="F236">
        <v>1963937</v>
      </c>
      <c r="G236" s="17" t="s">
        <v>571</v>
      </c>
      <c r="H236" t="s">
        <v>586</v>
      </c>
    </row>
    <row r="237" spans="1:8">
      <c r="A237" s="17" t="s">
        <v>587</v>
      </c>
      <c r="B237" s="50">
        <v>35167</v>
      </c>
      <c r="C237" s="17" t="s">
        <v>76</v>
      </c>
      <c r="D237" s="17" t="s">
        <v>174</v>
      </c>
      <c r="E237">
        <v>28921264</v>
      </c>
      <c r="F237">
        <v>55159783</v>
      </c>
      <c r="G237" s="17" t="s">
        <v>571</v>
      </c>
      <c r="H237" t="s">
        <v>588</v>
      </c>
    </row>
    <row r="238" spans="1:8">
      <c r="A238" s="17" t="s">
        <v>589</v>
      </c>
      <c r="B238" s="50">
        <v>35174</v>
      </c>
      <c r="C238" s="17" t="s">
        <v>99</v>
      </c>
      <c r="D238" s="17" t="s">
        <v>255</v>
      </c>
      <c r="E238">
        <v>9240378</v>
      </c>
      <c r="F238">
        <v>17623615</v>
      </c>
      <c r="G238" s="17" t="s">
        <v>571</v>
      </c>
      <c r="H238" t="s">
        <v>590</v>
      </c>
    </row>
    <row r="239" spans="1:8">
      <c r="A239" s="17" t="s">
        <v>591</v>
      </c>
      <c r="B239" s="50">
        <v>35188</v>
      </c>
      <c r="C239" s="17" t="s">
        <v>85</v>
      </c>
      <c r="D239" s="17" t="s">
        <v>193</v>
      </c>
      <c r="E239">
        <v>5857534</v>
      </c>
      <c r="F239">
        <v>11171714</v>
      </c>
      <c r="G239" s="17" t="s">
        <v>571</v>
      </c>
      <c r="H239" t="s">
        <v>592</v>
      </c>
    </row>
    <row r="240" spans="1:8">
      <c r="A240" s="17" t="s">
        <v>593</v>
      </c>
      <c r="B240" s="50">
        <v>35195</v>
      </c>
      <c r="C240" s="17" t="s">
        <v>85</v>
      </c>
      <c r="D240" s="17" t="s">
        <v>255</v>
      </c>
      <c r="E240">
        <v>21930418</v>
      </c>
      <c r="F240">
        <v>41826566</v>
      </c>
      <c r="G240" s="17" t="s">
        <v>571</v>
      </c>
      <c r="H240" t="s">
        <v>594</v>
      </c>
    </row>
    <row r="241" spans="1:8">
      <c r="A241" s="17" t="s">
        <v>595</v>
      </c>
      <c r="B241" s="50">
        <v>35209</v>
      </c>
      <c r="C241" s="17" t="s">
        <v>99</v>
      </c>
      <c r="D241" s="17" t="s">
        <v>255</v>
      </c>
      <c r="E241">
        <v>26936265</v>
      </c>
      <c r="F241">
        <v>51373912</v>
      </c>
      <c r="G241" s="17" t="s">
        <v>571</v>
      </c>
      <c r="H241" t="s">
        <v>596</v>
      </c>
    </row>
    <row r="242" spans="1:8">
      <c r="A242" s="17" t="s">
        <v>597</v>
      </c>
      <c r="B242" s="50">
        <v>35216</v>
      </c>
      <c r="C242" s="17" t="s">
        <v>99</v>
      </c>
      <c r="D242" s="17" t="s">
        <v>255</v>
      </c>
      <c r="E242">
        <v>31369401</v>
      </c>
      <c r="F242">
        <v>59828966</v>
      </c>
      <c r="G242" s="17" t="s">
        <v>571</v>
      </c>
      <c r="H242" t="s">
        <v>598</v>
      </c>
    </row>
    <row r="243" spans="1:8">
      <c r="A243" s="17" t="s">
        <v>599</v>
      </c>
      <c r="B243" s="50">
        <v>35223</v>
      </c>
      <c r="C243" s="17" t="s">
        <v>154</v>
      </c>
      <c r="D243" s="17" t="s">
        <v>193</v>
      </c>
      <c r="E243">
        <v>134069511</v>
      </c>
      <c r="F243">
        <v>255702705</v>
      </c>
      <c r="G243" s="17" t="s">
        <v>571</v>
      </c>
      <c r="H243" t="s">
        <v>600</v>
      </c>
    </row>
    <row r="244" spans="1:8">
      <c r="A244" s="17" t="s">
        <v>601</v>
      </c>
      <c r="B244" s="50">
        <v>35237</v>
      </c>
      <c r="C244" s="17" t="s">
        <v>76</v>
      </c>
      <c r="D244" s="17" t="s">
        <v>72</v>
      </c>
      <c r="E244">
        <v>100138851</v>
      </c>
      <c r="F244">
        <v>190988799</v>
      </c>
      <c r="G244" s="17" t="s">
        <v>571</v>
      </c>
      <c r="H244" t="s">
        <v>602</v>
      </c>
    </row>
    <row r="245" spans="1:8">
      <c r="A245" s="17" t="s">
        <v>603</v>
      </c>
      <c r="B245" s="50">
        <v>35251</v>
      </c>
      <c r="C245" s="17" t="s">
        <v>85</v>
      </c>
      <c r="D245" s="17" t="s">
        <v>174</v>
      </c>
      <c r="E245">
        <v>104636382</v>
      </c>
      <c r="F245">
        <v>199559799</v>
      </c>
      <c r="G245" s="17" t="s">
        <v>571</v>
      </c>
      <c r="H245" t="s">
        <v>604</v>
      </c>
    </row>
    <row r="246" spans="1:8">
      <c r="A246" s="17" t="s">
        <v>605</v>
      </c>
      <c r="B246" s="50">
        <v>35263</v>
      </c>
      <c r="C246" s="17" t="s">
        <v>99</v>
      </c>
      <c r="D246" s="17" t="s">
        <v>174</v>
      </c>
      <c r="E246">
        <v>18880508</v>
      </c>
      <c r="F246">
        <v>36009655</v>
      </c>
      <c r="G246" s="17" t="s">
        <v>571</v>
      </c>
      <c r="H246" t="s">
        <v>606</v>
      </c>
    </row>
    <row r="247" spans="1:8">
      <c r="A247" s="17" t="s">
        <v>607</v>
      </c>
      <c r="B247" s="50">
        <v>35286</v>
      </c>
      <c r="C247" s="17" t="s">
        <v>85</v>
      </c>
      <c r="D247" s="17" t="s">
        <v>255</v>
      </c>
      <c r="E247">
        <v>58617334</v>
      </c>
      <c r="F247">
        <v>111792852</v>
      </c>
      <c r="G247" s="17" t="s">
        <v>571</v>
      </c>
      <c r="H247" t="s">
        <v>608</v>
      </c>
    </row>
    <row r="248" spans="1:8">
      <c r="A248" s="17" t="s">
        <v>609</v>
      </c>
      <c r="B248" s="50">
        <v>35307</v>
      </c>
      <c r="C248" s="17" t="s">
        <v>99</v>
      </c>
      <c r="D248" s="17" t="s">
        <v>174</v>
      </c>
      <c r="E248">
        <v>26465920</v>
      </c>
      <c r="F248">
        <v>50465108</v>
      </c>
      <c r="G248" s="17" t="s">
        <v>571</v>
      </c>
      <c r="H248" t="s">
        <v>610</v>
      </c>
    </row>
    <row r="249" spans="1:8">
      <c r="A249" s="17" t="s">
        <v>611</v>
      </c>
      <c r="B249" s="50">
        <v>35321</v>
      </c>
      <c r="C249" s="17" t="s">
        <v>234</v>
      </c>
      <c r="D249" s="17" t="s">
        <v>193</v>
      </c>
      <c r="E249">
        <v>8538318</v>
      </c>
      <c r="F249">
        <v>16284619</v>
      </c>
      <c r="G249" s="17" t="s">
        <v>571</v>
      </c>
      <c r="H249" t="s">
        <v>612</v>
      </c>
    </row>
    <row r="250" spans="1:8">
      <c r="A250" s="17" t="s">
        <v>613</v>
      </c>
      <c r="B250" s="50">
        <v>35342</v>
      </c>
      <c r="C250" s="17" t="s">
        <v>99</v>
      </c>
      <c r="D250" s="17" t="s">
        <v>174</v>
      </c>
      <c r="E250">
        <v>22936273</v>
      </c>
      <c r="F250">
        <v>43713554</v>
      </c>
      <c r="G250" s="17" t="s">
        <v>571</v>
      </c>
      <c r="H250" t="s">
        <v>614</v>
      </c>
    </row>
    <row r="251" spans="1:8">
      <c r="A251" s="17" t="s">
        <v>615</v>
      </c>
      <c r="B251" s="50">
        <v>35363</v>
      </c>
      <c r="C251" s="17" t="s">
        <v>99</v>
      </c>
      <c r="D251" s="17" t="s">
        <v>255</v>
      </c>
      <c r="E251">
        <v>12772657</v>
      </c>
      <c r="F251">
        <v>24333094</v>
      </c>
      <c r="G251" s="17" t="s">
        <v>571</v>
      </c>
      <c r="H251" t="s">
        <v>616</v>
      </c>
    </row>
    <row r="252" spans="1:8">
      <c r="A252" s="17" t="s">
        <v>617</v>
      </c>
      <c r="B252" s="50">
        <v>35377</v>
      </c>
      <c r="C252" s="17" t="s">
        <v>154</v>
      </c>
      <c r="D252" s="17" t="s">
        <v>193</v>
      </c>
      <c r="E252">
        <v>136492681</v>
      </c>
      <c r="F252">
        <v>259807820</v>
      </c>
      <c r="G252" s="17" t="s">
        <v>571</v>
      </c>
      <c r="H252" t="s">
        <v>618</v>
      </c>
    </row>
    <row r="253" spans="1:8">
      <c r="A253" s="17" t="s">
        <v>619</v>
      </c>
      <c r="B253" s="50">
        <v>35389</v>
      </c>
      <c r="C253" s="17" t="s">
        <v>89</v>
      </c>
      <c r="D253" s="17" t="s">
        <v>193</v>
      </c>
      <c r="E253">
        <v>34368</v>
      </c>
      <c r="F253">
        <v>65543</v>
      </c>
      <c r="G253" s="17" t="s">
        <v>571</v>
      </c>
      <c r="H253" t="s">
        <v>620</v>
      </c>
    </row>
    <row r="254" spans="1:8">
      <c r="A254" s="17" t="s">
        <v>98</v>
      </c>
      <c r="B254" s="50">
        <v>35396</v>
      </c>
      <c r="C254" s="17" t="s">
        <v>99</v>
      </c>
      <c r="D254" s="17" t="s">
        <v>72</v>
      </c>
      <c r="E254">
        <v>136189294</v>
      </c>
      <c r="F254">
        <v>258728898</v>
      </c>
      <c r="G254" s="17" t="s">
        <v>571</v>
      </c>
      <c r="H254" t="s">
        <v>621</v>
      </c>
    </row>
    <row r="255" spans="1:8">
      <c r="A255" s="17" t="s">
        <v>622</v>
      </c>
      <c r="B255" s="50">
        <v>35412</v>
      </c>
      <c r="C255" s="17" t="s">
        <v>85</v>
      </c>
      <c r="D255" s="17" t="s">
        <v>174</v>
      </c>
      <c r="E255">
        <v>48102795</v>
      </c>
      <c r="F255">
        <v>91076877</v>
      </c>
      <c r="G255" s="17" t="s">
        <v>571</v>
      </c>
      <c r="H255" t="s">
        <v>623</v>
      </c>
    </row>
    <row r="256" spans="1:8">
      <c r="A256" s="17" t="s">
        <v>624</v>
      </c>
      <c r="B256" s="50">
        <v>35424</v>
      </c>
      <c r="C256" s="17" t="s">
        <v>71</v>
      </c>
      <c r="D256" s="17" t="s">
        <v>174</v>
      </c>
      <c r="E256">
        <v>50047179</v>
      </c>
      <c r="F256">
        <v>92077628</v>
      </c>
      <c r="G256" s="17" t="s">
        <v>571</v>
      </c>
      <c r="H256" t="s">
        <v>625</v>
      </c>
    </row>
    <row r="257" spans="1:8">
      <c r="A257" s="17" t="s">
        <v>626</v>
      </c>
      <c r="B257" s="50">
        <v>35447</v>
      </c>
      <c r="C257" s="17" t="s">
        <v>154</v>
      </c>
      <c r="D257" s="17" t="s">
        <v>193</v>
      </c>
      <c r="E257">
        <v>32017895</v>
      </c>
      <c r="F257">
        <v>58804106</v>
      </c>
      <c r="G257" s="17" t="s">
        <v>627</v>
      </c>
      <c r="H257" t="s">
        <v>628</v>
      </c>
    </row>
    <row r="258" spans="1:8">
      <c r="A258" s="17" t="s">
        <v>629</v>
      </c>
      <c r="B258" s="50">
        <v>35454</v>
      </c>
      <c r="C258" s="17" t="s">
        <v>85</v>
      </c>
      <c r="D258" s="17" t="s">
        <v>255</v>
      </c>
      <c r="E258">
        <v>590817</v>
      </c>
      <c r="F258">
        <v>1085093</v>
      </c>
      <c r="G258" s="17" t="s">
        <v>627</v>
      </c>
      <c r="H258" t="s">
        <v>630</v>
      </c>
    </row>
    <row r="259" spans="1:8">
      <c r="A259" s="17" t="s">
        <v>631</v>
      </c>
      <c r="B259" s="50">
        <v>35461</v>
      </c>
      <c r="C259" s="17" t="s">
        <v>234</v>
      </c>
      <c r="D259" s="17" t="s">
        <v>193</v>
      </c>
      <c r="E259">
        <v>2154540</v>
      </c>
      <c r="F259">
        <v>3957025</v>
      </c>
      <c r="G259" s="17" t="s">
        <v>627</v>
      </c>
      <c r="H259" t="s">
        <v>632</v>
      </c>
    </row>
    <row r="260" spans="1:8">
      <c r="A260" s="17" t="s">
        <v>633</v>
      </c>
      <c r="B260" s="50">
        <v>35475</v>
      </c>
      <c r="C260" s="17" t="s">
        <v>99</v>
      </c>
      <c r="D260" s="17" t="s">
        <v>174</v>
      </c>
      <c r="E260">
        <v>18301828</v>
      </c>
      <c r="F260">
        <v>33613158</v>
      </c>
      <c r="G260" s="17" t="s">
        <v>627</v>
      </c>
      <c r="H260" t="s">
        <v>634</v>
      </c>
    </row>
    <row r="261" spans="1:8">
      <c r="A261" s="17" t="s">
        <v>635</v>
      </c>
      <c r="B261" s="50">
        <v>35496</v>
      </c>
      <c r="C261" s="17" t="s">
        <v>99</v>
      </c>
      <c r="D261" s="17" t="s">
        <v>174</v>
      </c>
      <c r="E261">
        <v>59925026</v>
      </c>
      <c r="F261">
        <v>110058379</v>
      </c>
      <c r="G261" s="17" t="s">
        <v>627</v>
      </c>
      <c r="H261" t="s">
        <v>636</v>
      </c>
    </row>
    <row r="262" spans="1:8">
      <c r="A262" s="17" t="s">
        <v>637</v>
      </c>
      <c r="B262" s="50">
        <v>35517</v>
      </c>
      <c r="C262" s="17" t="s">
        <v>99</v>
      </c>
      <c r="D262" s="17" t="s">
        <v>255</v>
      </c>
      <c r="E262">
        <v>14765099</v>
      </c>
      <c r="F262">
        <v>27117599</v>
      </c>
      <c r="G262" s="17" t="s">
        <v>627</v>
      </c>
      <c r="H262" t="s">
        <v>638</v>
      </c>
    </row>
    <row r="263" spans="1:8">
      <c r="A263" s="17" t="s">
        <v>639</v>
      </c>
      <c r="B263" s="50">
        <v>35531</v>
      </c>
      <c r="C263" s="17" t="s">
        <v>640</v>
      </c>
      <c r="D263" s="17" t="s">
        <v>193</v>
      </c>
      <c r="E263">
        <v>28084357</v>
      </c>
      <c r="F263">
        <v>51579764</v>
      </c>
      <c r="G263" s="17" t="s">
        <v>627</v>
      </c>
      <c r="H263" t="s">
        <v>641</v>
      </c>
    </row>
    <row r="264" spans="1:8">
      <c r="A264" s="17" t="s">
        <v>642</v>
      </c>
      <c r="B264" s="50">
        <v>35545</v>
      </c>
      <c r="C264" s="17" t="s">
        <v>99</v>
      </c>
      <c r="D264" s="17" t="s">
        <v>193</v>
      </c>
      <c r="E264">
        <v>29235353</v>
      </c>
      <c r="F264">
        <v>53693680</v>
      </c>
      <c r="G264" s="17" t="s">
        <v>627</v>
      </c>
      <c r="H264" t="s">
        <v>643</v>
      </c>
    </row>
    <row r="265" spans="1:8">
      <c r="A265" s="17" t="s">
        <v>644</v>
      </c>
      <c r="B265" s="50">
        <v>35580</v>
      </c>
      <c r="C265" s="17" t="s">
        <v>99</v>
      </c>
      <c r="D265" s="17" t="s">
        <v>174</v>
      </c>
      <c r="E265">
        <v>19745922</v>
      </c>
      <c r="F265">
        <v>36265379</v>
      </c>
      <c r="G265" s="17" t="s">
        <v>627</v>
      </c>
      <c r="H265" t="s">
        <v>645</v>
      </c>
    </row>
    <row r="266" spans="1:8">
      <c r="A266" s="17" t="s">
        <v>646</v>
      </c>
      <c r="B266" s="50">
        <v>35587</v>
      </c>
      <c r="C266" s="17" t="s">
        <v>154</v>
      </c>
      <c r="D266" s="17" t="s">
        <v>193</v>
      </c>
      <c r="E266">
        <v>101117573</v>
      </c>
      <c r="F266">
        <v>185712664</v>
      </c>
      <c r="G266" s="17" t="s">
        <v>627</v>
      </c>
      <c r="H266" t="s">
        <v>647</v>
      </c>
    </row>
    <row r="267" spans="1:8">
      <c r="A267" s="17" t="s">
        <v>648</v>
      </c>
      <c r="B267" s="50">
        <v>35594</v>
      </c>
      <c r="C267" s="17" t="s">
        <v>76</v>
      </c>
      <c r="D267" s="17" t="s">
        <v>72</v>
      </c>
      <c r="E267">
        <v>99112101</v>
      </c>
      <c r="F267">
        <v>182029412</v>
      </c>
      <c r="G267" s="17" t="s">
        <v>627</v>
      </c>
      <c r="H267" t="s">
        <v>649</v>
      </c>
    </row>
    <row r="268" spans="1:8">
      <c r="A268" s="17" t="s">
        <v>650</v>
      </c>
      <c r="B268" s="50">
        <v>35627</v>
      </c>
      <c r="C268" s="17" t="s">
        <v>99</v>
      </c>
      <c r="D268" s="17" t="s">
        <v>174</v>
      </c>
      <c r="E268">
        <v>105263257</v>
      </c>
      <c r="F268">
        <v>193326632</v>
      </c>
      <c r="G268" s="17" t="s">
        <v>627</v>
      </c>
      <c r="H268" t="s">
        <v>651</v>
      </c>
    </row>
    <row r="269" spans="1:8">
      <c r="A269" s="17" t="s">
        <v>652</v>
      </c>
      <c r="B269" s="50">
        <v>35629</v>
      </c>
      <c r="C269" s="17" t="s">
        <v>99</v>
      </c>
      <c r="D269" s="17" t="s">
        <v>193</v>
      </c>
      <c r="E269">
        <v>44480039</v>
      </c>
      <c r="F269">
        <v>81692095</v>
      </c>
      <c r="G269" s="17" t="s">
        <v>627</v>
      </c>
      <c r="H269" t="s">
        <v>653</v>
      </c>
    </row>
    <row r="270" spans="1:8">
      <c r="A270" s="17" t="s">
        <v>654</v>
      </c>
      <c r="B270" s="50">
        <v>35643</v>
      </c>
      <c r="C270" s="17" t="s">
        <v>99</v>
      </c>
      <c r="D270" s="17" t="s">
        <v>174</v>
      </c>
      <c r="E270">
        <v>24646936</v>
      </c>
      <c r="F270">
        <v>45266588</v>
      </c>
      <c r="G270" s="17" t="s">
        <v>627</v>
      </c>
      <c r="H270" t="s">
        <v>655</v>
      </c>
    </row>
    <row r="271" spans="1:8">
      <c r="A271" s="17" t="s">
        <v>656</v>
      </c>
      <c r="B271" s="50">
        <v>35664</v>
      </c>
      <c r="C271" s="17" t="s">
        <v>85</v>
      </c>
      <c r="D271" s="17" t="s">
        <v>193</v>
      </c>
      <c r="E271">
        <v>48169156</v>
      </c>
      <c r="F271">
        <v>88467531</v>
      </c>
      <c r="G271" s="17" t="s">
        <v>627</v>
      </c>
      <c r="H271" t="s">
        <v>657</v>
      </c>
    </row>
    <row r="272" spans="1:8">
      <c r="A272" s="17" t="s">
        <v>658</v>
      </c>
      <c r="B272" s="50">
        <v>35692</v>
      </c>
      <c r="C272" s="17" t="s">
        <v>85</v>
      </c>
      <c r="D272" s="17" t="s">
        <v>193</v>
      </c>
      <c r="E272">
        <v>7928412</v>
      </c>
      <c r="F272">
        <v>14561324</v>
      </c>
      <c r="G272" s="17" t="s">
        <v>627</v>
      </c>
      <c r="H272" t="s">
        <v>659</v>
      </c>
    </row>
    <row r="273" spans="1:8">
      <c r="A273" s="17" t="s">
        <v>660</v>
      </c>
      <c r="B273" s="50">
        <v>35708</v>
      </c>
      <c r="C273" s="17" t="s">
        <v>85</v>
      </c>
      <c r="D273" s="17" t="s">
        <v>174</v>
      </c>
      <c r="E273">
        <v>1775644</v>
      </c>
      <c r="F273">
        <v>3257546</v>
      </c>
      <c r="G273" s="17" t="s">
        <v>627</v>
      </c>
      <c r="H273" t="s">
        <v>661</v>
      </c>
    </row>
    <row r="274" spans="1:8">
      <c r="A274" s="17" t="s">
        <v>662</v>
      </c>
      <c r="B274" s="50">
        <v>35713</v>
      </c>
      <c r="C274" s="17" t="s">
        <v>99</v>
      </c>
      <c r="D274" s="17" t="s">
        <v>174</v>
      </c>
      <c r="E274">
        <v>15448043</v>
      </c>
      <c r="F274">
        <v>28371890</v>
      </c>
      <c r="G274" s="17" t="s">
        <v>627</v>
      </c>
      <c r="H274" t="s">
        <v>663</v>
      </c>
    </row>
    <row r="275" spans="1:8">
      <c r="A275" s="17" t="s">
        <v>664</v>
      </c>
      <c r="B275" s="50">
        <v>35720</v>
      </c>
      <c r="C275" s="17" t="s">
        <v>234</v>
      </c>
      <c r="D275" s="17" t="s">
        <v>193</v>
      </c>
      <c r="E275">
        <v>4166918</v>
      </c>
      <c r="F275">
        <v>7652965</v>
      </c>
      <c r="G275" s="17" t="s">
        <v>627</v>
      </c>
      <c r="H275" t="s">
        <v>665</v>
      </c>
    </row>
    <row r="276" spans="1:8">
      <c r="A276" s="17" t="s">
        <v>666</v>
      </c>
      <c r="B276" s="50">
        <v>35760</v>
      </c>
      <c r="C276" s="17" t="s">
        <v>99</v>
      </c>
      <c r="D276" s="17" t="s">
        <v>174</v>
      </c>
      <c r="E276">
        <v>92993801</v>
      </c>
      <c r="F276">
        <v>170406423</v>
      </c>
      <c r="G276" s="17" t="s">
        <v>627</v>
      </c>
      <c r="H276" t="s">
        <v>667</v>
      </c>
    </row>
    <row r="277" spans="1:8">
      <c r="A277" s="17" t="s">
        <v>668</v>
      </c>
      <c r="B277" s="50">
        <v>35789</v>
      </c>
      <c r="C277" s="17" t="s">
        <v>167</v>
      </c>
      <c r="D277" s="17" t="s">
        <v>193</v>
      </c>
      <c r="E277">
        <v>26570463</v>
      </c>
      <c r="F277">
        <v>48546161</v>
      </c>
      <c r="G277" s="17" t="s">
        <v>627</v>
      </c>
      <c r="H277" t="s">
        <v>669</v>
      </c>
    </row>
    <row r="278" spans="1:8">
      <c r="A278" s="17" t="s">
        <v>670</v>
      </c>
      <c r="B278" s="50">
        <v>35789</v>
      </c>
      <c r="C278" s="17" t="s">
        <v>99</v>
      </c>
      <c r="D278" s="17" t="s">
        <v>174</v>
      </c>
      <c r="E278">
        <v>21437192</v>
      </c>
      <c r="F278">
        <v>39145784</v>
      </c>
      <c r="G278" s="17" t="s">
        <v>627</v>
      </c>
      <c r="H278" t="s">
        <v>671</v>
      </c>
    </row>
    <row r="279" spans="1:8">
      <c r="A279" s="17" t="s">
        <v>672</v>
      </c>
      <c r="B279" s="50">
        <v>35789</v>
      </c>
      <c r="C279" s="17" t="s">
        <v>85</v>
      </c>
      <c r="D279" s="17" t="s">
        <v>255</v>
      </c>
      <c r="E279">
        <v>5686694</v>
      </c>
      <c r="F279">
        <v>10236836</v>
      </c>
      <c r="G279" s="17" t="s">
        <v>627</v>
      </c>
      <c r="H279" t="s">
        <v>673</v>
      </c>
    </row>
    <row r="280" spans="1:8">
      <c r="A280" s="17" t="s">
        <v>674</v>
      </c>
      <c r="B280" s="50">
        <v>35825</v>
      </c>
      <c r="C280" s="17" t="s">
        <v>154</v>
      </c>
      <c r="D280" s="17" t="s">
        <v>193</v>
      </c>
      <c r="E280">
        <v>11203026</v>
      </c>
      <c r="F280">
        <v>20136775</v>
      </c>
      <c r="G280" s="17" t="s">
        <v>675</v>
      </c>
      <c r="H280" t="s">
        <v>676</v>
      </c>
    </row>
    <row r="281" spans="1:8">
      <c r="A281" s="17" t="s">
        <v>677</v>
      </c>
      <c r="B281" s="50">
        <v>35853</v>
      </c>
      <c r="C281" s="17" t="s">
        <v>99</v>
      </c>
      <c r="D281" s="17" t="s">
        <v>255</v>
      </c>
      <c r="E281">
        <v>7571115</v>
      </c>
      <c r="F281">
        <v>13608633</v>
      </c>
      <c r="G281" s="17" t="s">
        <v>675</v>
      </c>
      <c r="H281" t="s">
        <v>678</v>
      </c>
    </row>
    <row r="282" spans="1:8">
      <c r="A282" s="17" t="s">
        <v>679</v>
      </c>
      <c r="B282" s="50">
        <v>35853</v>
      </c>
      <c r="C282" s="17" t="s">
        <v>99</v>
      </c>
      <c r="D282" s="17" t="s">
        <v>193</v>
      </c>
      <c r="E282">
        <v>45779</v>
      </c>
      <c r="F282">
        <v>82277</v>
      </c>
      <c r="G282" s="17" t="s">
        <v>675</v>
      </c>
      <c r="H282" t="s">
        <v>680</v>
      </c>
    </row>
    <row r="283" spans="1:8">
      <c r="A283" s="17" t="s">
        <v>681</v>
      </c>
      <c r="B283" s="50">
        <v>35881</v>
      </c>
      <c r="C283" s="17" t="s">
        <v>99</v>
      </c>
      <c r="D283" s="17" t="s">
        <v>174</v>
      </c>
      <c r="E283">
        <v>4356126</v>
      </c>
      <c r="F283">
        <v>7829877</v>
      </c>
      <c r="G283" s="17" t="s">
        <v>675</v>
      </c>
      <c r="H283" t="s">
        <v>682</v>
      </c>
    </row>
    <row r="284" spans="1:8">
      <c r="A284" s="17" t="s">
        <v>683</v>
      </c>
      <c r="B284" s="50">
        <v>35916</v>
      </c>
      <c r="C284" s="17" t="s">
        <v>85</v>
      </c>
      <c r="D284" s="17" t="s">
        <v>193</v>
      </c>
      <c r="E284">
        <v>21567853</v>
      </c>
      <c r="F284">
        <v>38766948</v>
      </c>
      <c r="G284" s="17" t="s">
        <v>675</v>
      </c>
      <c r="H284" t="s">
        <v>684</v>
      </c>
    </row>
    <row r="285" spans="1:8">
      <c r="A285" s="17" t="s">
        <v>685</v>
      </c>
      <c r="B285" s="50">
        <v>35930</v>
      </c>
      <c r="C285" s="17" t="s">
        <v>85</v>
      </c>
      <c r="D285" s="17" t="s">
        <v>255</v>
      </c>
      <c r="E285">
        <v>75383563</v>
      </c>
      <c r="F285">
        <v>135497531</v>
      </c>
      <c r="G285" s="17" t="s">
        <v>675</v>
      </c>
      <c r="H285" t="s">
        <v>686</v>
      </c>
    </row>
    <row r="286" spans="1:8">
      <c r="A286" s="17" t="s">
        <v>687</v>
      </c>
      <c r="B286" s="50">
        <v>35958</v>
      </c>
      <c r="C286" s="17" t="s">
        <v>222</v>
      </c>
      <c r="D286" s="17" t="s">
        <v>255</v>
      </c>
      <c r="E286">
        <v>74339294</v>
      </c>
      <c r="F286">
        <v>133620516</v>
      </c>
      <c r="G286" s="17" t="s">
        <v>675</v>
      </c>
      <c r="H286" t="s">
        <v>688</v>
      </c>
    </row>
    <row r="287" spans="1:8">
      <c r="A287" s="17" t="s">
        <v>689</v>
      </c>
      <c r="B287" s="50">
        <v>35965</v>
      </c>
      <c r="C287" s="17" t="s">
        <v>76</v>
      </c>
      <c r="D287" s="17" t="s">
        <v>72</v>
      </c>
      <c r="E287">
        <v>120620254</v>
      </c>
      <c r="F287">
        <v>216807832</v>
      </c>
      <c r="G287" s="17" t="s">
        <v>675</v>
      </c>
      <c r="H287" t="s">
        <v>690</v>
      </c>
    </row>
    <row r="288" spans="1:8">
      <c r="A288" s="17" t="s">
        <v>691</v>
      </c>
      <c r="B288" s="50">
        <v>35977</v>
      </c>
      <c r="C288" s="17" t="s">
        <v>76</v>
      </c>
      <c r="D288" s="17" t="s">
        <v>255</v>
      </c>
      <c r="E288">
        <v>201578182</v>
      </c>
      <c r="F288">
        <v>362324957</v>
      </c>
      <c r="G288" s="17" t="s">
        <v>675</v>
      </c>
      <c r="H288" t="s">
        <v>692</v>
      </c>
    </row>
    <row r="289" spans="1:8">
      <c r="A289" s="17" t="s">
        <v>693</v>
      </c>
      <c r="B289" s="50">
        <v>36000</v>
      </c>
      <c r="C289" s="17" t="s">
        <v>99</v>
      </c>
      <c r="D289" s="17" t="s">
        <v>255</v>
      </c>
      <c r="E289">
        <v>19843795</v>
      </c>
      <c r="F289">
        <v>35668055</v>
      </c>
      <c r="G289" s="17" t="s">
        <v>675</v>
      </c>
      <c r="H289" t="s">
        <v>694</v>
      </c>
    </row>
    <row r="290" spans="1:8">
      <c r="A290" s="17" t="s">
        <v>695</v>
      </c>
      <c r="B290" s="50">
        <v>36005</v>
      </c>
      <c r="C290" s="17" t="s">
        <v>99</v>
      </c>
      <c r="D290" s="17" t="s">
        <v>174</v>
      </c>
      <c r="E290">
        <v>66308518</v>
      </c>
      <c r="F290">
        <v>119185667</v>
      </c>
      <c r="G290" s="17" t="s">
        <v>675</v>
      </c>
      <c r="H290" t="s">
        <v>696</v>
      </c>
    </row>
    <row r="291" spans="1:8">
      <c r="A291" s="17" t="s">
        <v>697</v>
      </c>
      <c r="B291" s="50">
        <v>36042</v>
      </c>
      <c r="C291" s="17" t="s">
        <v>85</v>
      </c>
      <c r="D291" s="17" t="s">
        <v>193</v>
      </c>
      <c r="E291">
        <v>784419</v>
      </c>
      <c r="F291">
        <v>1409943</v>
      </c>
      <c r="G291" s="17" t="s">
        <v>675</v>
      </c>
      <c r="H291" t="s">
        <v>698</v>
      </c>
    </row>
    <row r="292" spans="1:8">
      <c r="A292" s="17" t="s">
        <v>699</v>
      </c>
      <c r="B292" s="50">
        <v>36049</v>
      </c>
      <c r="C292" s="17" t="s">
        <v>85</v>
      </c>
      <c r="D292" s="17" t="s">
        <v>174</v>
      </c>
      <c r="E292">
        <v>18253415</v>
      </c>
      <c r="F292">
        <v>32809442</v>
      </c>
      <c r="G292" s="17" t="s">
        <v>675</v>
      </c>
      <c r="H292" t="s">
        <v>700</v>
      </c>
    </row>
    <row r="293" spans="1:8">
      <c r="A293" s="17" t="s">
        <v>701</v>
      </c>
      <c r="B293" s="50">
        <v>36077</v>
      </c>
      <c r="C293" s="17" t="s">
        <v>99</v>
      </c>
      <c r="D293" s="17" t="s">
        <v>174</v>
      </c>
      <c r="E293">
        <v>12069719</v>
      </c>
      <c r="F293">
        <v>21694605</v>
      </c>
      <c r="G293" s="17" t="s">
        <v>675</v>
      </c>
      <c r="H293" t="s">
        <v>702</v>
      </c>
    </row>
    <row r="294" spans="1:8">
      <c r="A294" s="17" t="s">
        <v>703</v>
      </c>
      <c r="B294" s="50">
        <v>36084</v>
      </c>
      <c r="C294" s="17" t="s">
        <v>85</v>
      </c>
      <c r="D294" s="17" t="s">
        <v>193</v>
      </c>
      <c r="E294">
        <v>22852487</v>
      </c>
      <c r="F294">
        <v>41062682</v>
      </c>
      <c r="G294" s="17" t="s">
        <v>675</v>
      </c>
      <c r="H294" t="s">
        <v>704</v>
      </c>
    </row>
    <row r="295" spans="1:8">
      <c r="A295" s="17" t="s">
        <v>705</v>
      </c>
      <c r="B295" s="50">
        <v>36105</v>
      </c>
      <c r="C295" s="17" t="s">
        <v>99</v>
      </c>
      <c r="D295" s="17" t="s">
        <v>255</v>
      </c>
      <c r="E295">
        <v>161491646</v>
      </c>
      <c r="F295">
        <v>288691833</v>
      </c>
      <c r="G295" s="17" t="s">
        <v>675</v>
      </c>
      <c r="H295" t="s">
        <v>706</v>
      </c>
    </row>
    <row r="296" spans="1:8">
      <c r="A296" s="17" t="s">
        <v>707</v>
      </c>
      <c r="B296" s="50">
        <v>36112</v>
      </c>
      <c r="C296" s="17" t="s">
        <v>99</v>
      </c>
      <c r="D296" s="17" t="s">
        <v>174</v>
      </c>
      <c r="E296">
        <v>12214338</v>
      </c>
      <c r="F296">
        <v>21941840</v>
      </c>
      <c r="G296" s="17" t="s">
        <v>675</v>
      </c>
      <c r="H296" t="s">
        <v>708</v>
      </c>
    </row>
    <row r="297" spans="1:8">
      <c r="A297" s="17" t="s">
        <v>709</v>
      </c>
      <c r="B297" s="50">
        <v>36119</v>
      </c>
      <c r="C297" s="17" t="s">
        <v>76</v>
      </c>
      <c r="D297" s="17" t="s">
        <v>72</v>
      </c>
      <c r="E297">
        <v>162798565</v>
      </c>
      <c r="F297">
        <v>288981698</v>
      </c>
      <c r="G297" s="17" t="s">
        <v>675</v>
      </c>
      <c r="H297" t="s">
        <v>710</v>
      </c>
    </row>
    <row r="298" spans="1:8">
      <c r="A298" s="17" t="s">
        <v>711</v>
      </c>
      <c r="B298" s="50">
        <v>36119</v>
      </c>
      <c r="C298" s="17" t="s">
        <v>154</v>
      </c>
      <c r="D298" s="17" t="s">
        <v>193</v>
      </c>
      <c r="E298">
        <v>111549836</v>
      </c>
      <c r="F298">
        <v>198472008</v>
      </c>
      <c r="G298" s="17" t="s">
        <v>675</v>
      </c>
      <c r="H298" t="s">
        <v>712</v>
      </c>
    </row>
    <row r="299" spans="1:8">
      <c r="A299" s="17" t="s">
        <v>713</v>
      </c>
      <c r="B299" s="50">
        <v>36140</v>
      </c>
      <c r="C299" s="17" t="s">
        <v>640</v>
      </c>
      <c r="D299" s="17" t="s">
        <v>193</v>
      </c>
      <c r="E299">
        <v>17105219</v>
      </c>
      <c r="F299">
        <v>28392518</v>
      </c>
      <c r="G299" s="17" t="s">
        <v>675</v>
      </c>
      <c r="H299" t="s">
        <v>714</v>
      </c>
    </row>
    <row r="300" spans="1:8">
      <c r="A300" s="17" t="s">
        <v>715</v>
      </c>
      <c r="B300" s="50">
        <v>36154</v>
      </c>
      <c r="C300" s="17" t="s">
        <v>85</v>
      </c>
      <c r="D300" s="17" t="s">
        <v>255</v>
      </c>
      <c r="E300">
        <v>56709981</v>
      </c>
      <c r="F300">
        <v>94139530</v>
      </c>
      <c r="G300" s="17" t="s">
        <v>675</v>
      </c>
      <c r="H300" t="s">
        <v>716</v>
      </c>
    </row>
    <row r="301" spans="1:8">
      <c r="A301" s="17" t="s">
        <v>717</v>
      </c>
      <c r="B301" s="50">
        <v>36154</v>
      </c>
      <c r="C301" s="17" t="s">
        <v>76</v>
      </c>
      <c r="D301" s="17" t="s">
        <v>174</v>
      </c>
      <c r="E301">
        <v>50632037</v>
      </c>
      <c r="F301">
        <v>87906042</v>
      </c>
      <c r="G301" s="17" t="s">
        <v>675</v>
      </c>
      <c r="H301" t="s">
        <v>718</v>
      </c>
    </row>
    <row r="302" spans="1:8">
      <c r="A302" s="17" t="s">
        <v>719</v>
      </c>
      <c r="B302" s="50">
        <v>36203</v>
      </c>
      <c r="C302" s="17" t="s">
        <v>99</v>
      </c>
      <c r="D302" s="17" t="s">
        <v>174</v>
      </c>
      <c r="E302">
        <v>36850101</v>
      </c>
      <c r="F302">
        <v>61150849</v>
      </c>
      <c r="G302" s="17" t="s">
        <v>720</v>
      </c>
      <c r="H302" t="s">
        <v>721</v>
      </c>
    </row>
    <row r="303" spans="1:8">
      <c r="A303" s="17" t="s">
        <v>722</v>
      </c>
      <c r="B303" s="50">
        <v>36217</v>
      </c>
      <c r="C303" s="17" t="s">
        <v>222</v>
      </c>
      <c r="D303" s="17" t="s">
        <v>255</v>
      </c>
      <c r="E303">
        <v>27807627</v>
      </c>
      <c r="F303">
        <v>46145331</v>
      </c>
      <c r="G303" s="17" t="s">
        <v>720</v>
      </c>
      <c r="H303" t="s">
        <v>723</v>
      </c>
    </row>
    <row r="304" spans="1:8">
      <c r="A304" s="17" t="s">
        <v>724</v>
      </c>
      <c r="B304" s="50">
        <v>36245</v>
      </c>
      <c r="C304" s="17" t="s">
        <v>76</v>
      </c>
      <c r="D304" s="17" t="s">
        <v>72</v>
      </c>
      <c r="E304">
        <v>19421271</v>
      </c>
      <c r="F304">
        <v>32228598</v>
      </c>
      <c r="G304" s="17" t="s">
        <v>720</v>
      </c>
      <c r="H304" t="s">
        <v>725</v>
      </c>
    </row>
    <row r="305" spans="1:8">
      <c r="A305" s="17" t="s">
        <v>726</v>
      </c>
      <c r="B305" s="50">
        <v>36250</v>
      </c>
      <c r="C305" s="17" t="s">
        <v>222</v>
      </c>
      <c r="D305" s="17" t="s">
        <v>255</v>
      </c>
      <c r="E305">
        <v>38177966</v>
      </c>
      <c r="F305">
        <v>63354375</v>
      </c>
      <c r="G305" s="17" t="s">
        <v>720</v>
      </c>
      <c r="H305" t="s">
        <v>727</v>
      </c>
    </row>
    <row r="306" spans="1:8">
      <c r="A306" s="17" t="s">
        <v>728</v>
      </c>
      <c r="B306" s="50">
        <v>36294</v>
      </c>
      <c r="C306" s="17" t="s">
        <v>89</v>
      </c>
      <c r="D306" s="17" t="s">
        <v>174</v>
      </c>
      <c r="E306">
        <v>229128</v>
      </c>
      <c r="F306">
        <v>380218</v>
      </c>
      <c r="G306" s="17" t="s">
        <v>720</v>
      </c>
      <c r="H306" t="s">
        <v>729</v>
      </c>
    </row>
    <row r="307" spans="1:8">
      <c r="A307" s="17" t="s">
        <v>730</v>
      </c>
      <c r="B307" s="50">
        <v>36315</v>
      </c>
      <c r="C307" s="17" t="s">
        <v>85</v>
      </c>
      <c r="D307" s="17" t="s">
        <v>193</v>
      </c>
      <c r="E307">
        <v>34105207</v>
      </c>
      <c r="F307">
        <v>56595842</v>
      </c>
      <c r="G307" s="17" t="s">
        <v>720</v>
      </c>
      <c r="H307" t="s">
        <v>731</v>
      </c>
    </row>
    <row r="308" spans="1:8">
      <c r="A308" s="17" t="s">
        <v>732</v>
      </c>
      <c r="B308" s="50">
        <v>36327</v>
      </c>
      <c r="C308" s="17" t="s">
        <v>76</v>
      </c>
      <c r="D308" s="17" t="s">
        <v>72</v>
      </c>
      <c r="E308">
        <v>171091819</v>
      </c>
      <c r="F308">
        <v>283900254</v>
      </c>
      <c r="G308" s="17" t="s">
        <v>720</v>
      </c>
      <c r="H308" t="s">
        <v>733</v>
      </c>
    </row>
    <row r="309" spans="1:8">
      <c r="A309" s="17" t="s">
        <v>734</v>
      </c>
      <c r="B309" s="50">
        <v>36343</v>
      </c>
      <c r="C309" s="17" t="s">
        <v>85</v>
      </c>
      <c r="D309" s="17" t="s">
        <v>193</v>
      </c>
      <c r="E309">
        <v>19288130</v>
      </c>
      <c r="F309">
        <v>32007656</v>
      </c>
      <c r="G309" s="17" t="s">
        <v>720</v>
      </c>
      <c r="H309" t="s">
        <v>735</v>
      </c>
    </row>
    <row r="310" spans="1:8">
      <c r="A310" s="17" t="s">
        <v>736</v>
      </c>
      <c r="B310" s="50">
        <v>36364</v>
      </c>
      <c r="C310" s="17" t="s">
        <v>99</v>
      </c>
      <c r="D310" s="17" t="s">
        <v>174</v>
      </c>
      <c r="E310">
        <v>97387965</v>
      </c>
      <c r="F310">
        <v>161610341</v>
      </c>
      <c r="G310" s="17" t="s">
        <v>720</v>
      </c>
      <c r="H310" t="s">
        <v>737</v>
      </c>
    </row>
    <row r="311" spans="1:8">
      <c r="A311" s="17" t="s">
        <v>738</v>
      </c>
      <c r="B311" s="50">
        <v>36378</v>
      </c>
      <c r="C311" s="17" t="s">
        <v>234</v>
      </c>
      <c r="D311" s="17" t="s">
        <v>255</v>
      </c>
      <c r="E311">
        <v>293506292</v>
      </c>
      <c r="F311">
        <v>485424724</v>
      </c>
      <c r="G311" s="17" t="s">
        <v>720</v>
      </c>
      <c r="H311" t="s">
        <v>739</v>
      </c>
    </row>
    <row r="312" spans="1:8">
      <c r="A312" s="17" t="s">
        <v>740</v>
      </c>
      <c r="B312" s="50">
        <v>36399</v>
      </c>
      <c r="C312" s="17" t="s">
        <v>154</v>
      </c>
      <c r="D312" s="17" t="s">
        <v>193</v>
      </c>
      <c r="E312">
        <v>32698899</v>
      </c>
      <c r="F312">
        <v>54262148</v>
      </c>
      <c r="G312" s="17" t="s">
        <v>720</v>
      </c>
      <c r="H312" t="s">
        <v>741</v>
      </c>
    </row>
    <row r="313" spans="1:8">
      <c r="A313" s="17" t="s">
        <v>742</v>
      </c>
      <c r="B313" s="50">
        <v>36420</v>
      </c>
      <c r="C313" s="17" t="s">
        <v>99</v>
      </c>
      <c r="D313" s="17" t="s">
        <v>193</v>
      </c>
      <c r="E313">
        <v>178287</v>
      </c>
      <c r="F313">
        <v>295851</v>
      </c>
      <c r="G313" s="17" t="s">
        <v>720</v>
      </c>
      <c r="H313" t="s">
        <v>743</v>
      </c>
    </row>
    <row r="314" spans="1:8">
      <c r="A314" s="17" t="s">
        <v>744</v>
      </c>
      <c r="B314" s="50">
        <v>36427</v>
      </c>
      <c r="C314" s="17" t="s">
        <v>99</v>
      </c>
      <c r="D314" s="17" t="s">
        <v>193</v>
      </c>
      <c r="E314">
        <v>4559569</v>
      </c>
      <c r="F314">
        <v>7566363</v>
      </c>
      <c r="G314" s="17" t="s">
        <v>720</v>
      </c>
      <c r="H314" t="s">
        <v>745</v>
      </c>
    </row>
    <row r="315" spans="1:8">
      <c r="A315" s="17" t="s">
        <v>746</v>
      </c>
      <c r="B315" s="50">
        <v>36434</v>
      </c>
      <c r="C315" s="17" t="s">
        <v>99</v>
      </c>
      <c r="D315" s="17" t="s">
        <v>193</v>
      </c>
      <c r="E315">
        <v>8891623</v>
      </c>
      <c r="F315">
        <v>14755189</v>
      </c>
      <c r="G315" s="17" t="s">
        <v>720</v>
      </c>
      <c r="H315" t="s">
        <v>747</v>
      </c>
    </row>
    <row r="316" spans="1:8">
      <c r="A316" s="17" t="s">
        <v>748</v>
      </c>
      <c r="B316" s="50">
        <v>36448</v>
      </c>
      <c r="C316" s="17" t="s">
        <v>85</v>
      </c>
      <c r="D316" s="17" t="s">
        <v>72</v>
      </c>
      <c r="E316">
        <v>6197866</v>
      </c>
      <c r="F316">
        <v>10111144</v>
      </c>
      <c r="G316" s="17" t="s">
        <v>720</v>
      </c>
      <c r="H316" t="s">
        <v>749</v>
      </c>
    </row>
    <row r="317" spans="1:8">
      <c r="A317" s="17" t="s">
        <v>750</v>
      </c>
      <c r="B317" s="50">
        <v>36469</v>
      </c>
      <c r="C317" s="17" t="s">
        <v>85</v>
      </c>
      <c r="D317" s="17" t="s">
        <v>193</v>
      </c>
      <c r="E317">
        <v>28965197</v>
      </c>
      <c r="F317">
        <v>47794214</v>
      </c>
      <c r="G317" s="17" t="s">
        <v>720</v>
      </c>
      <c r="H317" t="s">
        <v>751</v>
      </c>
    </row>
    <row r="318" spans="1:8">
      <c r="A318" s="17" t="s">
        <v>752</v>
      </c>
      <c r="B318" s="50">
        <v>36483</v>
      </c>
      <c r="C318" s="17" t="s">
        <v>76</v>
      </c>
      <c r="D318" s="17" t="s">
        <v>72</v>
      </c>
      <c r="E318">
        <v>245852179</v>
      </c>
      <c r="F318">
        <v>404450426</v>
      </c>
      <c r="G318" s="17" t="s">
        <v>720</v>
      </c>
      <c r="H318" t="s">
        <v>753</v>
      </c>
    </row>
    <row r="319" spans="1:8">
      <c r="A319" s="17" t="s">
        <v>754</v>
      </c>
      <c r="B319" s="50">
        <v>36502</v>
      </c>
      <c r="C319" s="17" t="s">
        <v>85</v>
      </c>
      <c r="D319" s="17" t="s">
        <v>193</v>
      </c>
      <c r="E319">
        <v>2899970</v>
      </c>
      <c r="F319">
        <v>4609153</v>
      </c>
      <c r="G319" s="17" t="s">
        <v>720</v>
      </c>
      <c r="H319" t="s">
        <v>755</v>
      </c>
    </row>
    <row r="320" spans="1:8">
      <c r="A320" s="17" t="s">
        <v>756</v>
      </c>
      <c r="B320" s="50">
        <v>36504</v>
      </c>
      <c r="C320" s="17" t="s">
        <v>99</v>
      </c>
      <c r="D320" s="17" t="s">
        <v>193</v>
      </c>
      <c r="E320">
        <v>65535067</v>
      </c>
      <c r="F320">
        <v>106921374</v>
      </c>
      <c r="G320" s="17" t="s">
        <v>720</v>
      </c>
      <c r="H320" t="s">
        <v>757</v>
      </c>
    </row>
    <row r="321" spans="1:8">
      <c r="A321" s="17" t="s">
        <v>758</v>
      </c>
      <c r="B321" s="50">
        <v>36511</v>
      </c>
      <c r="C321" s="17" t="s">
        <v>85</v>
      </c>
      <c r="D321" s="17" t="s">
        <v>174</v>
      </c>
      <c r="E321">
        <v>58220776</v>
      </c>
      <c r="F321">
        <v>94838225</v>
      </c>
      <c r="G321" s="17" t="s">
        <v>720</v>
      </c>
      <c r="H321" t="s">
        <v>759</v>
      </c>
    </row>
    <row r="322" spans="1:8">
      <c r="A322" s="17" t="s">
        <v>760</v>
      </c>
      <c r="B322" s="50">
        <v>36518</v>
      </c>
      <c r="C322" s="17" t="s">
        <v>99</v>
      </c>
      <c r="D322" s="17" t="s">
        <v>193</v>
      </c>
      <c r="E322">
        <v>8427204</v>
      </c>
      <c r="F322">
        <v>13180524</v>
      </c>
      <c r="G322" s="17" t="s">
        <v>720</v>
      </c>
      <c r="H322" t="s">
        <v>761</v>
      </c>
    </row>
    <row r="323" spans="1:8">
      <c r="A323" s="17" t="s">
        <v>762</v>
      </c>
      <c r="B323" s="50">
        <v>36526</v>
      </c>
      <c r="C323" s="17" t="s">
        <v>71</v>
      </c>
      <c r="D323" s="17" t="s">
        <v>72</v>
      </c>
      <c r="E323">
        <v>60507228</v>
      </c>
      <c r="F323">
        <v>94852354</v>
      </c>
      <c r="G323" s="17" t="s">
        <v>763</v>
      </c>
      <c r="H323" t="s">
        <v>764</v>
      </c>
    </row>
    <row r="324" spans="1:8">
      <c r="A324" s="17" t="s">
        <v>765</v>
      </c>
      <c r="B324" s="50">
        <v>36560</v>
      </c>
      <c r="C324" s="17" t="s">
        <v>99</v>
      </c>
      <c r="D324" s="17" t="s">
        <v>193</v>
      </c>
      <c r="E324">
        <v>1638202</v>
      </c>
      <c r="F324">
        <v>2562155</v>
      </c>
      <c r="G324" s="17" t="s">
        <v>763</v>
      </c>
      <c r="H324" t="s">
        <v>766</v>
      </c>
    </row>
    <row r="325" spans="1:8">
      <c r="A325" s="17" t="s">
        <v>767</v>
      </c>
      <c r="B325" s="50">
        <v>36567</v>
      </c>
      <c r="C325" s="17" t="s">
        <v>76</v>
      </c>
      <c r="D325" s="17" t="s">
        <v>72</v>
      </c>
      <c r="E325">
        <v>45542421</v>
      </c>
      <c r="F325">
        <v>71228678</v>
      </c>
      <c r="G325" s="17" t="s">
        <v>763</v>
      </c>
      <c r="H325" t="s">
        <v>768</v>
      </c>
    </row>
    <row r="326" spans="1:8">
      <c r="A326" s="17" t="s">
        <v>769</v>
      </c>
      <c r="B326" s="50">
        <v>36595</v>
      </c>
      <c r="C326" s="17" t="s">
        <v>76</v>
      </c>
      <c r="D326" s="17" t="s">
        <v>174</v>
      </c>
      <c r="E326">
        <v>60874615</v>
      </c>
      <c r="F326">
        <v>95208344</v>
      </c>
      <c r="G326" s="17" t="s">
        <v>763</v>
      </c>
      <c r="H326" t="s">
        <v>770</v>
      </c>
    </row>
    <row r="327" spans="1:8">
      <c r="A327" s="17" t="s">
        <v>771</v>
      </c>
      <c r="B327" s="50">
        <v>36616</v>
      </c>
      <c r="C327" s="17" t="s">
        <v>99</v>
      </c>
      <c r="D327" s="17" t="s">
        <v>193</v>
      </c>
      <c r="E327">
        <v>27277055</v>
      </c>
      <c r="F327">
        <v>42661516</v>
      </c>
      <c r="G327" s="17" t="s">
        <v>763</v>
      </c>
      <c r="H327" t="s">
        <v>772</v>
      </c>
    </row>
    <row r="328" spans="1:8">
      <c r="A328" s="17" t="s">
        <v>773</v>
      </c>
      <c r="B328" s="50">
        <v>36630</v>
      </c>
      <c r="C328" s="17" t="s">
        <v>222</v>
      </c>
      <c r="D328" s="17" t="s">
        <v>255</v>
      </c>
      <c r="E328">
        <v>37036404</v>
      </c>
      <c r="F328">
        <v>57925202</v>
      </c>
      <c r="G328" s="17" t="s">
        <v>763</v>
      </c>
      <c r="H328" t="s">
        <v>774</v>
      </c>
    </row>
    <row r="329" spans="1:8">
      <c r="A329" s="17" t="s">
        <v>775</v>
      </c>
      <c r="B329" s="50">
        <v>36665</v>
      </c>
      <c r="C329" s="17" t="s">
        <v>76</v>
      </c>
      <c r="D329" s="17" t="s">
        <v>174</v>
      </c>
      <c r="E329">
        <v>137748063</v>
      </c>
      <c r="F329">
        <v>215438985</v>
      </c>
      <c r="G329" s="17" t="s">
        <v>763</v>
      </c>
      <c r="H329" t="s">
        <v>776</v>
      </c>
    </row>
    <row r="330" spans="1:8">
      <c r="A330" s="17" t="s">
        <v>777</v>
      </c>
      <c r="B330" s="50">
        <v>36672</v>
      </c>
      <c r="C330" s="17" t="s">
        <v>443</v>
      </c>
      <c r="D330" s="17" t="s">
        <v>255</v>
      </c>
      <c r="E330">
        <v>56932305</v>
      </c>
      <c r="F330">
        <v>89042541</v>
      </c>
      <c r="G330" s="17" t="s">
        <v>763</v>
      </c>
      <c r="H330" t="s">
        <v>778</v>
      </c>
    </row>
    <row r="331" spans="1:8">
      <c r="A331" s="17" t="s">
        <v>779</v>
      </c>
      <c r="B331" s="50">
        <v>36686</v>
      </c>
      <c r="C331" s="17" t="s">
        <v>154</v>
      </c>
      <c r="D331" s="17" t="s">
        <v>255</v>
      </c>
      <c r="E331">
        <v>101643008</v>
      </c>
      <c r="F331">
        <v>158970411</v>
      </c>
      <c r="G331" s="17" t="s">
        <v>763</v>
      </c>
      <c r="H331" t="s">
        <v>780</v>
      </c>
    </row>
    <row r="332" spans="1:8">
      <c r="A332" s="17" t="s">
        <v>781</v>
      </c>
      <c r="B332" s="50">
        <v>36693</v>
      </c>
      <c r="C332" s="17" t="s">
        <v>71</v>
      </c>
      <c r="D332" s="17" t="s">
        <v>72</v>
      </c>
      <c r="E332">
        <v>9103630</v>
      </c>
      <c r="F332">
        <v>14238144</v>
      </c>
      <c r="G332" s="17" t="s">
        <v>763</v>
      </c>
      <c r="H332" t="s">
        <v>782</v>
      </c>
    </row>
    <row r="333" spans="1:8">
      <c r="A333" s="17" t="s">
        <v>783</v>
      </c>
      <c r="B333" s="50">
        <v>36714</v>
      </c>
      <c r="C333" s="17" t="s">
        <v>99</v>
      </c>
      <c r="D333" s="17" t="s">
        <v>174</v>
      </c>
      <c r="E333">
        <v>69688384</v>
      </c>
      <c r="F333">
        <v>108993148</v>
      </c>
      <c r="G333" s="17" t="s">
        <v>763</v>
      </c>
      <c r="H333" t="s">
        <v>784</v>
      </c>
    </row>
    <row r="334" spans="1:8">
      <c r="A334" s="17" t="s">
        <v>785</v>
      </c>
      <c r="B334" s="50">
        <v>36742</v>
      </c>
      <c r="C334" s="17" t="s">
        <v>85</v>
      </c>
      <c r="D334" s="17" t="s">
        <v>255</v>
      </c>
      <c r="E334">
        <v>60786269</v>
      </c>
      <c r="F334">
        <v>95070168</v>
      </c>
      <c r="G334" s="17" t="s">
        <v>763</v>
      </c>
      <c r="H334" t="s">
        <v>786</v>
      </c>
    </row>
    <row r="335" spans="1:8">
      <c r="A335" s="17" t="s">
        <v>787</v>
      </c>
      <c r="B335" s="50">
        <v>36763</v>
      </c>
      <c r="C335" s="17" t="s">
        <v>99</v>
      </c>
      <c r="D335" s="17" t="s">
        <v>255</v>
      </c>
      <c r="E335">
        <v>13019253</v>
      </c>
      <c r="F335">
        <v>20362201</v>
      </c>
      <c r="G335" s="17" t="s">
        <v>763</v>
      </c>
      <c r="H335" t="s">
        <v>788</v>
      </c>
    </row>
    <row r="336" spans="1:8">
      <c r="A336" s="17" t="s">
        <v>789</v>
      </c>
      <c r="B336" s="50">
        <v>36784</v>
      </c>
      <c r="C336" s="17" t="s">
        <v>85</v>
      </c>
      <c r="D336" s="17" t="s">
        <v>193</v>
      </c>
      <c r="E336">
        <v>4734235</v>
      </c>
      <c r="F336">
        <v>7404372</v>
      </c>
      <c r="G336" s="17" t="s">
        <v>763</v>
      </c>
      <c r="H336" t="s">
        <v>790</v>
      </c>
    </row>
    <row r="337" spans="1:8">
      <c r="A337" s="17" t="s">
        <v>791</v>
      </c>
      <c r="B337" s="50">
        <v>36798</v>
      </c>
      <c r="C337" s="17" t="s">
        <v>85</v>
      </c>
      <c r="D337" s="17" t="s">
        <v>174</v>
      </c>
      <c r="E337">
        <v>115654751</v>
      </c>
      <c r="F337">
        <v>180742479</v>
      </c>
      <c r="G337" s="17" t="s">
        <v>763</v>
      </c>
      <c r="H337" t="s">
        <v>792</v>
      </c>
    </row>
    <row r="338" spans="1:8">
      <c r="A338" s="17" t="s">
        <v>793</v>
      </c>
      <c r="B338" s="50">
        <v>36852</v>
      </c>
      <c r="C338" s="17" t="s">
        <v>234</v>
      </c>
      <c r="D338" s="17" t="s">
        <v>255</v>
      </c>
      <c r="E338">
        <v>94999143</v>
      </c>
      <c r="F338">
        <v>148208901</v>
      </c>
      <c r="G338" s="17" t="s">
        <v>763</v>
      </c>
      <c r="H338" t="s">
        <v>794</v>
      </c>
    </row>
    <row r="339" spans="1:8">
      <c r="A339" s="17" t="s">
        <v>795</v>
      </c>
      <c r="B339" s="50">
        <v>36852</v>
      </c>
      <c r="C339" s="17" t="s">
        <v>99</v>
      </c>
      <c r="D339" s="17" t="s">
        <v>72</v>
      </c>
      <c r="E339">
        <v>66941559</v>
      </c>
      <c r="F339">
        <v>104055039</v>
      </c>
      <c r="G339" s="17" t="s">
        <v>763</v>
      </c>
      <c r="H339" t="s">
        <v>796</v>
      </c>
    </row>
    <row r="340" spans="1:8">
      <c r="A340" s="17" t="s">
        <v>797</v>
      </c>
      <c r="B340" s="50">
        <v>36875</v>
      </c>
      <c r="C340" s="17" t="s">
        <v>76</v>
      </c>
      <c r="D340" s="17" t="s">
        <v>72</v>
      </c>
      <c r="E340">
        <v>89296573</v>
      </c>
      <c r="F340">
        <v>136789252</v>
      </c>
      <c r="G340" s="17" t="s">
        <v>763</v>
      </c>
      <c r="H340" t="s">
        <v>798</v>
      </c>
    </row>
    <row r="341" spans="1:8">
      <c r="A341" s="17" t="s">
        <v>799</v>
      </c>
      <c r="B341" s="50">
        <v>36882</v>
      </c>
      <c r="C341" s="17" t="s">
        <v>99</v>
      </c>
      <c r="D341" s="17" t="s">
        <v>255</v>
      </c>
      <c r="E341">
        <v>45506619</v>
      </c>
      <c r="F341">
        <v>67922002</v>
      </c>
      <c r="G341" s="17" t="s">
        <v>763</v>
      </c>
      <c r="H341" t="s">
        <v>800</v>
      </c>
    </row>
    <row r="342" spans="1:8">
      <c r="A342" s="17" t="s">
        <v>801</v>
      </c>
      <c r="B342" s="50">
        <v>36903</v>
      </c>
      <c r="C342" s="17" t="s">
        <v>154</v>
      </c>
      <c r="D342" s="17" t="s">
        <v>255</v>
      </c>
      <c r="E342">
        <v>29823162</v>
      </c>
      <c r="F342">
        <v>44418589</v>
      </c>
      <c r="G342" s="17" t="s">
        <v>802</v>
      </c>
      <c r="H342" t="s">
        <v>803</v>
      </c>
    </row>
    <row r="343" spans="1:8">
      <c r="A343" s="17" t="s">
        <v>804</v>
      </c>
      <c r="B343" s="50">
        <v>36938</v>
      </c>
      <c r="C343" s="17" t="s">
        <v>99</v>
      </c>
      <c r="D343" s="17" t="s">
        <v>72</v>
      </c>
      <c r="E343">
        <v>36696761</v>
      </c>
      <c r="F343">
        <v>54656124</v>
      </c>
      <c r="G343" s="17" t="s">
        <v>802</v>
      </c>
      <c r="H343" t="s">
        <v>805</v>
      </c>
    </row>
    <row r="344" spans="1:8">
      <c r="A344" s="17" t="s">
        <v>806</v>
      </c>
      <c r="B344" s="50">
        <v>36987</v>
      </c>
      <c r="C344" s="17" t="s">
        <v>99</v>
      </c>
      <c r="D344" s="17" t="s">
        <v>255</v>
      </c>
      <c r="E344">
        <v>4777007</v>
      </c>
      <c r="F344">
        <v>7114869</v>
      </c>
      <c r="G344" s="17" t="s">
        <v>802</v>
      </c>
      <c r="H344" t="s">
        <v>807</v>
      </c>
    </row>
    <row r="345" spans="1:8">
      <c r="A345" s="17" t="s">
        <v>808</v>
      </c>
      <c r="B345" s="50">
        <v>37036</v>
      </c>
      <c r="C345" s="17" t="s">
        <v>154</v>
      </c>
      <c r="D345" s="17" t="s">
        <v>255</v>
      </c>
      <c r="E345">
        <v>198539855</v>
      </c>
      <c r="F345">
        <v>295705112</v>
      </c>
      <c r="G345" s="17" t="s">
        <v>802</v>
      </c>
      <c r="H345" t="s">
        <v>809</v>
      </c>
    </row>
    <row r="346" spans="1:8">
      <c r="A346" s="17" t="s">
        <v>810</v>
      </c>
      <c r="B346" s="50">
        <v>37050</v>
      </c>
      <c r="C346" s="17" t="s">
        <v>76</v>
      </c>
      <c r="D346" s="17" t="s">
        <v>174</v>
      </c>
      <c r="E346">
        <v>84052762</v>
      </c>
      <c r="F346">
        <v>125188122</v>
      </c>
      <c r="G346" s="17" t="s">
        <v>802</v>
      </c>
      <c r="H346" t="s">
        <v>811</v>
      </c>
    </row>
    <row r="347" spans="1:8">
      <c r="A347" s="17" t="s">
        <v>812</v>
      </c>
      <c r="B347" s="50">
        <v>37071</v>
      </c>
      <c r="C347" s="17" t="s">
        <v>85</v>
      </c>
      <c r="D347" s="17" t="s">
        <v>255</v>
      </c>
      <c r="E347">
        <v>16929123</v>
      </c>
      <c r="F347">
        <v>25214223</v>
      </c>
      <c r="G347" s="17" t="s">
        <v>802</v>
      </c>
      <c r="H347" t="s">
        <v>813</v>
      </c>
    </row>
    <row r="348" spans="1:8">
      <c r="A348" s="17" t="s">
        <v>814</v>
      </c>
      <c r="B348" s="50">
        <v>37106</v>
      </c>
      <c r="C348" s="17" t="s">
        <v>99</v>
      </c>
      <c r="D348" s="17" t="s">
        <v>72</v>
      </c>
      <c r="E348">
        <v>108244774</v>
      </c>
      <c r="F348">
        <v>161218928</v>
      </c>
      <c r="G348" s="17" t="s">
        <v>802</v>
      </c>
      <c r="H348" t="s">
        <v>815</v>
      </c>
    </row>
    <row r="349" spans="1:8">
      <c r="A349" s="17" t="s">
        <v>816</v>
      </c>
      <c r="B349" s="50">
        <v>37127</v>
      </c>
      <c r="C349" s="17" t="s">
        <v>99</v>
      </c>
      <c r="D349" s="17" t="s">
        <v>255</v>
      </c>
      <c r="E349">
        <v>5002310</v>
      </c>
      <c r="F349">
        <v>7450434</v>
      </c>
      <c r="G349" s="17" t="s">
        <v>802</v>
      </c>
      <c r="H349" t="s">
        <v>817</v>
      </c>
    </row>
    <row r="350" spans="1:8">
      <c r="A350" s="17" t="s">
        <v>818</v>
      </c>
      <c r="B350" s="50">
        <v>37169</v>
      </c>
      <c r="C350" s="17" t="s">
        <v>99</v>
      </c>
      <c r="D350" s="17" t="s">
        <v>174</v>
      </c>
      <c r="E350">
        <v>17292381</v>
      </c>
      <c r="F350">
        <v>25749730</v>
      </c>
      <c r="G350" s="17" t="s">
        <v>802</v>
      </c>
      <c r="H350" t="s">
        <v>819</v>
      </c>
    </row>
    <row r="351" spans="1:8">
      <c r="A351" s="17" t="s">
        <v>820</v>
      </c>
      <c r="B351" s="50">
        <v>37176</v>
      </c>
      <c r="C351" s="17" t="s">
        <v>99</v>
      </c>
      <c r="D351" s="17" t="s">
        <v>255</v>
      </c>
      <c r="E351">
        <v>23978402</v>
      </c>
      <c r="F351">
        <v>35705805</v>
      </c>
      <c r="G351" s="17" t="s">
        <v>802</v>
      </c>
      <c r="H351" t="s">
        <v>821</v>
      </c>
    </row>
    <row r="352" spans="1:8">
      <c r="A352" s="17" t="s">
        <v>822</v>
      </c>
      <c r="B352" s="50">
        <v>37190</v>
      </c>
      <c r="C352" s="17" t="s">
        <v>89</v>
      </c>
      <c r="D352" s="17" t="s">
        <v>193</v>
      </c>
      <c r="E352">
        <v>226792</v>
      </c>
      <c r="F352">
        <v>337782</v>
      </c>
      <c r="G352" s="17" t="s">
        <v>802</v>
      </c>
      <c r="H352" t="s">
        <v>823</v>
      </c>
    </row>
    <row r="353" spans="1:8">
      <c r="A353" s="17" t="s">
        <v>824</v>
      </c>
      <c r="B353" s="50">
        <v>37197</v>
      </c>
      <c r="C353" s="17" t="s">
        <v>76</v>
      </c>
      <c r="D353" s="17" t="s">
        <v>72</v>
      </c>
      <c r="E353">
        <v>289423425</v>
      </c>
      <c r="F353">
        <v>416073179</v>
      </c>
      <c r="G353" s="17" t="s">
        <v>802</v>
      </c>
      <c r="H353" t="s">
        <v>825</v>
      </c>
    </row>
    <row r="354" spans="1:8">
      <c r="A354" s="17" t="s">
        <v>826</v>
      </c>
      <c r="B354" s="50">
        <v>37216</v>
      </c>
      <c r="C354" s="17" t="s">
        <v>99</v>
      </c>
      <c r="D354" s="17" t="s">
        <v>255</v>
      </c>
      <c r="E354">
        <v>13906394</v>
      </c>
      <c r="F354">
        <v>20700691</v>
      </c>
      <c r="G354" s="17" t="s">
        <v>802</v>
      </c>
      <c r="H354" t="s">
        <v>827</v>
      </c>
    </row>
    <row r="355" spans="1:8">
      <c r="A355" s="17" t="s">
        <v>828</v>
      </c>
      <c r="B355" s="50">
        <v>37239</v>
      </c>
      <c r="C355" s="17" t="s">
        <v>640</v>
      </c>
      <c r="D355" s="17" t="s">
        <v>193</v>
      </c>
      <c r="E355">
        <v>52353636</v>
      </c>
      <c r="F355">
        <v>76758193</v>
      </c>
      <c r="G355" s="17" t="s">
        <v>802</v>
      </c>
      <c r="H355" t="s">
        <v>829</v>
      </c>
    </row>
    <row r="356" spans="1:8">
      <c r="A356" s="17" t="s">
        <v>830</v>
      </c>
      <c r="B356" s="50">
        <v>37257</v>
      </c>
      <c r="C356" s="17" t="s">
        <v>71</v>
      </c>
      <c r="D356" s="17" t="s">
        <v>72</v>
      </c>
      <c r="E356">
        <v>25487028</v>
      </c>
      <c r="F356">
        <v>36980311</v>
      </c>
      <c r="G356" s="17" t="s">
        <v>831</v>
      </c>
      <c r="H356" t="s">
        <v>832</v>
      </c>
    </row>
    <row r="357" spans="1:8">
      <c r="A357" s="17" t="s">
        <v>833</v>
      </c>
      <c r="B357" s="50">
        <v>37257</v>
      </c>
      <c r="C357" s="17" t="s">
        <v>89</v>
      </c>
      <c r="D357" s="17" t="s">
        <v>89</v>
      </c>
      <c r="E357">
        <v>0</v>
      </c>
      <c r="F357">
        <v>0</v>
      </c>
      <c r="G357" s="17" t="s">
        <v>831</v>
      </c>
      <c r="H357" t="s">
        <v>834</v>
      </c>
    </row>
    <row r="358" spans="1:8">
      <c r="A358" s="17" t="s">
        <v>835</v>
      </c>
      <c r="B358" s="50">
        <v>37274</v>
      </c>
      <c r="C358" s="17" t="s">
        <v>99</v>
      </c>
      <c r="D358" s="17" t="s">
        <v>174</v>
      </c>
      <c r="E358">
        <v>81150692</v>
      </c>
      <c r="F358">
        <v>117745317</v>
      </c>
      <c r="G358" s="17" t="s">
        <v>831</v>
      </c>
      <c r="H358" t="s">
        <v>836</v>
      </c>
    </row>
    <row r="359" spans="1:8">
      <c r="A359" s="17" t="s">
        <v>837</v>
      </c>
      <c r="B359" s="50">
        <v>37281</v>
      </c>
      <c r="C359" s="17" t="s">
        <v>85</v>
      </c>
      <c r="D359" s="17" t="s">
        <v>255</v>
      </c>
      <c r="E359">
        <v>54228104</v>
      </c>
      <c r="F359">
        <v>78682079</v>
      </c>
      <c r="G359" s="17" t="s">
        <v>831</v>
      </c>
      <c r="H359" t="s">
        <v>838</v>
      </c>
    </row>
    <row r="360" spans="1:8">
      <c r="A360" s="17" t="s">
        <v>839</v>
      </c>
      <c r="B360" s="50">
        <v>37302</v>
      </c>
      <c r="C360" s="17" t="s">
        <v>76</v>
      </c>
      <c r="D360" s="17" t="s">
        <v>72</v>
      </c>
      <c r="E360">
        <v>48430258</v>
      </c>
      <c r="F360">
        <v>70269715</v>
      </c>
      <c r="G360" s="17" t="s">
        <v>831</v>
      </c>
      <c r="H360" t="s">
        <v>840</v>
      </c>
    </row>
    <row r="361" spans="1:8">
      <c r="A361" s="17" t="s">
        <v>841</v>
      </c>
      <c r="B361" s="50">
        <v>37306</v>
      </c>
      <c r="C361" s="17" t="s">
        <v>154</v>
      </c>
      <c r="D361" s="17" t="s">
        <v>255</v>
      </c>
      <c r="E361">
        <v>43061982</v>
      </c>
      <c r="F361">
        <v>62480631</v>
      </c>
      <c r="G361" s="17" t="s">
        <v>831</v>
      </c>
      <c r="H361" t="s">
        <v>842</v>
      </c>
    </row>
    <row r="362" spans="1:8">
      <c r="A362" s="17" t="s">
        <v>843</v>
      </c>
      <c r="B362" s="50">
        <v>37337</v>
      </c>
      <c r="C362" s="17" t="s">
        <v>99</v>
      </c>
      <c r="D362" s="17" t="s">
        <v>193</v>
      </c>
      <c r="E362">
        <v>10198766</v>
      </c>
      <c r="F362">
        <v>14797862</v>
      </c>
      <c r="G362" s="17" t="s">
        <v>831</v>
      </c>
      <c r="H362" t="s">
        <v>844</v>
      </c>
    </row>
    <row r="363" spans="1:8">
      <c r="A363" s="17" t="s">
        <v>845</v>
      </c>
      <c r="B363" s="50">
        <v>37344</v>
      </c>
      <c r="C363" s="17" t="s">
        <v>85</v>
      </c>
      <c r="D363" s="17" t="s">
        <v>72</v>
      </c>
      <c r="E363">
        <v>75600072</v>
      </c>
      <c r="F363">
        <v>109691666</v>
      </c>
      <c r="G363" s="17" t="s">
        <v>831</v>
      </c>
      <c r="H363" t="s">
        <v>846</v>
      </c>
    </row>
    <row r="364" spans="1:8">
      <c r="A364" s="17" t="s">
        <v>847</v>
      </c>
      <c r="B364" s="50">
        <v>37351</v>
      </c>
      <c r="C364" s="17" t="s">
        <v>99</v>
      </c>
      <c r="D364" s="17" t="s">
        <v>255</v>
      </c>
      <c r="E364">
        <v>7262288</v>
      </c>
      <c r="F364">
        <v>10537188</v>
      </c>
      <c r="G364" s="17" t="s">
        <v>831</v>
      </c>
      <c r="H364" t="s">
        <v>848</v>
      </c>
    </row>
    <row r="365" spans="1:8">
      <c r="A365" s="17" t="s">
        <v>849</v>
      </c>
      <c r="B365" s="50">
        <v>37386</v>
      </c>
      <c r="C365" s="17" t="s">
        <v>850</v>
      </c>
      <c r="D365" s="17" t="s">
        <v>174</v>
      </c>
      <c r="E365">
        <v>4197175</v>
      </c>
      <c r="F365">
        <v>6089874</v>
      </c>
      <c r="G365" s="17" t="s">
        <v>831</v>
      </c>
      <c r="H365" t="s">
        <v>851</v>
      </c>
    </row>
    <row r="366" spans="1:8">
      <c r="A366" s="17" t="s">
        <v>508</v>
      </c>
      <c r="B366" s="50">
        <v>37414</v>
      </c>
      <c r="C366" s="17" t="s">
        <v>154</v>
      </c>
      <c r="D366" s="17" t="s">
        <v>255</v>
      </c>
      <c r="E366">
        <v>30157016</v>
      </c>
      <c r="F366">
        <v>43756218</v>
      </c>
      <c r="G366" s="17" t="s">
        <v>831</v>
      </c>
      <c r="H366" t="s">
        <v>852</v>
      </c>
    </row>
    <row r="367" spans="1:8">
      <c r="A367" s="17" t="s">
        <v>853</v>
      </c>
      <c r="B367" s="50">
        <v>37428</v>
      </c>
      <c r="C367" s="17" t="s">
        <v>76</v>
      </c>
      <c r="D367" s="17" t="s">
        <v>174</v>
      </c>
      <c r="E367">
        <v>145771527</v>
      </c>
      <c r="F367">
        <v>211506702</v>
      </c>
      <c r="G367" s="17" t="s">
        <v>831</v>
      </c>
      <c r="H367" t="s">
        <v>854</v>
      </c>
    </row>
    <row r="368" spans="1:8">
      <c r="A368" s="17" t="s">
        <v>855</v>
      </c>
      <c r="B368" s="50">
        <v>37463</v>
      </c>
      <c r="C368" s="17" t="s">
        <v>76</v>
      </c>
      <c r="D368" s="17" t="s">
        <v>72</v>
      </c>
      <c r="E368">
        <v>16988996</v>
      </c>
      <c r="F368">
        <v>24650121</v>
      </c>
      <c r="G368" s="17" t="s">
        <v>831</v>
      </c>
      <c r="H368" t="s">
        <v>856</v>
      </c>
    </row>
    <row r="369" spans="1:8">
      <c r="A369" s="17" t="s">
        <v>857</v>
      </c>
      <c r="B369" s="50">
        <v>37470</v>
      </c>
      <c r="C369" s="17" t="s">
        <v>234</v>
      </c>
      <c r="D369" s="17" t="s">
        <v>255</v>
      </c>
      <c r="E369">
        <v>227965690</v>
      </c>
      <c r="F369">
        <v>330754439</v>
      </c>
      <c r="G369" s="17" t="s">
        <v>831</v>
      </c>
      <c r="H369" t="s">
        <v>858</v>
      </c>
    </row>
    <row r="370" spans="1:8">
      <c r="A370" s="17" t="s">
        <v>859</v>
      </c>
      <c r="B370" s="50">
        <v>37519</v>
      </c>
      <c r="C370" s="17" t="s">
        <v>76</v>
      </c>
      <c r="D370" s="17" t="s">
        <v>174</v>
      </c>
      <c r="E370">
        <v>10049886</v>
      </c>
      <c r="F370">
        <v>14338992</v>
      </c>
      <c r="G370" s="17" t="s">
        <v>831</v>
      </c>
      <c r="H370" t="s">
        <v>860</v>
      </c>
    </row>
    <row r="371" spans="1:8">
      <c r="A371" s="17" t="s">
        <v>861</v>
      </c>
      <c r="B371" s="50">
        <v>37526</v>
      </c>
      <c r="C371" s="17" t="s">
        <v>99</v>
      </c>
      <c r="D371" s="17" t="s">
        <v>255</v>
      </c>
      <c r="E371">
        <v>127214072</v>
      </c>
      <c r="F371">
        <v>184521151</v>
      </c>
      <c r="G371" s="17" t="s">
        <v>831</v>
      </c>
      <c r="H371" t="s">
        <v>862</v>
      </c>
    </row>
    <row r="372" spans="1:8">
      <c r="A372" s="17" t="s">
        <v>863</v>
      </c>
      <c r="B372" s="50">
        <v>37526</v>
      </c>
      <c r="C372" s="17" t="s">
        <v>85</v>
      </c>
      <c r="D372" s="17" t="s">
        <v>255</v>
      </c>
      <c r="E372">
        <v>6830957</v>
      </c>
      <c r="F372">
        <v>9909094</v>
      </c>
      <c r="G372" s="17" t="s">
        <v>831</v>
      </c>
      <c r="H372" t="s">
        <v>864</v>
      </c>
    </row>
    <row r="373" spans="1:8">
      <c r="A373" s="17" t="s">
        <v>865</v>
      </c>
      <c r="B373" s="50">
        <v>37540</v>
      </c>
      <c r="C373" s="17" t="s">
        <v>85</v>
      </c>
      <c r="D373" s="17" t="s">
        <v>174</v>
      </c>
      <c r="E373">
        <v>19161999</v>
      </c>
      <c r="F373">
        <v>27789959</v>
      </c>
      <c r="G373" s="17" t="s">
        <v>831</v>
      </c>
      <c r="H373" t="s">
        <v>866</v>
      </c>
    </row>
    <row r="374" spans="1:8">
      <c r="A374" s="17" t="s">
        <v>867</v>
      </c>
      <c r="B374" s="50">
        <v>37561</v>
      </c>
      <c r="C374" s="17" t="s">
        <v>99</v>
      </c>
      <c r="D374" s="17" t="s">
        <v>72</v>
      </c>
      <c r="E374">
        <v>139225854</v>
      </c>
      <c r="F374">
        <v>201959095</v>
      </c>
      <c r="G374" s="17" t="s">
        <v>831</v>
      </c>
      <c r="H374" t="s">
        <v>868</v>
      </c>
    </row>
    <row r="375" spans="1:8">
      <c r="A375" s="17" t="s">
        <v>869</v>
      </c>
      <c r="B375" s="50">
        <v>37587</v>
      </c>
      <c r="C375" s="17" t="s">
        <v>76</v>
      </c>
      <c r="D375" s="17" t="s">
        <v>174</v>
      </c>
      <c r="E375">
        <v>38120554</v>
      </c>
      <c r="F375">
        <v>55189145</v>
      </c>
      <c r="G375" s="17" t="s">
        <v>831</v>
      </c>
      <c r="H375" t="s">
        <v>870</v>
      </c>
    </row>
    <row r="376" spans="1:8">
      <c r="A376" s="17" t="s">
        <v>871</v>
      </c>
      <c r="B376" s="50">
        <v>37603</v>
      </c>
      <c r="C376" s="17" t="s">
        <v>99</v>
      </c>
      <c r="D376" s="17" t="s">
        <v>255</v>
      </c>
      <c r="E376">
        <v>35081550</v>
      </c>
      <c r="F376">
        <v>50624654</v>
      </c>
      <c r="G376" s="17" t="s">
        <v>831</v>
      </c>
      <c r="H376" t="s">
        <v>872</v>
      </c>
    </row>
    <row r="377" spans="1:8">
      <c r="A377" s="17" t="s">
        <v>873</v>
      </c>
      <c r="B377" s="50">
        <v>37609</v>
      </c>
      <c r="C377" s="17" t="s">
        <v>85</v>
      </c>
      <c r="D377" s="17" t="s">
        <v>193</v>
      </c>
      <c r="E377">
        <v>13084595</v>
      </c>
      <c r="F377">
        <v>18325463</v>
      </c>
      <c r="G377" s="17" t="s">
        <v>831</v>
      </c>
      <c r="H377" t="s">
        <v>874</v>
      </c>
    </row>
    <row r="378" spans="1:8">
      <c r="A378" s="17" t="s">
        <v>875</v>
      </c>
      <c r="B378" s="50">
        <v>37652</v>
      </c>
      <c r="C378" s="17" t="s">
        <v>234</v>
      </c>
      <c r="D378" s="17" t="s">
        <v>255</v>
      </c>
      <c r="E378">
        <v>52784696</v>
      </c>
      <c r="F378">
        <v>73793522</v>
      </c>
      <c r="G378" s="17" t="s">
        <v>876</v>
      </c>
      <c r="H378" t="s">
        <v>877</v>
      </c>
    </row>
    <row r="379" spans="1:8">
      <c r="A379" s="17" t="s">
        <v>878</v>
      </c>
      <c r="B379" s="50">
        <v>37659</v>
      </c>
      <c r="C379" s="17" t="s">
        <v>76</v>
      </c>
      <c r="D379" s="17" t="s">
        <v>255</v>
      </c>
      <c r="E379">
        <v>60470220</v>
      </c>
      <c r="F379">
        <v>84537962</v>
      </c>
      <c r="G379" s="17" t="s">
        <v>876</v>
      </c>
      <c r="H379" t="s">
        <v>879</v>
      </c>
    </row>
    <row r="380" spans="1:8">
      <c r="A380" s="17" t="s">
        <v>880</v>
      </c>
      <c r="B380" s="50">
        <v>37666</v>
      </c>
      <c r="C380" s="17" t="s">
        <v>76</v>
      </c>
      <c r="D380" s="17" t="s">
        <v>72</v>
      </c>
      <c r="E380">
        <v>47901582</v>
      </c>
      <c r="F380">
        <v>66966883</v>
      </c>
      <c r="G380" s="17" t="s">
        <v>876</v>
      </c>
      <c r="H380" t="s">
        <v>881</v>
      </c>
    </row>
    <row r="381" spans="1:8">
      <c r="A381" s="17" t="s">
        <v>882</v>
      </c>
      <c r="B381" s="50">
        <v>37687</v>
      </c>
      <c r="C381" s="17" t="s">
        <v>99</v>
      </c>
      <c r="D381" s="17" t="s">
        <v>255</v>
      </c>
      <c r="E381">
        <v>132675402</v>
      </c>
      <c r="F381">
        <v>185481530</v>
      </c>
      <c r="G381" s="17" t="s">
        <v>876</v>
      </c>
      <c r="H381" t="s">
        <v>883</v>
      </c>
    </row>
    <row r="382" spans="1:8">
      <c r="A382" s="17" t="s">
        <v>884</v>
      </c>
      <c r="B382" s="50">
        <v>37701</v>
      </c>
      <c r="C382" s="17" t="s">
        <v>99</v>
      </c>
      <c r="D382" s="17" t="s">
        <v>72</v>
      </c>
      <c r="E382">
        <v>23103423</v>
      </c>
      <c r="F382">
        <v>32298812</v>
      </c>
      <c r="G382" s="17" t="s">
        <v>876</v>
      </c>
      <c r="H382" t="s">
        <v>885</v>
      </c>
    </row>
    <row r="383" spans="1:8">
      <c r="A383" s="17" t="s">
        <v>886</v>
      </c>
      <c r="B383" s="50">
        <v>37722</v>
      </c>
      <c r="C383" s="17" t="s">
        <v>850</v>
      </c>
      <c r="D383" s="17" t="s">
        <v>72</v>
      </c>
      <c r="E383">
        <v>17093668</v>
      </c>
      <c r="F383">
        <v>23803108</v>
      </c>
      <c r="G383" s="17" t="s">
        <v>876</v>
      </c>
      <c r="H383" t="s">
        <v>887</v>
      </c>
    </row>
    <row r="384" spans="1:8">
      <c r="A384" s="17" t="s">
        <v>888</v>
      </c>
      <c r="B384" s="50">
        <v>37729</v>
      </c>
      <c r="C384" s="17" t="s">
        <v>85</v>
      </c>
      <c r="D384" s="17" t="s">
        <v>174</v>
      </c>
      <c r="E384">
        <v>67383924</v>
      </c>
      <c r="F384">
        <v>94203395</v>
      </c>
      <c r="G384" s="17" t="s">
        <v>876</v>
      </c>
      <c r="H384" t="s">
        <v>889</v>
      </c>
    </row>
    <row r="385" spans="1:8">
      <c r="A385" s="17" t="s">
        <v>890</v>
      </c>
      <c r="B385" s="50">
        <v>37743</v>
      </c>
      <c r="C385" s="17" t="s">
        <v>99</v>
      </c>
      <c r="D385" s="17" t="s">
        <v>174</v>
      </c>
      <c r="E385">
        <v>42734455</v>
      </c>
      <c r="F385">
        <v>59743191</v>
      </c>
      <c r="G385" s="17" t="s">
        <v>876</v>
      </c>
      <c r="H385" t="s">
        <v>891</v>
      </c>
    </row>
    <row r="386" spans="1:8">
      <c r="A386" s="17" t="s">
        <v>892</v>
      </c>
      <c r="B386" s="50">
        <v>37771</v>
      </c>
      <c r="C386" s="17" t="s">
        <v>76</v>
      </c>
      <c r="D386" s="17" t="s">
        <v>72</v>
      </c>
      <c r="E386">
        <v>380529370</v>
      </c>
      <c r="F386">
        <v>518148559</v>
      </c>
      <c r="G386" s="17" t="s">
        <v>876</v>
      </c>
      <c r="H386" t="s">
        <v>893</v>
      </c>
    </row>
    <row r="387" spans="1:8">
      <c r="A387" s="17" t="s">
        <v>894</v>
      </c>
      <c r="B387" s="50">
        <v>37811</v>
      </c>
      <c r="C387" s="17" t="s">
        <v>76</v>
      </c>
      <c r="D387" s="17" t="s">
        <v>255</v>
      </c>
      <c r="E387">
        <v>305411224</v>
      </c>
      <c r="F387">
        <v>426967926</v>
      </c>
      <c r="G387" s="17" t="s">
        <v>876</v>
      </c>
      <c r="H387" t="s">
        <v>895</v>
      </c>
    </row>
    <row r="388" spans="1:8">
      <c r="A388" s="17" t="s">
        <v>129</v>
      </c>
      <c r="B388" s="50">
        <v>37839</v>
      </c>
      <c r="C388" s="17" t="s">
        <v>99</v>
      </c>
      <c r="D388" s="17" t="s">
        <v>174</v>
      </c>
      <c r="E388">
        <v>110222438</v>
      </c>
      <c r="F388">
        <v>154090360</v>
      </c>
      <c r="G388" s="17" t="s">
        <v>876</v>
      </c>
      <c r="H388" t="s">
        <v>896</v>
      </c>
    </row>
    <row r="389" spans="1:8">
      <c r="A389" s="17" t="s">
        <v>897</v>
      </c>
      <c r="B389" s="50">
        <v>37848</v>
      </c>
      <c r="C389" s="17" t="s">
        <v>443</v>
      </c>
      <c r="D389" s="17" t="s">
        <v>193</v>
      </c>
      <c r="E389">
        <v>58331254</v>
      </c>
      <c r="F389">
        <v>81547672</v>
      </c>
      <c r="G389" s="17" t="s">
        <v>876</v>
      </c>
      <c r="H389" t="s">
        <v>898</v>
      </c>
    </row>
    <row r="390" spans="1:8">
      <c r="A390" s="17" t="s">
        <v>899</v>
      </c>
      <c r="B390" s="50">
        <v>37883</v>
      </c>
      <c r="C390" s="17" t="s">
        <v>234</v>
      </c>
      <c r="D390" s="17" t="s">
        <v>193</v>
      </c>
      <c r="E390">
        <v>21384035</v>
      </c>
      <c r="F390">
        <v>29895090</v>
      </c>
      <c r="G390" s="17" t="s">
        <v>876</v>
      </c>
      <c r="H390" t="s">
        <v>900</v>
      </c>
    </row>
    <row r="391" spans="1:8">
      <c r="A391" s="17" t="s">
        <v>901</v>
      </c>
      <c r="B391" s="50">
        <v>37890</v>
      </c>
      <c r="C391" s="17" t="s">
        <v>99</v>
      </c>
      <c r="D391" s="17" t="s">
        <v>255</v>
      </c>
      <c r="E391">
        <v>43601508</v>
      </c>
      <c r="F391">
        <v>60944053</v>
      </c>
      <c r="G391" s="17" t="s">
        <v>876</v>
      </c>
      <c r="H391" t="s">
        <v>902</v>
      </c>
    </row>
    <row r="392" spans="1:8">
      <c r="A392" s="17" t="s">
        <v>903</v>
      </c>
      <c r="B392" s="50">
        <v>37911</v>
      </c>
      <c r="C392" s="17" t="s">
        <v>85</v>
      </c>
      <c r="D392" s="17" t="s">
        <v>193</v>
      </c>
      <c r="E392">
        <v>1569918</v>
      </c>
      <c r="F392">
        <v>2194759</v>
      </c>
      <c r="G392" s="17" t="s">
        <v>876</v>
      </c>
      <c r="H392" t="s">
        <v>904</v>
      </c>
    </row>
    <row r="393" spans="1:8">
      <c r="A393" s="17" t="s">
        <v>905</v>
      </c>
      <c r="B393" s="50">
        <v>37918</v>
      </c>
      <c r="C393" s="17" t="s">
        <v>76</v>
      </c>
      <c r="D393" s="17" t="s">
        <v>72</v>
      </c>
      <c r="E393">
        <v>85336277</v>
      </c>
      <c r="F393">
        <v>119218333</v>
      </c>
      <c r="G393" s="17" t="s">
        <v>876</v>
      </c>
      <c r="H393" t="s">
        <v>906</v>
      </c>
    </row>
    <row r="394" spans="1:8">
      <c r="A394" s="17" t="s">
        <v>907</v>
      </c>
      <c r="B394" s="50">
        <v>37951</v>
      </c>
      <c r="C394" s="17" t="s">
        <v>99</v>
      </c>
      <c r="D394" s="17" t="s">
        <v>174</v>
      </c>
      <c r="E394">
        <v>75817994</v>
      </c>
      <c r="F394">
        <v>105775678</v>
      </c>
      <c r="G394" s="17" t="s">
        <v>876</v>
      </c>
      <c r="H394" t="s">
        <v>908</v>
      </c>
    </row>
    <row r="395" spans="1:8">
      <c r="A395" s="17" t="s">
        <v>909</v>
      </c>
      <c r="B395" s="50">
        <v>37974</v>
      </c>
      <c r="C395" s="17" t="s">
        <v>99</v>
      </c>
      <c r="D395" s="17" t="s">
        <v>255</v>
      </c>
      <c r="E395">
        <v>31011616</v>
      </c>
      <c r="F395">
        <v>42379650</v>
      </c>
      <c r="G395" s="17" t="s">
        <v>876</v>
      </c>
      <c r="H395" t="s">
        <v>910</v>
      </c>
    </row>
    <row r="396" spans="1:8">
      <c r="A396" s="17" t="s">
        <v>911</v>
      </c>
      <c r="B396" s="50">
        <v>37980</v>
      </c>
      <c r="C396" s="17" t="s">
        <v>76</v>
      </c>
      <c r="D396" s="17" t="s">
        <v>72</v>
      </c>
      <c r="E396">
        <v>6751389</v>
      </c>
      <c r="F396">
        <v>9254344</v>
      </c>
      <c r="G396" s="17" t="s">
        <v>876</v>
      </c>
      <c r="H396" t="s">
        <v>912</v>
      </c>
    </row>
    <row r="397" spans="1:8">
      <c r="A397" s="17" t="s">
        <v>913</v>
      </c>
      <c r="B397" s="50">
        <v>38002</v>
      </c>
      <c r="C397" s="17" t="s">
        <v>99</v>
      </c>
      <c r="D397" s="17" t="s">
        <v>174</v>
      </c>
      <c r="E397">
        <v>6491969</v>
      </c>
      <c r="F397">
        <v>8812764</v>
      </c>
      <c r="G397" s="17" t="s">
        <v>914</v>
      </c>
      <c r="H397" t="s">
        <v>915</v>
      </c>
    </row>
    <row r="398" spans="1:8">
      <c r="A398" s="17" t="s">
        <v>916</v>
      </c>
      <c r="B398" s="50">
        <v>38023</v>
      </c>
      <c r="C398" s="17" t="s">
        <v>85</v>
      </c>
      <c r="D398" s="17" t="s">
        <v>174</v>
      </c>
      <c r="E398">
        <v>64378093</v>
      </c>
      <c r="F398">
        <v>87392478</v>
      </c>
      <c r="G398" s="17" t="s">
        <v>914</v>
      </c>
      <c r="H398" t="s">
        <v>917</v>
      </c>
    </row>
    <row r="399" spans="1:8">
      <c r="A399" s="17" t="s">
        <v>918</v>
      </c>
      <c r="B399" s="50">
        <v>38037</v>
      </c>
      <c r="C399" s="17" t="s">
        <v>99</v>
      </c>
      <c r="D399" s="17" t="s">
        <v>174</v>
      </c>
      <c r="E399">
        <v>29331068</v>
      </c>
      <c r="F399">
        <v>39816568</v>
      </c>
      <c r="G399" s="17" t="s">
        <v>914</v>
      </c>
      <c r="H399" t="s">
        <v>919</v>
      </c>
    </row>
    <row r="400" spans="1:8">
      <c r="A400" s="17" t="s">
        <v>920</v>
      </c>
      <c r="B400" s="50">
        <v>38051</v>
      </c>
      <c r="C400" s="17" t="s">
        <v>443</v>
      </c>
      <c r="D400" s="17" t="s">
        <v>255</v>
      </c>
      <c r="E400">
        <v>67286731</v>
      </c>
      <c r="F400">
        <v>91340921</v>
      </c>
      <c r="G400" s="17" t="s">
        <v>914</v>
      </c>
      <c r="H400" t="s">
        <v>921</v>
      </c>
    </row>
    <row r="401" spans="1:8">
      <c r="A401" s="17" t="s">
        <v>922</v>
      </c>
      <c r="B401" s="50">
        <v>38072</v>
      </c>
      <c r="C401" s="17" t="s">
        <v>99</v>
      </c>
      <c r="D401" s="17" t="s">
        <v>193</v>
      </c>
      <c r="E401">
        <v>39692139</v>
      </c>
      <c r="F401">
        <v>53881593</v>
      </c>
      <c r="G401" s="17" t="s">
        <v>914</v>
      </c>
      <c r="H401" t="s">
        <v>923</v>
      </c>
    </row>
    <row r="402" spans="1:8">
      <c r="A402" s="17" t="s">
        <v>924</v>
      </c>
      <c r="B402" s="50">
        <v>38079</v>
      </c>
      <c r="C402" s="17" t="s">
        <v>99</v>
      </c>
      <c r="D402" s="17" t="s">
        <v>174</v>
      </c>
      <c r="E402">
        <v>50026353</v>
      </c>
      <c r="F402">
        <v>67910166</v>
      </c>
      <c r="G402" s="17" t="s">
        <v>914</v>
      </c>
      <c r="H402" t="s">
        <v>925</v>
      </c>
    </row>
    <row r="403" spans="1:8">
      <c r="A403" s="17" t="s">
        <v>926</v>
      </c>
      <c r="B403" s="50">
        <v>38086</v>
      </c>
      <c r="C403" s="17" t="s">
        <v>443</v>
      </c>
      <c r="D403" s="17" t="s">
        <v>255</v>
      </c>
      <c r="E403">
        <v>22406362</v>
      </c>
      <c r="F403">
        <v>30416359</v>
      </c>
      <c r="G403" s="17" t="s">
        <v>914</v>
      </c>
      <c r="H403" t="s">
        <v>927</v>
      </c>
    </row>
    <row r="404" spans="1:8">
      <c r="A404" s="17" t="s">
        <v>928</v>
      </c>
      <c r="B404" s="50">
        <v>38135</v>
      </c>
      <c r="C404" s="17" t="s">
        <v>99</v>
      </c>
      <c r="D404" s="17" t="s">
        <v>255</v>
      </c>
      <c r="E404">
        <v>37485528</v>
      </c>
      <c r="F404">
        <v>50886144</v>
      </c>
      <c r="G404" s="17" t="s">
        <v>914</v>
      </c>
      <c r="H404" t="s">
        <v>929</v>
      </c>
    </row>
    <row r="405" spans="1:8">
      <c r="A405" s="17" t="s">
        <v>930</v>
      </c>
      <c r="B405" s="50">
        <v>38154</v>
      </c>
      <c r="C405" s="17" t="s">
        <v>76</v>
      </c>
      <c r="D405" s="17" t="s">
        <v>174</v>
      </c>
      <c r="E405">
        <v>24004159</v>
      </c>
      <c r="F405">
        <v>32585356</v>
      </c>
      <c r="G405" s="17" t="s">
        <v>914</v>
      </c>
      <c r="H405" t="s">
        <v>931</v>
      </c>
    </row>
    <row r="406" spans="1:8">
      <c r="A406" s="17" t="s">
        <v>932</v>
      </c>
      <c r="B406" s="50">
        <v>38170</v>
      </c>
      <c r="C406" s="17" t="s">
        <v>850</v>
      </c>
      <c r="D406" s="17" t="s">
        <v>89</v>
      </c>
      <c r="E406">
        <v>314000</v>
      </c>
      <c r="F406">
        <v>426246</v>
      </c>
      <c r="G406" s="17" t="s">
        <v>914</v>
      </c>
      <c r="H406" t="s">
        <v>933</v>
      </c>
    </row>
    <row r="407" spans="1:8">
      <c r="A407" s="17" t="s">
        <v>934</v>
      </c>
      <c r="B407" s="50">
        <v>38175</v>
      </c>
      <c r="C407" s="17" t="s">
        <v>76</v>
      </c>
      <c r="D407" s="17" t="s">
        <v>255</v>
      </c>
      <c r="E407">
        <v>51877963</v>
      </c>
      <c r="F407">
        <v>70423706</v>
      </c>
      <c r="G407" s="17" t="s">
        <v>914</v>
      </c>
      <c r="H407" t="s">
        <v>935</v>
      </c>
    </row>
    <row r="408" spans="1:8">
      <c r="A408" s="17" t="s">
        <v>936</v>
      </c>
      <c r="B408" s="50">
        <v>38198</v>
      </c>
      <c r="C408" s="17" t="s">
        <v>234</v>
      </c>
      <c r="D408" s="17" t="s">
        <v>255</v>
      </c>
      <c r="E408">
        <v>114197520</v>
      </c>
      <c r="F408">
        <v>155021748</v>
      </c>
      <c r="G408" s="17" t="s">
        <v>914</v>
      </c>
      <c r="H408" t="s">
        <v>937</v>
      </c>
    </row>
    <row r="409" spans="1:8">
      <c r="A409" s="17" t="s">
        <v>938</v>
      </c>
      <c r="B409" s="50">
        <v>38210</v>
      </c>
      <c r="C409" s="17" t="s">
        <v>222</v>
      </c>
      <c r="D409" s="17" t="s">
        <v>72</v>
      </c>
      <c r="E409">
        <v>95149435</v>
      </c>
      <c r="F409">
        <v>129164207</v>
      </c>
      <c r="G409" s="17" t="s">
        <v>914</v>
      </c>
      <c r="H409" t="s">
        <v>939</v>
      </c>
    </row>
    <row r="410" spans="1:8">
      <c r="A410" s="17" t="s">
        <v>940</v>
      </c>
      <c r="B410" s="50">
        <v>38247</v>
      </c>
      <c r="C410" s="17" t="s">
        <v>99</v>
      </c>
      <c r="D410" s="17" t="s">
        <v>255</v>
      </c>
      <c r="E410">
        <v>21800302</v>
      </c>
      <c r="F410">
        <v>29593641</v>
      </c>
      <c r="G410" s="17" t="s">
        <v>914</v>
      </c>
      <c r="H410" t="s">
        <v>941</v>
      </c>
    </row>
    <row r="411" spans="1:8">
      <c r="A411" s="17" t="s">
        <v>942</v>
      </c>
      <c r="B411" s="50">
        <v>38254</v>
      </c>
      <c r="C411" s="17" t="s">
        <v>99</v>
      </c>
      <c r="D411" s="17" t="s">
        <v>193</v>
      </c>
      <c r="E411">
        <v>463730</v>
      </c>
      <c r="F411">
        <v>629502</v>
      </c>
      <c r="G411" s="17" t="s">
        <v>914</v>
      </c>
      <c r="H411" t="s">
        <v>943</v>
      </c>
    </row>
    <row r="412" spans="1:8">
      <c r="A412" s="17" t="s">
        <v>944</v>
      </c>
      <c r="B412" s="50">
        <v>38261</v>
      </c>
      <c r="C412" s="17" t="s">
        <v>154</v>
      </c>
      <c r="D412" s="17" t="s">
        <v>255</v>
      </c>
      <c r="E412">
        <v>74541707</v>
      </c>
      <c r="F412">
        <v>101161045</v>
      </c>
      <c r="G412" s="17" t="s">
        <v>914</v>
      </c>
      <c r="H412" t="s">
        <v>945</v>
      </c>
    </row>
    <row r="413" spans="1:8">
      <c r="A413" s="17" t="s">
        <v>946</v>
      </c>
      <c r="B413" s="50">
        <v>38296</v>
      </c>
      <c r="C413" s="17" t="s">
        <v>76</v>
      </c>
      <c r="D413" s="17" t="s">
        <v>174</v>
      </c>
      <c r="E413">
        <v>261441092</v>
      </c>
      <c r="F413">
        <v>354488708</v>
      </c>
      <c r="G413" s="17" t="s">
        <v>914</v>
      </c>
      <c r="H413" t="s">
        <v>947</v>
      </c>
    </row>
    <row r="414" spans="1:8">
      <c r="A414" s="17" t="s">
        <v>948</v>
      </c>
      <c r="B414" s="50">
        <v>38310</v>
      </c>
      <c r="C414" s="17" t="s">
        <v>76</v>
      </c>
      <c r="D414" s="17" t="s">
        <v>174</v>
      </c>
      <c r="E414">
        <v>173005002</v>
      </c>
      <c r="F414">
        <v>234069353</v>
      </c>
      <c r="G414" s="17" t="s">
        <v>914</v>
      </c>
      <c r="H414" t="s">
        <v>949</v>
      </c>
    </row>
    <row r="415" spans="1:8">
      <c r="A415" s="17" t="s">
        <v>950</v>
      </c>
      <c r="B415" s="50">
        <v>38331</v>
      </c>
      <c r="C415" s="17" t="s">
        <v>99</v>
      </c>
      <c r="D415" s="17" t="s">
        <v>193</v>
      </c>
      <c r="E415">
        <v>24006726</v>
      </c>
      <c r="F415">
        <v>32198655</v>
      </c>
      <c r="G415" s="17" t="s">
        <v>914</v>
      </c>
      <c r="H415" t="s">
        <v>951</v>
      </c>
    </row>
    <row r="416" spans="1:8">
      <c r="A416" s="17" t="s">
        <v>952</v>
      </c>
      <c r="B416" s="50">
        <v>38380</v>
      </c>
      <c r="C416" s="17" t="s">
        <v>850</v>
      </c>
      <c r="D416" s="17" t="s">
        <v>72</v>
      </c>
      <c r="E416">
        <v>8968684</v>
      </c>
      <c r="F416">
        <v>11740942</v>
      </c>
      <c r="G416" s="17" t="s">
        <v>953</v>
      </c>
      <c r="H416" t="s">
        <v>954</v>
      </c>
    </row>
    <row r="417" spans="1:8">
      <c r="A417" s="17" t="s">
        <v>955</v>
      </c>
      <c r="B417" s="50">
        <v>38394</v>
      </c>
      <c r="C417" s="17" t="s">
        <v>76</v>
      </c>
      <c r="D417" s="17" t="s">
        <v>72</v>
      </c>
      <c r="E417">
        <v>18098433</v>
      </c>
      <c r="F417">
        <v>23801835</v>
      </c>
      <c r="G417" s="17" t="s">
        <v>953</v>
      </c>
      <c r="H417" t="s">
        <v>956</v>
      </c>
    </row>
    <row r="418" spans="1:8">
      <c r="A418" s="17" t="s">
        <v>957</v>
      </c>
      <c r="B418" s="50">
        <v>38415</v>
      </c>
      <c r="C418" s="17" t="s">
        <v>99</v>
      </c>
      <c r="D418" s="17" t="s">
        <v>174</v>
      </c>
      <c r="E418">
        <v>113006880</v>
      </c>
      <c r="F418">
        <v>148619029</v>
      </c>
      <c r="G418" s="17" t="s">
        <v>953</v>
      </c>
      <c r="H418" t="s">
        <v>958</v>
      </c>
    </row>
    <row r="419" spans="1:8">
      <c r="A419" s="17" t="s">
        <v>959</v>
      </c>
      <c r="B419" s="50">
        <v>38429</v>
      </c>
      <c r="C419" s="17" t="s">
        <v>99</v>
      </c>
      <c r="D419" s="17" t="s">
        <v>72</v>
      </c>
      <c r="E419">
        <v>24381334</v>
      </c>
      <c r="F419">
        <v>32064685</v>
      </c>
      <c r="G419" s="17" t="s">
        <v>953</v>
      </c>
      <c r="H419" t="s">
        <v>960</v>
      </c>
    </row>
    <row r="420" spans="1:8">
      <c r="A420" s="17" t="s">
        <v>961</v>
      </c>
      <c r="B420" s="50">
        <v>38464</v>
      </c>
      <c r="C420" s="17" t="s">
        <v>99</v>
      </c>
      <c r="D420" s="17" t="s">
        <v>255</v>
      </c>
      <c r="E420">
        <v>21835784</v>
      </c>
      <c r="F420">
        <v>28716947</v>
      </c>
      <c r="G420" s="17" t="s">
        <v>953</v>
      </c>
      <c r="H420" t="s">
        <v>962</v>
      </c>
    </row>
    <row r="421" spans="1:8">
      <c r="A421" s="17" t="s">
        <v>963</v>
      </c>
      <c r="B421" s="50">
        <v>38471</v>
      </c>
      <c r="C421" s="17" t="s">
        <v>99</v>
      </c>
      <c r="D421" s="17" t="s">
        <v>174</v>
      </c>
      <c r="E421">
        <v>51019112</v>
      </c>
      <c r="F421">
        <v>67096891</v>
      </c>
      <c r="G421" s="17" t="s">
        <v>953</v>
      </c>
      <c r="H421" t="s">
        <v>964</v>
      </c>
    </row>
    <row r="422" spans="1:8">
      <c r="A422" s="17" t="s">
        <v>965</v>
      </c>
      <c r="B422" s="50">
        <v>38513</v>
      </c>
      <c r="C422" s="17" t="s">
        <v>76</v>
      </c>
      <c r="D422" s="17" t="s">
        <v>174</v>
      </c>
      <c r="E422">
        <v>4710455</v>
      </c>
      <c r="F422">
        <v>6194870</v>
      </c>
      <c r="G422" s="17" t="s">
        <v>953</v>
      </c>
      <c r="H422" t="s">
        <v>966</v>
      </c>
    </row>
    <row r="423" spans="1:8">
      <c r="A423" s="17" t="s">
        <v>967</v>
      </c>
      <c r="B423" s="50">
        <v>38525</v>
      </c>
      <c r="C423" s="17" t="s">
        <v>99</v>
      </c>
      <c r="D423" s="17" t="s">
        <v>72</v>
      </c>
      <c r="E423">
        <v>66010682</v>
      </c>
      <c r="F423">
        <v>86812798</v>
      </c>
      <c r="G423" s="17" t="s">
        <v>953</v>
      </c>
      <c r="H423" t="s">
        <v>968</v>
      </c>
    </row>
    <row r="424" spans="1:8">
      <c r="A424" s="17" t="s">
        <v>969</v>
      </c>
      <c r="B424" s="50">
        <v>38541</v>
      </c>
      <c r="C424" s="17" t="s">
        <v>234</v>
      </c>
      <c r="D424" s="17" t="s">
        <v>255</v>
      </c>
      <c r="E424">
        <v>25473093</v>
      </c>
      <c r="F424">
        <v>33500491</v>
      </c>
      <c r="G424" s="17" t="s">
        <v>953</v>
      </c>
      <c r="H424" t="s">
        <v>970</v>
      </c>
    </row>
    <row r="425" spans="1:8">
      <c r="A425" s="17" t="s">
        <v>971</v>
      </c>
      <c r="B425" s="50">
        <v>38562</v>
      </c>
      <c r="C425" s="17" t="s">
        <v>76</v>
      </c>
      <c r="D425" s="17" t="s">
        <v>174</v>
      </c>
      <c r="E425">
        <v>63939454</v>
      </c>
      <c r="F425">
        <v>84088854</v>
      </c>
      <c r="G425" s="17" t="s">
        <v>953</v>
      </c>
      <c r="H425" t="s">
        <v>972</v>
      </c>
    </row>
    <row r="426" spans="1:8">
      <c r="A426" s="17" t="s">
        <v>973</v>
      </c>
      <c r="B426" s="50">
        <v>38583</v>
      </c>
      <c r="C426" s="17" t="s">
        <v>76</v>
      </c>
      <c r="D426" s="17" t="s">
        <v>72</v>
      </c>
      <c r="E426">
        <v>19478106</v>
      </c>
      <c r="F426">
        <v>25616292</v>
      </c>
      <c r="G426" s="17" t="s">
        <v>953</v>
      </c>
      <c r="H426" t="s">
        <v>974</v>
      </c>
    </row>
    <row r="427" spans="1:8">
      <c r="A427" s="17" t="s">
        <v>975</v>
      </c>
      <c r="B427" s="50">
        <v>38618</v>
      </c>
      <c r="C427" s="17" t="s">
        <v>234</v>
      </c>
      <c r="D427" s="17" t="s">
        <v>255</v>
      </c>
      <c r="E427">
        <v>89706988</v>
      </c>
      <c r="F427">
        <v>117960425</v>
      </c>
      <c r="G427" s="17" t="s">
        <v>953</v>
      </c>
      <c r="H427" t="s">
        <v>976</v>
      </c>
    </row>
    <row r="428" spans="1:8">
      <c r="A428" s="17" t="s">
        <v>977</v>
      </c>
      <c r="B428" s="50">
        <v>38625</v>
      </c>
      <c r="C428" s="17" t="s">
        <v>85</v>
      </c>
      <c r="D428" s="17" t="s">
        <v>174</v>
      </c>
      <c r="E428">
        <v>15331289</v>
      </c>
      <c r="F428">
        <v>20162672</v>
      </c>
      <c r="G428" s="17" t="s">
        <v>953</v>
      </c>
      <c r="H428" t="s">
        <v>978</v>
      </c>
    </row>
    <row r="429" spans="1:8">
      <c r="A429" s="17" t="s">
        <v>979</v>
      </c>
      <c r="B429" s="50">
        <v>38646</v>
      </c>
      <c r="C429" s="17" t="s">
        <v>85</v>
      </c>
      <c r="D429" s="17" t="s">
        <v>193</v>
      </c>
      <c r="E429">
        <v>10284523</v>
      </c>
      <c r="F429">
        <v>13519621</v>
      </c>
      <c r="G429" s="17" t="s">
        <v>953</v>
      </c>
      <c r="H429" t="s">
        <v>980</v>
      </c>
    </row>
    <row r="430" spans="1:8">
      <c r="A430" s="17" t="s">
        <v>981</v>
      </c>
      <c r="B430" s="50">
        <v>38660</v>
      </c>
      <c r="C430" s="17" t="s">
        <v>76</v>
      </c>
      <c r="D430" s="17" t="s">
        <v>72</v>
      </c>
      <c r="E430">
        <v>135386665</v>
      </c>
      <c r="F430">
        <v>177954661</v>
      </c>
      <c r="G430" s="17" t="s">
        <v>953</v>
      </c>
      <c r="H430" t="s">
        <v>982</v>
      </c>
    </row>
    <row r="431" spans="1:8">
      <c r="A431" s="17" t="s">
        <v>983</v>
      </c>
      <c r="B431" s="50">
        <v>38695</v>
      </c>
      <c r="C431" s="17" t="s">
        <v>76</v>
      </c>
      <c r="D431" s="17" t="s">
        <v>174</v>
      </c>
      <c r="E431">
        <v>291710957</v>
      </c>
      <c r="F431">
        <v>381557539</v>
      </c>
      <c r="G431" s="17" t="s">
        <v>953</v>
      </c>
      <c r="H431" t="s">
        <v>984</v>
      </c>
    </row>
    <row r="432" spans="1:8">
      <c r="A432" s="17" t="s">
        <v>985</v>
      </c>
      <c r="B432" s="50">
        <v>38711</v>
      </c>
      <c r="C432" s="17" t="s">
        <v>85</v>
      </c>
      <c r="D432" s="17" t="s">
        <v>193</v>
      </c>
      <c r="E432">
        <v>11304403</v>
      </c>
      <c r="F432">
        <v>14574087</v>
      </c>
      <c r="G432" s="17" t="s">
        <v>953</v>
      </c>
      <c r="H432" t="s">
        <v>986</v>
      </c>
    </row>
    <row r="433" spans="1:8">
      <c r="A433" s="17" t="s">
        <v>987</v>
      </c>
      <c r="B433" s="50">
        <v>38730</v>
      </c>
      <c r="C433" s="17" t="s">
        <v>85</v>
      </c>
      <c r="D433" s="17" t="s">
        <v>174</v>
      </c>
      <c r="E433">
        <v>42647449</v>
      </c>
      <c r="F433">
        <v>54888236</v>
      </c>
      <c r="G433" s="17" t="s">
        <v>988</v>
      </c>
      <c r="H433" t="s">
        <v>989</v>
      </c>
    </row>
    <row r="434" spans="1:8">
      <c r="A434" s="17" t="s">
        <v>990</v>
      </c>
      <c r="B434" s="50">
        <v>38744</v>
      </c>
      <c r="C434" s="17" t="s">
        <v>85</v>
      </c>
      <c r="D434" s="17" t="s">
        <v>255</v>
      </c>
      <c r="E434">
        <v>17127992</v>
      </c>
      <c r="F434">
        <v>22044113</v>
      </c>
      <c r="G434" s="17" t="s">
        <v>988</v>
      </c>
      <c r="H434" t="s">
        <v>991</v>
      </c>
    </row>
    <row r="435" spans="1:8">
      <c r="A435" s="17" t="s">
        <v>992</v>
      </c>
      <c r="B435" s="50">
        <v>38744</v>
      </c>
      <c r="C435" s="17" t="s">
        <v>850</v>
      </c>
      <c r="D435" s="17" t="s">
        <v>72</v>
      </c>
      <c r="E435">
        <v>10407978</v>
      </c>
      <c r="F435">
        <v>12948025</v>
      </c>
      <c r="G435" s="17" t="s">
        <v>988</v>
      </c>
      <c r="H435" t="s">
        <v>993</v>
      </c>
    </row>
    <row r="436" spans="1:8">
      <c r="A436" s="17" t="s">
        <v>994</v>
      </c>
      <c r="B436" s="50">
        <v>38765</v>
      </c>
      <c r="C436" s="17" t="s">
        <v>76</v>
      </c>
      <c r="D436" s="17" t="s">
        <v>174</v>
      </c>
      <c r="E436">
        <v>81612565</v>
      </c>
      <c r="F436">
        <v>105037235</v>
      </c>
      <c r="G436" s="17" t="s">
        <v>988</v>
      </c>
      <c r="H436" t="s">
        <v>995</v>
      </c>
    </row>
    <row r="437" spans="1:8">
      <c r="A437" s="17" t="s">
        <v>996</v>
      </c>
      <c r="B437" s="50">
        <v>38786</v>
      </c>
      <c r="C437" s="17" t="s">
        <v>99</v>
      </c>
      <c r="D437" s="17" t="s">
        <v>174</v>
      </c>
      <c r="E437">
        <v>61123569</v>
      </c>
      <c r="F437">
        <v>78667428</v>
      </c>
      <c r="G437" s="17" t="s">
        <v>988</v>
      </c>
      <c r="H437" t="s">
        <v>997</v>
      </c>
    </row>
    <row r="438" spans="1:8">
      <c r="A438" s="17" t="s">
        <v>998</v>
      </c>
      <c r="B438" s="50">
        <v>38800</v>
      </c>
      <c r="C438" s="17" t="s">
        <v>167</v>
      </c>
      <c r="D438" s="17" t="s">
        <v>255</v>
      </c>
      <c r="E438">
        <v>23086480</v>
      </c>
      <c r="F438">
        <v>29712825</v>
      </c>
      <c r="G438" s="17" t="s">
        <v>988</v>
      </c>
      <c r="H438" t="s">
        <v>999</v>
      </c>
    </row>
    <row r="439" spans="1:8">
      <c r="A439" s="17" t="s">
        <v>1000</v>
      </c>
      <c r="B439" s="50">
        <v>38821</v>
      </c>
      <c r="C439" s="17" t="s">
        <v>76</v>
      </c>
      <c r="D439" s="17" t="s">
        <v>72</v>
      </c>
      <c r="E439">
        <v>37384046</v>
      </c>
      <c r="F439">
        <v>48114115</v>
      </c>
      <c r="G439" s="17" t="s">
        <v>988</v>
      </c>
      <c r="H439" t="s">
        <v>1001</v>
      </c>
    </row>
    <row r="440" spans="1:8">
      <c r="A440" s="17" t="s">
        <v>1002</v>
      </c>
      <c r="B440" s="50">
        <v>38835</v>
      </c>
      <c r="C440" s="17" t="s">
        <v>99</v>
      </c>
      <c r="D440" s="17" t="s">
        <v>255</v>
      </c>
      <c r="E440">
        <v>26910736</v>
      </c>
      <c r="F440">
        <v>34634731</v>
      </c>
      <c r="G440" s="17" t="s">
        <v>988</v>
      </c>
      <c r="H440" t="s">
        <v>1003</v>
      </c>
    </row>
    <row r="441" spans="1:8">
      <c r="A441" s="17" t="s">
        <v>1004</v>
      </c>
      <c r="B441" s="50">
        <v>38849</v>
      </c>
      <c r="C441" s="17" t="s">
        <v>85</v>
      </c>
      <c r="D441" s="17" t="s">
        <v>174</v>
      </c>
      <c r="E441">
        <v>4283255</v>
      </c>
      <c r="F441">
        <v>5512647</v>
      </c>
      <c r="G441" s="17" t="s">
        <v>988</v>
      </c>
      <c r="H441" t="s">
        <v>1005</v>
      </c>
    </row>
    <row r="442" spans="1:8">
      <c r="A442" s="17" t="s">
        <v>1006</v>
      </c>
      <c r="B442" s="50">
        <v>38877</v>
      </c>
      <c r="C442" s="17" t="s">
        <v>99</v>
      </c>
      <c r="D442" s="17" t="s">
        <v>72</v>
      </c>
      <c r="E442">
        <v>244082982</v>
      </c>
      <c r="F442">
        <v>314140384</v>
      </c>
      <c r="G442" s="17" t="s">
        <v>988</v>
      </c>
      <c r="H442" t="s">
        <v>1007</v>
      </c>
    </row>
    <row r="443" spans="1:8">
      <c r="A443" s="17" t="s">
        <v>1008</v>
      </c>
      <c r="B443" s="50">
        <v>38905</v>
      </c>
      <c r="C443" s="17" t="s">
        <v>76</v>
      </c>
      <c r="D443" s="17" t="s">
        <v>255</v>
      </c>
      <c r="E443">
        <v>423315812</v>
      </c>
      <c r="F443">
        <v>544817142</v>
      </c>
      <c r="G443" s="17" t="s">
        <v>988</v>
      </c>
      <c r="H443" t="s">
        <v>1009</v>
      </c>
    </row>
    <row r="444" spans="1:8">
      <c r="A444" s="17" t="s">
        <v>1010</v>
      </c>
      <c r="B444" s="50">
        <v>38940</v>
      </c>
      <c r="C444" s="17" t="s">
        <v>85</v>
      </c>
      <c r="D444" s="17" t="s">
        <v>255</v>
      </c>
      <c r="E444">
        <v>65328121</v>
      </c>
      <c r="F444">
        <v>84078780</v>
      </c>
      <c r="G444" s="17" t="s">
        <v>988</v>
      </c>
      <c r="H444" t="s">
        <v>1011</v>
      </c>
    </row>
    <row r="445" spans="1:8">
      <c r="A445" s="17" t="s">
        <v>1012</v>
      </c>
      <c r="B445" s="50">
        <v>38954</v>
      </c>
      <c r="C445" s="17" t="s">
        <v>85</v>
      </c>
      <c r="D445" s="17" t="s">
        <v>174</v>
      </c>
      <c r="E445">
        <v>57806952</v>
      </c>
      <c r="F445">
        <v>74398864</v>
      </c>
      <c r="G445" s="17" t="s">
        <v>988</v>
      </c>
      <c r="H445" t="s">
        <v>1013</v>
      </c>
    </row>
    <row r="446" spans="1:8">
      <c r="A446" s="17" t="s">
        <v>1014</v>
      </c>
      <c r="B446" s="50">
        <v>38989</v>
      </c>
      <c r="C446" s="17" t="s">
        <v>154</v>
      </c>
      <c r="D446" s="17" t="s">
        <v>255</v>
      </c>
      <c r="E446">
        <v>55011732</v>
      </c>
      <c r="F446">
        <v>70801353</v>
      </c>
      <c r="G446" s="17" t="s">
        <v>988</v>
      </c>
      <c r="H446" t="s">
        <v>1015</v>
      </c>
    </row>
    <row r="447" spans="1:8">
      <c r="A447" s="17" t="s">
        <v>1016</v>
      </c>
      <c r="B447" s="50">
        <v>39010</v>
      </c>
      <c r="C447" s="17" t="s">
        <v>234</v>
      </c>
      <c r="D447" s="17" t="s">
        <v>255</v>
      </c>
      <c r="E447">
        <v>53089891</v>
      </c>
      <c r="F447">
        <v>68289913</v>
      </c>
      <c r="G447" s="17" t="s">
        <v>988</v>
      </c>
      <c r="H447" t="s">
        <v>1017</v>
      </c>
    </row>
    <row r="448" spans="1:8">
      <c r="A448" s="17" t="s">
        <v>1018</v>
      </c>
      <c r="B448" s="50">
        <v>39010</v>
      </c>
      <c r="C448" s="17" t="s">
        <v>71</v>
      </c>
      <c r="D448" s="17" t="s">
        <v>174</v>
      </c>
      <c r="E448">
        <v>24732041</v>
      </c>
      <c r="F448">
        <v>30737517</v>
      </c>
      <c r="G448" s="17" t="s">
        <v>988</v>
      </c>
      <c r="H448" t="s">
        <v>1019</v>
      </c>
    </row>
    <row r="449" spans="1:8">
      <c r="A449" s="17" t="s">
        <v>1020</v>
      </c>
      <c r="B449" s="50">
        <v>39024</v>
      </c>
      <c r="C449" s="17" t="s">
        <v>99</v>
      </c>
      <c r="D449" s="17" t="s">
        <v>72</v>
      </c>
      <c r="E449">
        <v>84500122</v>
      </c>
      <c r="F449">
        <v>108694869</v>
      </c>
      <c r="G449" s="17" t="s">
        <v>988</v>
      </c>
      <c r="H449" t="s">
        <v>1021</v>
      </c>
    </row>
    <row r="450" spans="1:8">
      <c r="A450" s="17" t="s">
        <v>1022</v>
      </c>
      <c r="B450" s="50">
        <v>39043</v>
      </c>
      <c r="C450" s="17" t="s">
        <v>234</v>
      </c>
      <c r="D450" s="17" t="s">
        <v>255</v>
      </c>
      <c r="E450">
        <v>64038616</v>
      </c>
      <c r="F450">
        <v>82267038</v>
      </c>
      <c r="G450" s="17" t="s">
        <v>988</v>
      </c>
      <c r="H450" t="s">
        <v>1023</v>
      </c>
    </row>
    <row r="451" spans="1:8">
      <c r="A451" s="17" t="s">
        <v>1024</v>
      </c>
      <c r="B451" s="50">
        <v>39059</v>
      </c>
      <c r="C451" s="17" t="s">
        <v>76</v>
      </c>
      <c r="D451" s="17" t="s">
        <v>193</v>
      </c>
      <c r="E451">
        <v>50866635</v>
      </c>
      <c r="F451">
        <v>64959548</v>
      </c>
      <c r="G451" s="17" t="s">
        <v>988</v>
      </c>
      <c r="H451" t="s">
        <v>1025</v>
      </c>
    </row>
    <row r="452" spans="1:8">
      <c r="A452" s="17" t="s">
        <v>1026</v>
      </c>
      <c r="B452" s="50">
        <v>39094</v>
      </c>
      <c r="C452" s="17" t="s">
        <v>76</v>
      </c>
      <c r="D452" s="17" t="s">
        <v>193</v>
      </c>
      <c r="E452">
        <v>10597734</v>
      </c>
      <c r="F452">
        <v>12985302</v>
      </c>
      <c r="G452" s="17" t="s">
        <v>1027</v>
      </c>
      <c r="H452" t="s">
        <v>1028</v>
      </c>
    </row>
    <row r="453" spans="1:8">
      <c r="A453" s="17" t="s">
        <v>1029</v>
      </c>
      <c r="B453" s="50">
        <v>39129</v>
      </c>
      <c r="C453" s="17" t="s">
        <v>85</v>
      </c>
      <c r="D453" s="17" t="s">
        <v>174</v>
      </c>
      <c r="E453">
        <v>82234139</v>
      </c>
      <c r="F453">
        <v>100760721</v>
      </c>
      <c r="G453" s="17" t="s">
        <v>1027</v>
      </c>
      <c r="H453" t="s">
        <v>1030</v>
      </c>
    </row>
    <row r="454" spans="1:8">
      <c r="A454" s="17" t="s">
        <v>1031</v>
      </c>
      <c r="B454" s="50">
        <v>39143</v>
      </c>
      <c r="C454" s="17" t="s">
        <v>99</v>
      </c>
      <c r="D454" s="17" t="s">
        <v>255</v>
      </c>
      <c r="E454">
        <v>168213584</v>
      </c>
      <c r="F454">
        <v>206110533</v>
      </c>
      <c r="G454" s="17" t="s">
        <v>1027</v>
      </c>
      <c r="H454" t="s">
        <v>1032</v>
      </c>
    </row>
    <row r="455" spans="1:8">
      <c r="A455" s="17" t="s">
        <v>1033</v>
      </c>
      <c r="B455" s="50">
        <v>39171</v>
      </c>
      <c r="C455" s="17" t="s">
        <v>76</v>
      </c>
      <c r="D455" s="17" t="s">
        <v>72</v>
      </c>
      <c r="E455">
        <v>97822171</v>
      </c>
      <c r="F455">
        <v>119860589</v>
      </c>
      <c r="G455" s="17" t="s">
        <v>1027</v>
      </c>
      <c r="H455" t="s">
        <v>1034</v>
      </c>
    </row>
    <row r="456" spans="1:8">
      <c r="A456" s="17" t="s">
        <v>1035</v>
      </c>
      <c r="B456" s="50">
        <v>39171</v>
      </c>
      <c r="C456" s="17" t="s">
        <v>85</v>
      </c>
      <c r="D456" s="17" t="s">
        <v>193</v>
      </c>
      <c r="E456">
        <v>4600585</v>
      </c>
      <c r="F456">
        <v>5637048</v>
      </c>
      <c r="G456" s="17" t="s">
        <v>1027</v>
      </c>
      <c r="H456" t="s">
        <v>1036</v>
      </c>
    </row>
    <row r="457" spans="1:8">
      <c r="A457" s="17" t="s">
        <v>1037</v>
      </c>
      <c r="B457" s="50">
        <v>39178</v>
      </c>
      <c r="C457" s="17" t="s">
        <v>85</v>
      </c>
      <c r="D457" s="17" t="s">
        <v>193</v>
      </c>
      <c r="E457">
        <v>7164995</v>
      </c>
      <c r="F457">
        <v>8779196</v>
      </c>
      <c r="G457" s="17" t="s">
        <v>1027</v>
      </c>
      <c r="H457" t="s">
        <v>1038</v>
      </c>
    </row>
    <row r="458" spans="1:8">
      <c r="A458" s="17" t="s">
        <v>1039</v>
      </c>
      <c r="B458" s="50">
        <v>39199</v>
      </c>
      <c r="C458" s="17" t="s">
        <v>234</v>
      </c>
      <c r="D458" s="17" t="s">
        <v>255</v>
      </c>
      <c r="E458">
        <v>20568319</v>
      </c>
      <c r="F458">
        <v>25202168</v>
      </c>
      <c r="G458" s="17" t="s">
        <v>1027</v>
      </c>
      <c r="H458" t="s">
        <v>1040</v>
      </c>
    </row>
    <row r="459" spans="1:8">
      <c r="A459" s="17" t="s">
        <v>1041</v>
      </c>
      <c r="B459" s="50">
        <v>39226</v>
      </c>
      <c r="C459" s="17" t="s">
        <v>76</v>
      </c>
      <c r="D459" s="17" t="s">
        <v>255</v>
      </c>
      <c r="E459">
        <v>309420425</v>
      </c>
      <c r="F459">
        <v>379129960</v>
      </c>
      <c r="G459" s="17" t="s">
        <v>1027</v>
      </c>
      <c r="H459" t="s">
        <v>1042</v>
      </c>
    </row>
    <row r="460" spans="1:8">
      <c r="A460" s="17" t="s">
        <v>1043</v>
      </c>
      <c r="B460" s="50">
        <v>39262</v>
      </c>
      <c r="C460" s="17" t="s">
        <v>99</v>
      </c>
      <c r="D460" s="17" t="s">
        <v>72</v>
      </c>
      <c r="E460">
        <v>206445654</v>
      </c>
      <c r="F460">
        <v>252955933</v>
      </c>
      <c r="G460" s="17" t="s">
        <v>1027</v>
      </c>
      <c r="H460" t="s">
        <v>1044</v>
      </c>
    </row>
    <row r="461" spans="1:8">
      <c r="A461" s="17" t="s">
        <v>1045</v>
      </c>
      <c r="B461" s="50">
        <v>39297</v>
      </c>
      <c r="C461" s="17" t="s">
        <v>76</v>
      </c>
      <c r="D461" s="17" t="s">
        <v>174</v>
      </c>
      <c r="E461">
        <v>43760605</v>
      </c>
      <c r="F461">
        <v>53619462</v>
      </c>
      <c r="G461" s="17" t="s">
        <v>1027</v>
      </c>
      <c r="H461" t="s">
        <v>1046</v>
      </c>
    </row>
    <row r="462" spans="1:8">
      <c r="A462" s="17" t="s">
        <v>1047</v>
      </c>
      <c r="B462" s="50">
        <v>39347</v>
      </c>
      <c r="C462" s="17" t="s">
        <v>99</v>
      </c>
      <c r="D462" s="17" t="s">
        <v>174</v>
      </c>
      <c r="E462">
        <v>90648202</v>
      </c>
      <c r="F462">
        <v>111010758</v>
      </c>
      <c r="G462" s="17" t="s">
        <v>1027</v>
      </c>
      <c r="H462" t="s">
        <v>1048</v>
      </c>
    </row>
    <row r="463" spans="1:8">
      <c r="A463" s="17" t="s">
        <v>1049</v>
      </c>
      <c r="B463" s="50">
        <v>39375</v>
      </c>
      <c r="C463" s="17" t="s">
        <v>222</v>
      </c>
      <c r="D463" s="17" t="s">
        <v>255</v>
      </c>
      <c r="E463">
        <v>47642963</v>
      </c>
      <c r="F463">
        <v>58350234</v>
      </c>
      <c r="G463" s="17" t="s">
        <v>1027</v>
      </c>
      <c r="H463" t="s">
        <v>1050</v>
      </c>
    </row>
    <row r="464" spans="1:8">
      <c r="A464" s="17" t="s">
        <v>1051</v>
      </c>
      <c r="B464" s="50">
        <v>39407</v>
      </c>
      <c r="C464" s="17" t="s">
        <v>222</v>
      </c>
      <c r="D464" s="17" t="s">
        <v>174</v>
      </c>
      <c r="E464">
        <v>127706877</v>
      </c>
      <c r="F464">
        <v>156074310</v>
      </c>
      <c r="G464" s="17" t="s">
        <v>1027</v>
      </c>
      <c r="H464" t="s">
        <v>1052</v>
      </c>
    </row>
    <row r="465" spans="1:8">
      <c r="A465" s="17" t="s">
        <v>1053</v>
      </c>
      <c r="B465" s="50">
        <v>39437</v>
      </c>
      <c r="C465" s="17" t="s">
        <v>76</v>
      </c>
      <c r="D465" s="17" t="s">
        <v>174</v>
      </c>
      <c r="E465">
        <v>219961501</v>
      </c>
      <c r="F465">
        <v>267003525</v>
      </c>
      <c r="G465" s="17" t="s">
        <v>1027</v>
      </c>
      <c r="H465" t="s">
        <v>1054</v>
      </c>
    </row>
    <row r="466" spans="1:8">
      <c r="A466" s="17" t="s">
        <v>1055</v>
      </c>
      <c r="B466" s="50">
        <v>39479</v>
      </c>
      <c r="C466" s="17" t="s">
        <v>1056</v>
      </c>
      <c r="D466" s="17" t="s">
        <v>72</v>
      </c>
      <c r="E466">
        <v>65281781</v>
      </c>
      <c r="F466">
        <v>76646993</v>
      </c>
      <c r="G466" s="17" t="s">
        <v>1057</v>
      </c>
      <c r="H466" t="s">
        <v>1058</v>
      </c>
    </row>
    <row r="467" spans="1:8">
      <c r="A467" s="17" t="s">
        <v>1059</v>
      </c>
      <c r="B467" s="50">
        <v>39492</v>
      </c>
      <c r="C467" s="17" t="s">
        <v>85</v>
      </c>
      <c r="D467" s="17" t="s">
        <v>255</v>
      </c>
      <c r="E467">
        <v>58017783</v>
      </c>
      <c r="F467">
        <v>68118371</v>
      </c>
      <c r="G467" s="17" t="s">
        <v>1057</v>
      </c>
      <c r="H467" t="s">
        <v>1060</v>
      </c>
    </row>
    <row r="468" spans="1:8">
      <c r="A468" s="17" t="s">
        <v>1061</v>
      </c>
      <c r="B468" s="50">
        <v>39514</v>
      </c>
      <c r="C468" s="17" t="s">
        <v>99</v>
      </c>
      <c r="D468" s="17" t="s">
        <v>72</v>
      </c>
      <c r="E468">
        <v>45610425</v>
      </c>
      <c r="F468">
        <v>53550960</v>
      </c>
      <c r="G468" s="17" t="s">
        <v>1057</v>
      </c>
      <c r="H468" t="s">
        <v>1062</v>
      </c>
    </row>
    <row r="469" spans="1:8">
      <c r="A469" s="17" t="s">
        <v>1063</v>
      </c>
      <c r="B469" s="50">
        <v>39584</v>
      </c>
      <c r="C469" s="17" t="s">
        <v>76</v>
      </c>
      <c r="D469" s="17" t="s">
        <v>174</v>
      </c>
      <c r="E469">
        <v>141621490</v>
      </c>
      <c r="F469">
        <v>166277038</v>
      </c>
      <c r="G469" s="17" t="s">
        <v>1057</v>
      </c>
      <c r="H469" t="s">
        <v>1064</v>
      </c>
    </row>
    <row r="470" spans="1:8">
      <c r="A470" s="17" t="s">
        <v>1065</v>
      </c>
      <c r="B470" s="50">
        <v>39626</v>
      </c>
      <c r="C470" s="17" t="s">
        <v>76</v>
      </c>
      <c r="D470" s="17" t="s">
        <v>72</v>
      </c>
      <c r="E470">
        <v>223808164</v>
      </c>
      <c r="F470">
        <v>262771918</v>
      </c>
      <c r="G470" s="17" t="s">
        <v>1057</v>
      </c>
      <c r="H470" t="s">
        <v>1066</v>
      </c>
    </row>
    <row r="471" spans="1:8">
      <c r="A471" s="17" t="s">
        <v>1067</v>
      </c>
      <c r="B471" s="50">
        <v>39661</v>
      </c>
      <c r="C471" s="17" t="s">
        <v>99</v>
      </c>
      <c r="D471" s="17" t="s">
        <v>255</v>
      </c>
      <c r="E471">
        <v>16289867</v>
      </c>
      <c r="F471">
        <v>19125841</v>
      </c>
      <c r="G471" s="17" t="s">
        <v>1057</v>
      </c>
      <c r="H471" t="s">
        <v>1068</v>
      </c>
    </row>
    <row r="472" spans="1:8">
      <c r="A472" s="17" t="s">
        <v>1069</v>
      </c>
      <c r="B472" s="50">
        <v>39689</v>
      </c>
      <c r="C472" s="17" t="s">
        <v>85</v>
      </c>
      <c r="D472" s="17" t="s">
        <v>255</v>
      </c>
      <c r="E472">
        <v>225067</v>
      </c>
      <c r="F472">
        <v>264247</v>
      </c>
      <c r="G472" s="17" t="s">
        <v>1057</v>
      </c>
      <c r="H472" t="s">
        <v>1070</v>
      </c>
    </row>
    <row r="473" spans="1:8">
      <c r="A473" s="17" t="s">
        <v>1071</v>
      </c>
      <c r="B473" s="50">
        <v>39717</v>
      </c>
      <c r="C473" s="17" t="s">
        <v>85</v>
      </c>
      <c r="D473" s="17" t="s">
        <v>193</v>
      </c>
      <c r="E473">
        <v>7916887</v>
      </c>
      <c r="F473">
        <v>9295171</v>
      </c>
      <c r="G473" s="17" t="s">
        <v>1057</v>
      </c>
      <c r="H473" t="s">
        <v>1072</v>
      </c>
    </row>
    <row r="474" spans="1:8">
      <c r="A474" s="17" t="s">
        <v>1073</v>
      </c>
      <c r="B474" s="50">
        <v>39724</v>
      </c>
      <c r="C474" s="17" t="s">
        <v>99</v>
      </c>
      <c r="D474" s="17" t="s">
        <v>174</v>
      </c>
      <c r="E474">
        <v>94514402</v>
      </c>
      <c r="F474">
        <v>110932022</v>
      </c>
      <c r="G474" s="17" t="s">
        <v>1057</v>
      </c>
      <c r="H474" t="s">
        <v>1074</v>
      </c>
    </row>
    <row r="475" spans="1:8">
      <c r="A475" s="17" t="s">
        <v>1075</v>
      </c>
      <c r="B475" s="50">
        <v>39738</v>
      </c>
      <c r="C475" s="17" t="s">
        <v>850</v>
      </c>
      <c r="D475" s="17" t="s">
        <v>174</v>
      </c>
      <c r="E475">
        <v>275093</v>
      </c>
      <c r="F475">
        <v>322979</v>
      </c>
      <c r="G475" s="17" t="s">
        <v>1057</v>
      </c>
      <c r="H475" t="s">
        <v>1076</v>
      </c>
    </row>
    <row r="476" spans="1:8">
      <c r="A476" s="17" t="s">
        <v>1077</v>
      </c>
      <c r="B476" s="50">
        <v>39745</v>
      </c>
      <c r="C476" s="17" t="s">
        <v>71</v>
      </c>
      <c r="D476" s="17" t="s">
        <v>72</v>
      </c>
      <c r="E476">
        <v>90559416</v>
      </c>
      <c r="F476">
        <v>106308538</v>
      </c>
      <c r="G476" s="17" t="s">
        <v>1057</v>
      </c>
      <c r="H476" t="s">
        <v>1078</v>
      </c>
    </row>
    <row r="477" spans="1:8">
      <c r="A477" s="17" t="s">
        <v>1079</v>
      </c>
      <c r="B477" s="50">
        <v>39773</v>
      </c>
      <c r="C477" s="17" t="s">
        <v>99</v>
      </c>
      <c r="D477" s="17" t="s">
        <v>174</v>
      </c>
      <c r="E477">
        <v>114053759</v>
      </c>
      <c r="F477">
        <v>133702498</v>
      </c>
      <c r="G477" s="17" t="s">
        <v>1057</v>
      </c>
      <c r="H477" t="s">
        <v>1080</v>
      </c>
    </row>
    <row r="478" spans="1:8">
      <c r="A478" s="17" t="s">
        <v>1081</v>
      </c>
      <c r="B478" s="50">
        <v>39807</v>
      </c>
      <c r="C478" s="17" t="s">
        <v>99</v>
      </c>
      <c r="D478" s="17" t="s">
        <v>174</v>
      </c>
      <c r="E478">
        <v>110101975</v>
      </c>
      <c r="F478">
        <v>128039679</v>
      </c>
      <c r="G478" s="17" t="s">
        <v>1057</v>
      </c>
      <c r="H478" t="s">
        <v>1082</v>
      </c>
    </row>
    <row r="479" spans="1:8">
      <c r="A479" s="17" t="s">
        <v>1083</v>
      </c>
      <c r="B479" s="50">
        <v>39857</v>
      </c>
      <c r="C479" s="17" t="s">
        <v>222</v>
      </c>
      <c r="D479" s="17" t="s">
        <v>174</v>
      </c>
      <c r="E479">
        <v>44277350</v>
      </c>
      <c r="F479">
        <v>49767744</v>
      </c>
      <c r="G479" s="17" t="s">
        <v>1084</v>
      </c>
      <c r="H479" t="s">
        <v>1085</v>
      </c>
    </row>
    <row r="480" spans="1:8">
      <c r="A480" s="17" t="s">
        <v>1086</v>
      </c>
      <c r="B480" s="50">
        <v>39871</v>
      </c>
      <c r="C480" s="17" t="s">
        <v>1056</v>
      </c>
      <c r="D480" s="17" t="s">
        <v>72</v>
      </c>
      <c r="E480">
        <v>38174685</v>
      </c>
      <c r="F480">
        <v>38174685</v>
      </c>
      <c r="G480" s="17" t="s">
        <v>1084</v>
      </c>
      <c r="H480" t="s">
        <v>1087</v>
      </c>
    </row>
    <row r="481" spans="1:8">
      <c r="A481" s="17" t="s">
        <v>1088</v>
      </c>
      <c r="B481" s="50">
        <v>39885</v>
      </c>
      <c r="C481" s="17" t="s">
        <v>76</v>
      </c>
      <c r="D481" s="17" t="s">
        <v>174</v>
      </c>
      <c r="E481">
        <v>67172594</v>
      </c>
      <c r="F481">
        <v>75501997</v>
      </c>
      <c r="G481" s="17" t="s">
        <v>1084</v>
      </c>
      <c r="H481" t="s">
        <v>1089</v>
      </c>
    </row>
    <row r="482" spans="1:8">
      <c r="A482" s="17" t="s">
        <v>1090</v>
      </c>
      <c r="B482" s="50">
        <v>39913</v>
      </c>
      <c r="C482" s="17" t="s">
        <v>85</v>
      </c>
      <c r="D482" s="17" t="s">
        <v>72</v>
      </c>
      <c r="E482">
        <v>79576189</v>
      </c>
      <c r="F482">
        <v>89443640</v>
      </c>
      <c r="G482" s="17" t="s">
        <v>1084</v>
      </c>
      <c r="H482" t="s">
        <v>1091</v>
      </c>
    </row>
    <row r="483" spans="1:8">
      <c r="A483" s="17" t="s">
        <v>1092</v>
      </c>
      <c r="B483" s="50">
        <v>39925</v>
      </c>
      <c r="C483" s="17" t="s">
        <v>850</v>
      </c>
      <c r="D483" s="17" t="s">
        <v>72</v>
      </c>
      <c r="E483">
        <v>32011576</v>
      </c>
      <c r="F483">
        <v>35981010</v>
      </c>
      <c r="G483" s="17" t="s">
        <v>1084</v>
      </c>
      <c r="H483" t="s">
        <v>1093</v>
      </c>
    </row>
    <row r="484" spans="1:8">
      <c r="A484" s="17" t="s">
        <v>1094</v>
      </c>
      <c r="B484" s="50">
        <v>39962</v>
      </c>
      <c r="C484" s="17" t="s">
        <v>76</v>
      </c>
      <c r="D484" s="17" t="s">
        <v>174</v>
      </c>
      <c r="E484">
        <v>293004164</v>
      </c>
      <c r="F484">
        <v>329336681</v>
      </c>
      <c r="G484" s="17" t="s">
        <v>1084</v>
      </c>
      <c r="H484" t="s">
        <v>1095</v>
      </c>
    </row>
    <row r="485" spans="1:8">
      <c r="A485" s="17" t="s">
        <v>1096</v>
      </c>
      <c r="B485" s="50">
        <v>39983</v>
      </c>
      <c r="C485" s="17" t="s">
        <v>222</v>
      </c>
      <c r="D485" s="17" t="s">
        <v>255</v>
      </c>
      <c r="E485">
        <v>163958031</v>
      </c>
      <c r="F485">
        <v>184288829</v>
      </c>
      <c r="G485" s="17" t="s">
        <v>1084</v>
      </c>
      <c r="H485" t="s">
        <v>1097</v>
      </c>
    </row>
    <row r="486" spans="1:8">
      <c r="A486" s="17" t="s">
        <v>1098</v>
      </c>
      <c r="B486" s="50">
        <v>40018</v>
      </c>
      <c r="C486" s="17" t="s">
        <v>76</v>
      </c>
      <c r="D486" s="17" t="s">
        <v>174</v>
      </c>
      <c r="E486">
        <v>119436770</v>
      </c>
      <c r="F486">
        <v>134246932</v>
      </c>
      <c r="G486" s="17" t="s">
        <v>1084</v>
      </c>
      <c r="H486" t="s">
        <v>1099</v>
      </c>
    </row>
    <row r="487" spans="1:8">
      <c r="A487" s="17" t="s">
        <v>1100</v>
      </c>
      <c r="B487" s="50">
        <v>40039</v>
      </c>
      <c r="C487" s="17" t="s">
        <v>76</v>
      </c>
      <c r="D487" s="17" t="s">
        <v>72</v>
      </c>
      <c r="E487">
        <v>15090399</v>
      </c>
      <c r="F487">
        <v>16961607</v>
      </c>
      <c r="G487" s="17" t="s">
        <v>1084</v>
      </c>
      <c r="H487" t="s">
        <v>1101</v>
      </c>
    </row>
    <row r="488" spans="1:8">
      <c r="A488" s="17" t="s">
        <v>1102</v>
      </c>
      <c r="B488" s="50">
        <v>40046</v>
      </c>
      <c r="C488" s="17" t="s">
        <v>850</v>
      </c>
      <c r="D488" s="17" t="s">
        <v>174</v>
      </c>
      <c r="E488">
        <v>1391434</v>
      </c>
      <c r="F488">
        <v>1563976</v>
      </c>
      <c r="G488" s="17" t="s">
        <v>1084</v>
      </c>
      <c r="H488" t="s">
        <v>1103</v>
      </c>
    </row>
    <row r="489" spans="1:8">
      <c r="A489" s="17" t="s">
        <v>1104</v>
      </c>
      <c r="B489" s="50">
        <v>40066</v>
      </c>
      <c r="C489" s="17" t="s">
        <v>850</v>
      </c>
      <c r="D489" s="17" t="s">
        <v>174</v>
      </c>
      <c r="E489">
        <v>20521</v>
      </c>
      <c r="F489">
        <v>23064</v>
      </c>
      <c r="G489" s="17" t="s">
        <v>1084</v>
      </c>
      <c r="H489" t="s">
        <v>1105</v>
      </c>
    </row>
    <row r="490" spans="1:8">
      <c r="A490" s="17" t="s">
        <v>1106</v>
      </c>
      <c r="B490" s="50">
        <v>40081</v>
      </c>
      <c r="C490" s="17" t="s">
        <v>154</v>
      </c>
      <c r="D490" s="17" t="s">
        <v>255</v>
      </c>
      <c r="E490">
        <v>38577772</v>
      </c>
      <c r="F490">
        <v>43361416</v>
      </c>
      <c r="G490" s="17" t="s">
        <v>1084</v>
      </c>
      <c r="H490" t="s">
        <v>1107</v>
      </c>
    </row>
    <row r="491" spans="1:8">
      <c r="A491" s="17" t="s">
        <v>1108</v>
      </c>
      <c r="B491" s="50">
        <v>40088</v>
      </c>
      <c r="C491" s="17" t="s">
        <v>76</v>
      </c>
      <c r="D491" s="17" t="s">
        <v>72</v>
      </c>
      <c r="E491">
        <v>30702446</v>
      </c>
      <c r="F491">
        <v>34509545</v>
      </c>
      <c r="G491" s="17" t="s">
        <v>1084</v>
      </c>
      <c r="H491" t="s">
        <v>1109</v>
      </c>
    </row>
    <row r="492" spans="1:8">
      <c r="A492" s="17" t="s">
        <v>1110</v>
      </c>
      <c r="B492" s="50">
        <v>40123</v>
      </c>
      <c r="C492" s="17" t="s">
        <v>85</v>
      </c>
      <c r="D492" s="17" t="s">
        <v>174</v>
      </c>
      <c r="E492">
        <v>137855863</v>
      </c>
      <c r="F492">
        <v>154927105</v>
      </c>
      <c r="G492" s="17" t="s">
        <v>1084</v>
      </c>
      <c r="H492" t="s">
        <v>1111</v>
      </c>
    </row>
    <row r="493" spans="1:8">
      <c r="A493" s="17" t="s">
        <v>1112</v>
      </c>
      <c r="B493" s="50">
        <v>40142</v>
      </c>
      <c r="C493" s="17" t="s">
        <v>76</v>
      </c>
      <c r="D493" s="17" t="s">
        <v>72</v>
      </c>
      <c r="E493">
        <v>104400899</v>
      </c>
      <c r="F493">
        <v>116316457</v>
      </c>
      <c r="G493" s="17" t="s">
        <v>1084</v>
      </c>
      <c r="H493" t="s">
        <v>1113</v>
      </c>
    </row>
    <row r="494" spans="1:8">
      <c r="A494" s="17" t="s">
        <v>1114</v>
      </c>
      <c r="B494" s="50">
        <v>40142</v>
      </c>
      <c r="C494" s="17" t="s">
        <v>99</v>
      </c>
      <c r="D494" s="17" t="s">
        <v>174</v>
      </c>
      <c r="E494">
        <v>49492060</v>
      </c>
      <c r="F494">
        <v>55503929</v>
      </c>
      <c r="G494" s="17" t="s">
        <v>1084</v>
      </c>
      <c r="H494" t="s">
        <v>1115</v>
      </c>
    </row>
    <row r="495" spans="1:8">
      <c r="A495" s="17" t="s">
        <v>1116</v>
      </c>
      <c r="B495" s="50">
        <v>40207</v>
      </c>
      <c r="C495" s="17" t="s">
        <v>222</v>
      </c>
      <c r="D495" s="17" t="s">
        <v>255</v>
      </c>
      <c r="E495">
        <v>32680633</v>
      </c>
      <c r="F495">
        <v>34917330</v>
      </c>
      <c r="G495" s="17" t="s">
        <v>1117</v>
      </c>
      <c r="H495" t="s">
        <v>1118</v>
      </c>
    </row>
    <row r="496" spans="1:8">
      <c r="A496" s="17" t="s">
        <v>1119</v>
      </c>
      <c r="B496" s="50">
        <v>40242</v>
      </c>
      <c r="C496" s="17" t="s">
        <v>76</v>
      </c>
      <c r="D496" s="17" t="s">
        <v>174</v>
      </c>
      <c r="E496">
        <v>334191110</v>
      </c>
      <c r="F496">
        <v>357063499</v>
      </c>
      <c r="G496" s="17" t="s">
        <v>1117</v>
      </c>
      <c r="H496" t="s">
        <v>1120</v>
      </c>
    </row>
    <row r="497" spans="1:8">
      <c r="A497" s="17" t="s">
        <v>1121</v>
      </c>
      <c r="B497" s="50">
        <v>40263</v>
      </c>
      <c r="C497" s="17" t="s">
        <v>850</v>
      </c>
      <c r="D497" s="17" t="s">
        <v>174</v>
      </c>
      <c r="E497">
        <v>80741</v>
      </c>
      <c r="F497">
        <v>86264</v>
      </c>
      <c r="G497" s="17" t="s">
        <v>1117</v>
      </c>
      <c r="H497" t="s">
        <v>1122</v>
      </c>
    </row>
    <row r="498" spans="1:8">
      <c r="A498" s="17" t="s">
        <v>1123</v>
      </c>
      <c r="B498" s="50">
        <v>40268</v>
      </c>
      <c r="C498" s="17" t="s">
        <v>85</v>
      </c>
      <c r="D498" s="17" t="s">
        <v>174</v>
      </c>
      <c r="E498">
        <v>62950384</v>
      </c>
      <c r="F498">
        <v>67258772</v>
      </c>
      <c r="G498" s="17" t="s">
        <v>1117</v>
      </c>
      <c r="H498" t="s">
        <v>1124</v>
      </c>
    </row>
    <row r="499" spans="1:8">
      <c r="A499" s="17" t="s">
        <v>1125</v>
      </c>
      <c r="B499" s="50">
        <v>40290</v>
      </c>
      <c r="C499" s="17" t="s">
        <v>850</v>
      </c>
      <c r="D499" s="17" t="s">
        <v>72</v>
      </c>
      <c r="E499">
        <v>19422319</v>
      </c>
      <c r="F499">
        <v>20751600</v>
      </c>
      <c r="G499" s="17" t="s">
        <v>1117</v>
      </c>
      <c r="H499" t="s">
        <v>1126</v>
      </c>
    </row>
    <row r="500" spans="1:8">
      <c r="A500" s="17" t="s">
        <v>1127</v>
      </c>
      <c r="B500" s="50">
        <v>40326</v>
      </c>
      <c r="C500" s="17" t="s">
        <v>154</v>
      </c>
      <c r="D500" s="17" t="s">
        <v>255</v>
      </c>
      <c r="E500">
        <v>90759676</v>
      </c>
      <c r="F500">
        <v>96971361</v>
      </c>
      <c r="G500" s="17" t="s">
        <v>1117</v>
      </c>
      <c r="H500" t="s">
        <v>1128</v>
      </c>
    </row>
    <row r="501" spans="1:8">
      <c r="A501" s="17" t="s">
        <v>1129</v>
      </c>
      <c r="B501" s="50">
        <v>40347</v>
      </c>
      <c r="C501" s="17" t="s">
        <v>76</v>
      </c>
      <c r="D501" s="17" t="s">
        <v>72</v>
      </c>
      <c r="E501">
        <v>415004880</v>
      </c>
      <c r="F501">
        <v>443408255</v>
      </c>
      <c r="G501" s="17" t="s">
        <v>1117</v>
      </c>
      <c r="H501" t="s">
        <v>1130</v>
      </c>
    </row>
    <row r="502" spans="1:8">
      <c r="A502" s="17" t="s">
        <v>1131</v>
      </c>
      <c r="B502" s="50">
        <v>40373</v>
      </c>
      <c r="C502" s="17" t="s">
        <v>76</v>
      </c>
      <c r="D502" s="17" t="s">
        <v>174</v>
      </c>
      <c r="E502">
        <v>63150991</v>
      </c>
      <c r="F502">
        <v>67473105</v>
      </c>
      <c r="G502" s="17" t="s">
        <v>1117</v>
      </c>
      <c r="H502" t="s">
        <v>1132</v>
      </c>
    </row>
    <row r="503" spans="1:8">
      <c r="A503" s="17" t="s">
        <v>1133</v>
      </c>
      <c r="B503" s="50">
        <v>40396</v>
      </c>
      <c r="C503" s="17" t="s">
        <v>85</v>
      </c>
      <c r="D503" s="17" t="s">
        <v>255</v>
      </c>
      <c r="E503">
        <v>42400223</v>
      </c>
      <c r="F503">
        <v>45302137</v>
      </c>
      <c r="G503" s="17" t="s">
        <v>1117</v>
      </c>
      <c r="H503" t="s">
        <v>1134</v>
      </c>
    </row>
    <row r="504" spans="1:8">
      <c r="A504" s="17" t="s">
        <v>1135</v>
      </c>
      <c r="B504" s="50">
        <v>40403</v>
      </c>
      <c r="C504" s="17" t="s">
        <v>76</v>
      </c>
      <c r="D504" s="17" t="s">
        <v>255</v>
      </c>
      <c r="E504">
        <v>48658</v>
      </c>
      <c r="F504">
        <v>51988</v>
      </c>
      <c r="G504" s="17" t="s">
        <v>1117</v>
      </c>
      <c r="H504" t="s">
        <v>1136</v>
      </c>
    </row>
    <row r="505" spans="1:8">
      <c r="A505" s="17" t="s">
        <v>1137</v>
      </c>
      <c r="B505" s="50">
        <v>40445</v>
      </c>
      <c r="C505" s="17" t="s">
        <v>99</v>
      </c>
      <c r="D505" s="17" t="s">
        <v>174</v>
      </c>
      <c r="E505">
        <v>25702053</v>
      </c>
      <c r="F505">
        <v>27461121</v>
      </c>
      <c r="G505" s="17" t="s">
        <v>1117</v>
      </c>
      <c r="H505" t="s">
        <v>1138</v>
      </c>
    </row>
    <row r="506" spans="1:8">
      <c r="A506" s="17" t="s">
        <v>1139</v>
      </c>
      <c r="B506" s="50">
        <v>40459</v>
      </c>
      <c r="C506" s="17" t="s">
        <v>85</v>
      </c>
      <c r="D506" s="17" t="s">
        <v>174</v>
      </c>
      <c r="E506">
        <v>59699513</v>
      </c>
      <c r="F506">
        <v>63781920</v>
      </c>
      <c r="G506" s="17" t="s">
        <v>1117</v>
      </c>
      <c r="H506" t="s">
        <v>1140</v>
      </c>
    </row>
    <row r="507" spans="1:8">
      <c r="A507" s="17" t="s">
        <v>1141</v>
      </c>
      <c r="B507" s="50">
        <v>40506</v>
      </c>
      <c r="C507" s="17" t="s">
        <v>76</v>
      </c>
      <c r="D507" s="17" t="s">
        <v>174</v>
      </c>
      <c r="E507">
        <v>200821936</v>
      </c>
      <c r="F507">
        <v>214388548</v>
      </c>
      <c r="G507" s="17" t="s">
        <v>1117</v>
      </c>
      <c r="H507" t="s">
        <v>1142</v>
      </c>
    </row>
    <row r="508" spans="1:8">
      <c r="A508" s="17" t="s">
        <v>1143</v>
      </c>
      <c r="B508" s="50">
        <v>40529</v>
      </c>
      <c r="C508" s="17" t="s">
        <v>76</v>
      </c>
      <c r="D508" s="17" t="s">
        <v>174</v>
      </c>
      <c r="E508">
        <v>172062763</v>
      </c>
      <c r="F508">
        <v>183619259</v>
      </c>
      <c r="G508" s="17" t="s">
        <v>1117</v>
      </c>
      <c r="H508" t="s">
        <v>1144</v>
      </c>
    </row>
    <row r="509" spans="1:8">
      <c r="A509" s="17" t="s">
        <v>1145</v>
      </c>
      <c r="B509" s="50">
        <v>40585</v>
      </c>
      <c r="C509" s="17" t="s">
        <v>99</v>
      </c>
      <c r="D509" s="17" t="s">
        <v>72</v>
      </c>
      <c r="E509">
        <v>99967670</v>
      </c>
      <c r="F509">
        <v>106270797</v>
      </c>
      <c r="G509" s="17" t="s">
        <v>1146</v>
      </c>
      <c r="H509" t="s">
        <v>1147</v>
      </c>
    </row>
    <row r="510" spans="1:8">
      <c r="A510" s="17" t="s">
        <v>1148</v>
      </c>
      <c r="B510" s="50">
        <v>40592</v>
      </c>
      <c r="C510" s="17" t="s">
        <v>76</v>
      </c>
      <c r="D510" s="17" t="s">
        <v>255</v>
      </c>
      <c r="E510">
        <v>55100437</v>
      </c>
      <c r="F510">
        <v>58574607</v>
      </c>
      <c r="G510" s="17" t="s">
        <v>1146</v>
      </c>
      <c r="H510" t="s">
        <v>1149</v>
      </c>
    </row>
    <row r="511" spans="1:8">
      <c r="A511" s="17" t="s">
        <v>1150</v>
      </c>
      <c r="B511" s="50">
        <v>40613</v>
      </c>
      <c r="C511" s="17" t="s">
        <v>76</v>
      </c>
      <c r="D511" s="17" t="s">
        <v>174</v>
      </c>
      <c r="E511">
        <v>21392758</v>
      </c>
      <c r="F511">
        <v>22741603</v>
      </c>
      <c r="G511" s="17" t="s">
        <v>1146</v>
      </c>
      <c r="H511" t="s">
        <v>1151</v>
      </c>
    </row>
    <row r="512" spans="1:8">
      <c r="A512" s="17" t="s">
        <v>1152</v>
      </c>
      <c r="B512" s="50">
        <v>40655</v>
      </c>
      <c r="C512" s="17" t="s">
        <v>850</v>
      </c>
      <c r="D512" s="17" t="s">
        <v>72</v>
      </c>
      <c r="E512">
        <v>15428747</v>
      </c>
      <c r="F512">
        <v>16401551</v>
      </c>
      <c r="G512" s="17" t="s">
        <v>1146</v>
      </c>
      <c r="H512" t="s">
        <v>1153</v>
      </c>
    </row>
    <row r="513" spans="1:8">
      <c r="A513" s="17" t="s">
        <v>1154</v>
      </c>
      <c r="B513" s="50">
        <v>40655</v>
      </c>
      <c r="C513" s="17" t="s">
        <v>76</v>
      </c>
      <c r="D513" s="17" t="s">
        <v>174</v>
      </c>
      <c r="E513">
        <v>2815</v>
      </c>
      <c r="F513">
        <v>2984</v>
      </c>
      <c r="G513" s="17" t="s">
        <v>1146</v>
      </c>
      <c r="H513" t="s">
        <v>1155</v>
      </c>
    </row>
    <row r="514" spans="1:8">
      <c r="A514" s="17" t="s">
        <v>1156</v>
      </c>
      <c r="B514" s="50">
        <v>40662</v>
      </c>
      <c r="C514" s="17" t="s">
        <v>99</v>
      </c>
      <c r="D514" s="17" t="s">
        <v>174</v>
      </c>
      <c r="E514">
        <v>10130219</v>
      </c>
      <c r="F514">
        <v>10768946</v>
      </c>
      <c r="G514" s="17" t="s">
        <v>1146</v>
      </c>
      <c r="H514" t="s">
        <v>1157</v>
      </c>
    </row>
    <row r="515" spans="1:8">
      <c r="A515" s="17" t="s">
        <v>1158</v>
      </c>
      <c r="B515" s="50">
        <v>40683</v>
      </c>
      <c r="C515" s="17" t="s">
        <v>76</v>
      </c>
      <c r="D515" s="17" t="s">
        <v>255</v>
      </c>
      <c r="E515">
        <v>241063875</v>
      </c>
      <c r="F515">
        <v>256263359</v>
      </c>
      <c r="G515" s="17" t="s">
        <v>1146</v>
      </c>
      <c r="H515" t="s">
        <v>1159</v>
      </c>
    </row>
    <row r="516" spans="1:8">
      <c r="A516" s="17" t="s">
        <v>1160</v>
      </c>
      <c r="B516" s="50">
        <v>40718</v>
      </c>
      <c r="C516" s="17" t="s">
        <v>76</v>
      </c>
      <c r="D516" s="17" t="s">
        <v>72</v>
      </c>
      <c r="E516">
        <v>191450875</v>
      </c>
      <c r="F516">
        <v>203522177</v>
      </c>
      <c r="G516" s="17" t="s">
        <v>1146</v>
      </c>
      <c r="H516" t="s">
        <v>1161</v>
      </c>
    </row>
    <row r="517" spans="1:8">
      <c r="A517" s="17" t="s">
        <v>1162</v>
      </c>
      <c r="B517" s="50">
        <v>40739</v>
      </c>
      <c r="C517" s="17" t="s">
        <v>76</v>
      </c>
      <c r="D517" s="17" t="s">
        <v>72</v>
      </c>
      <c r="E517">
        <v>26692846</v>
      </c>
      <c r="F517">
        <v>28375869</v>
      </c>
      <c r="G517" s="17" t="s">
        <v>1146</v>
      </c>
      <c r="H517" t="s">
        <v>1163</v>
      </c>
    </row>
    <row r="518" spans="1:8">
      <c r="A518" s="17" t="s">
        <v>1164</v>
      </c>
      <c r="B518" s="50">
        <v>40765</v>
      </c>
      <c r="C518" s="17" t="s">
        <v>85</v>
      </c>
      <c r="D518" s="17" t="s">
        <v>255</v>
      </c>
      <c r="E518">
        <v>169705587</v>
      </c>
      <c r="F518">
        <v>180404976</v>
      </c>
      <c r="G518" s="17" t="s">
        <v>1146</v>
      </c>
      <c r="H518" t="s">
        <v>1165</v>
      </c>
    </row>
    <row r="519" spans="1:8">
      <c r="A519" s="17" t="s">
        <v>1166</v>
      </c>
      <c r="B519" s="50">
        <v>40774</v>
      </c>
      <c r="C519" s="17" t="s">
        <v>167</v>
      </c>
      <c r="D519" s="17" t="s">
        <v>193</v>
      </c>
      <c r="E519">
        <v>18298649</v>
      </c>
      <c r="F519">
        <v>19452402</v>
      </c>
      <c r="G519" s="17" t="s">
        <v>1146</v>
      </c>
      <c r="H519" t="s">
        <v>1167</v>
      </c>
    </row>
    <row r="520" spans="1:8">
      <c r="A520" s="17" t="s">
        <v>1168</v>
      </c>
      <c r="B520" s="50">
        <v>40823</v>
      </c>
      <c r="C520" s="17" t="s">
        <v>154</v>
      </c>
      <c r="D520" s="17" t="s">
        <v>255</v>
      </c>
      <c r="E520">
        <v>85463309</v>
      </c>
      <c r="F520">
        <v>90848019</v>
      </c>
      <c r="G520" s="17" t="s">
        <v>1146</v>
      </c>
      <c r="H520" t="s">
        <v>1169</v>
      </c>
    </row>
    <row r="521" spans="1:8">
      <c r="A521" s="17" t="s">
        <v>1170</v>
      </c>
      <c r="B521" s="50">
        <v>40870</v>
      </c>
      <c r="C521" s="17" t="s">
        <v>99</v>
      </c>
      <c r="D521" s="17" t="s">
        <v>174</v>
      </c>
      <c r="E521">
        <v>88625922</v>
      </c>
      <c r="F521">
        <v>94189503</v>
      </c>
      <c r="G521" s="17" t="s">
        <v>1146</v>
      </c>
      <c r="H521" t="s">
        <v>1171</v>
      </c>
    </row>
    <row r="522" spans="1:8">
      <c r="A522" s="17" t="s">
        <v>1172</v>
      </c>
      <c r="B522" s="50">
        <v>40902</v>
      </c>
      <c r="C522" s="17" t="s">
        <v>85</v>
      </c>
      <c r="D522" s="17" t="s">
        <v>255</v>
      </c>
      <c r="E522">
        <v>79883359</v>
      </c>
      <c r="F522">
        <v>84762149</v>
      </c>
      <c r="G522" s="17" t="s">
        <v>1146</v>
      </c>
      <c r="H522" t="s">
        <v>1173</v>
      </c>
    </row>
    <row r="523" spans="1:8">
      <c r="A523" s="17" t="s">
        <v>1174</v>
      </c>
      <c r="B523" s="50">
        <v>40956</v>
      </c>
      <c r="C523" s="17" t="s">
        <v>76</v>
      </c>
      <c r="D523" s="17" t="s">
        <v>72</v>
      </c>
      <c r="E523">
        <v>19192510</v>
      </c>
      <c r="F523">
        <v>20325733</v>
      </c>
      <c r="G523" s="17" t="s">
        <v>1175</v>
      </c>
      <c r="H523" t="s">
        <v>1176</v>
      </c>
    </row>
    <row r="524" spans="1:8">
      <c r="A524" s="17" t="s">
        <v>1177</v>
      </c>
      <c r="B524" s="50">
        <v>40977</v>
      </c>
      <c r="C524" s="17" t="s">
        <v>76</v>
      </c>
      <c r="D524" s="17" t="s">
        <v>255</v>
      </c>
      <c r="E524">
        <v>73058679</v>
      </c>
      <c r="F524">
        <v>77372445</v>
      </c>
      <c r="G524" s="17" t="s">
        <v>1175</v>
      </c>
      <c r="H524" t="s">
        <v>1178</v>
      </c>
    </row>
    <row r="525" spans="1:8">
      <c r="A525" s="17" t="s">
        <v>1179</v>
      </c>
      <c r="B525" s="50">
        <v>41019</v>
      </c>
      <c r="C525" s="17" t="s">
        <v>850</v>
      </c>
      <c r="D525" s="17" t="s">
        <v>72</v>
      </c>
      <c r="E525">
        <v>28965459</v>
      </c>
      <c r="F525">
        <v>30675725</v>
      </c>
      <c r="G525" s="17" t="s">
        <v>1175</v>
      </c>
      <c r="H525" t="s">
        <v>1180</v>
      </c>
    </row>
    <row r="526" spans="1:8">
      <c r="A526" s="17" t="s">
        <v>1181</v>
      </c>
      <c r="B526" s="50">
        <v>41033</v>
      </c>
      <c r="C526" s="17" t="s">
        <v>154</v>
      </c>
      <c r="D526" s="17" t="s">
        <v>255</v>
      </c>
      <c r="E526">
        <v>623279547</v>
      </c>
      <c r="F526">
        <v>660081224</v>
      </c>
      <c r="G526" s="17" t="s">
        <v>1175</v>
      </c>
      <c r="H526" t="s">
        <v>1182</v>
      </c>
    </row>
    <row r="527" spans="1:8">
      <c r="A527" s="17" t="s">
        <v>1183</v>
      </c>
      <c r="B527" s="50">
        <v>41082</v>
      </c>
      <c r="C527" s="17" t="s">
        <v>76</v>
      </c>
      <c r="D527" s="17" t="s">
        <v>174</v>
      </c>
      <c r="E527">
        <v>237282182</v>
      </c>
      <c r="F527">
        <v>251292441</v>
      </c>
      <c r="G527" s="17" t="s">
        <v>1175</v>
      </c>
      <c r="H527" t="s">
        <v>1184</v>
      </c>
    </row>
    <row r="528" spans="1:8">
      <c r="A528" s="17" t="s">
        <v>1185</v>
      </c>
      <c r="B528" s="50">
        <v>41089</v>
      </c>
      <c r="C528" s="17" t="s">
        <v>85</v>
      </c>
      <c r="D528" s="17" t="s">
        <v>255</v>
      </c>
      <c r="E528">
        <v>12431792</v>
      </c>
      <c r="F528">
        <v>13165822</v>
      </c>
      <c r="G528" s="17" t="s">
        <v>1175</v>
      </c>
      <c r="H528" t="s">
        <v>1186</v>
      </c>
    </row>
    <row r="529" spans="1:8">
      <c r="A529" s="17" t="s">
        <v>1187</v>
      </c>
      <c r="B529" s="50">
        <v>41136</v>
      </c>
      <c r="C529" s="17" t="s">
        <v>85</v>
      </c>
      <c r="D529" s="17" t="s">
        <v>174</v>
      </c>
      <c r="E529">
        <v>51853450</v>
      </c>
      <c r="F529">
        <v>54914942</v>
      </c>
      <c r="G529" s="17" t="s">
        <v>1175</v>
      </c>
      <c r="H529" t="s">
        <v>1188</v>
      </c>
    </row>
    <row r="530" spans="1:8">
      <c r="A530" s="17" t="s">
        <v>1189</v>
      </c>
      <c r="B530" s="50">
        <v>41187</v>
      </c>
      <c r="C530" s="17" t="s">
        <v>99</v>
      </c>
      <c r="D530" s="17" t="s">
        <v>174</v>
      </c>
      <c r="E530">
        <v>35287788</v>
      </c>
      <c r="F530">
        <v>37363513</v>
      </c>
      <c r="G530" s="17" t="s">
        <v>1175</v>
      </c>
      <c r="H530" t="s">
        <v>1190</v>
      </c>
    </row>
    <row r="531" spans="1:8">
      <c r="A531" s="17" t="s">
        <v>1191</v>
      </c>
      <c r="B531" s="50">
        <v>41215</v>
      </c>
      <c r="C531" s="17" t="s">
        <v>76</v>
      </c>
      <c r="D531" s="17" t="s">
        <v>174</v>
      </c>
      <c r="E531">
        <v>189412677</v>
      </c>
      <c r="F531">
        <v>200354959</v>
      </c>
      <c r="G531" s="17" t="s">
        <v>1175</v>
      </c>
      <c r="H531" t="s">
        <v>1192</v>
      </c>
    </row>
    <row r="532" spans="1:8">
      <c r="A532" s="17" t="s">
        <v>1193</v>
      </c>
      <c r="B532" s="50">
        <v>41222</v>
      </c>
      <c r="C532" s="17" t="s">
        <v>85</v>
      </c>
      <c r="D532" s="17" t="s">
        <v>255</v>
      </c>
      <c r="E532">
        <v>182207973</v>
      </c>
      <c r="F532">
        <v>192122330</v>
      </c>
      <c r="G532" s="17" t="s">
        <v>1175</v>
      </c>
      <c r="H532" t="s">
        <v>1194</v>
      </c>
    </row>
    <row r="533" spans="1:8">
      <c r="A533" s="17" t="s">
        <v>1195</v>
      </c>
      <c r="B533" s="50">
        <v>41341</v>
      </c>
      <c r="C533" s="17" t="s">
        <v>76</v>
      </c>
      <c r="D533" s="17" t="s">
        <v>174</v>
      </c>
      <c r="E533">
        <v>234770996</v>
      </c>
      <c r="F533">
        <v>243434130</v>
      </c>
      <c r="G533" s="17" t="s">
        <v>1196</v>
      </c>
      <c r="H533" t="s">
        <v>1197</v>
      </c>
    </row>
    <row r="534" spans="1:8">
      <c r="A534" s="17" t="s">
        <v>1198</v>
      </c>
      <c r="B534" s="50">
        <v>41397</v>
      </c>
      <c r="C534" s="17" t="s">
        <v>154</v>
      </c>
      <c r="D534" s="17" t="s">
        <v>255</v>
      </c>
      <c r="E534">
        <v>408992272</v>
      </c>
      <c r="F534">
        <v>424084233</v>
      </c>
      <c r="G534" s="17" t="s">
        <v>1196</v>
      </c>
      <c r="H534" t="s">
        <v>1199</v>
      </c>
    </row>
    <row r="535" spans="1:8">
      <c r="A535" s="17" t="s">
        <v>1200</v>
      </c>
      <c r="B535" s="50">
        <v>41446</v>
      </c>
      <c r="C535" s="17" t="s">
        <v>76</v>
      </c>
      <c r="D535" s="17" t="s">
        <v>72</v>
      </c>
      <c r="E535">
        <v>268488329</v>
      </c>
      <c r="F535">
        <v>278395641</v>
      </c>
      <c r="G535" s="17" t="s">
        <v>1196</v>
      </c>
      <c r="H535" t="s">
        <v>1201</v>
      </c>
    </row>
    <row r="536" spans="1:8">
      <c r="A536" s="17" t="s">
        <v>1202</v>
      </c>
      <c r="B536" s="50">
        <v>41457</v>
      </c>
      <c r="C536" s="17" t="s">
        <v>443</v>
      </c>
      <c r="D536" s="17" t="s">
        <v>255</v>
      </c>
      <c r="E536">
        <v>89302115</v>
      </c>
      <c r="F536">
        <v>92597388</v>
      </c>
      <c r="G536" s="17" t="s">
        <v>1196</v>
      </c>
      <c r="H536" t="s">
        <v>1203</v>
      </c>
    </row>
    <row r="537" spans="1:8">
      <c r="A537" s="17" t="s">
        <v>1204</v>
      </c>
      <c r="B537" s="50">
        <v>41495</v>
      </c>
      <c r="C537" s="17" t="s">
        <v>99</v>
      </c>
      <c r="D537" s="17" t="s">
        <v>174</v>
      </c>
      <c r="E537">
        <v>90282580</v>
      </c>
      <c r="F537">
        <v>93614037</v>
      </c>
      <c r="G537" s="17" t="s">
        <v>1196</v>
      </c>
      <c r="H537" t="s">
        <v>1205</v>
      </c>
    </row>
    <row r="538" spans="1:8">
      <c r="A538" s="17" t="s">
        <v>1206</v>
      </c>
      <c r="B538" s="50">
        <v>41565</v>
      </c>
      <c r="C538" s="17" t="s">
        <v>85</v>
      </c>
      <c r="D538" s="17" t="s">
        <v>193</v>
      </c>
      <c r="E538">
        <v>3254172</v>
      </c>
      <c r="F538">
        <v>3374251</v>
      </c>
      <c r="G538" s="17" t="s">
        <v>1196</v>
      </c>
      <c r="H538" t="s">
        <v>1207</v>
      </c>
    </row>
    <row r="539" spans="1:8">
      <c r="A539" s="17" t="s">
        <v>1208</v>
      </c>
      <c r="B539" s="50">
        <v>41586</v>
      </c>
      <c r="C539" s="17" t="s">
        <v>76</v>
      </c>
      <c r="D539" s="17" t="s">
        <v>255</v>
      </c>
      <c r="E539">
        <v>206362140</v>
      </c>
      <c r="F539">
        <v>213962184</v>
      </c>
      <c r="G539" s="17" t="s">
        <v>1196</v>
      </c>
      <c r="H539" t="s">
        <v>1209</v>
      </c>
    </row>
    <row r="540" spans="1:8">
      <c r="A540" s="17" t="s">
        <v>1210</v>
      </c>
      <c r="B540" s="50">
        <v>41586</v>
      </c>
      <c r="C540" s="17" t="s">
        <v>85</v>
      </c>
      <c r="D540" s="17" t="s">
        <v>255</v>
      </c>
      <c r="E540">
        <v>5201879</v>
      </c>
      <c r="F540">
        <v>5367415</v>
      </c>
      <c r="G540" s="17" t="s">
        <v>1196</v>
      </c>
      <c r="H540" t="s">
        <v>1211</v>
      </c>
    </row>
    <row r="541" spans="1:8">
      <c r="A541" s="17" t="s">
        <v>1212</v>
      </c>
      <c r="B541" s="50">
        <v>41600</v>
      </c>
      <c r="C541" s="17" t="s">
        <v>76</v>
      </c>
      <c r="D541" s="17" t="s">
        <v>174</v>
      </c>
      <c r="E541">
        <v>400738009</v>
      </c>
      <c r="F541">
        <v>414997174</v>
      </c>
      <c r="G541" s="17" t="s">
        <v>1196</v>
      </c>
      <c r="H541" t="s">
        <v>1213</v>
      </c>
    </row>
    <row r="542" spans="1:8">
      <c r="A542" s="17" t="s">
        <v>1214</v>
      </c>
      <c r="B542" s="50">
        <v>41600</v>
      </c>
      <c r="C542" s="17" t="s">
        <v>99</v>
      </c>
      <c r="D542" s="17" t="s">
        <v>255</v>
      </c>
      <c r="E542">
        <v>30659817</v>
      </c>
      <c r="F542">
        <v>31787136</v>
      </c>
      <c r="G542" s="17" t="s">
        <v>1196</v>
      </c>
      <c r="H542" t="s">
        <v>1215</v>
      </c>
    </row>
    <row r="543" spans="1:8">
      <c r="A543" s="17" t="s">
        <v>1216</v>
      </c>
      <c r="B543" s="50">
        <v>41621</v>
      </c>
      <c r="C543" s="17" t="s">
        <v>85</v>
      </c>
      <c r="D543" s="17" t="s">
        <v>255</v>
      </c>
      <c r="E543">
        <v>83299761</v>
      </c>
      <c r="F543">
        <v>86249969</v>
      </c>
      <c r="G543" s="17" t="s">
        <v>1196</v>
      </c>
      <c r="H543" t="s">
        <v>1217</v>
      </c>
    </row>
    <row r="544" spans="1:8">
      <c r="A544" s="17" t="s">
        <v>1218</v>
      </c>
      <c r="B544" s="50">
        <v>41712</v>
      </c>
      <c r="C544" s="17" t="s">
        <v>154</v>
      </c>
      <c r="D544" s="17" t="s">
        <v>255</v>
      </c>
      <c r="E544">
        <v>43568507</v>
      </c>
      <c r="F544">
        <v>44955015</v>
      </c>
      <c r="G544" s="17" t="s">
        <v>1219</v>
      </c>
      <c r="H544" t="s">
        <v>1220</v>
      </c>
    </row>
    <row r="545" spans="1:8">
      <c r="A545" s="17" t="s">
        <v>1221</v>
      </c>
      <c r="B545" s="50">
        <v>41719</v>
      </c>
      <c r="C545" s="17" t="s">
        <v>99</v>
      </c>
      <c r="D545" s="17" t="s">
        <v>174</v>
      </c>
      <c r="E545">
        <v>51178893</v>
      </c>
      <c r="F545">
        <v>52807594</v>
      </c>
      <c r="G545" s="17" t="s">
        <v>1219</v>
      </c>
      <c r="H545" t="s">
        <v>1222</v>
      </c>
    </row>
    <row r="546" spans="1:8">
      <c r="A546" s="17" t="s">
        <v>1223</v>
      </c>
      <c r="B546" s="50">
        <v>41733</v>
      </c>
      <c r="C546" s="17" t="s">
        <v>154</v>
      </c>
      <c r="D546" s="17" t="s">
        <v>255</v>
      </c>
      <c r="E546">
        <v>259746958</v>
      </c>
      <c r="F546">
        <v>268013076</v>
      </c>
      <c r="G546" s="17" t="s">
        <v>1219</v>
      </c>
      <c r="H546" t="s">
        <v>1224</v>
      </c>
    </row>
    <row r="547" spans="1:8">
      <c r="A547" s="17" t="s">
        <v>1225</v>
      </c>
      <c r="B547" s="50">
        <v>41747</v>
      </c>
      <c r="C547" s="17" t="s">
        <v>850</v>
      </c>
      <c r="D547" s="17" t="s">
        <v>72</v>
      </c>
      <c r="E547">
        <v>17780194</v>
      </c>
      <c r="F547">
        <v>18346024</v>
      </c>
      <c r="G547" s="17" t="s">
        <v>1219</v>
      </c>
      <c r="H547" t="s">
        <v>1226</v>
      </c>
    </row>
    <row r="548" spans="1:8">
      <c r="A548" s="17" t="s">
        <v>1227</v>
      </c>
      <c r="B548" s="50">
        <v>41769</v>
      </c>
      <c r="C548" s="17" t="s">
        <v>85</v>
      </c>
      <c r="D548" s="17" t="s">
        <v>174</v>
      </c>
      <c r="E548">
        <v>36447959</v>
      </c>
      <c r="F548">
        <v>37607865</v>
      </c>
      <c r="G548" s="17" t="s">
        <v>1219</v>
      </c>
      <c r="H548" t="s">
        <v>1228</v>
      </c>
    </row>
    <row r="549" spans="1:8">
      <c r="A549" s="17" t="s">
        <v>1229</v>
      </c>
      <c r="B549" s="50">
        <v>41789</v>
      </c>
      <c r="C549" s="17" t="s">
        <v>76</v>
      </c>
      <c r="D549" s="17" t="s">
        <v>174</v>
      </c>
      <c r="E549">
        <v>241407328</v>
      </c>
      <c r="F549">
        <v>249089809</v>
      </c>
      <c r="G549" s="17" t="s">
        <v>1219</v>
      </c>
      <c r="H549" t="s">
        <v>1230</v>
      </c>
    </row>
    <row r="550" spans="1:8">
      <c r="A550" s="17" t="s">
        <v>1231</v>
      </c>
      <c r="B550" s="50">
        <v>41838</v>
      </c>
      <c r="C550" s="17" t="s">
        <v>76</v>
      </c>
      <c r="D550" s="17" t="s">
        <v>174</v>
      </c>
      <c r="E550">
        <v>59157732</v>
      </c>
      <c r="F550">
        <v>61040349</v>
      </c>
      <c r="G550" s="17" t="s">
        <v>1219</v>
      </c>
      <c r="H550" t="s">
        <v>1232</v>
      </c>
    </row>
    <row r="551" spans="1:8">
      <c r="A551" s="17" t="s">
        <v>1233</v>
      </c>
      <c r="B551" s="50">
        <v>41852</v>
      </c>
      <c r="C551" s="17" t="s">
        <v>76</v>
      </c>
      <c r="D551" s="17" t="s">
        <v>255</v>
      </c>
      <c r="E551">
        <v>333172112</v>
      </c>
      <c r="F551">
        <v>343771168</v>
      </c>
      <c r="G551" s="17" t="s">
        <v>1219</v>
      </c>
      <c r="H551" t="s">
        <v>1234</v>
      </c>
    </row>
    <row r="552" spans="1:8">
      <c r="A552" s="17" t="s">
        <v>1235</v>
      </c>
      <c r="B552" s="50">
        <v>41859</v>
      </c>
      <c r="C552" s="17" t="s">
        <v>222</v>
      </c>
      <c r="D552" s="17" t="s">
        <v>174</v>
      </c>
      <c r="E552">
        <v>54235441</v>
      </c>
      <c r="F552">
        <v>55961409</v>
      </c>
      <c r="G552" s="17" t="s">
        <v>1219</v>
      </c>
      <c r="H552" t="s">
        <v>1236</v>
      </c>
    </row>
    <row r="553" spans="1:8">
      <c r="A553" s="17" t="s">
        <v>1237</v>
      </c>
      <c r="B553" s="50">
        <v>41922</v>
      </c>
      <c r="C553" s="17" t="s">
        <v>99</v>
      </c>
      <c r="D553" s="17" t="s">
        <v>174</v>
      </c>
      <c r="E553">
        <v>66954149</v>
      </c>
      <c r="F553">
        <v>69055550</v>
      </c>
      <c r="G553" s="17" t="s">
        <v>1219</v>
      </c>
      <c r="H553" t="s">
        <v>1238</v>
      </c>
    </row>
    <row r="554" spans="1:8">
      <c r="A554" s="17" t="s">
        <v>1239</v>
      </c>
      <c r="B554" s="50">
        <v>41950</v>
      </c>
      <c r="C554" s="17" t="s">
        <v>76</v>
      </c>
      <c r="D554" s="17" t="s">
        <v>174</v>
      </c>
      <c r="E554">
        <v>222527828</v>
      </c>
      <c r="F554">
        <v>229249222</v>
      </c>
      <c r="G554" s="17" t="s">
        <v>1219</v>
      </c>
      <c r="H554" t="s">
        <v>1240</v>
      </c>
    </row>
    <row r="555" spans="1:8">
      <c r="A555" s="17" t="s">
        <v>1241</v>
      </c>
      <c r="B555" s="50">
        <v>41998</v>
      </c>
      <c r="C555" s="17" t="s">
        <v>71</v>
      </c>
      <c r="D555" s="17" t="s">
        <v>174</v>
      </c>
      <c r="E555">
        <v>128002372</v>
      </c>
      <c r="F555">
        <v>130894237</v>
      </c>
      <c r="G555" s="17" t="s">
        <v>1219</v>
      </c>
      <c r="H555" t="s">
        <v>1242</v>
      </c>
    </row>
    <row r="556" spans="1:8">
      <c r="A556" s="17" t="s">
        <v>1243</v>
      </c>
      <c r="B556" s="50">
        <v>42027</v>
      </c>
      <c r="C556" s="17" t="s">
        <v>76</v>
      </c>
      <c r="D556" s="17" t="s">
        <v>174</v>
      </c>
      <c r="E556">
        <v>12429583</v>
      </c>
      <c r="F556">
        <v>12429583</v>
      </c>
      <c r="G556" s="17" t="s">
        <v>1244</v>
      </c>
      <c r="H556" t="s">
        <v>1245</v>
      </c>
    </row>
    <row r="557" spans="1:8">
      <c r="A557" s="17" t="s">
        <v>1246</v>
      </c>
      <c r="B557" s="50">
        <v>42055</v>
      </c>
      <c r="C557" s="17" t="s">
        <v>85</v>
      </c>
      <c r="D557" s="17" t="s">
        <v>174</v>
      </c>
      <c r="E557">
        <v>44480275</v>
      </c>
      <c r="F557">
        <v>44480275</v>
      </c>
      <c r="G557" s="17" t="s">
        <v>1244</v>
      </c>
      <c r="H557" t="s">
        <v>1247</v>
      </c>
    </row>
    <row r="558" spans="1:8">
      <c r="A558" s="17" t="s">
        <v>84</v>
      </c>
      <c r="B558" s="50">
        <v>42076</v>
      </c>
      <c r="C558" s="17" t="s">
        <v>85</v>
      </c>
      <c r="D558" s="17" t="s">
        <v>174</v>
      </c>
      <c r="E558">
        <v>201151353</v>
      </c>
      <c r="F558">
        <v>201151353</v>
      </c>
      <c r="G558" s="17" t="s">
        <v>1244</v>
      </c>
      <c r="H558" t="s">
        <v>1248</v>
      </c>
    </row>
    <row r="559" spans="1:8">
      <c r="A559" s="17" t="s">
        <v>1249</v>
      </c>
      <c r="B559" s="50">
        <v>42111</v>
      </c>
      <c r="C559" s="17" t="s">
        <v>850</v>
      </c>
      <c r="D559" s="17" t="s">
        <v>72</v>
      </c>
      <c r="E559">
        <v>16432322</v>
      </c>
      <c r="F559">
        <v>16432322</v>
      </c>
      <c r="G559" s="17" t="s">
        <v>1244</v>
      </c>
      <c r="H559" t="s">
        <v>1250</v>
      </c>
    </row>
    <row r="560" spans="1:8">
      <c r="A560" s="17" t="s">
        <v>1251</v>
      </c>
      <c r="B560" s="50">
        <v>42125</v>
      </c>
      <c r="C560" s="17" t="s">
        <v>154</v>
      </c>
      <c r="D560" s="17" t="s">
        <v>255</v>
      </c>
      <c r="E560">
        <v>459005868</v>
      </c>
      <c r="F560">
        <v>459005868</v>
      </c>
      <c r="G560" s="17" t="s">
        <v>1244</v>
      </c>
      <c r="H560" t="s">
        <v>1252</v>
      </c>
    </row>
    <row r="561" spans="1:8">
      <c r="A561" s="17" t="s">
        <v>1253</v>
      </c>
      <c r="B561" s="50">
        <v>42146</v>
      </c>
      <c r="C561" s="17" t="s">
        <v>76</v>
      </c>
      <c r="D561" s="17" t="s">
        <v>174</v>
      </c>
      <c r="E561">
        <v>93436322</v>
      </c>
      <c r="F561">
        <v>93436322</v>
      </c>
      <c r="G561" s="17" t="s">
        <v>1244</v>
      </c>
      <c r="H561" t="s">
        <v>1254</v>
      </c>
    </row>
    <row r="562" spans="1:8">
      <c r="A562" s="17" t="s">
        <v>1255</v>
      </c>
      <c r="B562" s="50">
        <v>42174</v>
      </c>
      <c r="C562" s="17" t="s">
        <v>76</v>
      </c>
      <c r="D562" s="17" t="s">
        <v>174</v>
      </c>
      <c r="E562">
        <v>356461711</v>
      </c>
      <c r="F562">
        <v>356461711</v>
      </c>
      <c r="G562" s="17" t="s">
        <v>1244</v>
      </c>
      <c r="H562" t="s">
        <v>1256</v>
      </c>
    </row>
    <row r="563" spans="1:8">
      <c r="A563" s="17" t="s">
        <v>1257</v>
      </c>
      <c r="B563" s="50">
        <v>42202</v>
      </c>
      <c r="C563" s="17" t="s">
        <v>154</v>
      </c>
      <c r="D563" s="17" t="s">
        <v>255</v>
      </c>
      <c r="E563">
        <v>180202163</v>
      </c>
      <c r="F563">
        <v>180202163</v>
      </c>
      <c r="G563" s="17" t="s">
        <v>1244</v>
      </c>
      <c r="H563" t="s">
        <v>1258</v>
      </c>
    </row>
    <row r="564" spans="1:8">
      <c r="A564" s="17" t="s">
        <v>1259</v>
      </c>
      <c r="B564" s="50">
        <v>42293</v>
      </c>
      <c r="C564" s="17" t="s">
        <v>234</v>
      </c>
      <c r="D564" s="17" t="s">
        <v>255</v>
      </c>
      <c r="E564">
        <v>72313754</v>
      </c>
      <c r="F564">
        <v>72313754</v>
      </c>
      <c r="G564" s="17" t="s">
        <v>1244</v>
      </c>
      <c r="H564" t="s">
        <v>1260</v>
      </c>
    </row>
    <row r="565" spans="1:8">
      <c r="A565" s="17" t="s">
        <v>1261</v>
      </c>
      <c r="B565" s="50">
        <v>42333</v>
      </c>
      <c r="C565" s="17" t="s">
        <v>76</v>
      </c>
      <c r="D565" s="17" t="s">
        <v>174</v>
      </c>
      <c r="E565">
        <v>123087120</v>
      </c>
      <c r="F565">
        <v>123087120</v>
      </c>
      <c r="G565" s="17" t="s">
        <v>1244</v>
      </c>
      <c r="H565" t="s">
        <v>1262</v>
      </c>
    </row>
    <row r="566" spans="1:8">
      <c r="A566" s="17" t="s">
        <v>1263</v>
      </c>
      <c r="B566" s="50">
        <v>42356</v>
      </c>
      <c r="C566" s="17" t="s">
        <v>76</v>
      </c>
      <c r="D566" s="17" t="s">
        <v>255</v>
      </c>
      <c r="E566">
        <v>936662225</v>
      </c>
      <c r="F566">
        <v>936662225</v>
      </c>
      <c r="G566" s="17" t="s">
        <v>1244</v>
      </c>
      <c r="H566" t="s">
        <v>1264</v>
      </c>
    </row>
    <row r="567" spans="1:8">
      <c r="A567" s="17" t="s">
        <v>1265</v>
      </c>
      <c r="B567" s="50">
        <v>42398</v>
      </c>
      <c r="C567" s="17" t="s">
        <v>234</v>
      </c>
      <c r="D567" s="17" t="s">
        <v>174</v>
      </c>
      <c r="E567">
        <v>27569558</v>
      </c>
      <c r="F567">
        <v>27569558</v>
      </c>
      <c r="G567" s="17" t="s">
        <v>1266</v>
      </c>
      <c r="H567" t="s">
        <v>1267</v>
      </c>
    </row>
    <row r="568" spans="1:8">
      <c r="A568" s="17" t="s">
        <v>1268</v>
      </c>
      <c r="B568" s="50">
        <v>42433</v>
      </c>
      <c r="C568" s="17" t="s">
        <v>76</v>
      </c>
      <c r="D568" s="17" t="s">
        <v>174</v>
      </c>
      <c r="E568">
        <v>341268248</v>
      </c>
      <c r="F568">
        <v>341268248</v>
      </c>
      <c r="G568" s="17" t="s">
        <v>1266</v>
      </c>
      <c r="H568" t="s">
        <v>1269</v>
      </c>
    </row>
    <row r="569" spans="1:8">
      <c r="A569" s="17" t="s">
        <v>112</v>
      </c>
      <c r="B569" s="50">
        <v>42475</v>
      </c>
      <c r="C569" s="17" t="s">
        <v>76</v>
      </c>
      <c r="D569" s="17" t="s">
        <v>174</v>
      </c>
      <c r="E569">
        <v>364001123</v>
      </c>
      <c r="F569">
        <v>364001123</v>
      </c>
      <c r="G569" s="17" t="s">
        <v>1266</v>
      </c>
      <c r="H569" t="s">
        <v>1270</v>
      </c>
    </row>
    <row r="570" spans="1:8">
      <c r="A570" s="17" t="s">
        <v>1271</v>
      </c>
      <c r="B570" s="50">
        <v>42489</v>
      </c>
      <c r="C570" s="17" t="s">
        <v>850</v>
      </c>
      <c r="D570" s="17" t="s">
        <v>72</v>
      </c>
      <c r="E570">
        <v>7895708</v>
      </c>
      <c r="F570">
        <v>7895708</v>
      </c>
      <c r="G570" s="17" t="s">
        <v>1266</v>
      </c>
      <c r="H570" t="s">
        <v>1272</v>
      </c>
    </row>
    <row r="571" spans="1:8">
      <c r="A571" s="17" t="s">
        <v>1273</v>
      </c>
      <c r="B571" s="50">
        <v>42496</v>
      </c>
      <c r="C571" s="17" t="s">
        <v>154</v>
      </c>
      <c r="D571" s="17" t="s">
        <v>255</v>
      </c>
      <c r="E571">
        <v>408084349</v>
      </c>
      <c r="F571">
        <v>408084349</v>
      </c>
      <c r="G571" s="17" t="s">
        <v>1266</v>
      </c>
      <c r="H571" t="s">
        <v>1274</v>
      </c>
    </row>
    <row r="572" spans="1:8">
      <c r="A572" s="17" t="s">
        <v>1275</v>
      </c>
      <c r="B572" s="50">
        <v>42517</v>
      </c>
      <c r="C572" s="17" t="s">
        <v>76</v>
      </c>
      <c r="D572" s="17" t="s">
        <v>174</v>
      </c>
      <c r="E572">
        <v>77042381</v>
      </c>
      <c r="F572">
        <v>77042381</v>
      </c>
      <c r="G572" s="17" t="s">
        <v>1266</v>
      </c>
      <c r="H572" t="s">
        <v>1276</v>
      </c>
    </row>
    <row r="573" spans="1:8">
      <c r="A573" s="17" t="s">
        <v>1277</v>
      </c>
      <c r="B573" s="50">
        <v>42538</v>
      </c>
      <c r="C573" s="17" t="s">
        <v>76</v>
      </c>
      <c r="D573" s="17" t="s">
        <v>174</v>
      </c>
      <c r="E573">
        <v>486295561</v>
      </c>
      <c r="F573">
        <v>486295561</v>
      </c>
      <c r="G573" s="17" t="s">
        <v>1266</v>
      </c>
      <c r="H573" t="s">
        <v>1278</v>
      </c>
    </row>
    <row r="574" spans="1:8">
      <c r="A574" s="17" t="s">
        <v>1279</v>
      </c>
      <c r="B574" s="50">
        <v>42552</v>
      </c>
      <c r="C574" s="17" t="s">
        <v>76</v>
      </c>
      <c r="D574" s="17" t="s">
        <v>174</v>
      </c>
      <c r="E574">
        <v>55483770</v>
      </c>
      <c r="F574">
        <v>55483770</v>
      </c>
      <c r="G574" s="17" t="s">
        <v>1266</v>
      </c>
      <c r="H574" t="s">
        <v>1280</v>
      </c>
    </row>
    <row r="575" spans="1:8">
      <c r="A575" s="17" t="s">
        <v>1281</v>
      </c>
      <c r="B575" s="50">
        <v>42594</v>
      </c>
      <c r="C575" s="17" t="s">
        <v>76</v>
      </c>
      <c r="D575" s="17" t="s">
        <v>174</v>
      </c>
      <c r="E575">
        <v>76233151</v>
      </c>
      <c r="F575">
        <v>76233151</v>
      </c>
      <c r="G575" s="17" t="s">
        <v>1266</v>
      </c>
      <c r="H575" t="s">
        <v>1282</v>
      </c>
    </row>
    <row r="576" spans="1:8">
      <c r="A576" s="17" t="s">
        <v>1283</v>
      </c>
      <c r="B576" s="50">
        <v>42615</v>
      </c>
      <c r="C576" s="17" t="s">
        <v>85</v>
      </c>
      <c r="D576" s="17" t="s">
        <v>255</v>
      </c>
      <c r="E576">
        <v>12545979</v>
      </c>
      <c r="F576">
        <v>12545979</v>
      </c>
      <c r="G576" s="17" t="s">
        <v>1266</v>
      </c>
      <c r="H576" t="s">
        <v>1284</v>
      </c>
    </row>
    <row r="577" spans="1:8">
      <c r="A577" s="17" t="s">
        <v>1285</v>
      </c>
      <c r="B577" s="50">
        <v>42636</v>
      </c>
      <c r="C577" s="17" t="s">
        <v>85</v>
      </c>
      <c r="D577" s="17" t="s">
        <v>174</v>
      </c>
      <c r="E577">
        <v>8874389</v>
      </c>
      <c r="F577">
        <v>8874389</v>
      </c>
      <c r="G577" s="17" t="s">
        <v>1266</v>
      </c>
      <c r="H577" t="s">
        <v>1286</v>
      </c>
    </row>
    <row r="578" spans="1:8">
      <c r="A578" s="17" t="s">
        <v>1287</v>
      </c>
      <c r="B578" s="50">
        <v>42678</v>
      </c>
      <c r="C578" s="17" t="s">
        <v>76</v>
      </c>
      <c r="D578" s="17" t="s">
        <v>255</v>
      </c>
      <c r="E578">
        <v>232532923</v>
      </c>
      <c r="F578">
        <v>232532923</v>
      </c>
      <c r="G578" s="17" t="s">
        <v>1266</v>
      </c>
      <c r="H578" t="s">
        <v>1288</v>
      </c>
    </row>
    <row r="579" spans="1:8">
      <c r="A579" s="17" t="s">
        <v>1289</v>
      </c>
      <c r="B579" s="50">
        <v>42697</v>
      </c>
      <c r="C579" s="17" t="s">
        <v>76</v>
      </c>
      <c r="D579" s="17" t="s">
        <v>174</v>
      </c>
      <c r="E579">
        <v>246082029</v>
      </c>
      <c r="F579">
        <v>246082029</v>
      </c>
      <c r="G579" s="17" t="s">
        <v>1266</v>
      </c>
      <c r="H579" t="s">
        <v>1290</v>
      </c>
    </row>
    <row r="580" spans="1:8">
      <c r="A580" s="17" t="s">
        <v>1291</v>
      </c>
      <c r="B580" s="50">
        <v>42720</v>
      </c>
      <c r="C580" s="17" t="s">
        <v>76</v>
      </c>
      <c r="D580" s="17" t="s">
        <v>255</v>
      </c>
      <c r="E580">
        <v>529483936</v>
      </c>
      <c r="F580">
        <v>529483936</v>
      </c>
      <c r="G580" s="17" t="s">
        <v>1266</v>
      </c>
      <c r="H580" t="s">
        <v>1292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141AB-BD1A-234B-BBA5-21887BF4CD3F}">
  <dimension ref="A1"/>
  <sheetViews>
    <sheetView workbookViewId="0"/>
  </sheetViews>
  <sheetFormatPr baseColWidth="10" defaultRowHeight="16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AF0BE-EB01-B14A-A89A-8E0696744721}">
  <dimension ref="A1"/>
  <sheetViews>
    <sheetView workbookViewId="0">
      <selection activeCell="H36" sqref="H36"/>
    </sheetView>
  </sheetViews>
  <sheetFormatPr baseColWidth="10" defaultRowHeight="16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E E A A B Q S w M E F A A A C A g A Z 5 F x W L e G K g q l A A A A 9 g A A A B I A A A B D b 2 5 m a W c v U G F j a 2 F n Z S 5 4 b W y F j 7 E O g j A Y h F + F d K c t N R p C S h l c J T E h G t e m V G i E H 0 O L 5 d 0 c f C R f Q Y y i b o 5 3 9 1 1 y d 7 / e e D a 2 T X D R v T U d p C j C F A U a V F c a q F I 0 u G M Y o 0 z w r V Q n W e l g g s E m o z U p q p 0 7 J 4 R 4 7 7 F f 4 K 6 v C K M 0 I o d 8 U 6 h a t z I 0 Y J 0 E p d G n V f 5 v I c H 3 r z G C 4 Y i t 8 J L F m H I y m z w 3 8 A X Y t P e Z / p h 8 P T R u 6 L X Q E O 4 K T m b J y f u D e A B Q S w M E F A A A C A g A Z 5 F x W C 0 E Z r v e A Q A A T w Q A A B M A A A B G b 3 J t d W x h c y 9 T Z W N 0 a W 9 u M S 5 t l V L B a t t A E L 0 b 8 g / D F o o E Q o 6 h z S X 0 E O y W 9 h L a 2 C 0 U Y 8 R U O 7 G 3 r H b N 7 s q t G / L v m Z X s W L Y V Q g 9 C m v d m 5 r 2 Z k a c y K G t g 2 r 5 H 1 x e D i 4 F f o S M J U n l D 2 6 K y G 0 U e P o C m M A C Y 2 t q V x O H Y b / K J L e u K T E g + K U 3 5 2 J r A g U / E 8 L s n 5 4 f G k l a I e s P 9 / g 0 n 9 o / R F q U f H n X O S 7 8 R a Q b z C S d X K p D j 5 i I T G Y y t r i s T p a 8 y + G h K K 5 V Z x u j 9 5 e U o g 2 + 1 D T Q N W x 3 d H I L 8 1 h p a p B l 7 f S O + O l s x I W F F K N m S 4 N Q Z / u K s H f O 5 x Z N 2 L H a x w 2 + 0 n p a o 0 U X 5 4 O r n j u M V m i U 3 L B t z E L Z r O j S d O T T + 3 r q q t T 5 j 0 i c 9 L j J 4 e B D N + E V Q Q R M D s R E E + h s e m R S O N K G n Q m J 4 J u N 3 Q y 7 J u P O S a o 1 Y O A y 8 o z M u 2 I C 6 W D r r o / Y X E 6 7 e 5 d F c Q y p z r z F e v 0 D 5 u / b s s y / z c T f / H a 0 1 l j z L B n X d G X 2 H / 4 h o 0 r + m D E R 8 b m 2 A O 5 5 F c r C r c k f l p 9 P 0 S 8 P o R f E T j / + j 2 + 5 2 r 3 g j Z Z y B l 2 K r V 6 7 c U l z Q g m c u 2 C 5 7 2 N 9 1 S + g 4 J i x X M G F P + U 8 G k n n 3 7 I s 0 b X 6 T k 5 L D Y f t M d p f S 9 X I 0 C P u Q 5 E u n 1 v H q e x s i E f A W 5 l 2 5 B Q M i h Q b v / K 2 L d K B M n / T 1 E 1 B L A w Q U A A A I C A B n k X F Y D 8 r p q 6 Q A A A D p A A A A E w A A A F t D b 2 5 0 Z W 5 0 X 1 R 5 c G V z X S 5 4 b W x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Q I U A x Q A A A g I A G e R c V i 3 h i o K p Q A A A P Y A A A A S A A A A A A A A A A A A A A C k A Q A A A A B D b 2 5 m a W c v U G F j a 2 F n Z S 5 4 b W x Q S w E C F A M U A A A I C A B n k X F Y L Q R m u 9 4 B A A B P B A A A E w A A A A A A A A A A A A A A p A H V A A A A R m 9 y b X V s Y X M v U 2 V j d G l v b j E u b V B L A Q I U A x Q A A A g I A G e R c V g P y u m r p A A A A O k A A A A T A A A A A A A A A A A A A A C k A e Q C A A B b Q 2 9 u d G V u d F 9 U e X B l c 1 0 u e G 1 s U E s F B g A A A A A D A A M A w g A A A L k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o Q A A A A A A A A 6 A 8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J c 1 R 5 c G V E Z X R l Y 3 R p b 2 5 F b m F i b G V k I i B W Y W x 1 Z T 0 i c 1 R y d W U i I C 8 + P C 9 T d G F i b G V F b n R y a W V z P j w v S X R l b T 4 8 S X R l b T 4 8 S X R l b U x v Y 2 F 0 a W 9 u P j x J d G V t V H l w Z T 5 G b 3 J t d W x h P C 9 J d G V t V H l w Z T 4 8 S X R l b V B h d G g + U 2 V j d G l v b j E v Z G l z b m V 5 X 2 1 v d m l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F k N m M x Y m I 4 L T A w N W E t N D Z k N S 1 i Z W F h L T Q 4 N m E 4 N W Z i N G Z i Y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k a X N u Z X l f b W 9 2 a W V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3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y 0 x N 1 Q x N z o x M T o x N S 4 4 N T c 4 O D g w W i I g L z 4 8 R W 5 0 c n k g V H l w Z T 0 i R m l s b E N v b H V t b l R 5 c G V z I i B W Y W x 1 Z T 0 i c 0 J n a 0 d C Z 0 1 E Q m d B P S I g L z 4 8 R W 5 0 c n k g V H l w Z T 0 i R m l s b E N v b H V t b k 5 h b W V z I i B W Y W x 1 Z T 0 i c 1 s m c X V v d D t t b 3 Z p Z V 9 0 a X R s Z S Z x d W 9 0 O y w m c X V v d D t y Z W x l Y X N l X 2 R h d G U m c X V v d D s s J n F 1 b 3 Q 7 Z 2 V u c m U m c X V v d D s s J n F 1 b 3 Q 7 b X B h Y V 9 y Y X R p b m c m c X V v d D s s J n F 1 b 3 Q 7 d G 9 0 Y W x f Z 3 J v c 3 M m c X V v d D s s J n F 1 b 3 Q 7 a W 5 m b G F 0 a W 9 u X 2 F k a n V z d G V k X 2 d y b 3 N z J n F 1 b 3 Q 7 L C Z x d W 9 0 O 3 J l b G V h c 2 V f e W V h c i Z x d W 9 0 O y w m c X V v d D t k Z X N j c m l w d G l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p c 2 5 l e V 9 t b 3 Z p Z X M v Q X V 0 b 1 J l b W 9 2 Z W R D b 2 x 1 b W 5 z M S 5 7 b W 9 2 a W V f d G l 0 b G U s M H 0 m c X V v d D s s J n F 1 b 3 Q 7 U 2 V j d G l v b j E v Z G l z b m V 5 X 2 1 v d m l l c y 9 B d X R v U m V t b 3 Z l Z E N v b H V t b n M x L n t y Z W x l Y X N l X 2 R h d G U s M X 0 m c X V v d D s s J n F 1 b 3 Q 7 U 2 V j d G l v b j E v Z G l z b m V 5 X 2 1 v d m l l c y 9 B d X R v U m V t b 3 Z l Z E N v b H V t b n M x L n t n Z W 5 y Z S w y f S Z x d W 9 0 O y w m c X V v d D t T Z W N 0 a W 9 u M S 9 k a X N u Z X l f b W 9 2 a W V z L 0 F 1 d G 9 S Z W 1 v d m V k Q 2 9 s d W 1 u c z E u e 2 1 w Y W F f c m F 0 a W 5 n L D N 9 J n F 1 b 3 Q 7 L C Z x d W 9 0 O 1 N l Y 3 R p b 2 4 x L 2 R p c 2 5 l e V 9 t b 3 Z p Z X M v Q X V 0 b 1 J l b W 9 2 Z W R D b 2 x 1 b W 5 z M S 5 7 d G 9 0 Y W x f Z 3 J v c 3 M s N H 0 m c X V v d D s s J n F 1 b 3 Q 7 U 2 V j d G l v b j E v Z G l z b m V 5 X 2 1 v d m l l c y 9 B d X R v U m V t b 3 Z l Z E N v b H V t b n M x L n t p b m Z s Y X R p b 2 5 f Y W R q d X N 0 Z W R f Z 3 J v c 3 M s N X 0 m c X V v d D s s J n F 1 b 3 Q 7 U 2 V j d G l v b j E v Z G l z b m V 5 X 2 1 v d m l l c y 9 B d X R v U m V t b 3 Z l Z E N v b H V t b n M x L n t y Z W x l Y X N l X 3 l l Y X I s N n 0 m c X V v d D s s J n F 1 b 3 Q 7 U 2 V j d G l v b j E v Z G l z b m V 5 X 2 1 v d m l l c y 9 B d X R v U m V t b 3 Z l Z E N v b H V t b n M x L n t k Z X N j c m l w d G l v b i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k a X N u Z X l f b W 9 2 a W V z L 0 F 1 d G 9 S Z W 1 v d m V k Q 2 9 s d W 1 u c z E u e 2 1 v d m l l X 3 R p d G x l L D B 9 J n F 1 b 3 Q 7 L C Z x d W 9 0 O 1 N l Y 3 R p b 2 4 x L 2 R p c 2 5 l e V 9 t b 3 Z p Z X M v Q X V 0 b 1 J l b W 9 2 Z W R D b 2 x 1 b W 5 z M S 5 7 c m V s Z W F z Z V 9 k Y X R l L D F 9 J n F 1 b 3 Q 7 L C Z x d W 9 0 O 1 N l Y 3 R p b 2 4 x L 2 R p c 2 5 l e V 9 t b 3 Z p Z X M v Q X V 0 b 1 J l b W 9 2 Z W R D b 2 x 1 b W 5 z M S 5 7 Z 2 V u c m U s M n 0 m c X V v d D s s J n F 1 b 3 Q 7 U 2 V j d G l v b j E v Z G l z b m V 5 X 2 1 v d m l l c y 9 B d X R v U m V t b 3 Z l Z E N v b H V t b n M x L n t t c G F h X 3 J h d G l u Z y w z f S Z x d W 9 0 O y w m c X V v d D t T Z W N 0 a W 9 u M S 9 k a X N u Z X l f b W 9 2 a W V z L 0 F 1 d G 9 S Z W 1 v d m V k Q 2 9 s d W 1 u c z E u e 3 R v d G F s X 2 d y b 3 N z L D R 9 J n F 1 b 3 Q 7 L C Z x d W 9 0 O 1 N l Y 3 R p b 2 4 x L 2 R p c 2 5 l e V 9 t b 3 Z p Z X M v Q X V 0 b 1 J l b W 9 2 Z W R D b 2 x 1 b W 5 z M S 5 7 a W 5 m b G F 0 a W 9 u X 2 F k a n V z d G V k X 2 d y b 3 N z L D V 9 J n F 1 b 3 Q 7 L C Z x d W 9 0 O 1 N l Y 3 R p b 2 4 x L 2 R p c 2 5 l e V 9 t b 3 Z p Z X M v Q X V 0 b 1 J l b W 9 2 Z W R D b 2 x 1 b W 5 z M S 5 7 c m V s Z W F z Z V 9 5 Z W F y L D Z 9 J n F 1 b 3 Q 7 L C Z x d W 9 0 O 1 N l Y 3 R p b 2 4 x L 2 R p c 2 5 l e V 9 t b 3 Z p Z X M v Q X V 0 b 1 J l b W 9 2 Z W R D b 2 x 1 b W 5 z M S 5 7 Z G V z Y 3 J p c H R p b 2 4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p c 2 5 l e V 9 t b 3 Z p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l z b m V 5 X 2 1 v d m l l c y 9 Q c m 9 t b 3 R l Z C U y M G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a X N u Z X l f b W 9 2 a W V z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l z b m V 5 X 2 1 v d m l l c y 9 S Z X B s Y W N l Z C U y M H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l z b m V 5 X 2 1 v d m l l c y 9 S Z X B s Y W N l Z C U y M H Z h b H V l J T I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p c 2 5 l e V 9 t b 3 Z p Z X M v Q W R k Z W Q l M j B j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a X N u Z X l f b W 9 2 a W V z L 0 F k Z G V k J T I w Y 3 V z d G 9 t J T I w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P w C A A A w g g L 4 B g k q h k i G 9 w 0 B B w O g g g L p M I I C 5 Q I B A D G C A m A w g g J c A g E A M E Q w N z E 1 M D M G A 1 U E A x M s T W l j c m 9 z b 2 Z 0 L k 9 m Z m l j Z S 5 F e G N l b C 5 Q c m 9 0 Z W N 0 Z W R E Y X R h U 2 V y d m l j Z X M C C Q C e j r / c N Y r J i z A N B g k q h k i G 9 w 0 B A Q E F A A S C A g A 0 K + 9 R o W G i I M n X i 0 H Q R E + B l z h c F R V O + d 7 V z o i y b f i L j 4 7 K O X s H K l b Z v b V 9 e M t f B t X K Z u O 8 w Y 7 R c b R 0 l I k B c 8 1 O E X N u 4 K L Z W a 3 M U d 5 C w + s R c A g + v P q Y e E g d T H N t I h + B 7 j N h H w 3 d V T B A W q R M M b / Q e 3 a I O P C x v / N N A 8 j 4 B / I k R b y U L m z V 8 T 9 r v r S j o Q 3 h q J J y 4 v A c 2 K N / 2 d d M f y c U v 0 m 6 r y T D 2 0 3 y R G D u F l Y U z b 6 X z N 1 + 5 L p a e D o M L 5 M 4 i / + i v Y w r / n r u V z k 4 u l N 0 w D R r L R B f w b u l 3 S q q U j F V 6 x t H 9 x G D G A H F R S g Q U N I T 7 h H 4 e J J o s f p p k t S l t V D o Y Z L X b + C g j l p 0 z G 1 8 T g U 5 x J X K k k 6 T 6 2 S Z h 5 0 Y W 8 t e V 0 N J h p L D d s T g G 8 i 1 D i r + e d k 3 / x P K 5 W Q A C Q s 7 H T N y H M / S j 2 D 7 g G D j i Z 5 n T R s n H A T v N B / L 0 y c 3 2 h v 7 m 8 D B a K 7 / / g b u R O q R o C k m 1 d m n B q Z z M G B h 9 r s Q p c M V p Y L n s X w E f U e 0 m S l P K 4 8 t 8 3 W j j M a 2 J 5 j Y J Z 6 b 5 o n T l o 6 4 o 0 C o m e e j Z T M d d B G e k C Y G 8 H V c 8 s J Q n j I n 8 / y L V P 6 9 L 4 M V a A O v h i o Y X x p 0 N u D c 6 I I B J U R V 3 Y Q L Z E 9 y N t G B v c + f e 4 Y e X V 3 j d Z t m / e F / + / P 2 E 4 i M y q + b g s s J n F N F P k T C 6 j e v / 5 G G 3 K S w L 8 P q O O u e + A q k O 7 9 N a 3 K q N T B 8 B g k q h k i G 9 w 0 B B w E w H Q Y J Y I Z I A W U D B A E q B B D U y J 9 5 7 h q H j f K 2 5 r r F D q N E g F D i e 3 Y u o o 8 E C 0 A t l I f I d 8 d M c I s 9 6 x / x B / w b P s 8 p 1 o z / x N u A R r 6 E z V 8 L D z L v X W m 2 3 0 f C m A M d t L W M t D T a r z g a 3 g g D P 1 M Y b 2 v K L o W K 4 k H F c R 3 4 3 g = = < / D a t a M a s h u p > 
</file>

<file path=customXml/itemProps1.xml><?xml version="1.0" encoding="utf-8"?>
<ds:datastoreItem xmlns:ds="http://schemas.openxmlformats.org/officeDocument/2006/customXml" ds:itemID="{ABB975E0-9C95-7E46-A897-3BA766E4144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Indice</vt:lpstr>
      <vt:lpstr>Tema1</vt:lpstr>
      <vt:lpstr>Tema2</vt:lpstr>
      <vt:lpstr>Tema3.2</vt:lpstr>
      <vt:lpstr>Tema3.3</vt:lpstr>
      <vt:lpstr>disney_movies</vt:lpstr>
      <vt:lpstr>Tema4</vt:lpstr>
      <vt:lpstr>Tema5</vt:lpstr>
      <vt:lpstr>Puntajes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Noelia A</dc:creator>
  <cp:lastModifiedBy>Noelia A</cp:lastModifiedBy>
  <dcterms:created xsi:type="dcterms:W3CDTF">2024-03-16T12:28:54Z</dcterms:created>
  <dcterms:modified xsi:type="dcterms:W3CDTF">2024-03-17T17:22:01Z</dcterms:modified>
</cp:coreProperties>
</file>