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lo1226/notebooks/KSP/"/>
    </mc:Choice>
  </mc:AlternateContent>
  <xr:revisionPtr revIDLastSave="0" documentId="13_ncr:1_{92BABB4C-1E00-B344-96F7-0B1883B4C87D}" xr6:coauthVersionLast="47" xr6:coauthVersionMax="47" xr10:uidLastSave="{00000000-0000-0000-0000-000000000000}"/>
  <bookViews>
    <workbookView xWindow="400" yWindow="460" windowWidth="33180" windowHeight="20540" activeTab="1" xr2:uid="{00000000-000D-0000-FFFF-FFFF00000000}"/>
  </bookViews>
  <sheets>
    <sheet name="Sheet1" sheetId="1" r:id="rId1"/>
    <sheet name="Sheet3" sheetId="3" r:id="rId2"/>
    <sheet name="Sheet1 (2)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4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3" i="3"/>
  <c r="O2" i="3"/>
  <c r="M2" i="3"/>
  <c r="L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3" i="3"/>
  <c r="O10" i="3"/>
  <c r="O11" i="3"/>
  <c r="O18" i="3"/>
  <c r="O19" i="3"/>
  <c r="M26" i="3"/>
  <c r="N26" i="3" s="1"/>
  <c r="M34" i="3"/>
  <c r="N34" i="3" s="1"/>
  <c r="N12" i="3"/>
  <c r="M12" i="3"/>
  <c r="M13" i="3"/>
  <c r="N13" i="3" s="1"/>
  <c r="M14" i="3"/>
  <c r="N14" i="3" s="1"/>
  <c r="M20" i="3"/>
  <c r="N20" i="3" s="1"/>
  <c r="L5" i="3"/>
  <c r="L6" i="3"/>
  <c r="L7" i="3"/>
  <c r="M7" i="3" s="1"/>
  <c r="N7" i="3" s="1"/>
  <c r="L8" i="3"/>
  <c r="M8" i="3" s="1"/>
  <c r="N8" i="3" s="1"/>
  <c r="L9" i="3"/>
  <c r="M9" i="3" s="1"/>
  <c r="N9" i="3" s="1"/>
  <c r="L10" i="3"/>
  <c r="M10" i="3" s="1"/>
  <c r="N10" i="3" s="1"/>
  <c r="L11" i="3"/>
  <c r="M11" i="3" s="1"/>
  <c r="N11" i="3" s="1"/>
  <c r="L12" i="3"/>
  <c r="O12" i="3" s="1"/>
  <c r="L13" i="3"/>
  <c r="O13" i="3" s="1"/>
  <c r="L14" i="3"/>
  <c r="O14" i="3" s="1"/>
  <c r="L15" i="3"/>
  <c r="M15" i="3" s="1"/>
  <c r="N15" i="3" s="1"/>
  <c r="L16" i="3"/>
  <c r="M16" i="3" s="1"/>
  <c r="N16" i="3" s="1"/>
  <c r="L17" i="3"/>
  <c r="M17" i="3" s="1"/>
  <c r="N17" i="3" s="1"/>
  <c r="L18" i="3"/>
  <c r="M18" i="3" s="1"/>
  <c r="N18" i="3" s="1"/>
  <c r="L19" i="3"/>
  <c r="M19" i="3" s="1"/>
  <c r="N19" i="3" s="1"/>
  <c r="L20" i="3"/>
  <c r="O20" i="3" s="1"/>
  <c r="L21" i="3"/>
  <c r="M21" i="3" s="1"/>
  <c r="N21" i="3" s="1"/>
  <c r="L22" i="3"/>
  <c r="M22" i="3" s="1"/>
  <c r="N22" i="3" s="1"/>
  <c r="L23" i="3"/>
  <c r="M23" i="3" s="1"/>
  <c r="N23" i="3" s="1"/>
  <c r="L24" i="3"/>
  <c r="M24" i="3" s="1"/>
  <c r="N24" i="3" s="1"/>
  <c r="L25" i="3"/>
  <c r="M25" i="3" s="1"/>
  <c r="N25" i="3" s="1"/>
  <c r="L26" i="3"/>
  <c r="L27" i="3"/>
  <c r="M27" i="3" s="1"/>
  <c r="N27" i="3" s="1"/>
  <c r="L28" i="3"/>
  <c r="M28" i="3" s="1"/>
  <c r="N28" i="3" s="1"/>
  <c r="L29" i="3"/>
  <c r="M29" i="3" s="1"/>
  <c r="N29" i="3" s="1"/>
  <c r="L30" i="3"/>
  <c r="M30" i="3" s="1"/>
  <c r="N30" i="3" s="1"/>
  <c r="L31" i="3"/>
  <c r="M31" i="3" s="1"/>
  <c r="N31" i="3" s="1"/>
  <c r="L32" i="3"/>
  <c r="M32" i="3" s="1"/>
  <c r="N32" i="3" s="1"/>
  <c r="L33" i="3"/>
  <c r="M33" i="3" s="1"/>
  <c r="N33" i="3" s="1"/>
  <c r="L34" i="3"/>
  <c r="L35" i="3"/>
  <c r="M35" i="3" s="1"/>
  <c r="N35" i="3" s="1"/>
  <c r="L36" i="3"/>
  <c r="M36" i="3" s="1"/>
  <c r="N36" i="3" s="1"/>
  <c r="L37" i="3"/>
  <c r="M37" i="3" s="1"/>
  <c r="N37" i="3" s="1"/>
  <c r="L38" i="3"/>
  <c r="M38" i="3" s="1"/>
  <c r="N38" i="3" s="1"/>
  <c r="L39" i="3"/>
  <c r="M39" i="3" s="1"/>
  <c r="N39" i="3" s="1"/>
  <c r="L40" i="3"/>
  <c r="M40" i="3" s="1"/>
  <c r="N40" i="3" s="1"/>
  <c r="L41" i="3"/>
  <c r="M41" i="3" s="1"/>
  <c r="N41" i="3" s="1"/>
  <c r="L42" i="3"/>
  <c r="M42" i="3" s="1"/>
  <c r="N42" i="3" s="1"/>
  <c r="L43" i="3"/>
  <c r="M43" i="3" s="1"/>
  <c r="N43" i="3" s="1"/>
  <c r="L44" i="3"/>
  <c r="M44" i="3" s="1"/>
  <c r="N44" i="3" s="1"/>
  <c r="L45" i="3"/>
  <c r="M45" i="3" s="1"/>
  <c r="N45" i="3" s="1"/>
  <c r="L46" i="3"/>
  <c r="M46" i="3" s="1"/>
  <c r="N46" i="3" s="1"/>
  <c r="L47" i="3"/>
  <c r="M47" i="3" s="1"/>
  <c r="N47" i="3" s="1"/>
  <c r="L48" i="3"/>
  <c r="M48" i="3" s="1"/>
  <c r="N48" i="3" s="1"/>
  <c r="L49" i="3"/>
  <c r="M49" i="3" s="1"/>
  <c r="N49" i="3" s="1"/>
  <c r="L50" i="3"/>
  <c r="M50" i="3" s="1"/>
  <c r="N50" i="3" s="1"/>
  <c r="L51" i="3"/>
  <c r="M51" i="3" s="1"/>
  <c r="N51" i="3" s="1"/>
  <c r="L52" i="3"/>
  <c r="M52" i="3" s="1"/>
  <c r="N52" i="3" s="1"/>
  <c r="L53" i="3"/>
  <c r="M53" i="3" s="1"/>
  <c r="N53" i="3" s="1"/>
  <c r="L54" i="3"/>
  <c r="M54" i="3" s="1"/>
  <c r="N54" i="3" s="1"/>
  <c r="L55" i="3"/>
  <c r="M55" i="3" s="1"/>
  <c r="N55" i="3" s="1"/>
  <c r="L3" i="3"/>
  <c r="J9" i="3"/>
  <c r="J11" i="3"/>
  <c r="J19" i="3"/>
  <c r="J27" i="3"/>
  <c r="J43" i="3"/>
  <c r="I4" i="3"/>
  <c r="J4" i="3" s="1"/>
  <c r="I5" i="3"/>
  <c r="J5" i="3" s="1"/>
  <c r="I6" i="3"/>
  <c r="J6" i="3" s="1"/>
  <c r="I7" i="3"/>
  <c r="J7" i="3" s="1"/>
  <c r="I8" i="3"/>
  <c r="J8" i="3" s="1"/>
  <c r="I9" i="3"/>
  <c r="I10" i="3"/>
  <c r="J10" i="3" s="1"/>
  <c r="I11" i="3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3" i="3"/>
  <c r="J3" i="3" s="1"/>
  <c r="F3" i="3"/>
  <c r="G3" i="3" s="1"/>
  <c r="G6" i="3"/>
  <c r="G8" i="3"/>
  <c r="G16" i="3"/>
  <c r="G24" i="3"/>
  <c r="G40" i="3"/>
  <c r="F4" i="3"/>
  <c r="G4" i="3" s="1"/>
  <c r="F5" i="3"/>
  <c r="G5" i="3" s="1"/>
  <c r="F6" i="3"/>
  <c r="F7" i="3"/>
  <c r="G7" i="3" s="1"/>
  <c r="F8" i="3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C101" i="1"/>
  <c r="F2" i="3"/>
  <c r="G2" i="3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2" i="1"/>
  <c r="O6" i="3" l="1"/>
  <c r="O17" i="3"/>
  <c r="O9" i="3"/>
  <c r="O24" i="3"/>
  <c r="O16" i="3"/>
  <c r="O8" i="3"/>
  <c r="M6" i="3"/>
  <c r="N6" i="3" s="1"/>
  <c r="O23" i="3"/>
  <c r="O15" i="3"/>
  <c r="O7" i="3"/>
  <c r="M5" i="3"/>
  <c r="N5" i="3" s="1"/>
  <c r="O22" i="3"/>
  <c r="M4" i="3"/>
  <c r="N4" i="3" s="1"/>
  <c r="O21" i="3"/>
  <c r="M3" i="3"/>
  <c r="N3" i="3" s="1"/>
  <c r="O4" i="3" l="1"/>
  <c r="P4" i="3" s="1"/>
  <c r="O5" i="3"/>
  <c r="O3" i="3"/>
</calcChain>
</file>

<file path=xl/sharedStrings.xml><?xml version="1.0" encoding="utf-8"?>
<sst xmlns="http://schemas.openxmlformats.org/spreadsheetml/2006/main" count="167" uniqueCount="24">
  <si>
    <t>time</t>
  </si>
  <si>
    <t>mass</t>
  </si>
  <si>
    <t>velocity</t>
  </si>
  <si>
    <t>surface_alt</t>
  </si>
  <si>
    <t>mean_alt</t>
  </si>
  <si>
    <t>throttle</t>
  </si>
  <si>
    <t>status</t>
  </si>
  <si>
    <t>CoM</t>
  </si>
  <si>
    <t>drag_x</t>
  </si>
  <si>
    <t>drag_y</t>
  </si>
  <si>
    <t>drag_z</t>
  </si>
  <si>
    <t>Coasting to Ap</t>
  </si>
  <si>
    <t>Free Fall</t>
  </si>
  <si>
    <t>Powered Decent</t>
  </si>
  <si>
    <t>(0.0, 0.0, -0.0)</t>
  </si>
  <si>
    <t>height</t>
  </si>
  <si>
    <t>simple_time</t>
  </si>
  <si>
    <t>Ap</t>
  </si>
  <si>
    <t>Powered</t>
  </si>
  <si>
    <t>Est Alt</t>
  </si>
  <si>
    <t>Obs - Est</t>
  </si>
  <si>
    <t>Est Fd</t>
  </si>
  <si>
    <t>Est Velocity</t>
  </si>
  <si>
    <t>Obs - Est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</si>
</sst>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2" borderId="0" xfId="0" applyFill="1"/>
    <xf numFmtId="0" fontId="1" fillId="0" borderId="0" xfId="0" applyFont="1" applyFill="1" applyBorder="1" applyAlignment="1">
      <alignment horizontal="center" vertical="top"/>
    </xf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2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Srf_Alt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Sheet1!$E$2:$E$69</c:f>
              <c:numCache>
                <c:formatCode>General</c:formatCode>
                <c:ptCount val="68"/>
                <c:pt idx="0">
                  <c:v>2187.3628451317782</c:v>
                </c:pt>
                <c:pt idx="1">
                  <c:v>2354.0221001228779</c:v>
                </c:pt>
                <c:pt idx="2">
                  <c:v>2471.0594562640181</c:v>
                </c:pt>
                <c:pt idx="3">
                  <c:v>2581.4500979648442</c:v>
                </c:pt>
                <c:pt idx="4">
                  <c:v>2690.967895122827</c:v>
                </c:pt>
                <c:pt idx="5">
                  <c:v>2788.2718593009049</c:v>
                </c:pt>
                <c:pt idx="6">
                  <c:v>2879.4486317539122</c:v>
                </c:pt>
                <c:pt idx="7">
                  <c:v>2969.1986463278299</c:v>
                </c:pt>
                <c:pt idx="8">
                  <c:v>3050.324035995523</c:v>
                </c:pt>
                <c:pt idx="9">
                  <c:v>3123.447762474651</c:v>
                </c:pt>
                <c:pt idx="10">
                  <c:v>3192.736912327935</c:v>
                </c:pt>
                <c:pt idx="11">
                  <c:v>3257.810315728188</c:v>
                </c:pt>
                <c:pt idx="12">
                  <c:v>3313.8481689832411</c:v>
                </c:pt>
                <c:pt idx="13">
                  <c:v>3367.15797679557</c:v>
                </c:pt>
                <c:pt idx="14">
                  <c:v>3412.2000260712812</c:v>
                </c:pt>
                <c:pt idx="15">
                  <c:v>3454.0454205631981</c:v>
                </c:pt>
                <c:pt idx="16">
                  <c:v>3489.2249442641619</c:v>
                </c:pt>
                <c:pt idx="17">
                  <c:v>3518.2331338018412</c:v>
                </c:pt>
                <c:pt idx="18">
                  <c:v>3542.7251339979698</c:v>
                </c:pt>
                <c:pt idx="19">
                  <c:v>3561.860734200804</c:v>
                </c:pt>
                <c:pt idx="20">
                  <c:v>3575.3722453183732</c:v>
                </c:pt>
                <c:pt idx="21">
                  <c:v>3584.040590359014</c:v>
                </c:pt>
                <c:pt idx="22">
                  <c:v>3587.455980370054</c:v>
                </c:pt>
                <c:pt idx="23">
                  <c:v>3585.3067155807512</c:v>
                </c:pt>
                <c:pt idx="24">
                  <c:v>3577.5783185090399</c:v>
                </c:pt>
                <c:pt idx="25">
                  <c:v>3564.2815190087999</c:v>
                </c:pt>
                <c:pt idx="26">
                  <c:v>3545.4470402377192</c:v>
                </c:pt>
                <c:pt idx="27">
                  <c:v>3521.1140592019069</c:v>
                </c:pt>
                <c:pt idx="28">
                  <c:v>3490.4723238474689</c:v>
                </c:pt>
                <c:pt idx="29">
                  <c:v>3455.1480814841339</c:v>
                </c:pt>
                <c:pt idx="30">
                  <c:v>3414.488273103721</c:v>
                </c:pt>
                <c:pt idx="31">
                  <c:v>3367.2799714080761</c:v>
                </c:pt>
                <c:pt idx="32">
                  <c:v>3316.0027293765452</c:v>
                </c:pt>
                <c:pt idx="33">
                  <c:v>3262.634696294786</c:v>
                </c:pt>
                <c:pt idx="34">
                  <c:v>3201.2687690996099</c:v>
                </c:pt>
                <c:pt idx="35">
                  <c:v>3134.8235610052939</c:v>
                </c:pt>
                <c:pt idx="36">
                  <c:v>3065.335522560054</c:v>
                </c:pt>
                <c:pt idx="37">
                  <c:v>2991.1817701209802</c:v>
                </c:pt>
                <c:pt idx="38">
                  <c:v>2912.425236865995</c:v>
                </c:pt>
                <c:pt idx="39">
                  <c:v>2829.162666225689</c:v>
                </c:pt>
                <c:pt idx="40">
                  <c:v>2741.495004568947</c:v>
                </c:pt>
                <c:pt idx="41">
                  <c:v>2646.9684247485129</c:v>
                </c:pt>
                <c:pt idx="42">
                  <c:v>2553.310634774738</c:v>
                </c:pt>
                <c:pt idx="43">
                  <c:v>2453.0003485609782</c:v>
                </c:pt>
                <c:pt idx="44">
                  <c:v>2351.5651141484268</c:v>
                </c:pt>
                <c:pt idx="45">
                  <c:v>2240.4866744504538</c:v>
                </c:pt>
                <c:pt idx="46">
                  <c:v>2131.5443965124432</c:v>
                </c:pt>
                <c:pt idx="47">
                  <c:v>2019.0942097434311</c:v>
                </c:pt>
                <c:pt idx="48">
                  <c:v>1903.2323688312899</c:v>
                </c:pt>
                <c:pt idx="49">
                  <c:v>1777.323097681161</c:v>
                </c:pt>
                <c:pt idx="50">
                  <c:v>1654.700605651364</c:v>
                </c:pt>
                <c:pt idx="51">
                  <c:v>1532.450484809</c:v>
                </c:pt>
                <c:pt idx="52">
                  <c:v>1410.909712959663</c:v>
                </c:pt>
                <c:pt idx="53">
                  <c:v>1279.3085733697519</c:v>
                </c:pt>
                <c:pt idx="54">
                  <c:v>1145.9008476723679</c:v>
                </c:pt>
                <c:pt idx="55">
                  <c:v>1006.171118941973</c:v>
                </c:pt>
                <c:pt idx="56">
                  <c:v>877.47997017821763</c:v>
                </c:pt>
                <c:pt idx="57">
                  <c:v>759.62774756422732</c:v>
                </c:pt>
                <c:pt idx="58">
                  <c:v>647.34098410070874</c:v>
                </c:pt>
                <c:pt idx="59">
                  <c:v>546.58179585472681</c:v>
                </c:pt>
                <c:pt idx="60">
                  <c:v>459.14177337661391</c:v>
                </c:pt>
                <c:pt idx="61">
                  <c:v>382.30498543381691</c:v>
                </c:pt>
                <c:pt idx="62">
                  <c:v>315.90556223725429</c:v>
                </c:pt>
                <c:pt idx="63">
                  <c:v>259.81077912659379</c:v>
                </c:pt>
                <c:pt idx="64">
                  <c:v>212.93389172852039</c:v>
                </c:pt>
                <c:pt idx="65">
                  <c:v>177.45146089827179</c:v>
                </c:pt>
                <c:pt idx="66">
                  <c:v>153.11029588512611</c:v>
                </c:pt>
                <c:pt idx="67">
                  <c:v>136.47960340208371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24-FA42-B2B8-8015DA72E7A9}"/>
            </c:ext>
          </c:extLst>
        </c:ser>
        <c:ser>
          <c:idx val="1"/>
          <c:order val="1"/>
          <c:tx>
            <c:strRef>
              <c:f>Sheet1!$A$76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plus"/>
            <c:errValType val="fixedVal"/>
            <c:noEndCap val="1"/>
            <c:val val="3500"/>
            <c:spPr>
              <a:noFill/>
              <a:ln w="22225" cap="flat" cmpd="sng" algn="ctr">
                <a:solidFill>
                  <a:schemeClr val="accent5">
                    <a:lumMod val="7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Sheet1!$A$77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Sheet1!$B$77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E24-FA42-B2B8-8015DA72E7A9}"/>
            </c:ext>
          </c:extLst>
        </c:ser>
        <c:ser>
          <c:idx val="2"/>
          <c:order val="2"/>
          <c:tx>
            <c:v>Powered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plus"/>
            <c:errValType val="fixedVal"/>
            <c:noEndCap val="1"/>
            <c:val val="3500"/>
            <c:spPr>
              <a:noFill/>
              <a:ln w="19050" cap="flat" cmpd="sng" algn="ctr">
                <a:solidFill>
                  <a:schemeClr val="accent5">
                    <a:lumMod val="7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Sheet1!$A$80</c:f>
              <c:numCache>
                <c:formatCode>General</c:formatCode>
                <c:ptCount val="1"/>
                <c:pt idx="0">
                  <c:v>55</c:v>
                </c:pt>
              </c:numCache>
            </c:numRef>
          </c:xVal>
          <c:yVal>
            <c:numRef>
              <c:f>Sheet1!$B$80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E24-FA42-B2B8-8015DA72E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645103"/>
        <c:axId val="1760909839"/>
      </c:scatterChart>
      <c:valAx>
        <c:axId val="166864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09839"/>
        <c:crosses val="autoZero"/>
        <c:crossBetween val="midCat"/>
      </c:valAx>
      <c:valAx>
        <c:axId val="17609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4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Drag(N)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Sheet1!$K$2:$K$69</c:f>
              <c:numCache>
                <c:formatCode>General</c:formatCode>
                <c:ptCount val="68"/>
                <c:pt idx="0">
                  <c:v>-1674.3576093212871</c:v>
                </c:pt>
                <c:pt idx="1">
                  <c:v>-1618.0391202429851</c:v>
                </c:pt>
                <c:pt idx="2">
                  <c:v>-1538.277568083779</c:v>
                </c:pt>
                <c:pt idx="3">
                  <c:v>-1425.8340204428821</c:v>
                </c:pt>
                <c:pt idx="4">
                  <c:v>-1298.710829039286</c:v>
                </c:pt>
                <c:pt idx="5">
                  <c:v>-1214.4956628989689</c:v>
                </c:pt>
                <c:pt idx="6">
                  <c:v>-1121.3488749230089</c:v>
                </c:pt>
                <c:pt idx="7">
                  <c:v>-1019.194367031419</c:v>
                </c:pt>
                <c:pt idx="8">
                  <c:v>-936.71719200187749</c:v>
                </c:pt>
                <c:pt idx="9">
                  <c:v>-857.77586305782188</c:v>
                </c:pt>
                <c:pt idx="10">
                  <c:v>-794.96387796076704</c:v>
                </c:pt>
                <c:pt idx="11">
                  <c:v>-734.33186541569694</c:v>
                </c:pt>
                <c:pt idx="12">
                  <c:v>-675.58568108188013</c:v>
                </c:pt>
                <c:pt idx="13">
                  <c:v>-612.07261737955059</c:v>
                </c:pt>
                <c:pt idx="14">
                  <c:v>-553.35607588653431</c:v>
                </c:pt>
                <c:pt idx="15">
                  <c:v>-495.84797138276087</c:v>
                </c:pt>
                <c:pt idx="16">
                  <c:v>-444.90445948975167</c:v>
                </c:pt>
                <c:pt idx="17">
                  <c:v>-398.83595444158198</c:v>
                </c:pt>
                <c:pt idx="18">
                  <c:v>-353.42802525167701</c:v>
                </c:pt>
                <c:pt idx="19">
                  <c:v>-309.3923310423117</c:v>
                </c:pt>
                <c:pt idx="20">
                  <c:v>-268.74819245569148</c:v>
                </c:pt>
                <c:pt idx="21">
                  <c:v>-234.42690747498801</c:v>
                </c:pt>
                <c:pt idx="22">
                  <c:v>-213.3904393966541</c:v>
                </c:pt>
                <c:pt idx="23">
                  <c:v>-225.41582016827411</c:v>
                </c:pt>
                <c:pt idx="24">
                  <c:v>-266.29018678432561</c:v>
                </c:pt>
                <c:pt idx="25">
                  <c:v>-311.61279111306533</c:v>
                </c:pt>
                <c:pt idx="26">
                  <c:v>-354.62457643361267</c:v>
                </c:pt>
                <c:pt idx="27">
                  <c:v>-395.91909695364347</c:v>
                </c:pt>
                <c:pt idx="28">
                  <c:v>-438.92958610857551</c:v>
                </c:pt>
                <c:pt idx="29">
                  <c:v>-480.1886118180239</c:v>
                </c:pt>
                <c:pt idx="30">
                  <c:v>-516.7635757026959</c:v>
                </c:pt>
                <c:pt idx="31">
                  <c:v>-530.38358810067791</c:v>
                </c:pt>
                <c:pt idx="32">
                  <c:v>-471.81635020860762</c:v>
                </c:pt>
                <c:pt idx="33">
                  <c:v>-438.11023683417011</c:v>
                </c:pt>
                <c:pt idx="34">
                  <c:v>-503.00971612035272</c:v>
                </c:pt>
                <c:pt idx="35">
                  <c:v>-554.68961156931289</c:v>
                </c:pt>
                <c:pt idx="36">
                  <c:v>-571.53011284198396</c:v>
                </c:pt>
                <c:pt idx="37">
                  <c:v>-579.6714680605196</c:v>
                </c:pt>
                <c:pt idx="38">
                  <c:v>-624.91253360617748</c:v>
                </c:pt>
                <c:pt idx="39">
                  <c:v>-664.01728774759636</c:v>
                </c:pt>
                <c:pt idx="40">
                  <c:v>-690.3008923758814</c:v>
                </c:pt>
                <c:pt idx="41">
                  <c:v>-711.67976447079877</c:v>
                </c:pt>
                <c:pt idx="42">
                  <c:v>-748.390126110202</c:v>
                </c:pt>
                <c:pt idx="43">
                  <c:v>-778.11846784522777</c:v>
                </c:pt>
                <c:pt idx="44">
                  <c:v>-794.29481523284255</c:v>
                </c:pt>
                <c:pt idx="45">
                  <c:v>-804.06302683644674</c:v>
                </c:pt>
                <c:pt idx="46">
                  <c:v>-825.24950533712661</c:v>
                </c:pt>
                <c:pt idx="47">
                  <c:v>-840.94909633864222</c:v>
                </c:pt>
                <c:pt idx="48">
                  <c:v>-847.36046594898062</c:v>
                </c:pt>
                <c:pt idx="49">
                  <c:v>-847.6495952753495</c:v>
                </c:pt>
                <c:pt idx="50">
                  <c:v>-855.70906389818583</c:v>
                </c:pt>
                <c:pt idx="51">
                  <c:v>-863.83221105247196</c:v>
                </c:pt>
                <c:pt idx="52">
                  <c:v>-866.99870388903616</c:v>
                </c:pt>
                <c:pt idx="53">
                  <c:v>-867.28266276282864</c:v>
                </c:pt>
                <c:pt idx="54">
                  <c:v>-818.78526564394917</c:v>
                </c:pt>
                <c:pt idx="55">
                  <c:v>-702.22974540562439</c:v>
                </c:pt>
                <c:pt idx="56">
                  <c:v>-594.04046201439064</c:v>
                </c:pt>
                <c:pt idx="57">
                  <c:v>-493.84101515781828</c:v>
                </c:pt>
                <c:pt idx="58">
                  <c:v>-397.52921514188199</c:v>
                </c:pt>
                <c:pt idx="59">
                  <c:v>-308.05970297632848</c:v>
                </c:pt>
                <c:pt idx="60">
                  <c:v>-230.7374180084976</c:v>
                </c:pt>
                <c:pt idx="61">
                  <c:v>-163.37397418924749</c:v>
                </c:pt>
                <c:pt idx="62">
                  <c:v>-109.4474174947858</c:v>
                </c:pt>
                <c:pt idx="63">
                  <c:v>-68.05589541012472</c:v>
                </c:pt>
                <c:pt idx="64">
                  <c:v>-37.452850197780023</c:v>
                </c:pt>
                <c:pt idx="65">
                  <c:v>-17.609558914004499</c:v>
                </c:pt>
                <c:pt idx="66">
                  <c:v>-6.4929476502092518</c:v>
                </c:pt>
                <c:pt idx="67">
                  <c:v>-0.18816759805533001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E5-D240-B050-6CEC649F1D85}"/>
            </c:ext>
          </c:extLst>
        </c:ser>
        <c:ser>
          <c:idx val="1"/>
          <c:order val="1"/>
          <c:tx>
            <c:v>Velocity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Sheet1!$D$2:$D$69</c:f>
              <c:numCache>
                <c:formatCode>General</c:formatCode>
                <c:ptCount val="68"/>
                <c:pt idx="0">
                  <c:v>180.14282865987471</c:v>
                </c:pt>
                <c:pt idx="1">
                  <c:v>167.3718324735014</c:v>
                </c:pt>
                <c:pt idx="2">
                  <c:v>158.01917809446539</c:v>
                </c:pt>
                <c:pt idx="3">
                  <c:v>148.90991271159569</c:v>
                </c:pt>
                <c:pt idx="4">
                  <c:v>139.5794531616524</c:v>
                </c:pt>
                <c:pt idx="5">
                  <c:v>130.97273027485849</c:v>
                </c:pt>
                <c:pt idx="6">
                  <c:v>122.5568462707645</c:v>
                </c:pt>
                <c:pt idx="7">
                  <c:v>113.8826862508508</c:v>
                </c:pt>
                <c:pt idx="8">
                  <c:v>105.62078254946761</c:v>
                </c:pt>
                <c:pt idx="9">
                  <c:v>97.734871315199015</c:v>
                </c:pt>
                <c:pt idx="10">
                  <c:v>89.766378943609169</c:v>
                </c:pt>
                <c:pt idx="11">
                  <c:v>81.70567949250507</c:v>
                </c:pt>
                <c:pt idx="12">
                  <c:v>74.175911221963844</c:v>
                </c:pt>
                <c:pt idx="13">
                  <c:v>66.333363347870119</c:v>
                </c:pt>
                <c:pt idx="14">
                  <c:v>58.995372370471777</c:v>
                </c:pt>
                <c:pt idx="15">
                  <c:v>51.335908635739152</c:v>
                </c:pt>
                <c:pt idx="16">
                  <c:v>43.952513291435153</c:v>
                </c:pt>
                <c:pt idx="17">
                  <c:v>36.830598795036977</c:v>
                </c:pt>
                <c:pt idx="18">
                  <c:v>29.5673110297524</c:v>
                </c:pt>
                <c:pt idx="19">
                  <c:v>22.35473794252378</c:v>
                </c:pt>
                <c:pt idx="20">
                  <c:v>15.379518439541879</c:v>
                </c:pt>
                <c:pt idx="21">
                  <c:v>8.2462970881984621</c:v>
                </c:pt>
                <c:pt idx="22">
                  <c:v>0.93448395609286927</c:v>
                </c:pt>
                <c:pt idx="23">
                  <c:v>-6.399676885002628</c:v>
                </c:pt>
                <c:pt idx="24">
                  <c:v>-13.73994691812147</c:v>
                </c:pt>
                <c:pt idx="25">
                  <c:v>-21.049872746756719</c:v>
                </c:pt>
                <c:pt idx="26">
                  <c:v>-28.311879490389369</c:v>
                </c:pt>
                <c:pt idx="27">
                  <c:v>-35.517269434468624</c:v>
                </c:pt>
                <c:pt idx="28">
                  <c:v>-42.844570333223587</c:v>
                </c:pt>
                <c:pt idx="29">
                  <c:v>-49.908229300728237</c:v>
                </c:pt>
                <c:pt idx="30">
                  <c:v>-56.887532930428733</c:v>
                </c:pt>
                <c:pt idx="31">
                  <c:v>-63.957232527275799</c:v>
                </c:pt>
                <c:pt idx="32">
                  <c:v>-70.793870986559497</c:v>
                </c:pt>
                <c:pt idx="33">
                  <c:v>-77.263374105020333</c:v>
                </c:pt>
                <c:pt idx="34">
                  <c:v>-84.019497672829999</c:v>
                </c:pt>
                <c:pt idx="35">
                  <c:v>-90.6369802142205</c:v>
                </c:pt>
                <c:pt idx="36">
                  <c:v>-96.977437925139228</c:v>
                </c:pt>
                <c:pt idx="37">
                  <c:v>-103.2481340186998</c:v>
                </c:pt>
                <c:pt idx="38">
                  <c:v>-109.4107495727269</c:v>
                </c:pt>
                <c:pt idx="39">
                  <c:v>-115.4316581514052</c:v>
                </c:pt>
                <c:pt idx="40">
                  <c:v>-121.3219991256823</c:v>
                </c:pt>
                <c:pt idx="41">
                  <c:v>-127.2487207920145</c:v>
                </c:pt>
                <c:pt idx="42">
                  <c:v>-132.7278251227111</c:v>
                </c:pt>
                <c:pt idx="43">
                  <c:v>-138.2014697115421</c:v>
                </c:pt>
                <c:pt idx="44">
                  <c:v>-143.39305669716961</c:v>
                </c:pt>
                <c:pt idx="45">
                  <c:v>-148.75068015699171</c:v>
                </c:pt>
                <c:pt idx="46">
                  <c:v>-153.69738300270271</c:v>
                </c:pt>
                <c:pt idx="47">
                  <c:v>-158.50176963680559</c:v>
                </c:pt>
                <c:pt idx="48">
                  <c:v>-163.18192110375591</c:v>
                </c:pt>
                <c:pt idx="49">
                  <c:v>-168.0074761402233</c:v>
                </c:pt>
                <c:pt idx="50">
                  <c:v>-172.46814425248621</c:v>
                </c:pt>
                <c:pt idx="51">
                  <c:v>-176.6797333561465</c:v>
                </c:pt>
                <c:pt idx="52">
                  <c:v>-180.66073301401411</c:v>
                </c:pt>
                <c:pt idx="53">
                  <c:v>-184.7683983801976</c:v>
                </c:pt>
                <c:pt idx="54">
                  <c:v>-181.81775851912789</c:v>
                </c:pt>
                <c:pt idx="55">
                  <c:v>-167.88476812050041</c:v>
                </c:pt>
                <c:pt idx="56">
                  <c:v>-154.2105534525673</c:v>
                </c:pt>
                <c:pt idx="57">
                  <c:v>-140.77866890923519</c:v>
                </c:pt>
                <c:pt idx="58">
                  <c:v>-126.9263869208381</c:v>
                </c:pt>
                <c:pt idx="59">
                  <c:v>-113.32489373496151</c:v>
                </c:pt>
                <c:pt idx="60">
                  <c:v>-100.28138436725089</c:v>
                </c:pt>
                <c:pt idx="61">
                  <c:v>-87.45437399850465</c:v>
                </c:pt>
                <c:pt idx="62">
                  <c:v>-74.812338667771542</c:v>
                </c:pt>
                <c:pt idx="63">
                  <c:v>-62.309668596554651</c:v>
                </c:pt>
                <c:pt idx="64">
                  <c:v>-49.597017572046887</c:v>
                </c:pt>
                <c:pt idx="65">
                  <c:v>-37.230134528082068</c:v>
                </c:pt>
                <c:pt idx="66">
                  <c:v>-25.45977016102702</c:v>
                </c:pt>
                <c:pt idx="67">
                  <c:v>-11.810844888477501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E5-D240-B050-6CEC649F1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645103"/>
        <c:axId val="1760909839"/>
      </c:scatterChart>
      <c:valAx>
        <c:axId val="166864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09839"/>
        <c:crosses val="autoZero"/>
        <c:crossBetween val="midCat"/>
      </c:valAx>
      <c:valAx>
        <c:axId val="17609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4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Drag(Y|N)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Sheet1!$K$2:$K$69</c:f>
              <c:numCache>
                <c:formatCode>General</c:formatCode>
                <c:ptCount val="68"/>
                <c:pt idx="0">
                  <c:v>-1674.3576093212871</c:v>
                </c:pt>
                <c:pt idx="1">
                  <c:v>-1618.0391202429851</c:v>
                </c:pt>
                <c:pt idx="2">
                  <c:v>-1538.277568083779</c:v>
                </c:pt>
                <c:pt idx="3">
                  <c:v>-1425.8340204428821</c:v>
                </c:pt>
                <c:pt idx="4">
                  <c:v>-1298.710829039286</c:v>
                </c:pt>
                <c:pt idx="5">
                  <c:v>-1214.4956628989689</c:v>
                </c:pt>
                <c:pt idx="6">
                  <c:v>-1121.3488749230089</c:v>
                </c:pt>
                <c:pt idx="7">
                  <c:v>-1019.194367031419</c:v>
                </c:pt>
                <c:pt idx="8">
                  <c:v>-936.71719200187749</c:v>
                </c:pt>
                <c:pt idx="9">
                  <c:v>-857.77586305782188</c:v>
                </c:pt>
                <c:pt idx="10">
                  <c:v>-794.96387796076704</c:v>
                </c:pt>
                <c:pt idx="11">
                  <c:v>-734.33186541569694</c:v>
                </c:pt>
                <c:pt idx="12">
                  <c:v>-675.58568108188013</c:v>
                </c:pt>
                <c:pt idx="13">
                  <c:v>-612.07261737955059</c:v>
                </c:pt>
                <c:pt idx="14">
                  <c:v>-553.35607588653431</c:v>
                </c:pt>
                <c:pt idx="15">
                  <c:v>-495.84797138276087</c:v>
                </c:pt>
                <c:pt idx="16">
                  <c:v>-444.90445948975167</c:v>
                </c:pt>
                <c:pt idx="17">
                  <c:v>-398.83595444158198</c:v>
                </c:pt>
                <c:pt idx="18">
                  <c:v>-353.42802525167701</c:v>
                </c:pt>
                <c:pt idx="19">
                  <c:v>-309.3923310423117</c:v>
                </c:pt>
                <c:pt idx="20">
                  <c:v>-268.74819245569148</c:v>
                </c:pt>
                <c:pt idx="21">
                  <c:v>-234.42690747498801</c:v>
                </c:pt>
                <c:pt idx="22">
                  <c:v>-213.3904393966541</c:v>
                </c:pt>
                <c:pt idx="23">
                  <c:v>-225.41582016827411</c:v>
                </c:pt>
                <c:pt idx="24">
                  <c:v>-266.29018678432561</c:v>
                </c:pt>
                <c:pt idx="25">
                  <c:v>-311.61279111306533</c:v>
                </c:pt>
                <c:pt idx="26">
                  <c:v>-354.62457643361267</c:v>
                </c:pt>
                <c:pt idx="27">
                  <c:v>-395.91909695364347</c:v>
                </c:pt>
                <c:pt idx="28">
                  <c:v>-438.92958610857551</c:v>
                </c:pt>
                <c:pt idx="29">
                  <c:v>-480.1886118180239</c:v>
                </c:pt>
                <c:pt idx="30">
                  <c:v>-516.7635757026959</c:v>
                </c:pt>
                <c:pt idx="31">
                  <c:v>-530.38358810067791</c:v>
                </c:pt>
                <c:pt idx="32">
                  <c:v>-471.81635020860762</c:v>
                </c:pt>
                <c:pt idx="33">
                  <c:v>-438.11023683417011</c:v>
                </c:pt>
                <c:pt idx="34">
                  <c:v>-503.00971612035272</c:v>
                </c:pt>
                <c:pt idx="35">
                  <c:v>-554.68961156931289</c:v>
                </c:pt>
                <c:pt idx="36">
                  <c:v>-571.53011284198396</c:v>
                </c:pt>
                <c:pt idx="37">
                  <c:v>-579.6714680605196</c:v>
                </c:pt>
                <c:pt idx="38">
                  <c:v>-624.91253360617748</c:v>
                </c:pt>
                <c:pt idx="39">
                  <c:v>-664.01728774759636</c:v>
                </c:pt>
                <c:pt idx="40">
                  <c:v>-690.3008923758814</c:v>
                </c:pt>
                <c:pt idx="41">
                  <c:v>-711.67976447079877</c:v>
                </c:pt>
                <c:pt idx="42">
                  <c:v>-748.390126110202</c:v>
                </c:pt>
                <c:pt idx="43">
                  <c:v>-778.11846784522777</c:v>
                </c:pt>
                <c:pt idx="44">
                  <c:v>-794.29481523284255</c:v>
                </c:pt>
                <c:pt idx="45">
                  <c:v>-804.06302683644674</c:v>
                </c:pt>
                <c:pt idx="46">
                  <c:v>-825.24950533712661</c:v>
                </c:pt>
                <c:pt idx="47">
                  <c:v>-840.94909633864222</c:v>
                </c:pt>
                <c:pt idx="48">
                  <c:v>-847.36046594898062</c:v>
                </c:pt>
                <c:pt idx="49">
                  <c:v>-847.6495952753495</c:v>
                </c:pt>
                <c:pt idx="50">
                  <c:v>-855.70906389818583</c:v>
                </c:pt>
                <c:pt idx="51">
                  <c:v>-863.83221105247196</c:v>
                </c:pt>
                <c:pt idx="52">
                  <c:v>-866.99870388903616</c:v>
                </c:pt>
                <c:pt idx="53">
                  <c:v>-867.28266276282864</c:v>
                </c:pt>
                <c:pt idx="54">
                  <c:v>-818.78526564394917</c:v>
                </c:pt>
                <c:pt idx="55">
                  <c:v>-702.22974540562439</c:v>
                </c:pt>
                <c:pt idx="56">
                  <c:v>-594.04046201439064</c:v>
                </c:pt>
                <c:pt idx="57">
                  <c:v>-493.84101515781828</c:v>
                </c:pt>
                <c:pt idx="58">
                  <c:v>-397.52921514188199</c:v>
                </c:pt>
                <c:pt idx="59">
                  <c:v>-308.05970297632848</c:v>
                </c:pt>
                <c:pt idx="60">
                  <c:v>-230.7374180084976</c:v>
                </c:pt>
                <c:pt idx="61">
                  <c:v>-163.37397418924749</c:v>
                </c:pt>
                <c:pt idx="62">
                  <c:v>-109.4474174947858</c:v>
                </c:pt>
                <c:pt idx="63">
                  <c:v>-68.05589541012472</c:v>
                </c:pt>
                <c:pt idx="64">
                  <c:v>-37.452850197780023</c:v>
                </c:pt>
                <c:pt idx="65">
                  <c:v>-17.609558914004499</c:v>
                </c:pt>
                <c:pt idx="66">
                  <c:v>-6.4929476502092518</c:v>
                </c:pt>
                <c:pt idx="67">
                  <c:v>-0.18816759805533001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E1-064A-81B3-98519BAA8DF2}"/>
            </c:ext>
          </c:extLst>
        </c:ser>
        <c:ser>
          <c:idx val="1"/>
          <c:order val="1"/>
          <c:tx>
            <c:v>Drag(X|N)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Sheet1!$J$2:$J$69</c:f>
              <c:numCache>
                <c:formatCode>General</c:formatCode>
                <c:ptCount val="68"/>
                <c:pt idx="0">
                  <c:v>-28323.6053532527</c:v>
                </c:pt>
                <c:pt idx="1">
                  <c:v>-26039.19013242588</c:v>
                </c:pt>
                <c:pt idx="2">
                  <c:v>-23753.35173043326</c:v>
                </c:pt>
                <c:pt idx="3">
                  <c:v>-21074.860241253471</c:v>
                </c:pt>
                <c:pt idx="4">
                  <c:v>-18276.88580981937</c:v>
                </c:pt>
                <c:pt idx="5">
                  <c:v>-16268.65264577764</c:v>
                </c:pt>
                <c:pt idx="6">
                  <c:v>-14253.901590584461</c:v>
                </c:pt>
                <c:pt idx="7">
                  <c:v>-12212.36903047281</c:v>
                </c:pt>
                <c:pt idx="8">
                  <c:v>-10552.421326262451</c:v>
                </c:pt>
                <c:pt idx="9">
                  <c:v>-9058.4893368131488</c:v>
                </c:pt>
                <c:pt idx="10">
                  <c:v>-7813.1478683267842</c:v>
                </c:pt>
                <c:pt idx="11">
                  <c:v>-6658.8591110228181</c:v>
                </c:pt>
                <c:pt idx="12">
                  <c:v>-5633.6584433572707</c:v>
                </c:pt>
                <c:pt idx="13">
                  <c:v>-4626.8072376831688</c:v>
                </c:pt>
                <c:pt idx="14">
                  <c:v>-3768.2692812757919</c:v>
                </c:pt>
                <c:pt idx="15">
                  <c:v>-2978.199501076389</c:v>
                </c:pt>
                <c:pt idx="16">
                  <c:v>-2318.0583939259259</c:v>
                </c:pt>
                <c:pt idx="17">
                  <c:v>-1763.442571950565</c:v>
                </c:pt>
                <c:pt idx="18">
                  <c:v>-1270.482676993282</c:v>
                </c:pt>
                <c:pt idx="19">
                  <c:v>-850.99574598957156</c:v>
                </c:pt>
                <c:pt idx="20">
                  <c:v>-513.86348694864751</c:v>
                </c:pt>
                <c:pt idx="21">
                  <c:v>-242.4020182141505</c:v>
                </c:pt>
                <c:pt idx="22">
                  <c:v>-25.124760191774879</c:v>
                </c:pt>
                <c:pt idx="23">
                  <c:v>182.39224686072379</c:v>
                </c:pt>
                <c:pt idx="24">
                  <c:v>466.41377298560872</c:v>
                </c:pt>
                <c:pt idx="25">
                  <c:v>846.96336229446138</c:v>
                </c:pt>
                <c:pt idx="26">
                  <c:v>1317.085639603014</c:v>
                </c:pt>
                <c:pt idx="27">
                  <c:v>1878.6214067272431</c:v>
                </c:pt>
                <c:pt idx="28">
                  <c:v>2566.0852327811858</c:v>
                </c:pt>
                <c:pt idx="29">
                  <c:v>3347.5560834185908</c:v>
                </c:pt>
                <c:pt idx="30">
                  <c:v>4216.4541899902697</c:v>
                </c:pt>
                <c:pt idx="31">
                  <c:v>5009.5129578962524</c:v>
                </c:pt>
                <c:pt idx="32">
                  <c:v>5027.4606975051311</c:v>
                </c:pt>
                <c:pt idx="33">
                  <c:v>5135.5740225546751</c:v>
                </c:pt>
                <c:pt idx="34">
                  <c:v>6456.7787943453022</c:v>
                </c:pt>
                <c:pt idx="35">
                  <c:v>7733.6858826449816</c:v>
                </c:pt>
                <c:pt idx="36">
                  <c:v>8586.9045093276382</c:v>
                </c:pt>
                <c:pt idx="37">
                  <c:v>9349.9591118250082</c:v>
                </c:pt>
                <c:pt idx="38">
                  <c:v>10779.247715668591</c:v>
                </c:pt>
                <c:pt idx="39">
                  <c:v>12205.89979082559</c:v>
                </c:pt>
                <c:pt idx="40">
                  <c:v>13480.17471140007</c:v>
                </c:pt>
                <c:pt idx="41">
                  <c:v>14743.250290826531</c:v>
                </c:pt>
                <c:pt idx="42">
                  <c:v>16354.792727337441</c:v>
                </c:pt>
                <c:pt idx="43">
                  <c:v>17922.96753210156</c:v>
                </c:pt>
                <c:pt idx="44">
                  <c:v>19218.093855512641</c:v>
                </c:pt>
                <c:pt idx="45">
                  <c:v>20454.3992438196</c:v>
                </c:pt>
                <c:pt idx="46">
                  <c:v>21979.702849288358</c:v>
                </c:pt>
                <c:pt idx="47">
                  <c:v>23418.125402098842</c:v>
                </c:pt>
                <c:pt idx="48">
                  <c:v>24640.58738057311</c:v>
                </c:pt>
                <c:pt idx="49">
                  <c:v>25766.844118284389</c:v>
                </c:pt>
                <c:pt idx="50">
                  <c:v>27096.144081007609</c:v>
                </c:pt>
                <c:pt idx="51">
                  <c:v>28432.61151250713</c:v>
                </c:pt>
                <c:pt idx="52">
                  <c:v>29603.366235373742</c:v>
                </c:pt>
                <c:pt idx="53">
                  <c:v>30760.043874178089</c:v>
                </c:pt>
                <c:pt idx="54">
                  <c:v>30167.6190061212</c:v>
                </c:pt>
                <c:pt idx="55">
                  <c:v>26977.86601408539</c:v>
                </c:pt>
                <c:pt idx="56">
                  <c:v>23977.129825761898</c:v>
                </c:pt>
                <c:pt idx="57">
                  <c:v>21033.58744451814</c:v>
                </c:pt>
                <c:pt idx="58">
                  <c:v>17984.050495055839</c:v>
                </c:pt>
                <c:pt idx="59">
                  <c:v>14949.183817800989</c:v>
                </c:pt>
                <c:pt idx="60">
                  <c:v>12055.30115424611</c:v>
                </c:pt>
                <c:pt idx="61">
                  <c:v>9309.9579635171085</c:v>
                </c:pt>
                <c:pt idx="62">
                  <c:v>6886.1602489328807</c:v>
                </c:pt>
                <c:pt idx="63">
                  <c:v>4823.6766959470579</c:v>
                </c:pt>
                <c:pt idx="64">
                  <c:v>3085.0114851753669</c:v>
                </c:pt>
                <c:pt idx="65">
                  <c:v>1754.6257658243701</c:v>
                </c:pt>
                <c:pt idx="66">
                  <c:v>830.06812669340536</c:v>
                </c:pt>
                <c:pt idx="67">
                  <c:v>187.5705068624199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E1-064A-81B3-98519BAA8DF2}"/>
            </c:ext>
          </c:extLst>
        </c:ser>
        <c:ser>
          <c:idx val="2"/>
          <c:order val="2"/>
          <c:tx>
            <c:v>Drag(Z|N)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Sheet1!$L$2:$L$69</c:f>
              <c:numCache>
                <c:formatCode>General</c:formatCode>
                <c:ptCount val="68"/>
                <c:pt idx="0">
                  <c:v>1082.4851270516699</c:v>
                </c:pt>
                <c:pt idx="1">
                  <c:v>1065.259565404318</c:v>
                </c:pt>
                <c:pt idx="2">
                  <c:v>1029.6800171049199</c:v>
                </c:pt>
                <c:pt idx="3">
                  <c:v>968.33393004820323</c:v>
                </c:pt>
                <c:pt idx="4">
                  <c:v>892.54810099971621</c:v>
                </c:pt>
                <c:pt idx="5">
                  <c:v>843.06058585873188</c:v>
                </c:pt>
                <c:pt idx="6">
                  <c:v>785.94989493813364</c:v>
                </c:pt>
                <c:pt idx="7">
                  <c:v>721.81012049979495</c:v>
                </c:pt>
                <c:pt idx="8">
                  <c:v>670.23897873372721</c:v>
                </c:pt>
                <c:pt idx="9">
                  <c:v>619.84860655920761</c:v>
                </c:pt>
                <c:pt idx="10">
                  <c:v>580.12422274800667</c:v>
                </c:pt>
                <c:pt idx="11">
                  <c:v>540.92167024507819</c:v>
                </c:pt>
                <c:pt idx="12">
                  <c:v>501.73089953613072</c:v>
                </c:pt>
                <c:pt idx="13">
                  <c:v>458.34331138316202</c:v>
                </c:pt>
                <c:pt idx="14">
                  <c:v>417.63764422323158</c:v>
                </c:pt>
                <c:pt idx="15">
                  <c:v>377.33206131006227</c:v>
                </c:pt>
                <c:pt idx="16">
                  <c:v>341.17522059754049</c:v>
                </c:pt>
                <c:pt idx="17">
                  <c:v>307.93752116011922</c:v>
                </c:pt>
                <c:pt idx="18">
                  <c:v>274.55328720064108</c:v>
                </c:pt>
                <c:pt idx="19">
                  <c:v>241.59838871971471</c:v>
                </c:pt>
                <c:pt idx="20">
                  <c:v>210.74424123206191</c:v>
                </c:pt>
                <c:pt idx="21">
                  <c:v>184.4709397842513</c:v>
                </c:pt>
                <c:pt idx="22">
                  <c:v>168.18156245909961</c:v>
                </c:pt>
                <c:pt idx="23">
                  <c:v>177.6725287748705</c:v>
                </c:pt>
                <c:pt idx="24">
                  <c:v>210.09659466458271</c:v>
                </c:pt>
                <c:pt idx="25">
                  <c:v>246.1432169056074</c:v>
                </c:pt>
                <c:pt idx="26">
                  <c:v>280.27220804610641</c:v>
                </c:pt>
                <c:pt idx="27">
                  <c:v>312.84774720153251</c:v>
                </c:pt>
                <c:pt idx="28">
                  <c:v>346.41412205387547</c:v>
                </c:pt>
                <c:pt idx="29">
                  <c:v>378.11231562270137</c:v>
                </c:pt>
                <c:pt idx="30">
                  <c:v>405.57826996248889</c:v>
                </c:pt>
                <c:pt idx="31">
                  <c:v>414.50532621308469</c:v>
                </c:pt>
                <c:pt idx="32">
                  <c:v>367.14747695725441</c:v>
                </c:pt>
                <c:pt idx="33">
                  <c:v>339.03319200895038</c:v>
                </c:pt>
                <c:pt idx="34">
                  <c:v>386.59429840520119</c:v>
                </c:pt>
                <c:pt idx="35">
                  <c:v>423.19361217958448</c:v>
                </c:pt>
                <c:pt idx="36">
                  <c:v>432.48897311819468</c:v>
                </c:pt>
                <c:pt idx="37">
                  <c:v>434.72545026171241</c:v>
                </c:pt>
                <c:pt idx="38">
                  <c:v>464.1185548727039</c:v>
                </c:pt>
                <c:pt idx="39">
                  <c:v>487.92007567459399</c:v>
                </c:pt>
                <c:pt idx="40">
                  <c:v>501.49478180986011</c:v>
                </c:pt>
                <c:pt idx="41">
                  <c:v>510.67071511334171</c:v>
                </c:pt>
                <c:pt idx="42">
                  <c:v>530.36591896117204</c:v>
                </c:pt>
                <c:pt idx="43">
                  <c:v>544.03735197504659</c:v>
                </c:pt>
                <c:pt idx="44">
                  <c:v>547.56536550445105</c:v>
                </c:pt>
                <c:pt idx="45">
                  <c:v>545.47612624126452</c:v>
                </c:pt>
                <c:pt idx="46">
                  <c:v>550.81009142159405</c:v>
                </c:pt>
                <c:pt idx="47">
                  <c:v>551.57633074114165</c:v>
                </c:pt>
                <c:pt idx="48">
                  <c:v>545.5770726605532</c:v>
                </c:pt>
                <c:pt idx="49">
                  <c:v>534.57313720596233</c:v>
                </c:pt>
                <c:pt idx="50">
                  <c:v>528.50732171582922</c:v>
                </c:pt>
                <c:pt idx="51">
                  <c:v>522.20021630154656</c:v>
                </c:pt>
                <c:pt idx="52">
                  <c:v>512.65813963777873</c:v>
                </c:pt>
                <c:pt idx="53">
                  <c:v>500.18786932749231</c:v>
                </c:pt>
                <c:pt idx="54">
                  <c:v>461.01702998924219</c:v>
                </c:pt>
                <c:pt idx="55">
                  <c:v>383.81860868318807</c:v>
                </c:pt>
                <c:pt idx="56">
                  <c:v>312.42278084117578</c:v>
                </c:pt>
                <c:pt idx="57">
                  <c:v>251.02555118953671</c:v>
                </c:pt>
                <c:pt idx="58">
                  <c:v>193.20281346371749</c:v>
                </c:pt>
                <c:pt idx="59">
                  <c:v>142.49688002663009</c:v>
                </c:pt>
                <c:pt idx="60">
                  <c:v>101.4009901380515</c:v>
                </c:pt>
                <c:pt idx="61">
                  <c:v>67.318964370913974</c:v>
                </c:pt>
                <c:pt idx="62">
                  <c:v>42.038440151363822</c:v>
                </c:pt>
                <c:pt idx="63">
                  <c:v>23.95481795325167</c:v>
                </c:pt>
                <c:pt idx="64">
                  <c:v>11.841188033405301</c:v>
                </c:pt>
                <c:pt idx="65">
                  <c:v>4.7768011069656531</c:v>
                </c:pt>
                <c:pt idx="66">
                  <c:v>1.48892451015908</c:v>
                </c:pt>
                <c:pt idx="67">
                  <c:v>-7.9305482692220583E-2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E1-064A-81B3-98519BAA8DF2}"/>
            </c:ext>
          </c:extLst>
        </c:ser>
        <c:ser>
          <c:idx val="3"/>
          <c:order val="3"/>
          <c:tx>
            <c:v>Ap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10000"/>
            <c:spPr>
              <a:noFill/>
              <a:ln w="25400" cap="flat" cmpd="sng" algn="ctr">
                <a:solidFill>
                  <a:schemeClr val="accent5"/>
                </a:solidFill>
                <a:prstDash val="sysDot"/>
                <a:round/>
              </a:ln>
              <a:effectLst/>
            </c:spPr>
          </c:errBars>
          <c:xVal>
            <c:numRef>
              <c:f>Sheet1!$A$77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Sheet1!$B$77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E1-064A-81B3-98519BAA8DF2}"/>
            </c:ext>
          </c:extLst>
        </c:ser>
        <c:ser>
          <c:idx val="4"/>
          <c:order val="4"/>
          <c:tx>
            <c:v>Powered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10000"/>
            <c:spPr>
              <a:noFill/>
              <a:ln w="31750" cap="flat" cmpd="sng" algn="ctr">
                <a:solidFill>
                  <a:schemeClr val="accent5"/>
                </a:solidFill>
                <a:prstDash val="sysDot"/>
                <a:round/>
              </a:ln>
              <a:effectLst/>
            </c:spPr>
          </c:errBars>
          <c:xVal>
            <c:numRef>
              <c:f>Sheet1!$A$80</c:f>
              <c:numCache>
                <c:formatCode>General</c:formatCode>
                <c:ptCount val="1"/>
                <c:pt idx="0">
                  <c:v>55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07E1-064A-81B3-98519BAA8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645103"/>
        <c:axId val="1760909839"/>
      </c:scatterChart>
      <c:valAx>
        <c:axId val="166864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09839"/>
        <c:crosses val="autoZero"/>
        <c:crossBetween val="midCat"/>
      </c:valAx>
      <c:valAx>
        <c:axId val="17609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4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</xdr:row>
      <xdr:rowOff>6350</xdr:rowOff>
    </xdr:from>
    <xdr:to>
      <xdr:col>34</xdr:col>
      <xdr:colOff>12700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A2D22-2EFB-5F44-BEC0-D10BF3C58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558800</xdr:colOff>
      <xdr:row>76</xdr:row>
      <xdr:rowOff>139700</xdr:rowOff>
    </xdr:from>
    <xdr:to>
      <xdr:col>27</xdr:col>
      <xdr:colOff>349250</xdr:colOff>
      <xdr:row>106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DFE30F-9653-964B-9F8C-4046F660F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12700</xdr:colOff>
      <xdr:row>32</xdr:row>
      <xdr:rowOff>0</xdr:rowOff>
    </xdr:from>
    <xdr:to>
      <xdr:col>34</xdr:col>
      <xdr:colOff>6350</xdr:colOff>
      <xdr:row>62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AB63C5-912E-EF4E-9EA4-64D387A31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opLeftCell="C1" workbookViewId="0">
      <selection activeCell="O2" sqref="N2:O2"/>
    </sheetView>
  </sheetViews>
  <sheetFormatPr baseColWidth="10" defaultColWidth="8.83203125" defaultRowHeight="15" x14ac:dyDescent="0.2"/>
  <cols>
    <col min="1" max="1" width="10.5" bestFit="1" customWidth="1"/>
    <col min="8" max="8" width="13.5" bestFit="1" customWidth="1"/>
    <col min="9" max="9" width="11.83203125" bestFit="1" customWidth="1"/>
    <col min="10" max="12" width="12.6640625" bestFit="1" customWidth="1"/>
  </cols>
  <sheetData>
    <row r="1" spans="1:12" x14ac:dyDescent="0.2">
      <c r="A1" s="2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>
        <f>INT(B2)</f>
        <v>1</v>
      </c>
      <c r="B2">
        <v>1.000008106231689</v>
      </c>
      <c r="C2">
        <v>7532.2060546875</v>
      </c>
      <c r="D2">
        <v>180.14282865987471</v>
      </c>
      <c r="E2">
        <v>2187.3628451317782</v>
      </c>
      <c r="F2">
        <v>2252.1523780463031</v>
      </c>
      <c r="G2">
        <v>0</v>
      </c>
      <c r="H2" t="s">
        <v>11</v>
      </c>
      <c r="I2" t="s">
        <v>14</v>
      </c>
      <c r="J2">
        <v>-28323.6053532527</v>
      </c>
      <c r="K2">
        <v>-1674.3576093212871</v>
      </c>
      <c r="L2">
        <v>1082.4851270516699</v>
      </c>
    </row>
    <row r="3" spans="1:12" x14ac:dyDescent="0.2">
      <c r="A3">
        <f>INT(B3)</f>
        <v>2</v>
      </c>
      <c r="B3">
        <v>2.042577981948853</v>
      </c>
      <c r="C3">
        <v>7532.2060546875</v>
      </c>
      <c r="D3">
        <v>167.3718324735014</v>
      </c>
      <c r="E3">
        <v>2354.0221001228779</v>
      </c>
      <c r="F3">
        <v>2418.807325777947</v>
      </c>
      <c r="G3">
        <v>0</v>
      </c>
      <c r="H3" t="s">
        <v>11</v>
      </c>
      <c r="I3" t="s">
        <v>14</v>
      </c>
      <c r="J3">
        <v>-26039.19013242588</v>
      </c>
      <c r="K3">
        <v>-1618.0391202429851</v>
      </c>
      <c r="L3">
        <v>1065.259565404318</v>
      </c>
    </row>
    <row r="4" spans="1:12" x14ac:dyDescent="0.2">
      <c r="A4">
        <f>INT(B4)</f>
        <v>3</v>
      </c>
      <c r="B4">
        <v>3.0427849292755131</v>
      </c>
      <c r="C4">
        <v>7532.2060546875</v>
      </c>
      <c r="D4">
        <v>158.01917809446539</v>
      </c>
      <c r="E4">
        <v>2471.0594562640181</v>
      </c>
      <c r="F4">
        <v>2535.8412417673972</v>
      </c>
      <c r="G4">
        <v>0</v>
      </c>
      <c r="H4" t="s">
        <v>11</v>
      </c>
      <c r="I4" t="s">
        <v>14</v>
      </c>
      <c r="J4">
        <v>-23753.35173043326</v>
      </c>
      <c r="K4">
        <v>-1538.277568083779</v>
      </c>
      <c r="L4">
        <v>1029.6800171049199</v>
      </c>
    </row>
    <row r="5" spans="1:12" x14ac:dyDescent="0.2">
      <c r="A5">
        <f>INT(B5)</f>
        <v>4</v>
      </c>
      <c r="B5">
        <v>4.0428230762481689</v>
      </c>
      <c r="C5">
        <v>7532.2060546875</v>
      </c>
      <c r="D5">
        <v>148.90991271159569</v>
      </c>
      <c r="E5">
        <v>2581.4500979648442</v>
      </c>
      <c r="F5">
        <v>2646.2289950052509</v>
      </c>
      <c r="G5">
        <v>0</v>
      </c>
      <c r="H5" t="s">
        <v>11</v>
      </c>
      <c r="I5" t="s">
        <v>14</v>
      </c>
      <c r="J5">
        <v>-21074.860241253471</v>
      </c>
      <c r="K5">
        <v>-1425.8340204428821</v>
      </c>
      <c r="L5">
        <v>968.33393004820323</v>
      </c>
    </row>
    <row r="6" spans="1:12" x14ac:dyDescent="0.2">
      <c r="A6">
        <f>INT(B6)</f>
        <v>5</v>
      </c>
      <c r="B6">
        <v>5.0428950786590576</v>
      </c>
      <c r="C6">
        <v>7532.2060546875</v>
      </c>
      <c r="D6">
        <v>139.5794531616524</v>
      </c>
      <c r="E6">
        <v>2690.967895122827</v>
      </c>
      <c r="F6">
        <v>2755.7434734172421</v>
      </c>
      <c r="G6">
        <v>0</v>
      </c>
      <c r="H6" t="s">
        <v>11</v>
      </c>
      <c r="I6" t="s">
        <v>14</v>
      </c>
      <c r="J6">
        <v>-18276.88580981937</v>
      </c>
      <c r="K6">
        <v>-1298.710829039286</v>
      </c>
      <c r="L6">
        <v>892.54810099971621</v>
      </c>
    </row>
    <row r="7" spans="1:12" x14ac:dyDescent="0.2">
      <c r="A7">
        <f>INT(B7)</f>
        <v>6</v>
      </c>
      <c r="B7">
        <v>6.0429329872131348</v>
      </c>
      <c r="C7">
        <v>7532.2060546875</v>
      </c>
      <c r="D7">
        <v>130.97273027485849</v>
      </c>
      <c r="E7">
        <v>2788.2718593009049</v>
      </c>
      <c r="F7">
        <v>2853.0448912859429</v>
      </c>
      <c r="G7">
        <v>0</v>
      </c>
      <c r="H7" t="s">
        <v>11</v>
      </c>
      <c r="I7" t="s">
        <v>14</v>
      </c>
      <c r="J7">
        <v>-16268.65264577764</v>
      </c>
      <c r="K7">
        <v>-1214.4956628989689</v>
      </c>
      <c r="L7">
        <v>843.06058585873188</v>
      </c>
    </row>
    <row r="8" spans="1:12" x14ac:dyDescent="0.2">
      <c r="A8">
        <f>INT(B8)</f>
        <v>7</v>
      </c>
      <c r="B8">
        <v>7.0429720878601074</v>
      </c>
      <c r="C8">
        <v>7532.2060546875</v>
      </c>
      <c r="D8">
        <v>122.5568462707645</v>
      </c>
      <c r="E8">
        <v>2879.4486317539122</v>
      </c>
      <c r="F8">
        <v>2944.2196445340519</v>
      </c>
      <c r="G8">
        <v>0</v>
      </c>
      <c r="H8" t="s">
        <v>11</v>
      </c>
      <c r="I8" t="s">
        <v>14</v>
      </c>
      <c r="J8">
        <v>-14253.901590584461</v>
      </c>
      <c r="K8">
        <v>-1121.3488749230089</v>
      </c>
      <c r="L8">
        <v>785.94989493813364</v>
      </c>
    </row>
    <row r="9" spans="1:12" x14ac:dyDescent="0.2">
      <c r="A9">
        <f>INT(B9)</f>
        <v>8</v>
      </c>
      <c r="B9">
        <v>8.0430099964141846</v>
      </c>
      <c r="C9">
        <v>7532.2060546875</v>
      </c>
      <c r="D9">
        <v>113.8826862508508</v>
      </c>
      <c r="E9">
        <v>2969.1986463278299</v>
      </c>
      <c r="F9">
        <v>3033.966721793171</v>
      </c>
      <c r="G9">
        <v>0</v>
      </c>
      <c r="H9" t="s">
        <v>11</v>
      </c>
      <c r="I9" t="s">
        <v>14</v>
      </c>
      <c r="J9">
        <v>-12212.36903047281</v>
      </c>
      <c r="K9">
        <v>-1019.194367031419</v>
      </c>
      <c r="L9">
        <v>721.81012049979495</v>
      </c>
    </row>
    <row r="10" spans="1:12" x14ac:dyDescent="0.2">
      <c r="A10">
        <f>INT(B10)</f>
        <v>9</v>
      </c>
      <c r="B10">
        <v>9.0430750846862793</v>
      </c>
      <c r="C10">
        <v>7532.2060546875</v>
      </c>
      <c r="D10">
        <v>105.62078254946761</v>
      </c>
      <c r="E10">
        <v>3050.324035995523</v>
      </c>
      <c r="F10">
        <v>3115.0903027113532</v>
      </c>
      <c r="G10">
        <v>0</v>
      </c>
      <c r="H10" t="s">
        <v>11</v>
      </c>
      <c r="I10" t="s">
        <v>14</v>
      </c>
      <c r="J10">
        <v>-10552.421326262451</v>
      </c>
      <c r="K10">
        <v>-936.71719200187749</v>
      </c>
      <c r="L10">
        <v>670.23897873372721</v>
      </c>
    </row>
    <row r="11" spans="1:12" x14ac:dyDescent="0.2">
      <c r="A11">
        <f>INT(B11)</f>
        <v>10</v>
      </c>
      <c r="B11">
        <v>10.043107032775881</v>
      </c>
      <c r="C11">
        <v>7532.2060546875</v>
      </c>
      <c r="D11">
        <v>97.734871315199015</v>
      </c>
      <c r="E11">
        <v>3123.447762474651</v>
      </c>
      <c r="F11">
        <v>3188.210706109181</v>
      </c>
      <c r="G11">
        <v>0</v>
      </c>
      <c r="H11" t="s">
        <v>11</v>
      </c>
      <c r="I11" t="s">
        <v>14</v>
      </c>
      <c r="J11">
        <v>-9058.4893368131488</v>
      </c>
      <c r="K11">
        <v>-857.77586305782188</v>
      </c>
      <c r="L11">
        <v>619.84860655920761</v>
      </c>
    </row>
    <row r="12" spans="1:12" x14ac:dyDescent="0.2">
      <c r="A12">
        <f>INT(B12)</f>
        <v>11</v>
      </c>
      <c r="B12">
        <v>11.043160915374759</v>
      </c>
      <c r="C12">
        <v>7532.2060546875</v>
      </c>
      <c r="D12">
        <v>89.766378943609169</v>
      </c>
      <c r="E12">
        <v>3192.736912327935</v>
      </c>
      <c r="F12">
        <v>3257.498802317888</v>
      </c>
      <c r="G12">
        <v>0</v>
      </c>
      <c r="H12" t="s">
        <v>11</v>
      </c>
      <c r="I12" t="s">
        <v>14</v>
      </c>
      <c r="J12">
        <v>-7813.1478683267842</v>
      </c>
      <c r="K12">
        <v>-794.96387796076704</v>
      </c>
      <c r="L12">
        <v>580.12422274800667</v>
      </c>
    </row>
    <row r="13" spans="1:12" x14ac:dyDescent="0.2">
      <c r="A13">
        <f>INT(B13)</f>
        <v>12</v>
      </c>
      <c r="B13">
        <v>12.04362201690674</v>
      </c>
      <c r="C13">
        <v>7532.2060546875</v>
      </c>
      <c r="D13">
        <v>81.70567949250507</v>
      </c>
      <c r="E13">
        <v>3257.810315728188</v>
      </c>
      <c r="F13">
        <v>3322.570023793261</v>
      </c>
      <c r="G13">
        <v>0</v>
      </c>
      <c r="H13" t="s">
        <v>11</v>
      </c>
      <c r="I13" t="s">
        <v>14</v>
      </c>
      <c r="J13">
        <v>-6658.8591110228181</v>
      </c>
      <c r="K13">
        <v>-734.33186541569694</v>
      </c>
      <c r="L13">
        <v>540.92167024507819</v>
      </c>
    </row>
    <row r="14" spans="1:12" x14ac:dyDescent="0.2">
      <c r="A14">
        <f>INT(B14)</f>
        <v>13</v>
      </c>
      <c r="B14">
        <v>13.04625082015991</v>
      </c>
      <c r="C14">
        <v>7532.2060546875</v>
      </c>
      <c r="D14">
        <v>74.175911221963844</v>
      </c>
      <c r="E14">
        <v>3313.8481689832411</v>
      </c>
      <c r="F14">
        <v>3378.6060611319258</v>
      </c>
      <c r="G14">
        <v>0</v>
      </c>
      <c r="H14" t="s">
        <v>11</v>
      </c>
      <c r="I14" t="s">
        <v>14</v>
      </c>
      <c r="J14">
        <v>-5633.6584433572707</v>
      </c>
      <c r="K14">
        <v>-675.58568108188013</v>
      </c>
      <c r="L14">
        <v>501.73089953613072</v>
      </c>
    </row>
    <row r="15" spans="1:12" x14ac:dyDescent="0.2">
      <c r="A15">
        <f>INT(B15)</f>
        <v>14</v>
      </c>
      <c r="B15">
        <v>14.04757189750671</v>
      </c>
      <c r="C15">
        <v>7532.2060546875</v>
      </c>
      <c r="D15">
        <v>66.333363347870119</v>
      </c>
      <c r="E15">
        <v>3367.15797679557</v>
      </c>
      <c r="F15">
        <v>3431.9145496466658</v>
      </c>
      <c r="G15">
        <v>0</v>
      </c>
      <c r="H15" t="s">
        <v>11</v>
      </c>
      <c r="I15" t="s">
        <v>14</v>
      </c>
      <c r="J15">
        <v>-4626.8072376831688</v>
      </c>
      <c r="K15">
        <v>-612.07261737955059</v>
      </c>
      <c r="L15">
        <v>458.34331138316202</v>
      </c>
    </row>
    <row r="16" spans="1:12" x14ac:dyDescent="0.2">
      <c r="A16">
        <f>INT(B16)</f>
        <v>15</v>
      </c>
      <c r="B16">
        <v>15.049340963363649</v>
      </c>
      <c r="C16">
        <v>7532.2060546875</v>
      </c>
      <c r="D16">
        <v>58.995372370471777</v>
      </c>
      <c r="E16">
        <v>3412.2000260712812</v>
      </c>
      <c r="F16">
        <v>3476.9544411220122</v>
      </c>
      <c r="G16">
        <v>0</v>
      </c>
      <c r="H16" t="s">
        <v>11</v>
      </c>
      <c r="I16" t="s">
        <v>14</v>
      </c>
      <c r="J16">
        <v>-3768.2692812757919</v>
      </c>
      <c r="K16">
        <v>-553.35607588653431</v>
      </c>
      <c r="L16">
        <v>417.63764422323158</v>
      </c>
    </row>
    <row r="17" spans="1:12" x14ac:dyDescent="0.2">
      <c r="A17">
        <f>INT(B17)</f>
        <v>16</v>
      </c>
      <c r="B17">
        <v>16.049376010894779</v>
      </c>
      <c r="C17">
        <v>7532.2060546875</v>
      </c>
      <c r="D17">
        <v>51.335908635739152</v>
      </c>
      <c r="E17">
        <v>3454.0454205631981</v>
      </c>
      <c r="F17">
        <v>3518.7984838109701</v>
      </c>
      <c r="G17">
        <v>0</v>
      </c>
      <c r="H17" t="s">
        <v>11</v>
      </c>
      <c r="I17" t="s">
        <v>14</v>
      </c>
      <c r="J17">
        <v>-2978.199501076389</v>
      </c>
      <c r="K17">
        <v>-495.84797138276087</v>
      </c>
      <c r="L17">
        <v>377.33206131006227</v>
      </c>
    </row>
    <row r="18" spans="1:12" x14ac:dyDescent="0.2">
      <c r="A18">
        <f>INT(B18)</f>
        <v>17</v>
      </c>
      <c r="B18">
        <v>17.04941296577454</v>
      </c>
      <c r="C18">
        <v>7532.2060546875</v>
      </c>
      <c r="D18">
        <v>43.952513291435153</v>
      </c>
      <c r="E18">
        <v>3489.2249442641619</v>
      </c>
      <c r="F18">
        <v>3553.977135956055</v>
      </c>
      <c r="G18">
        <v>0</v>
      </c>
      <c r="H18" t="s">
        <v>11</v>
      </c>
      <c r="I18" t="s">
        <v>14</v>
      </c>
      <c r="J18">
        <v>-2318.0583939259259</v>
      </c>
      <c r="K18">
        <v>-444.90445948975167</v>
      </c>
      <c r="L18">
        <v>341.17522059754049</v>
      </c>
    </row>
    <row r="19" spans="1:12" x14ac:dyDescent="0.2">
      <c r="A19">
        <f>INT(B19)</f>
        <v>18</v>
      </c>
      <c r="B19">
        <v>18.049437761306759</v>
      </c>
      <c r="C19">
        <v>7532.2060546875</v>
      </c>
      <c r="D19">
        <v>36.830598795036977</v>
      </c>
      <c r="E19">
        <v>3518.2331338018412</v>
      </c>
      <c r="F19">
        <v>3582.9843942379812</v>
      </c>
      <c r="G19">
        <v>0</v>
      </c>
      <c r="H19" t="s">
        <v>11</v>
      </c>
      <c r="I19" t="s">
        <v>14</v>
      </c>
      <c r="J19">
        <v>-1763.442571950565</v>
      </c>
      <c r="K19">
        <v>-398.83595444158198</v>
      </c>
      <c r="L19">
        <v>307.93752116011922</v>
      </c>
    </row>
    <row r="20" spans="1:12" x14ac:dyDescent="0.2">
      <c r="A20">
        <f>INT(B20)</f>
        <v>19</v>
      </c>
      <c r="B20">
        <v>19.049468040466309</v>
      </c>
      <c r="C20">
        <v>7532.2060546875</v>
      </c>
      <c r="D20">
        <v>29.5673110297524</v>
      </c>
      <c r="E20">
        <v>3542.7251339979698</v>
      </c>
      <c r="F20">
        <v>3607.4756600979022</v>
      </c>
      <c r="G20">
        <v>0</v>
      </c>
      <c r="H20" t="s">
        <v>11</v>
      </c>
      <c r="I20" t="s">
        <v>14</v>
      </c>
      <c r="J20">
        <v>-1270.482676993282</v>
      </c>
      <c r="K20">
        <v>-353.42802525167701</v>
      </c>
      <c r="L20">
        <v>274.55328720064108</v>
      </c>
    </row>
    <row r="21" spans="1:12" x14ac:dyDescent="0.2">
      <c r="A21">
        <f>INT(B21)</f>
        <v>20</v>
      </c>
      <c r="B21">
        <v>20.04948091506958</v>
      </c>
      <c r="C21">
        <v>7532.2060546875</v>
      </c>
      <c r="D21">
        <v>22.35473794252378</v>
      </c>
      <c r="E21">
        <v>3561.860734200804</v>
      </c>
      <c r="F21">
        <v>3626.6117690257961</v>
      </c>
      <c r="G21">
        <v>0</v>
      </c>
      <c r="H21" t="s">
        <v>11</v>
      </c>
      <c r="I21" t="s">
        <v>14</v>
      </c>
      <c r="J21">
        <v>-850.99574598957156</v>
      </c>
      <c r="K21">
        <v>-309.3923310423117</v>
      </c>
      <c r="L21">
        <v>241.59838871971471</v>
      </c>
    </row>
    <row r="22" spans="1:12" x14ac:dyDescent="0.2">
      <c r="A22">
        <f>INT(B22)</f>
        <v>21</v>
      </c>
      <c r="B22">
        <v>21.050388813018799</v>
      </c>
      <c r="C22">
        <v>7532.2060546875</v>
      </c>
      <c r="D22">
        <v>15.379518439541879</v>
      </c>
      <c r="E22">
        <v>3575.3722453183732</v>
      </c>
      <c r="F22">
        <v>3640.1240105354232</v>
      </c>
      <c r="G22">
        <v>0</v>
      </c>
      <c r="H22" t="s">
        <v>11</v>
      </c>
      <c r="I22" t="s">
        <v>14</v>
      </c>
      <c r="J22">
        <v>-513.86348694864751</v>
      </c>
      <c r="K22">
        <v>-268.74819245569148</v>
      </c>
      <c r="L22">
        <v>210.74424123206191</v>
      </c>
    </row>
    <row r="23" spans="1:12" x14ac:dyDescent="0.2">
      <c r="A23">
        <f>INT(B23)</f>
        <v>22</v>
      </c>
      <c r="B23">
        <v>22.05041408538818</v>
      </c>
      <c r="C23">
        <v>7532.2060546875</v>
      </c>
      <c r="D23">
        <v>8.2462970881984621</v>
      </c>
      <c r="E23">
        <v>3584.040590359014</v>
      </c>
      <c r="F23">
        <v>3648.7924351627012</v>
      </c>
      <c r="G23">
        <v>0</v>
      </c>
      <c r="H23" t="s">
        <v>11</v>
      </c>
      <c r="I23" t="s">
        <v>14</v>
      </c>
      <c r="J23">
        <v>-242.4020182141505</v>
      </c>
      <c r="K23">
        <v>-234.42690747498801</v>
      </c>
      <c r="L23">
        <v>184.4709397842513</v>
      </c>
    </row>
    <row r="24" spans="1:12" x14ac:dyDescent="0.2">
      <c r="A24">
        <f>INT(B24)</f>
        <v>23</v>
      </c>
      <c r="B24">
        <v>23.050449132919312</v>
      </c>
      <c r="C24">
        <v>7532.2060546875</v>
      </c>
      <c r="D24">
        <v>0.93448395609286927</v>
      </c>
      <c r="E24">
        <v>3587.455980370054</v>
      </c>
      <c r="F24">
        <v>3652.2084166328418</v>
      </c>
      <c r="G24">
        <v>0</v>
      </c>
      <c r="H24" t="s">
        <v>11</v>
      </c>
      <c r="I24" t="s">
        <v>14</v>
      </c>
      <c r="J24">
        <v>-25.124760191774879</v>
      </c>
      <c r="K24">
        <v>-213.3904393966541</v>
      </c>
      <c r="L24">
        <v>168.18156245909961</v>
      </c>
    </row>
    <row r="25" spans="1:12" x14ac:dyDescent="0.2">
      <c r="A25">
        <f>INT(B25)</f>
        <v>24</v>
      </c>
      <c r="B25">
        <v>24.050596952438351</v>
      </c>
      <c r="C25">
        <v>7532.2060546875</v>
      </c>
      <c r="D25">
        <v>-6.399676885002628</v>
      </c>
      <c r="E25">
        <v>3585.3067155807512</v>
      </c>
      <c r="F25">
        <v>3650.0600194586441</v>
      </c>
      <c r="G25">
        <v>0</v>
      </c>
      <c r="H25" t="s">
        <v>12</v>
      </c>
      <c r="I25" t="s">
        <v>14</v>
      </c>
      <c r="J25">
        <v>182.39224686072379</v>
      </c>
      <c r="K25">
        <v>-225.41582016827411</v>
      </c>
      <c r="L25">
        <v>177.6725287748705</v>
      </c>
    </row>
    <row r="26" spans="1:12" x14ac:dyDescent="0.2">
      <c r="A26">
        <f>INT(B26)</f>
        <v>25</v>
      </c>
      <c r="B26">
        <v>25.05067682266235</v>
      </c>
      <c r="C26">
        <v>7532.2060546875</v>
      </c>
      <c r="D26">
        <v>-13.73994691812147</v>
      </c>
      <c r="E26">
        <v>3577.5783185090399</v>
      </c>
      <c r="F26">
        <v>3642.3325251501519</v>
      </c>
      <c r="G26">
        <v>0</v>
      </c>
      <c r="H26" t="s">
        <v>12</v>
      </c>
      <c r="I26" t="s">
        <v>14</v>
      </c>
      <c r="J26">
        <v>466.41377298560872</v>
      </c>
      <c r="K26">
        <v>-266.29018678432561</v>
      </c>
      <c r="L26">
        <v>210.09659466458271</v>
      </c>
    </row>
    <row r="27" spans="1:12" x14ac:dyDescent="0.2">
      <c r="A27">
        <f>INT(B27)</f>
        <v>26</v>
      </c>
      <c r="B27">
        <v>26.050706148147579</v>
      </c>
      <c r="C27">
        <v>7532.2060546875</v>
      </c>
      <c r="D27">
        <v>-21.049872746756719</v>
      </c>
      <c r="E27">
        <v>3564.2815190087999</v>
      </c>
      <c r="F27">
        <v>3629.036672678893</v>
      </c>
      <c r="G27">
        <v>0</v>
      </c>
      <c r="H27" t="s">
        <v>12</v>
      </c>
      <c r="I27" t="s">
        <v>14</v>
      </c>
      <c r="J27">
        <v>846.96336229446138</v>
      </c>
      <c r="K27">
        <v>-311.61279111306533</v>
      </c>
      <c r="L27">
        <v>246.1432169056074</v>
      </c>
    </row>
    <row r="28" spans="1:12" x14ac:dyDescent="0.2">
      <c r="A28">
        <f>INT(B28)</f>
        <v>27</v>
      </c>
      <c r="B28">
        <v>27.050755023956299</v>
      </c>
      <c r="C28">
        <v>7532.2060546875</v>
      </c>
      <c r="D28">
        <v>-28.311879490389369</v>
      </c>
      <c r="E28">
        <v>3545.4470402377192</v>
      </c>
      <c r="F28">
        <v>3610.203239181777</v>
      </c>
      <c r="G28">
        <v>0</v>
      </c>
      <c r="H28" t="s">
        <v>12</v>
      </c>
      <c r="I28" t="s">
        <v>14</v>
      </c>
      <c r="J28">
        <v>1317.085639603014</v>
      </c>
      <c r="K28">
        <v>-354.62457643361267</v>
      </c>
      <c r="L28">
        <v>280.27220804610641</v>
      </c>
    </row>
    <row r="29" spans="1:12" x14ac:dyDescent="0.2">
      <c r="A29">
        <f>INT(B29)</f>
        <v>28</v>
      </c>
      <c r="B29">
        <v>28.050834894180301</v>
      </c>
      <c r="C29">
        <v>7532.2060546875</v>
      </c>
      <c r="D29">
        <v>-35.517269434468624</v>
      </c>
      <c r="E29">
        <v>3521.1140592019069</v>
      </c>
      <c r="F29">
        <v>3585.8722739716759</v>
      </c>
      <c r="G29">
        <v>0</v>
      </c>
      <c r="H29" t="s">
        <v>12</v>
      </c>
      <c r="I29" t="s">
        <v>14</v>
      </c>
      <c r="J29">
        <v>1878.6214067272431</v>
      </c>
      <c r="K29">
        <v>-395.91909695364347</v>
      </c>
      <c r="L29">
        <v>312.84774720153251</v>
      </c>
    </row>
    <row r="30" spans="1:12" x14ac:dyDescent="0.2">
      <c r="A30">
        <f>INT(B30)</f>
        <v>29</v>
      </c>
      <c r="B30">
        <v>29.050912857055661</v>
      </c>
      <c r="C30">
        <v>7532.2060546875</v>
      </c>
      <c r="D30">
        <v>-42.844570333223587</v>
      </c>
      <c r="E30">
        <v>3490.4723238474689</v>
      </c>
      <c r="F30">
        <v>3555.233108482556</v>
      </c>
      <c r="G30">
        <v>0</v>
      </c>
      <c r="H30" t="s">
        <v>12</v>
      </c>
      <c r="I30" t="s">
        <v>14</v>
      </c>
      <c r="J30">
        <v>2566.0852327811858</v>
      </c>
      <c r="K30">
        <v>-438.92958610857551</v>
      </c>
      <c r="L30">
        <v>346.41412205387547</v>
      </c>
    </row>
    <row r="31" spans="1:12" x14ac:dyDescent="0.2">
      <c r="A31">
        <f>INT(B31)</f>
        <v>30</v>
      </c>
      <c r="B31">
        <v>30.051078081130981</v>
      </c>
      <c r="C31">
        <v>7532.2060546875</v>
      </c>
      <c r="D31">
        <v>-49.908229300728237</v>
      </c>
      <c r="E31">
        <v>3455.1480814841339</v>
      </c>
      <c r="F31">
        <v>3519.9113563082651</v>
      </c>
      <c r="G31">
        <v>0</v>
      </c>
      <c r="H31" t="s">
        <v>12</v>
      </c>
      <c r="I31" t="s">
        <v>14</v>
      </c>
      <c r="J31">
        <v>3347.5560834185908</v>
      </c>
      <c r="K31">
        <v>-480.1886118180239</v>
      </c>
      <c r="L31">
        <v>378.11231562270137</v>
      </c>
    </row>
    <row r="32" spans="1:12" x14ac:dyDescent="0.2">
      <c r="A32">
        <f>INT(B32)</f>
        <v>31</v>
      </c>
      <c r="B32">
        <v>31.051162004470829</v>
      </c>
      <c r="C32">
        <v>7532.2060546875</v>
      </c>
      <c r="D32">
        <v>-56.887532930428733</v>
      </c>
      <c r="E32">
        <v>3414.488273103721</v>
      </c>
      <c r="F32">
        <v>3479.2535659386781</v>
      </c>
      <c r="G32">
        <v>0</v>
      </c>
      <c r="H32" t="s">
        <v>12</v>
      </c>
      <c r="I32" t="s">
        <v>14</v>
      </c>
      <c r="J32">
        <v>4216.4541899902697</v>
      </c>
      <c r="K32">
        <v>-516.7635757026959</v>
      </c>
      <c r="L32">
        <v>405.57826996248889</v>
      </c>
    </row>
    <row r="33" spans="1:12" x14ac:dyDescent="0.2">
      <c r="A33">
        <f>INT(B33)</f>
        <v>32</v>
      </c>
      <c r="B33">
        <v>32.05122709274292</v>
      </c>
      <c r="C33">
        <v>7532.2060546875</v>
      </c>
      <c r="D33">
        <v>-63.957232527275799</v>
      </c>
      <c r="E33">
        <v>3367.2799714080761</v>
      </c>
      <c r="F33">
        <v>3432.0475636499468</v>
      </c>
      <c r="G33">
        <v>0</v>
      </c>
      <c r="H33" t="s">
        <v>12</v>
      </c>
      <c r="I33" t="s">
        <v>14</v>
      </c>
      <c r="J33">
        <v>5009.5129578962524</v>
      </c>
      <c r="K33">
        <v>-530.38358810067791</v>
      </c>
      <c r="L33">
        <v>414.50532621308469</v>
      </c>
    </row>
    <row r="34" spans="1:12" x14ac:dyDescent="0.2">
      <c r="A34">
        <f>INT(B34)</f>
        <v>33</v>
      </c>
      <c r="B34">
        <v>33.051263809204102</v>
      </c>
      <c r="C34">
        <v>7532.2060546875</v>
      </c>
      <c r="D34">
        <v>-70.793870986559497</v>
      </c>
      <c r="E34">
        <v>3316.0027293765452</v>
      </c>
      <c r="F34">
        <v>3380.772806629655</v>
      </c>
      <c r="G34">
        <v>0</v>
      </c>
      <c r="H34" t="s">
        <v>12</v>
      </c>
      <c r="I34" t="s">
        <v>14</v>
      </c>
      <c r="J34">
        <v>5027.4606975051311</v>
      </c>
      <c r="K34">
        <v>-471.81635020860762</v>
      </c>
      <c r="L34">
        <v>367.14747695725441</v>
      </c>
    </row>
    <row r="35" spans="1:12" x14ac:dyDescent="0.2">
      <c r="A35">
        <f>INT(B35)</f>
        <v>34</v>
      </c>
      <c r="B35">
        <v>34.051325798034668</v>
      </c>
      <c r="C35">
        <v>7532.2060546875</v>
      </c>
      <c r="D35">
        <v>-77.263374105020333</v>
      </c>
      <c r="E35">
        <v>3262.634696294786</v>
      </c>
      <c r="F35">
        <v>3327.406736392179</v>
      </c>
      <c r="G35">
        <v>0</v>
      </c>
      <c r="H35" t="s">
        <v>12</v>
      </c>
      <c r="I35" t="s">
        <v>14</v>
      </c>
      <c r="J35">
        <v>5135.5740225546751</v>
      </c>
      <c r="K35">
        <v>-438.11023683417011</v>
      </c>
      <c r="L35">
        <v>339.03319200895038</v>
      </c>
    </row>
    <row r="36" spans="1:12" x14ac:dyDescent="0.2">
      <c r="A36">
        <f>INT(B36)</f>
        <v>35</v>
      </c>
      <c r="B36">
        <v>35.051435947418213</v>
      </c>
      <c r="C36">
        <v>7532.2060546875</v>
      </c>
      <c r="D36">
        <v>-84.019497672829999</v>
      </c>
      <c r="E36">
        <v>3201.2687690996099</v>
      </c>
      <c r="F36">
        <v>3266.042786218226</v>
      </c>
      <c r="G36">
        <v>0</v>
      </c>
      <c r="H36" t="s">
        <v>12</v>
      </c>
      <c r="I36" t="s">
        <v>14</v>
      </c>
      <c r="J36">
        <v>6456.7787943453022</v>
      </c>
      <c r="K36">
        <v>-503.00971612035272</v>
      </c>
      <c r="L36">
        <v>386.59429840520119</v>
      </c>
    </row>
    <row r="37" spans="1:12" x14ac:dyDescent="0.2">
      <c r="A37">
        <f>INT(B37)</f>
        <v>36</v>
      </c>
      <c r="B37">
        <v>36.051548004150391</v>
      </c>
      <c r="C37">
        <v>7532.2060546875</v>
      </c>
      <c r="D37">
        <v>-90.6369802142205</v>
      </c>
      <c r="E37">
        <v>3134.8235610052939</v>
      </c>
      <c r="F37">
        <v>3199.5990475267172</v>
      </c>
      <c r="G37">
        <v>0</v>
      </c>
      <c r="H37" t="s">
        <v>12</v>
      </c>
      <c r="I37" t="s">
        <v>14</v>
      </c>
      <c r="J37">
        <v>7733.6858826449816</v>
      </c>
      <c r="K37">
        <v>-554.68961156931289</v>
      </c>
      <c r="L37">
        <v>423.19361217958448</v>
      </c>
    </row>
    <row r="38" spans="1:12" x14ac:dyDescent="0.2">
      <c r="A38">
        <f>INT(B38)</f>
        <v>37</v>
      </c>
      <c r="B38">
        <v>37.051578998565667</v>
      </c>
      <c r="C38">
        <v>7532.2060546875</v>
      </c>
      <c r="D38">
        <v>-96.977437925139228</v>
      </c>
      <c r="E38">
        <v>3065.335522560054</v>
      </c>
      <c r="F38">
        <v>3130.113337428309</v>
      </c>
      <c r="G38">
        <v>0</v>
      </c>
      <c r="H38" t="s">
        <v>12</v>
      </c>
      <c r="I38" t="s">
        <v>14</v>
      </c>
      <c r="J38">
        <v>8586.9045093276382</v>
      </c>
      <c r="K38">
        <v>-571.53011284198396</v>
      </c>
      <c r="L38">
        <v>432.48897311819468</v>
      </c>
    </row>
    <row r="39" spans="1:12" x14ac:dyDescent="0.2">
      <c r="A39">
        <f>INT(B39)</f>
        <v>38</v>
      </c>
      <c r="B39">
        <v>38.051709890365601</v>
      </c>
      <c r="C39">
        <v>7532.2060546875</v>
      </c>
      <c r="D39">
        <v>-103.2481340186998</v>
      </c>
      <c r="E39">
        <v>2991.1817701209802</v>
      </c>
      <c r="F39">
        <v>3055.962855334044</v>
      </c>
      <c r="G39">
        <v>0</v>
      </c>
      <c r="H39" t="s">
        <v>12</v>
      </c>
      <c r="I39" t="s">
        <v>14</v>
      </c>
      <c r="J39">
        <v>9349.9591118250082</v>
      </c>
      <c r="K39">
        <v>-579.6714680605196</v>
      </c>
      <c r="L39">
        <v>434.72545026171241</v>
      </c>
    </row>
    <row r="40" spans="1:12" x14ac:dyDescent="0.2">
      <c r="A40">
        <f>INT(B40)</f>
        <v>39</v>
      </c>
      <c r="B40">
        <v>39.051741123199463</v>
      </c>
      <c r="C40">
        <v>7532.2060546875</v>
      </c>
      <c r="D40">
        <v>-109.4107495727269</v>
      </c>
      <c r="E40">
        <v>2912.425236865995</v>
      </c>
      <c r="F40">
        <v>2977.2087324177851</v>
      </c>
      <c r="G40">
        <v>0</v>
      </c>
      <c r="H40" t="s">
        <v>12</v>
      </c>
      <c r="I40" t="s">
        <v>14</v>
      </c>
      <c r="J40">
        <v>10779.247715668591</v>
      </c>
      <c r="K40">
        <v>-624.91253360617748</v>
      </c>
      <c r="L40">
        <v>464.1185548727039</v>
      </c>
    </row>
    <row r="41" spans="1:12" x14ac:dyDescent="0.2">
      <c r="A41">
        <f>INT(B41)</f>
        <v>40</v>
      </c>
      <c r="B41">
        <v>40.051773071289062</v>
      </c>
      <c r="C41">
        <v>7532.2060546875</v>
      </c>
      <c r="D41">
        <v>-115.4316581514052</v>
      </c>
      <c r="E41">
        <v>2829.162666225689</v>
      </c>
      <c r="F41">
        <v>2893.9483233263022</v>
      </c>
      <c r="G41">
        <v>0</v>
      </c>
      <c r="H41" t="s">
        <v>12</v>
      </c>
      <c r="I41" t="s">
        <v>14</v>
      </c>
      <c r="J41">
        <v>12205.89979082559</v>
      </c>
      <c r="K41">
        <v>-664.01728774759636</v>
      </c>
      <c r="L41">
        <v>487.92007567459399</v>
      </c>
    </row>
    <row r="42" spans="1:12" x14ac:dyDescent="0.2">
      <c r="A42">
        <f>INT(B42)</f>
        <v>41</v>
      </c>
      <c r="B42">
        <v>41.051815986633301</v>
      </c>
      <c r="C42">
        <v>7532.2060546875</v>
      </c>
      <c r="D42">
        <v>-121.3219991256823</v>
      </c>
      <c r="E42">
        <v>2741.495004568947</v>
      </c>
      <c r="F42">
        <v>2806.282999674208</v>
      </c>
      <c r="G42">
        <v>0</v>
      </c>
      <c r="H42" t="s">
        <v>12</v>
      </c>
      <c r="I42" t="s">
        <v>14</v>
      </c>
      <c r="J42">
        <v>13480.17471140007</v>
      </c>
      <c r="K42">
        <v>-690.3008923758814</v>
      </c>
      <c r="L42">
        <v>501.49478180986011</v>
      </c>
    </row>
    <row r="43" spans="1:12" x14ac:dyDescent="0.2">
      <c r="A43">
        <f>INT(B43)</f>
        <v>42</v>
      </c>
      <c r="B43">
        <v>42.051862001419067</v>
      </c>
      <c r="C43">
        <v>7532.2060546875</v>
      </c>
      <c r="D43">
        <v>-127.2487207920145</v>
      </c>
      <c r="E43">
        <v>2646.9684247485129</v>
      </c>
      <c r="F43">
        <v>2711.7591182877081</v>
      </c>
      <c r="G43">
        <v>0</v>
      </c>
      <c r="H43" t="s">
        <v>12</v>
      </c>
      <c r="I43" t="s">
        <v>14</v>
      </c>
      <c r="J43">
        <v>14743.250290826531</v>
      </c>
      <c r="K43">
        <v>-711.67976447079877</v>
      </c>
      <c r="L43">
        <v>510.67071511334171</v>
      </c>
    </row>
    <row r="44" spans="1:12" x14ac:dyDescent="0.2">
      <c r="A44">
        <f>INT(B44)</f>
        <v>43</v>
      </c>
      <c r="B44">
        <v>43.051876068115227</v>
      </c>
      <c r="C44">
        <v>7532.2060546875</v>
      </c>
      <c r="D44">
        <v>-132.7278251227111</v>
      </c>
      <c r="E44">
        <v>2553.310634774738</v>
      </c>
      <c r="F44">
        <v>2618.1034981502448</v>
      </c>
      <c r="G44">
        <v>0</v>
      </c>
      <c r="H44" t="s">
        <v>12</v>
      </c>
      <c r="I44" t="s">
        <v>14</v>
      </c>
      <c r="J44">
        <v>16354.792727337441</v>
      </c>
      <c r="K44">
        <v>-748.390126110202</v>
      </c>
      <c r="L44">
        <v>530.36591896117204</v>
      </c>
    </row>
    <row r="45" spans="1:12" x14ac:dyDescent="0.2">
      <c r="A45">
        <f>INT(B45)</f>
        <v>44</v>
      </c>
      <c r="B45">
        <v>44.0518958568573</v>
      </c>
      <c r="C45">
        <v>7532.2060546875</v>
      </c>
      <c r="D45">
        <v>-138.2014697115421</v>
      </c>
      <c r="E45">
        <v>2453.0003485609782</v>
      </c>
      <c r="F45">
        <v>2517.7955826562829</v>
      </c>
      <c r="G45">
        <v>0</v>
      </c>
      <c r="H45" t="s">
        <v>12</v>
      </c>
      <c r="I45" t="s">
        <v>14</v>
      </c>
      <c r="J45">
        <v>17922.96753210156</v>
      </c>
      <c r="K45">
        <v>-778.11846784522777</v>
      </c>
      <c r="L45">
        <v>544.03735197504659</v>
      </c>
    </row>
    <row r="46" spans="1:12" x14ac:dyDescent="0.2">
      <c r="A46">
        <f>INT(B46)</f>
        <v>45</v>
      </c>
      <c r="B46">
        <v>45.051933765411377</v>
      </c>
      <c r="C46">
        <v>7532.2060546875</v>
      </c>
      <c r="D46">
        <v>-143.39305669716961</v>
      </c>
      <c r="E46">
        <v>2351.5651141484268</v>
      </c>
      <c r="F46">
        <v>2416.3623857384082</v>
      </c>
      <c r="G46">
        <v>0</v>
      </c>
      <c r="H46" t="s">
        <v>12</v>
      </c>
      <c r="I46" t="s">
        <v>14</v>
      </c>
      <c r="J46">
        <v>19218.093855512641</v>
      </c>
      <c r="K46">
        <v>-794.29481523284255</v>
      </c>
      <c r="L46">
        <v>547.56536550445105</v>
      </c>
    </row>
    <row r="47" spans="1:12" x14ac:dyDescent="0.2">
      <c r="A47">
        <f>INT(B47)</f>
        <v>46</v>
      </c>
      <c r="B47">
        <v>46.052031993865967</v>
      </c>
      <c r="C47">
        <v>7532.2060546875</v>
      </c>
      <c r="D47">
        <v>-148.75068015699171</v>
      </c>
      <c r="E47">
        <v>2240.4866744504538</v>
      </c>
      <c r="F47">
        <v>2305.2866383517389</v>
      </c>
      <c r="G47">
        <v>0</v>
      </c>
      <c r="H47" t="s">
        <v>12</v>
      </c>
      <c r="I47" t="s">
        <v>14</v>
      </c>
      <c r="J47">
        <v>20454.3992438196</v>
      </c>
      <c r="K47">
        <v>-804.06302683644674</v>
      </c>
      <c r="L47">
        <v>545.47612624126452</v>
      </c>
    </row>
    <row r="48" spans="1:12" x14ac:dyDescent="0.2">
      <c r="A48">
        <f>INT(B48)</f>
        <v>47</v>
      </c>
      <c r="B48">
        <v>47.052096843719482</v>
      </c>
      <c r="C48">
        <v>7532.2060546875</v>
      </c>
      <c r="D48">
        <v>-153.69738300270271</v>
      </c>
      <c r="E48">
        <v>2131.5443965124432</v>
      </c>
      <c r="F48">
        <v>2196.3471394814551</v>
      </c>
      <c r="G48">
        <v>0</v>
      </c>
      <c r="H48" t="s">
        <v>12</v>
      </c>
      <c r="I48" t="s">
        <v>14</v>
      </c>
      <c r="J48">
        <v>21979.702849288358</v>
      </c>
      <c r="K48">
        <v>-825.24950533712661</v>
      </c>
      <c r="L48">
        <v>550.81009142159405</v>
      </c>
    </row>
    <row r="49" spans="1:12" x14ac:dyDescent="0.2">
      <c r="A49">
        <f>INT(B49)</f>
        <v>48</v>
      </c>
      <c r="B49">
        <v>48.052119970321662</v>
      </c>
      <c r="C49">
        <v>7532.2060546875</v>
      </c>
      <c r="D49">
        <v>-158.50176963680559</v>
      </c>
      <c r="E49">
        <v>2019.0942097434311</v>
      </c>
      <c r="F49">
        <v>2083.8993269941998</v>
      </c>
      <c r="G49">
        <v>0</v>
      </c>
      <c r="H49" t="s">
        <v>12</v>
      </c>
      <c r="I49" t="s">
        <v>14</v>
      </c>
      <c r="J49">
        <v>23418.125402098842</v>
      </c>
      <c r="K49">
        <v>-840.94909633864222</v>
      </c>
      <c r="L49">
        <v>551.57633074114165</v>
      </c>
    </row>
    <row r="50" spans="1:12" x14ac:dyDescent="0.2">
      <c r="A50">
        <f>INT(B50)</f>
        <v>49</v>
      </c>
      <c r="B50">
        <v>49.052145004272461</v>
      </c>
      <c r="C50">
        <v>7532.2060546875</v>
      </c>
      <c r="D50">
        <v>-163.18192110375591</v>
      </c>
      <c r="E50">
        <v>1903.2323688312899</v>
      </c>
      <c r="F50">
        <v>1968.039573868504</v>
      </c>
      <c r="G50">
        <v>0</v>
      </c>
      <c r="H50" t="s">
        <v>12</v>
      </c>
      <c r="I50" t="s">
        <v>14</v>
      </c>
      <c r="J50">
        <v>24640.58738057311</v>
      </c>
      <c r="K50">
        <v>-847.36046594898062</v>
      </c>
      <c r="L50">
        <v>545.5770726605532</v>
      </c>
    </row>
    <row r="51" spans="1:12" x14ac:dyDescent="0.2">
      <c r="A51">
        <f>INT(B51)</f>
        <v>50</v>
      </c>
      <c r="B51">
        <v>50.052181959152222</v>
      </c>
      <c r="C51">
        <v>7532.2060546875</v>
      </c>
      <c r="D51">
        <v>-168.0074761402233</v>
      </c>
      <c r="E51">
        <v>1777.323097681161</v>
      </c>
      <c r="F51">
        <v>1842.132370065083</v>
      </c>
      <c r="G51">
        <v>0</v>
      </c>
      <c r="H51" t="s">
        <v>12</v>
      </c>
      <c r="I51" t="s">
        <v>14</v>
      </c>
      <c r="J51">
        <v>25766.844118284389</v>
      </c>
      <c r="K51">
        <v>-847.6495952753495</v>
      </c>
      <c r="L51">
        <v>534.57313720596233</v>
      </c>
    </row>
    <row r="52" spans="1:12" x14ac:dyDescent="0.2">
      <c r="A52">
        <f>INT(B52)</f>
        <v>51</v>
      </c>
      <c r="B52">
        <v>51.052232027053833</v>
      </c>
      <c r="C52">
        <v>7532.2060546875</v>
      </c>
      <c r="D52">
        <v>-172.46814425248621</v>
      </c>
      <c r="E52">
        <v>1654.700605651364</v>
      </c>
      <c r="F52">
        <v>1719.5089990680569</v>
      </c>
      <c r="G52">
        <v>0</v>
      </c>
      <c r="H52" t="s">
        <v>12</v>
      </c>
      <c r="I52" t="s">
        <v>14</v>
      </c>
      <c r="J52">
        <v>27096.144081007609</v>
      </c>
      <c r="K52">
        <v>-855.70906389818583</v>
      </c>
      <c r="L52">
        <v>528.50732171582922</v>
      </c>
    </row>
    <row r="53" spans="1:12" x14ac:dyDescent="0.2">
      <c r="A53">
        <f>INT(B53)</f>
        <v>52</v>
      </c>
      <c r="B53">
        <v>52.052322864532471</v>
      </c>
      <c r="C53">
        <v>7532.2060546875</v>
      </c>
      <c r="D53">
        <v>-176.6797333561465</v>
      </c>
      <c r="E53">
        <v>1532.450484809</v>
      </c>
      <c r="F53">
        <v>1597.2580543418881</v>
      </c>
      <c r="G53">
        <v>0</v>
      </c>
      <c r="H53" t="s">
        <v>12</v>
      </c>
      <c r="I53" t="s">
        <v>14</v>
      </c>
      <c r="J53">
        <v>28432.61151250713</v>
      </c>
      <c r="K53">
        <v>-863.83221105247196</v>
      </c>
      <c r="L53">
        <v>522.20021630154656</v>
      </c>
    </row>
    <row r="54" spans="1:12" x14ac:dyDescent="0.2">
      <c r="A54">
        <f>INT(B54)</f>
        <v>53</v>
      </c>
      <c r="B54">
        <v>53.052341938018799</v>
      </c>
      <c r="C54">
        <v>7532.2060546875</v>
      </c>
      <c r="D54">
        <v>-180.66073301401411</v>
      </c>
      <c r="E54">
        <v>1410.909712959663</v>
      </c>
      <c r="F54">
        <v>1475.716666087043</v>
      </c>
      <c r="G54">
        <v>0</v>
      </c>
      <c r="H54" t="s">
        <v>12</v>
      </c>
      <c r="I54" t="s">
        <v>14</v>
      </c>
      <c r="J54">
        <v>29603.366235373742</v>
      </c>
      <c r="K54">
        <v>-866.99870388903616</v>
      </c>
      <c r="L54">
        <v>512.65813963777873</v>
      </c>
    </row>
    <row r="55" spans="1:12" x14ac:dyDescent="0.2">
      <c r="A55">
        <f>INT(B55)</f>
        <v>54</v>
      </c>
      <c r="B55">
        <v>54.052356958389282</v>
      </c>
      <c r="C55">
        <v>7532.2060546875</v>
      </c>
      <c r="D55">
        <v>-184.7683983801976</v>
      </c>
      <c r="E55">
        <v>1279.3085733697519</v>
      </c>
      <c r="F55">
        <v>1344.114670264185</v>
      </c>
      <c r="G55">
        <v>0</v>
      </c>
      <c r="H55" t="s">
        <v>12</v>
      </c>
      <c r="I55" t="s">
        <v>14</v>
      </c>
      <c r="J55">
        <v>30760.043874178089</v>
      </c>
      <c r="K55">
        <v>-867.28266276282864</v>
      </c>
      <c r="L55">
        <v>500.18786932749231</v>
      </c>
    </row>
    <row r="56" spans="1:12" x14ac:dyDescent="0.2">
      <c r="A56">
        <f>INT(B56)</f>
        <v>55</v>
      </c>
      <c r="B56">
        <v>55.066376924514771</v>
      </c>
      <c r="C56">
        <v>7511.65234375</v>
      </c>
      <c r="D56">
        <v>-181.81775851912789</v>
      </c>
      <c r="E56">
        <v>1145.9008476723679</v>
      </c>
      <c r="F56">
        <v>1210.7060846290551</v>
      </c>
      <c r="G56">
        <v>1</v>
      </c>
      <c r="H56" t="s">
        <v>13</v>
      </c>
      <c r="I56" t="s">
        <v>14</v>
      </c>
      <c r="J56">
        <v>30167.6190061212</v>
      </c>
      <c r="K56">
        <v>-818.78526564394917</v>
      </c>
      <c r="L56">
        <v>461.01702998924219</v>
      </c>
    </row>
    <row r="57" spans="1:12" x14ac:dyDescent="0.2">
      <c r="A57">
        <f>INT(B57)</f>
        <v>56</v>
      </c>
      <c r="B57">
        <v>56.081294059753418</v>
      </c>
      <c r="C57">
        <v>7456.8427734375</v>
      </c>
      <c r="D57">
        <v>-167.88476812050041</v>
      </c>
      <c r="E57">
        <v>1006.171118941973</v>
      </c>
      <c r="F57">
        <v>1070.975622905418</v>
      </c>
      <c r="G57">
        <v>1</v>
      </c>
      <c r="H57" t="s">
        <v>13</v>
      </c>
      <c r="I57" t="s">
        <v>14</v>
      </c>
      <c r="J57">
        <v>26977.86601408539</v>
      </c>
      <c r="K57">
        <v>-702.22974540562439</v>
      </c>
      <c r="L57">
        <v>383.81860868318807</v>
      </c>
    </row>
    <row r="58" spans="1:12" x14ac:dyDescent="0.2">
      <c r="A58">
        <f>INT(B58)</f>
        <v>57</v>
      </c>
      <c r="B58">
        <v>57.082070827484131</v>
      </c>
      <c r="C58">
        <v>7402.03271484375</v>
      </c>
      <c r="D58">
        <v>-154.2105534525673</v>
      </c>
      <c r="E58">
        <v>877.47997017821763</v>
      </c>
      <c r="F58">
        <v>942.28366753400769</v>
      </c>
      <c r="G58">
        <v>1</v>
      </c>
      <c r="H58" t="s">
        <v>13</v>
      </c>
      <c r="I58" t="s">
        <v>14</v>
      </c>
      <c r="J58">
        <v>23977.129825761898</v>
      </c>
      <c r="K58">
        <v>-594.04046201439064</v>
      </c>
      <c r="L58">
        <v>312.42278084117578</v>
      </c>
    </row>
    <row r="59" spans="1:12" x14ac:dyDescent="0.2">
      <c r="A59">
        <f>INT(B59)</f>
        <v>58</v>
      </c>
      <c r="B59">
        <v>58.083108901977539</v>
      </c>
      <c r="C59">
        <v>7347.2236328125</v>
      </c>
      <c r="D59">
        <v>-140.77866890923519</v>
      </c>
      <c r="E59">
        <v>759.62774756422732</v>
      </c>
      <c r="F59">
        <v>824.43099961488042</v>
      </c>
      <c r="G59">
        <v>1</v>
      </c>
      <c r="H59" t="s">
        <v>13</v>
      </c>
      <c r="I59" t="s">
        <v>14</v>
      </c>
      <c r="J59">
        <v>21033.58744451814</v>
      </c>
      <c r="K59">
        <v>-493.84101515781828</v>
      </c>
      <c r="L59">
        <v>251.02555118953671</v>
      </c>
    </row>
    <row r="60" spans="1:12" x14ac:dyDescent="0.2">
      <c r="A60">
        <f>INT(B60)</f>
        <v>59</v>
      </c>
      <c r="B60">
        <v>59.10760498046875</v>
      </c>
      <c r="C60">
        <v>7289.67333984375</v>
      </c>
      <c r="D60">
        <v>-126.9263869208381</v>
      </c>
      <c r="E60">
        <v>647.34098410070874</v>
      </c>
      <c r="F60">
        <v>712.14369610999711</v>
      </c>
      <c r="G60">
        <v>1</v>
      </c>
      <c r="H60" t="s">
        <v>13</v>
      </c>
      <c r="I60" t="s">
        <v>14</v>
      </c>
      <c r="J60">
        <v>17984.050495055839</v>
      </c>
      <c r="K60">
        <v>-397.52921514188199</v>
      </c>
      <c r="L60">
        <v>193.20281346371749</v>
      </c>
    </row>
    <row r="61" spans="1:12" x14ac:dyDescent="0.2">
      <c r="A61">
        <f>INT(B61)</f>
        <v>60</v>
      </c>
      <c r="B61">
        <v>60.112206935882568</v>
      </c>
      <c r="C61">
        <v>7232.12255859375</v>
      </c>
      <c r="D61">
        <v>-113.32489373496151</v>
      </c>
      <c r="E61">
        <v>546.58179585472681</v>
      </c>
      <c r="F61">
        <v>611.38392947101966</v>
      </c>
      <c r="G61">
        <v>1</v>
      </c>
      <c r="H61" t="s">
        <v>13</v>
      </c>
      <c r="I61" t="s">
        <v>14</v>
      </c>
      <c r="J61">
        <v>14949.183817800989</v>
      </c>
      <c r="K61">
        <v>-308.05970297632848</v>
      </c>
      <c r="L61">
        <v>142.49688002663009</v>
      </c>
    </row>
    <row r="62" spans="1:12" x14ac:dyDescent="0.2">
      <c r="A62">
        <f>INT(B62)</f>
        <v>61</v>
      </c>
      <c r="B62">
        <v>61.112303972244263</v>
      </c>
      <c r="C62">
        <v>7175.94287109375</v>
      </c>
      <c r="D62">
        <v>-100.28138436725089</v>
      </c>
      <c r="E62">
        <v>459.14177337661391</v>
      </c>
      <c r="F62">
        <v>523.94360185216647</v>
      </c>
      <c r="G62">
        <v>1</v>
      </c>
      <c r="H62" t="s">
        <v>13</v>
      </c>
      <c r="I62" t="s">
        <v>14</v>
      </c>
      <c r="J62">
        <v>12055.30115424611</v>
      </c>
      <c r="K62">
        <v>-230.7374180084976</v>
      </c>
      <c r="L62">
        <v>101.4009901380515</v>
      </c>
    </row>
    <row r="63" spans="1:12" x14ac:dyDescent="0.2">
      <c r="A63">
        <f>INT(B63)</f>
        <v>62</v>
      </c>
      <c r="B63">
        <v>62.119080066680908</v>
      </c>
      <c r="C63">
        <v>7119.7626953125</v>
      </c>
      <c r="D63">
        <v>-87.45437399850465</v>
      </c>
      <c r="E63">
        <v>382.30498543381691</v>
      </c>
      <c r="F63">
        <v>447.10650562692899</v>
      </c>
      <c r="G63">
        <v>1</v>
      </c>
      <c r="H63" t="s">
        <v>13</v>
      </c>
      <c r="I63" t="s">
        <v>14</v>
      </c>
      <c r="J63">
        <v>9309.9579635171085</v>
      </c>
      <c r="K63">
        <v>-163.37397418924749</v>
      </c>
      <c r="L63">
        <v>67.318964370913974</v>
      </c>
    </row>
    <row r="64" spans="1:12" x14ac:dyDescent="0.2">
      <c r="A64">
        <f>INT(B64)</f>
        <v>63</v>
      </c>
      <c r="B64">
        <v>63.122973918914788</v>
      </c>
      <c r="C64">
        <v>7063.5830078125</v>
      </c>
      <c r="D64">
        <v>-74.812338667771542</v>
      </c>
      <c r="E64">
        <v>315.90556223725429</v>
      </c>
      <c r="F64">
        <v>380.70685094012879</v>
      </c>
      <c r="G64">
        <v>1</v>
      </c>
      <c r="H64" t="s">
        <v>13</v>
      </c>
      <c r="I64" t="s">
        <v>14</v>
      </c>
      <c r="J64">
        <v>6886.1602489328807</v>
      </c>
      <c r="K64">
        <v>-109.4474174947858</v>
      </c>
      <c r="L64">
        <v>42.038440151363822</v>
      </c>
    </row>
    <row r="65" spans="1:12" x14ac:dyDescent="0.2">
      <c r="A65">
        <f>INT(B65)</f>
        <v>64</v>
      </c>
      <c r="B65">
        <v>64.127070903778076</v>
      </c>
      <c r="C65">
        <v>7007.40234375</v>
      </c>
      <c r="D65">
        <v>-62.309668596554651</v>
      </c>
      <c r="E65">
        <v>259.81077912659379</v>
      </c>
      <c r="F65">
        <v>324.61181505594868</v>
      </c>
      <c r="G65">
        <v>1</v>
      </c>
      <c r="H65" t="s">
        <v>13</v>
      </c>
      <c r="I65" t="s">
        <v>14</v>
      </c>
      <c r="J65">
        <v>4823.6766959470579</v>
      </c>
      <c r="K65">
        <v>-68.05589541012472</v>
      </c>
      <c r="L65">
        <v>23.95481795325167</v>
      </c>
    </row>
    <row r="66" spans="1:12" x14ac:dyDescent="0.2">
      <c r="A66">
        <f>INT(B66)</f>
        <v>65</v>
      </c>
      <c r="B66">
        <v>65.130922794342041</v>
      </c>
      <c r="C66">
        <v>6949.8525390625</v>
      </c>
      <c r="D66">
        <v>-49.597017572046887</v>
      </c>
      <c r="E66">
        <v>212.93389172852039</v>
      </c>
      <c r="F66">
        <v>277.73479080910329</v>
      </c>
      <c r="G66">
        <v>1</v>
      </c>
      <c r="H66" t="s">
        <v>13</v>
      </c>
      <c r="I66" t="s">
        <v>14</v>
      </c>
      <c r="J66">
        <v>3085.0114851753669</v>
      </c>
      <c r="K66">
        <v>-37.452850197780023</v>
      </c>
      <c r="L66">
        <v>11.841188033405301</v>
      </c>
    </row>
    <row r="67" spans="1:12" x14ac:dyDescent="0.2">
      <c r="A67">
        <f>INT(B67)</f>
        <v>66</v>
      </c>
      <c r="B67">
        <v>66.131423950195312</v>
      </c>
      <c r="C67">
        <v>6893.6728515625</v>
      </c>
      <c r="D67">
        <v>-37.230134528082068</v>
      </c>
      <c r="E67">
        <v>177.45146089827179</v>
      </c>
      <c r="F67">
        <v>242.25229254376609</v>
      </c>
      <c r="G67">
        <v>1</v>
      </c>
      <c r="H67" t="s">
        <v>13</v>
      </c>
      <c r="I67" t="s">
        <v>14</v>
      </c>
      <c r="J67">
        <v>1754.6257658243701</v>
      </c>
      <c r="K67">
        <v>-17.609558914004499</v>
      </c>
      <c r="L67">
        <v>4.7768011069656531</v>
      </c>
    </row>
    <row r="68" spans="1:12" x14ac:dyDescent="0.2">
      <c r="A68">
        <f>INT(B68)</f>
        <v>67</v>
      </c>
      <c r="B68">
        <v>67.155098915100098</v>
      </c>
      <c r="C68">
        <v>6840.23291015625</v>
      </c>
      <c r="D68">
        <v>-25.45977016102702</v>
      </c>
      <c r="E68">
        <v>153.11029588512611</v>
      </c>
      <c r="F68">
        <v>217.9110732002882</v>
      </c>
      <c r="G68">
        <v>1</v>
      </c>
      <c r="H68" t="s">
        <v>13</v>
      </c>
      <c r="I68" t="s">
        <v>14</v>
      </c>
      <c r="J68">
        <v>830.06812669340536</v>
      </c>
      <c r="K68">
        <v>-6.4929476502092518</v>
      </c>
      <c r="L68">
        <v>1.48892451015908</v>
      </c>
    </row>
    <row r="69" spans="1:12" x14ac:dyDescent="0.2">
      <c r="A69">
        <f>INT(B69)</f>
        <v>68</v>
      </c>
      <c r="B69">
        <v>68.161597728729248</v>
      </c>
      <c r="C69">
        <v>6778.57177734375</v>
      </c>
      <c r="D69">
        <v>-11.810844888477501</v>
      </c>
      <c r="E69">
        <v>136.47960340208371</v>
      </c>
      <c r="F69">
        <v>201.2586228502914</v>
      </c>
      <c r="G69">
        <v>1</v>
      </c>
      <c r="H69" t="s">
        <v>13</v>
      </c>
      <c r="I69" t="s">
        <v>14</v>
      </c>
      <c r="J69">
        <v>187.5705068624199</v>
      </c>
      <c r="K69">
        <v>-0.18816759805533001</v>
      </c>
      <c r="L69">
        <v>-7.9305482692220583E-2</v>
      </c>
    </row>
    <row r="76" spans="1:12" x14ac:dyDescent="0.2">
      <c r="A76" t="s">
        <v>17</v>
      </c>
    </row>
    <row r="77" spans="1:12" x14ac:dyDescent="0.2">
      <c r="A77">
        <v>23</v>
      </c>
      <c r="B77">
        <v>0</v>
      </c>
    </row>
    <row r="79" spans="1:12" x14ac:dyDescent="0.2">
      <c r="A79" t="s">
        <v>18</v>
      </c>
    </row>
    <row r="80" spans="1:12" x14ac:dyDescent="0.2">
      <c r="A80">
        <v>55</v>
      </c>
      <c r="B80">
        <v>0</v>
      </c>
    </row>
    <row r="101" spans="1:3" x14ac:dyDescent="0.2">
      <c r="A101">
        <v>2187.3629999999998</v>
      </c>
      <c r="C101">
        <f>A101+(A102*A103)-(0.5*(9.81+3.76)*(A103^2))</f>
        <v>2360.7221325819655</v>
      </c>
    </row>
    <row r="102" spans="1:3" x14ac:dyDescent="0.2">
      <c r="A102">
        <v>180.14279999999999</v>
      </c>
    </row>
    <row r="103" spans="1:3" x14ac:dyDescent="0.2">
      <c r="A103">
        <v>1.000008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60AB-093C-F847-A16C-B146AA439C03}">
  <dimension ref="A1:S69"/>
  <sheetViews>
    <sheetView tabSelected="1" workbookViewId="0">
      <selection activeCell="J43" sqref="J43"/>
    </sheetView>
  </sheetViews>
  <sheetFormatPr baseColWidth="10" defaultRowHeight="15" x14ac:dyDescent="0.2"/>
  <cols>
    <col min="10" max="10" width="13.1640625" bestFit="1" customWidth="1"/>
    <col min="12" max="12" width="11.1640625" bestFit="1" customWidth="1"/>
  </cols>
  <sheetData>
    <row r="1" spans="1:19" x14ac:dyDescent="0.2">
      <c r="A1" s="2" t="s">
        <v>16</v>
      </c>
      <c r="B1" s="1" t="s">
        <v>1</v>
      </c>
      <c r="C1" s="1" t="s">
        <v>2</v>
      </c>
      <c r="D1" s="1" t="s">
        <v>3</v>
      </c>
      <c r="F1" s="4" t="s">
        <v>19</v>
      </c>
      <c r="G1" s="4" t="s">
        <v>20</v>
      </c>
      <c r="I1" s="4" t="s">
        <v>19</v>
      </c>
      <c r="J1" s="4" t="s">
        <v>20</v>
      </c>
      <c r="L1" s="4" t="s">
        <v>21</v>
      </c>
      <c r="M1" s="4" t="s">
        <v>19</v>
      </c>
      <c r="N1" s="4" t="s">
        <v>20</v>
      </c>
      <c r="O1" s="4" t="s">
        <v>22</v>
      </c>
      <c r="P1" s="4" t="s">
        <v>23</v>
      </c>
      <c r="Q1" s="2" t="s">
        <v>16</v>
      </c>
    </row>
    <row r="2" spans="1:19" x14ac:dyDescent="0.2">
      <c r="A2">
        <v>1.000008106231689</v>
      </c>
      <c r="B2">
        <v>7532.2060546875</v>
      </c>
      <c r="C2">
        <v>180.14282865987471</v>
      </c>
      <c r="D2">
        <v>2187.3628451317782</v>
      </c>
      <c r="F2">
        <f>D2+(C2*A2)-(0.5*(9.81+3.76)*(A2^2))</f>
        <v>2360.7220240691495</v>
      </c>
      <c r="G2">
        <f>D3-F2</f>
        <v>-6.6999239462716105</v>
      </c>
      <c r="L2">
        <v>4.3367144119484298</v>
      </c>
      <c r="M2">
        <f>D2</f>
        <v>2187.3628451317782</v>
      </c>
      <c r="O2">
        <f>C2</f>
        <v>180.14282865987471</v>
      </c>
      <c r="Q2">
        <v>1.000008106231689</v>
      </c>
    </row>
    <row r="3" spans="1:19" x14ac:dyDescent="0.2">
      <c r="A3">
        <v>2.042577981948853</v>
      </c>
      <c r="B3">
        <v>7532.2060546875</v>
      </c>
      <c r="C3">
        <v>167.3718324735014</v>
      </c>
      <c r="D3">
        <v>2354.0221001228779</v>
      </c>
      <c r="F3">
        <f>D3+(C3*A2)-(0.5*(9.81+3.76)*(A2^2))</f>
        <v>2514.6101793492217</v>
      </c>
      <c r="G3">
        <f t="shared" ref="G3:G55" si="0">D4-F3</f>
        <v>-43.550723085203572</v>
      </c>
      <c r="I3">
        <f>D2+(C2*$A$2)-(0.5*(9.81+3.76)*($A$2^2))</f>
        <v>2360.7220240691495</v>
      </c>
      <c r="J3" s="5">
        <f>D3-I3</f>
        <v>-6.6999239462716105</v>
      </c>
      <c r="L3">
        <f>((PI()*(1.25^2))*0.82*0.05*(C2^2)*$L$2)/B2</f>
        <v>3.7603333132891938</v>
      </c>
      <c r="M3" s="8">
        <f>D2+(C2*$A$2)-(0.5*(9.81+L3)*($A$2^2))</f>
        <v>2360.7218574098029</v>
      </c>
      <c r="N3">
        <f>D3-M3</f>
        <v>-6.699757286924978</v>
      </c>
      <c r="O3" s="9">
        <f>SQRT((C2^2)-(2*(9.81+L3)*(M3-D2)))</f>
        <v>166.57238534231956</v>
      </c>
      <c r="P3">
        <f>C3-O3</f>
        <v>0.79944713118183586</v>
      </c>
      <c r="Q3">
        <v>2.042577981948853</v>
      </c>
      <c r="S3">
        <f>2*((M3-M2)/$A$2)-O2</f>
        <v>166.57238534231985</v>
      </c>
    </row>
    <row r="4" spans="1:19" x14ac:dyDescent="0.2">
      <c r="A4">
        <v>3.0427849292755131</v>
      </c>
      <c r="B4">
        <v>7532.2060546875</v>
      </c>
      <c r="C4">
        <v>158.01917809446539</v>
      </c>
      <c r="D4">
        <v>2471.0594562640181</v>
      </c>
      <c r="F4">
        <f t="shared" ref="F4:F66" si="1">D4+(C4*A4)-(0.5*(9.81+3.76)*(A4^2))</f>
        <v>2889.0586351526299</v>
      </c>
      <c r="G4">
        <f t="shared" si="0"/>
        <v>-307.60853718778571</v>
      </c>
      <c r="I4">
        <f t="shared" ref="I4:I55" si="2">D3+(C3*$A$2)-(0.5*(9.81+3.76)*($A$2^2))</f>
        <v>2514.6101793492217</v>
      </c>
      <c r="J4" s="5">
        <f t="shared" ref="J4:J55" si="3">D4-I4</f>
        <v>-43.550723085203572</v>
      </c>
      <c r="L4">
        <f>((PI()*(1.25^2))*0.82*0.05*(C3^2)*$L$2)/B3</f>
        <v>3.2460643757843202</v>
      </c>
      <c r="M4" s="8">
        <f t="shared" ref="M4:M24" si="4">D3+(C3*$A$2)-(0.5*(9.81+L4)*($A$2^2))</f>
        <v>2514.8671513274276</v>
      </c>
      <c r="N4">
        <f t="shared" ref="N4:N55" si="5">D4-M4</f>
        <v>-43.807695063409483</v>
      </c>
      <c r="O4" s="9">
        <f>SQRT((C3^2)-(2*(9.81+L4)*(M4-D3)))</f>
        <v>154.3156622622343</v>
      </c>
      <c r="P4">
        <f t="shared" ref="P4:P24" si="6">C4-O4</f>
        <v>3.7035158322310906</v>
      </c>
      <c r="Q4">
        <v>3.0427849292755131</v>
      </c>
      <c r="S4">
        <f t="shared" ref="S4:S24" si="7">2*((M4-M3)/$A$2)-O3</f>
        <v>141.71570343825525</v>
      </c>
    </row>
    <row r="5" spans="1:19" x14ac:dyDescent="0.2">
      <c r="A5">
        <v>4.0428230762481689</v>
      </c>
      <c r="B5">
        <v>7532.2060546875</v>
      </c>
      <c r="C5">
        <v>148.90991271159569</v>
      </c>
      <c r="D5">
        <v>2581.4500979648442</v>
      </c>
      <c r="F5">
        <f t="shared" si="1"/>
        <v>3072.5696503380277</v>
      </c>
      <c r="G5">
        <f t="shared" si="0"/>
        <v>-381.60175521520068</v>
      </c>
      <c r="I5">
        <f t="shared" si="2"/>
        <v>2622.2948052965426</v>
      </c>
      <c r="J5" s="5">
        <f t="shared" si="3"/>
        <v>-40.844707331698373</v>
      </c>
      <c r="L5">
        <f t="shared" ref="L4:L55" si="8">((PI()*(1.25^2))*0.82*0.05*(C4^2)*$L$2)/B4</f>
        <v>2.8934233609131588</v>
      </c>
      <c r="M5" s="8">
        <f t="shared" si="4"/>
        <v>2622.7281006407852</v>
      </c>
      <c r="N5">
        <f t="shared" si="5"/>
        <v>-41.278002675941025</v>
      </c>
      <c r="O5" s="9">
        <f>SQRT((C4^2)-(2*(9.81+L5)*(M5-D4)))</f>
        <v>145.31565175665924</v>
      </c>
      <c r="P5">
        <f t="shared" si="6"/>
        <v>3.594260954936459</v>
      </c>
      <c r="Q5">
        <v>4.0428230762481689</v>
      </c>
      <c r="S5">
        <f t="shared" si="7"/>
        <v>61.404487686965524</v>
      </c>
    </row>
    <row r="6" spans="1:19" x14ac:dyDescent="0.2">
      <c r="A6">
        <v>5.0428950786590576</v>
      </c>
      <c r="B6">
        <v>7532.2060546875</v>
      </c>
      <c r="C6">
        <v>139.5794531616524</v>
      </c>
      <c r="D6">
        <v>2690.967895122827</v>
      </c>
      <c r="F6">
        <f t="shared" si="1"/>
        <v>3222.3045171495883</v>
      </c>
      <c r="G6">
        <f t="shared" si="0"/>
        <v>-434.03265784868336</v>
      </c>
      <c r="I6">
        <f t="shared" si="2"/>
        <v>2723.5761077726834</v>
      </c>
      <c r="J6" s="5">
        <f t="shared" si="3"/>
        <v>-32.608212649856341</v>
      </c>
      <c r="L6">
        <f t="shared" si="8"/>
        <v>2.5694466485372414</v>
      </c>
      <c r="M6" s="8">
        <f t="shared" si="4"/>
        <v>2724.171394099355</v>
      </c>
      <c r="N6">
        <f t="shared" si="5"/>
        <v>-33.203498976527953</v>
      </c>
      <c r="O6" s="9">
        <f>SQRT((C5^2)-(2*(9.81+L6)*(M6-D5)))</f>
        <v>136.53036571239574</v>
      </c>
      <c r="P6">
        <f t="shared" si="6"/>
        <v>3.0490874492566604</v>
      </c>
      <c r="Q6">
        <v>5.0428950786590576</v>
      </c>
      <c r="S6">
        <f t="shared" si="7"/>
        <v>57.569290528131944</v>
      </c>
    </row>
    <row r="7" spans="1:19" x14ac:dyDescent="0.2">
      <c r="A7">
        <v>6.0429329872131348</v>
      </c>
      <c r="B7">
        <v>7532.2060546875</v>
      </c>
      <c r="C7">
        <v>130.97273027485849</v>
      </c>
      <c r="D7">
        <v>2788.2718593009049</v>
      </c>
      <c r="F7">
        <f t="shared" si="1"/>
        <v>3331.963181292484</v>
      </c>
      <c r="G7">
        <f t="shared" si="0"/>
        <v>-452.51454953857183</v>
      </c>
      <c r="I7">
        <f t="shared" si="2"/>
        <v>2823.7633697458559</v>
      </c>
      <c r="J7" s="5">
        <f t="shared" si="3"/>
        <v>-35.491510444951018</v>
      </c>
      <c r="L7">
        <f t="shared" si="8"/>
        <v>2.2575395707154389</v>
      </c>
      <c r="M7" s="8">
        <f t="shared" si="4"/>
        <v>2824.5146121398398</v>
      </c>
      <c r="N7">
        <f t="shared" si="5"/>
        <v>-36.242752838934848</v>
      </c>
      <c r="O7" s="9">
        <f>SQRT((C6^2)-(2*(9.81+L7)*(M7-D6)))</f>
        <v>127.51181576866529</v>
      </c>
      <c r="P7">
        <f t="shared" si="6"/>
        <v>3.4609145061932054</v>
      </c>
      <c r="Q7">
        <v>6.0429329872131348</v>
      </c>
      <c r="S7">
        <f t="shared" si="7"/>
        <v>64.154443571013303</v>
      </c>
    </row>
    <row r="8" spans="1:19" x14ac:dyDescent="0.2">
      <c r="A8">
        <v>7.0429720878601074</v>
      </c>
      <c r="B8">
        <v>7532.2060546875</v>
      </c>
      <c r="C8">
        <v>122.5568462707645</v>
      </c>
      <c r="D8">
        <v>2879.4486317539122</v>
      </c>
      <c r="F8">
        <f t="shared" si="1"/>
        <v>3406.0536314059636</v>
      </c>
      <c r="G8">
        <f t="shared" si="0"/>
        <v>-436.85498507813372</v>
      </c>
      <c r="I8">
        <f t="shared" si="2"/>
        <v>2912.4605412690503</v>
      </c>
      <c r="J8" s="5">
        <f t="shared" si="3"/>
        <v>-33.011909515138086</v>
      </c>
      <c r="L8">
        <f t="shared" si="8"/>
        <v>1.9877151522928354</v>
      </c>
      <c r="M8" s="8">
        <f t="shared" si="4"/>
        <v>2913.3466980595135</v>
      </c>
      <c r="N8">
        <f t="shared" si="5"/>
        <v>-33.898066305601333</v>
      </c>
      <c r="O8" s="9">
        <f>SQRT((C7^2)-(2*(9.81+L8)*(M8-D7)))</f>
        <v>119.17491948755323</v>
      </c>
      <c r="P8">
        <f t="shared" si="6"/>
        <v>3.38192678321127</v>
      </c>
      <c r="Q8">
        <v>7.0429720878601074</v>
      </c>
      <c r="S8">
        <f t="shared" si="7"/>
        <v>50.150915895416887</v>
      </c>
    </row>
    <row r="9" spans="1:19" x14ac:dyDescent="0.2">
      <c r="A9">
        <v>8.0430099964141846</v>
      </c>
      <c r="B9">
        <v>7532.2060546875</v>
      </c>
      <c r="C9">
        <v>113.8826862508508</v>
      </c>
      <c r="D9">
        <v>2969.1986463278299</v>
      </c>
      <c r="F9">
        <f t="shared" si="1"/>
        <v>3446.2365137525135</v>
      </c>
      <c r="G9">
        <f t="shared" si="0"/>
        <v>-395.91247775699048</v>
      </c>
      <c r="I9">
        <f t="shared" si="2"/>
        <v>2995.2213614968578</v>
      </c>
      <c r="J9" s="5">
        <f t="shared" si="3"/>
        <v>-26.022715169027833</v>
      </c>
      <c r="L9">
        <f t="shared" si="8"/>
        <v>1.7404740003176729</v>
      </c>
      <c r="M9" s="8">
        <f t="shared" si="4"/>
        <v>2996.2311408675109</v>
      </c>
      <c r="N9">
        <f t="shared" si="5"/>
        <v>-27.032494539681011</v>
      </c>
      <c r="O9" s="9">
        <f>SQRT((C8^2)-(2*(9.81+L9)*(M9-D8)))</f>
        <v>111.00627863962846</v>
      </c>
      <c r="P9">
        <f t="shared" si="6"/>
        <v>2.8764076112223336</v>
      </c>
      <c r="Q9">
        <v>8.0430099964141846</v>
      </c>
      <c r="S9">
        <f t="shared" si="7"/>
        <v>46.592622378340693</v>
      </c>
    </row>
    <row r="10" spans="1:19" x14ac:dyDescent="0.2">
      <c r="A10">
        <v>9.0430750846862793</v>
      </c>
      <c r="B10">
        <v>7532.2060546875</v>
      </c>
      <c r="C10">
        <v>105.62078254946761</v>
      </c>
      <c r="D10">
        <v>3050.324035995523</v>
      </c>
      <c r="F10">
        <f t="shared" si="1"/>
        <v>3450.6023536850284</v>
      </c>
      <c r="G10">
        <f t="shared" si="0"/>
        <v>-327.15459121037748</v>
      </c>
      <c r="I10">
        <f t="shared" si="2"/>
        <v>3076.2971457361109</v>
      </c>
      <c r="J10" s="5">
        <f t="shared" si="3"/>
        <v>-25.973109740587915</v>
      </c>
      <c r="L10">
        <f t="shared" si="8"/>
        <v>1.502822856927827</v>
      </c>
      <c r="M10" s="8">
        <f t="shared" si="4"/>
        <v>3077.4257526049219</v>
      </c>
      <c r="N10">
        <f t="shared" si="5"/>
        <v>-27.101716609398864</v>
      </c>
      <c r="O10" s="9">
        <f>SQRT((C9^2)-(2*(9.81+L10)*(M10-D9)))</f>
        <v>102.56977168955986</v>
      </c>
      <c r="P10">
        <f t="shared" si="6"/>
        <v>3.0510108599077483</v>
      </c>
      <c r="Q10">
        <v>9.0430750846862793</v>
      </c>
      <c r="S10">
        <f t="shared" si="7"/>
        <v>51.381628481194767</v>
      </c>
    </row>
    <row r="11" spans="1:19" x14ac:dyDescent="0.2">
      <c r="A11">
        <v>10.043107032775881</v>
      </c>
      <c r="B11">
        <v>7532.2060546875</v>
      </c>
      <c r="C11">
        <v>97.734871315199015</v>
      </c>
      <c r="D11">
        <v>3123.447762474651</v>
      </c>
      <c r="F11">
        <f t="shared" si="1"/>
        <v>3420.6473035826607</v>
      </c>
      <c r="G11">
        <f t="shared" si="0"/>
        <v>-227.91039125472571</v>
      </c>
      <c r="I11">
        <f t="shared" si="2"/>
        <v>3149.1605647295155</v>
      </c>
      <c r="J11" s="5">
        <f t="shared" si="3"/>
        <v>-25.712802254864528</v>
      </c>
      <c r="L11">
        <f t="shared" si="8"/>
        <v>1.2926803529614326</v>
      </c>
      <c r="M11" s="8">
        <f t="shared" si="4"/>
        <v>3150.3942445537805</v>
      </c>
      <c r="N11">
        <f t="shared" si="5"/>
        <v>-26.94648207912951</v>
      </c>
      <c r="O11" s="9">
        <f>SQRT((C10^2)-(2*(9.81+L11)*(M11-D10)))</f>
        <v>94.518012195606843</v>
      </c>
      <c r="P11">
        <f t="shared" si="6"/>
        <v>3.2168591195921721</v>
      </c>
      <c r="Q11">
        <v>10.043107032775881</v>
      </c>
      <c r="S11">
        <f t="shared" si="7"/>
        <v>43.36602921874352</v>
      </c>
    </row>
    <row r="12" spans="1:19" x14ac:dyDescent="0.2">
      <c r="A12">
        <v>11.043160915374759</v>
      </c>
      <c r="B12">
        <v>7532.2060546875</v>
      </c>
      <c r="C12">
        <v>89.766378943609169</v>
      </c>
      <c r="D12">
        <v>3192.736912327935</v>
      </c>
      <c r="F12">
        <f t="shared" si="1"/>
        <v>3356.6012104183096</v>
      </c>
      <c r="G12">
        <f t="shared" si="0"/>
        <v>-98.790894690121604</v>
      </c>
      <c r="I12">
        <f t="shared" si="2"/>
        <v>3214.3983160493513</v>
      </c>
      <c r="J12" s="5">
        <f t="shared" si="3"/>
        <v>-21.661403721416264</v>
      </c>
      <c r="L12">
        <f t="shared" si="8"/>
        <v>1.1068569015725864</v>
      </c>
      <c r="M12" s="8">
        <f t="shared" si="4"/>
        <v>3215.7249091056447</v>
      </c>
      <c r="N12">
        <f t="shared" si="5"/>
        <v>-22.987996777709668</v>
      </c>
      <c r="O12" s="9">
        <f>SQRT((C11^2)-(2*(9.81+L12)*(M12-D11)))</f>
        <v>86.817925919055071</v>
      </c>
      <c r="P12">
        <f t="shared" si="6"/>
        <v>2.9484530245540981</v>
      </c>
      <c r="Q12">
        <v>11.043160915374759</v>
      </c>
      <c r="S12">
        <f t="shared" si="7"/>
        <v>36.142257745700817</v>
      </c>
    </row>
    <row r="13" spans="1:19" x14ac:dyDescent="0.2">
      <c r="A13">
        <v>12.04362201690674</v>
      </c>
      <c r="B13">
        <v>7532.2060546875</v>
      </c>
      <c r="C13">
        <v>81.70567949250507</v>
      </c>
      <c r="D13">
        <v>3257.810315728188</v>
      </c>
      <c r="F13">
        <f t="shared" si="1"/>
        <v>3257.6863158941183</v>
      </c>
      <c r="G13">
        <f t="shared" si="0"/>
        <v>56.161853089122815</v>
      </c>
      <c r="I13">
        <f t="shared" si="2"/>
        <v>3275.7189089366002</v>
      </c>
      <c r="J13" s="5">
        <f t="shared" si="3"/>
        <v>-17.908593208412185</v>
      </c>
      <c r="L13">
        <f t="shared" si="8"/>
        <v>0.9337267474773967</v>
      </c>
      <c r="M13" s="8">
        <f t="shared" si="4"/>
        <v>3277.1320684733801</v>
      </c>
      <c r="N13">
        <f t="shared" si="5"/>
        <v>-19.321752745192043</v>
      </c>
      <c r="O13" s="9">
        <f>SQRT((C12^2)-(2*(9.81+L13)*(M13-D12)))</f>
        <v>79.022565104993532</v>
      </c>
      <c r="P13">
        <f t="shared" si="6"/>
        <v>2.6831143875115373</v>
      </c>
      <c r="Q13">
        <v>12.04362201690674</v>
      </c>
      <c r="S13">
        <f t="shared" si="7"/>
        <v>35.995397263163525</v>
      </c>
    </row>
    <row r="14" spans="1:19" x14ac:dyDescent="0.2">
      <c r="A14">
        <v>13.04625082015991</v>
      </c>
      <c r="B14">
        <v>7532.2060546875</v>
      </c>
      <c r="C14">
        <v>74.175911221963844</v>
      </c>
      <c r="D14">
        <v>3313.8481689832411</v>
      </c>
      <c r="F14">
        <f t="shared" si="1"/>
        <v>3126.7270903606759</v>
      </c>
      <c r="G14">
        <f t="shared" si="0"/>
        <v>240.43088643489409</v>
      </c>
      <c r="I14">
        <f t="shared" si="2"/>
        <v>3332.7315475438518</v>
      </c>
      <c r="J14" s="5">
        <f t="shared" si="3"/>
        <v>-18.883378560610709</v>
      </c>
      <c r="L14">
        <f t="shared" si="8"/>
        <v>0.77356511888282597</v>
      </c>
      <c r="M14" s="8">
        <f t="shared" si="4"/>
        <v>3334.2247891932416</v>
      </c>
      <c r="N14">
        <f t="shared" si="5"/>
        <v>-20.37662021000051</v>
      </c>
      <c r="O14" s="9">
        <f>SQRT((C13^2)-(2*(9.81+L14)*(M14-D13)))</f>
        <v>71.122028580791252</v>
      </c>
      <c r="P14">
        <f t="shared" si="6"/>
        <v>3.0538826411725921</v>
      </c>
      <c r="Q14">
        <v>13.04625082015991</v>
      </c>
      <c r="S14">
        <f t="shared" si="7"/>
        <v>35.161950728588863</v>
      </c>
    </row>
    <row r="15" spans="1:19" x14ac:dyDescent="0.2">
      <c r="A15">
        <v>14.04757189750671</v>
      </c>
      <c r="B15">
        <v>7532.2060546875</v>
      </c>
      <c r="C15">
        <v>66.333363347870119</v>
      </c>
      <c r="D15">
        <v>3367.15797679557</v>
      </c>
      <c r="F15">
        <f t="shared" si="1"/>
        <v>2960.0676035052279</v>
      </c>
      <c r="G15">
        <f t="shared" si="0"/>
        <v>452.13242256605326</v>
      </c>
      <c r="I15">
        <f t="shared" si="2"/>
        <v>3381.2395714903173</v>
      </c>
      <c r="J15" s="5">
        <f t="shared" si="3"/>
        <v>-14.081594694747309</v>
      </c>
      <c r="L15">
        <f t="shared" si="8"/>
        <v>0.63755574970951112</v>
      </c>
      <c r="M15" s="8">
        <f t="shared" si="4"/>
        <v>3382.8008189268216</v>
      </c>
      <c r="N15">
        <f t="shared" si="5"/>
        <v>-15.642842131251655</v>
      </c>
      <c r="O15" s="9">
        <f>SQRT((C14^2)-(2*(9.81+L15)*(M15-D14)))</f>
        <v>63.728270781946811</v>
      </c>
      <c r="P15">
        <f t="shared" si="6"/>
        <v>2.6050925659233073</v>
      </c>
      <c r="Q15">
        <v>14.04757189750671</v>
      </c>
      <c r="S15">
        <f t="shared" si="7"/>
        <v>26.029243355649697</v>
      </c>
    </row>
    <row r="16" spans="1:19" x14ac:dyDescent="0.2">
      <c r="A16">
        <v>15.049340963363649</v>
      </c>
      <c r="B16">
        <v>7532.2060546875</v>
      </c>
      <c r="C16">
        <v>58.995372370471777</v>
      </c>
      <c r="D16">
        <v>3412.2000260712812</v>
      </c>
      <c r="F16">
        <f t="shared" si="1"/>
        <v>2763.3566287518765</v>
      </c>
      <c r="G16">
        <f t="shared" si="0"/>
        <v>690.68879181132161</v>
      </c>
      <c r="I16">
        <f t="shared" si="2"/>
        <v>3426.7067678550425</v>
      </c>
      <c r="J16" s="5">
        <f t="shared" si="3"/>
        <v>-14.506741783761299</v>
      </c>
      <c r="L16">
        <f t="shared" si="8"/>
        <v>0.50986643491103667</v>
      </c>
      <c r="M16" s="8">
        <f t="shared" si="4"/>
        <v>3428.3318609840294</v>
      </c>
      <c r="N16">
        <f t="shared" si="5"/>
        <v>-16.131834912748218</v>
      </c>
      <c r="O16" s="9">
        <f>SQRT((C15^2)-(2*(9.81+L16)*(M16-D15)))</f>
        <v>56.013413257730733</v>
      </c>
      <c r="P16">
        <f t="shared" si="6"/>
        <v>2.9819591127410447</v>
      </c>
      <c r="Q16">
        <v>15.049340963363649</v>
      </c>
      <c r="S16">
        <f t="shared" si="7"/>
        <v>27.333075168100486</v>
      </c>
    </row>
    <row r="17" spans="1:19" x14ac:dyDescent="0.2">
      <c r="A17">
        <v>16.049376010894779</v>
      </c>
      <c r="B17">
        <v>7532.2060546875</v>
      </c>
      <c r="C17">
        <v>51.335908635739152</v>
      </c>
      <c r="D17">
        <v>3454.0454205631981</v>
      </c>
      <c r="F17">
        <f t="shared" si="1"/>
        <v>2530.2576598684263</v>
      </c>
      <c r="G17">
        <f t="shared" si="0"/>
        <v>958.96728439573553</v>
      </c>
      <c r="I17">
        <f t="shared" si="2"/>
        <v>3464.4107666699001</v>
      </c>
      <c r="J17" s="5">
        <f t="shared" si="3"/>
        <v>-10.365346106701963</v>
      </c>
      <c r="L17">
        <f t="shared" si="8"/>
        <v>0.40330005363732657</v>
      </c>
      <c r="M17" s="8">
        <f t="shared" si="4"/>
        <v>3466.089143853379</v>
      </c>
      <c r="N17">
        <f t="shared" si="5"/>
        <v>-12.043723290180878</v>
      </c>
      <c r="O17" s="9">
        <f>SQRT((C16^2)-(2*(9.81+L17)*(M17-D16)))</f>
        <v>48.781989525457938</v>
      </c>
      <c r="P17">
        <f t="shared" si="6"/>
        <v>2.553919110281214</v>
      </c>
      <c r="Q17">
        <v>16.049376010894779</v>
      </c>
      <c r="S17">
        <f t="shared" si="7"/>
        <v>19.500540347364861</v>
      </c>
    </row>
    <row r="18" spans="1:19" x14ac:dyDescent="0.2">
      <c r="A18">
        <v>17.04941296577454</v>
      </c>
      <c r="B18">
        <v>7532.2060546875</v>
      </c>
      <c r="C18">
        <v>43.952513291435153</v>
      </c>
      <c r="D18">
        <v>3489.2249442641619</v>
      </c>
      <c r="F18">
        <f t="shared" si="1"/>
        <v>2266.3088506435543</v>
      </c>
      <c r="G18">
        <f t="shared" si="0"/>
        <v>1251.9242831582869</v>
      </c>
      <c r="I18">
        <f t="shared" si="2"/>
        <v>3498.5966353376971</v>
      </c>
      <c r="J18" s="5">
        <f t="shared" si="3"/>
        <v>-9.371691073535203</v>
      </c>
      <c r="L18">
        <f t="shared" si="8"/>
        <v>0.30537599365142082</v>
      </c>
      <c r="M18" s="8">
        <f t="shared" si="4"/>
        <v>3500.3239753449675</v>
      </c>
      <c r="N18">
        <f t="shared" si="5"/>
        <v>-11.099031080805617</v>
      </c>
      <c r="O18" s="9">
        <f>SQRT((C17^2)-(2*(9.81+L18)*(M18-D17)))</f>
        <v>41.220450644506229</v>
      </c>
      <c r="P18">
        <f t="shared" si="6"/>
        <v>2.7320626469289238</v>
      </c>
      <c r="Q18">
        <v>17.04941296577454</v>
      </c>
      <c r="S18">
        <f t="shared" si="7"/>
        <v>19.687118431266363</v>
      </c>
    </row>
    <row r="19" spans="1:19" x14ac:dyDescent="0.2">
      <c r="A19">
        <v>18.049437761306759</v>
      </c>
      <c r="B19">
        <v>7532.2060546875</v>
      </c>
      <c r="C19">
        <v>36.830598795036977</v>
      </c>
      <c r="D19">
        <v>3518.2331338018412</v>
      </c>
      <c r="F19">
        <f t="shared" si="1"/>
        <v>1972.5724837218627</v>
      </c>
      <c r="G19">
        <f t="shared" si="0"/>
        <v>1570.1526502761071</v>
      </c>
      <c r="I19">
        <f t="shared" si="2"/>
        <v>3526.3927038428433</v>
      </c>
      <c r="J19" s="5">
        <f t="shared" si="3"/>
        <v>-8.1595700410020982</v>
      </c>
      <c r="L19">
        <f t="shared" si="8"/>
        <v>0.22385139969487108</v>
      </c>
      <c r="M19" s="8">
        <f t="shared" si="4"/>
        <v>3528.1608068079518</v>
      </c>
      <c r="N19">
        <f t="shared" si="5"/>
        <v>-9.9276730061105809</v>
      </c>
      <c r="O19" s="9">
        <f>SQRT((C18^2)-(2*(9.81+L19)*(M19-D18)))</f>
        <v>33.918580555016121</v>
      </c>
      <c r="P19">
        <f t="shared" si="6"/>
        <v>2.9120182400208563</v>
      </c>
      <c r="Q19">
        <v>18.049437761306759</v>
      </c>
      <c r="S19">
        <f t="shared" si="7"/>
        <v>14.452760981509989</v>
      </c>
    </row>
    <row r="20" spans="1:19" x14ac:dyDescent="0.2">
      <c r="A20">
        <v>19.049468040466309</v>
      </c>
      <c r="B20">
        <v>7532.2060546875</v>
      </c>
      <c r="C20">
        <v>29.5673110297524</v>
      </c>
      <c r="D20">
        <v>3542.7251339979698</v>
      </c>
      <c r="F20">
        <f t="shared" si="1"/>
        <v>1643.8107321428547</v>
      </c>
      <c r="G20">
        <f t="shared" si="0"/>
        <v>1918.0500020579493</v>
      </c>
      <c r="I20">
        <f t="shared" si="2"/>
        <v>3548.2789211522354</v>
      </c>
      <c r="J20" s="5">
        <f t="shared" si="3"/>
        <v>-5.5537871542655921</v>
      </c>
      <c r="L20">
        <f t="shared" si="8"/>
        <v>0.15718458248084868</v>
      </c>
      <c r="M20" s="8">
        <f t="shared" si="4"/>
        <v>3550.0803580663696</v>
      </c>
      <c r="N20">
        <f t="shared" si="5"/>
        <v>-7.3552240683998207</v>
      </c>
      <c r="O20" s="9">
        <f>SQRT((C19^2)-(2*(9.81+L20)*(M20-D19)))</f>
        <v>26.863333416248686</v>
      </c>
      <c r="P20">
        <f t="shared" si="6"/>
        <v>2.7039776135037137</v>
      </c>
      <c r="Q20">
        <v>19.049468040466309</v>
      </c>
      <c r="S20">
        <f t="shared" si="7"/>
        <v>9.9201665947782658</v>
      </c>
    </row>
    <row r="21" spans="1:19" x14ac:dyDescent="0.2">
      <c r="A21">
        <v>20.04948091506958</v>
      </c>
      <c r="B21">
        <v>7532.2060546875</v>
      </c>
      <c r="C21">
        <v>22.35473794252378</v>
      </c>
      <c r="D21">
        <v>3561.860734200804</v>
      </c>
      <c r="F21">
        <f t="shared" si="1"/>
        <v>1282.6158934618447</v>
      </c>
      <c r="G21">
        <f t="shared" si="0"/>
        <v>2292.7563518565285</v>
      </c>
      <c r="I21">
        <f t="shared" si="2"/>
        <v>3565.507574705186</v>
      </c>
      <c r="J21" s="5">
        <f t="shared" si="3"/>
        <v>-3.6468405043819985</v>
      </c>
      <c r="L21">
        <f t="shared" si="8"/>
        <v>0.10130153964102476</v>
      </c>
      <c r="M21" s="8">
        <f t="shared" si="4"/>
        <v>3567.3369535937431</v>
      </c>
      <c r="N21">
        <f t="shared" si="5"/>
        <v>-5.4762193929391287</v>
      </c>
      <c r="O21" s="9">
        <f>SQRT((C20^2)-(2*(9.81+L21)*(M21-D20)))</f>
        <v>19.655929146804713</v>
      </c>
      <c r="P21">
        <f t="shared" si="6"/>
        <v>2.6988087957190672</v>
      </c>
      <c r="Q21">
        <v>20.04948091506958</v>
      </c>
      <c r="S21">
        <f t="shared" si="7"/>
        <v>7.6495778688432168</v>
      </c>
    </row>
    <row r="22" spans="1:19" x14ac:dyDescent="0.2">
      <c r="A22">
        <v>21.050388813018799</v>
      </c>
      <c r="B22">
        <v>7532.2060546875</v>
      </c>
      <c r="C22">
        <v>15.379518439541879</v>
      </c>
      <c r="D22">
        <v>3575.3722453183732</v>
      </c>
      <c r="F22">
        <f t="shared" si="1"/>
        <v>892.55556084639557</v>
      </c>
      <c r="G22">
        <f t="shared" si="0"/>
        <v>2691.4850295126184</v>
      </c>
      <c r="I22">
        <f t="shared" si="2"/>
        <v>3577.430543354003</v>
      </c>
      <c r="J22" s="5">
        <f t="shared" si="3"/>
        <v>-2.0582980356298322</v>
      </c>
      <c r="L22">
        <f t="shared" si="8"/>
        <v>5.7907064901524072E-2</v>
      </c>
      <c r="M22" s="8">
        <f t="shared" si="4"/>
        <v>3579.2816198316968</v>
      </c>
      <c r="N22">
        <f t="shared" si="5"/>
        <v>-3.9093745133236553</v>
      </c>
      <c r="O22" s="9">
        <f>SQRT((C21^2)-(2*(9.81+L22)*(M22-D21)))</f>
        <v>12.486750886081406</v>
      </c>
      <c r="P22">
        <f t="shared" si="6"/>
        <v>2.8927675534604731</v>
      </c>
      <c r="Q22">
        <v>21.050388813018799</v>
      </c>
      <c r="S22">
        <f t="shared" si="7"/>
        <v>4.2332096782085138</v>
      </c>
    </row>
    <row r="23" spans="1:19" x14ac:dyDescent="0.2">
      <c r="A23">
        <v>22.05041408538818</v>
      </c>
      <c r="B23">
        <v>7532.2060546875</v>
      </c>
      <c r="C23">
        <v>8.2462970881984621</v>
      </c>
      <c r="D23">
        <v>3584.040590359014</v>
      </c>
      <c r="F23">
        <f t="shared" si="1"/>
        <v>466.86699015279601</v>
      </c>
      <c r="G23">
        <f t="shared" si="0"/>
        <v>3120.588990217258</v>
      </c>
      <c r="I23">
        <f t="shared" si="2"/>
        <v>3583.966778425845</v>
      </c>
      <c r="J23" s="5">
        <f t="shared" si="3"/>
        <v>7.38119331690541E-2</v>
      </c>
      <c r="L23">
        <f t="shared" si="8"/>
        <v>2.7408032504827696E-2</v>
      </c>
      <c r="M23" s="8">
        <f t="shared" si="4"/>
        <v>3585.8331046669705</v>
      </c>
      <c r="N23">
        <f t="shared" si="5"/>
        <v>-1.7925143079564805</v>
      </c>
      <c r="O23" s="9">
        <f>SQRT((C22^2)-(2*(9.81+L23)*(M23-D22)))</f>
        <v>5.5420306627282496</v>
      </c>
      <c r="P23">
        <f t="shared" si="6"/>
        <v>2.7042664254702125</v>
      </c>
      <c r="Q23">
        <v>22.05041408538818</v>
      </c>
      <c r="S23">
        <f t="shared" si="7"/>
        <v>0.61611256961891314</v>
      </c>
    </row>
    <row r="24" spans="1:19" x14ac:dyDescent="0.2">
      <c r="A24">
        <v>23.050449132919312</v>
      </c>
      <c r="B24">
        <v>7532.2060546875</v>
      </c>
      <c r="C24">
        <v>0.93448395609286927</v>
      </c>
      <c r="D24">
        <v>3587.455980370054</v>
      </c>
      <c r="F24">
        <f t="shared" si="1"/>
        <v>3.9683077846975721</v>
      </c>
      <c r="G24">
        <f t="shared" si="0"/>
        <v>3581.3384077960536</v>
      </c>
      <c r="I24">
        <f t="shared" si="2"/>
        <v>3585.5018442915975</v>
      </c>
      <c r="J24" s="5">
        <f t="shared" si="3"/>
        <v>1.9541360784564858</v>
      </c>
      <c r="L24">
        <f t="shared" si="8"/>
        <v>7.8797119261241003E-3</v>
      </c>
      <c r="M24" s="8">
        <f t="shared" si="4"/>
        <v>3587.377934851314</v>
      </c>
      <c r="N24">
        <f t="shared" si="5"/>
        <v>7.8045518740054831E-2</v>
      </c>
      <c r="O24" s="9">
        <f>SQRT((C23^2)-(2*(9.81+L24)*(M24-D23)))</f>
        <v>1.5716622097353035</v>
      </c>
      <c r="P24">
        <f t="shared" si="6"/>
        <v>-0.63717825364243419</v>
      </c>
      <c r="Q24">
        <v>23.050449132919312</v>
      </c>
      <c r="S24">
        <f>2*((M24-M23)/$A$2)-O23</f>
        <v>-2.4523953393410518</v>
      </c>
    </row>
    <row r="25" spans="1:19" s="6" customFormat="1" x14ac:dyDescent="0.2">
      <c r="A25" s="6">
        <v>24.050596952438351</v>
      </c>
      <c r="B25" s="6">
        <v>7532.2060546875</v>
      </c>
      <c r="C25" s="6">
        <v>-6.399676885002628</v>
      </c>
      <c r="D25" s="6">
        <v>3585.3067155807512</v>
      </c>
      <c r="F25" s="6">
        <f t="shared" si="1"/>
        <v>-493.26511922648479</v>
      </c>
      <c r="G25" s="6">
        <f t="shared" si="0"/>
        <v>4070.8434377355247</v>
      </c>
      <c r="I25" s="6">
        <f t="shared" si="2"/>
        <v>3581.6053618992805</v>
      </c>
      <c r="J25" s="7">
        <f t="shared" si="3"/>
        <v>3.701353681470664</v>
      </c>
      <c r="L25" s="6">
        <f t="shared" si="8"/>
        <v>1.0118964805234017E-4</v>
      </c>
      <c r="M25" s="7">
        <f>D24+(C24*$A$2)-(0.5*(9.81-L25)*($A$2^2))</f>
        <v>3583.4854429744796</v>
      </c>
      <c r="N25" s="6">
        <f t="shared" si="5"/>
        <v>1.8212726062715774</v>
      </c>
      <c r="Q25" s="6">
        <v>24.050596952438351</v>
      </c>
    </row>
    <row r="26" spans="1:19" x14ac:dyDescent="0.2">
      <c r="A26">
        <v>25.05067682266235</v>
      </c>
      <c r="B26">
        <v>7532.2060546875</v>
      </c>
      <c r="C26">
        <v>-13.73994691812147</v>
      </c>
      <c r="D26">
        <v>3577.5783185090399</v>
      </c>
      <c r="F26">
        <f t="shared" si="1"/>
        <v>-1024.4511882178681</v>
      </c>
      <c r="G26">
        <f t="shared" si="0"/>
        <v>4588.732707226668</v>
      </c>
      <c r="I26">
        <f t="shared" si="2"/>
        <v>3572.1218768164754</v>
      </c>
      <c r="J26" s="5">
        <f t="shared" si="3"/>
        <v>5.4564416925645673</v>
      </c>
      <c r="L26">
        <f t="shared" si="8"/>
        <v>4.7457896085311736E-3</v>
      </c>
      <c r="M26" s="5">
        <f t="shared" ref="M26:M55" si="9">D25+(C25*$A$2)-(0.5*(9.81-L26)*($A$2^2))</f>
        <v>3574.0042802293051</v>
      </c>
      <c r="N26">
        <f t="shared" si="5"/>
        <v>3.5740382797348502</v>
      </c>
      <c r="Q26">
        <v>25.05067682266235</v>
      </c>
    </row>
    <row r="27" spans="1:19" x14ac:dyDescent="0.2">
      <c r="A27">
        <v>26.050706148147579</v>
      </c>
      <c r="B27">
        <v>7532.2060546875</v>
      </c>
      <c r="C27">
        <v>-21.049872746756719</v>
      </c>
      <c r="D27">
        <v>3564.2815190087999</v>
      </c>
      <c r="F27">
        <f t="shared" si="1"/>
        <v>-1588.650118567115</v>
      </c>
      <c r="G27">
        <f t="shared" si="0"/>
        <v>5134.0971588048342</v>
      </c>
      <c r="I27">
        <f t="shared" si="2"/>
        <v>3557.0531502097156</v>
      </c>
      <c r="J27" s="5">
        <f t="shared" si="3"/>
        <v>7.2283687990843646</v>
      </c>
      <c r="L27">
        <f t="shared" si="8"/>
        <v>2.1875727065414526E-2</v>
      </c>
      <c r="M27" s="5">
        <f t="shared" si="9"/>
        <v>3558.9441187301331</v>
      </c>
      <c r="N27">
        <f t="shared" si="5"/>
        <v>5.3374002786667916</v>
      </c>
      <c r="Q27">
        <v>26.050706148147579</v>
      </c>
    </row>
    <row r="28" spans="1:19" x14ac:dyDescent="0.2">
      <c r="A28">
        <v>27.050755023956299</v>
      </c>
      <c r="B28">
        <v>7532.2060546875</v>
      </c>
      <c r="C28">
        <v>-28.311879490389369</v>
      </c>
      <c r="D28">
        <v>3545.4470402377192</v>
      </c>
      <c r="F28">
        <f t="shared" si="1"/>
        <v>-2185.2892880035438</v>
      </c>
      <c r="G28">
        <f t="shared" si="0"/>
        <v>5706.4033472054507</v>
      </c>
      <c r="I28">
        <f t="shared" si="2"/>
        <v>3536.4463656248881</v>
      </c>
      <c r="J28" s="5">
        <f t="shared" si="3"/>
        <v>9.0006746128310624</v>
      </c>
      <c r="L28">
        <f t="shared" si="8"/>
        <v>5.1344193428467577E-2</v>
      </c>
      <c r="M28" s="5">
        <f t="shared" si="9"/>
        <v>3538.3520686173665</v>
      </c>
      <c r="N28">
        <f t="shared" si="5"/>
        <v>7.0949716203526805</v>
      </c>
      <c r="Q28">
        <v>27.050755023956299</v>
      </c>
    </row>
    <row r="29" spans="1:19" x14ac:dyDescent="0.2">
      <c r="A29">
        <v>28.050834894180301</v>
      </c>
      <c r="B29">
        <v>7532.2060546875</v>
      </c>
      <c r="C29">
        <v>-35.517269434468624</v>
      </c>
      <c r="D29">
        <v>3521.1140592019069</v>
      </c>
      <c r="F29">
        <f t="shared" si="1"/>
        <v>-2813.9477616944105</v>
      </c>
      <c r="G29">
        <f t="shared" si="0"/>
        <v>6304.4200855418794</v>
      </c>
      <c r="I29">
        <f t="shared" si="2"/>
        <v>3510.3498212426653</v>
      </c>
      <c r="J29" s="5">
        <f t="shared" si="3"/>
        <v>10.764237959241655</v>
      </c>
      <c r="L29">
        <f t="shared" si="8"/>
        <v>9.288162148736108E-2</v>
      </c>
      <c r="M29" s="5">
        <f t="shared" si="9"/>
        <v>3512.2762932858864</v>
      </c>
      <c r="N29">
        <f t="shared" si="5"/>
        <v>8.837765916020544</v>
      </c>
      <c r="Q29">
        <v>28.050834894180301</v>
      </c>
    </row>
    <row r="30" spans="1:19" x14ac:dyDescent="0.2">
      <c r="A30">
        <v>29.050912857055661</v>
      </c>
      <c r="B30">
        <v>7532.2060546875</v>
      </c>
      <c r="C30">
        <v>-42.844570333223587</v>
      </c>
      <c r="D30">
        <v>3490.4723238474689</v>
      </c>
      <c r="F30">
        <f t="shared" si="1"/>
        <v>-3480.4398794656227</v>
      </c>
      <c r="G30">
        <f t="shared" si="0"/>
        <v>6935.587960949757</v>
      </c>
      <c r="I30">
        <f t="shared" si="2"/>
        <v>3478.8113918542135</v>
      </c>
      <c r="J30" s="5">
        <f t="shared" si="3"/>
        <v>11.660931993255417</v>
      </c>
      <c r="L30">
        <f t="shared" si="8"/>
        <v>0.14617446941946516</v>
      </c>
      <c r="M30" s="5">
        <f t="shared" si="9"/>
        <v>3480.7645107534067</v>
      </c>
      <c r="N30">
        <f t="shared" si="5"/>
        <v>9.7078130940622032</v>
      </c>
      <c r="Q30">
        <v>29.050912857055661</v>
      </c>
    </row>
    <row r="31" spans="1:19" x14ac:dyDescent="0.2">
      <c r="A31">
        <v>30.051078081130981</v>
      </c>
      <c r="B31">
        <v>7532.2060546875</v>
      </c>
      <c r="C31">
        <v>-49.908229300728237</v>
      </c>
      <c r="D31">
        <v>3455.1480814841339</v>
      </c>
      <c r="F31">
        <f t="shared" si="1"/>
        <v>-4171.9596028154356</v>
      </c>
      <c r="G31">
        <f t="shared" si="0"/>
        <v>7586.447875919157</v>
      </c>
      <c r="I31">
        <f t="shared" si="2"/>
        <v>3440.8422962042218</v>
      </c>
      <c r="J31" s="5">
        <f t="shared" si="3"/>
        <v>14.305785279912016</v>
      </c>
      <c r="L31">
        <f t="shared" si="8"/>
        <v>0.21270807151199791</v>
      </c>
      <c r="M31" s="5">
        <f t="shared" si="9"/>
        <v>3442.8286824438005</v>
      </c>
      <c r="N31">
        <f t="shared" si="5"/>
        <v>12.319399040333337</v>
      </c>
      <c r="Q31">
        <v>30.051078081130981</v>
      </c>
    </row>
    <row r="32" spans="1:19" x14ac:dyDescent="0.2">
      <c r="A32">
        <v>31.051162004470829</v>
      </c>
      <c r="B32">
        <v>7532.2060546875</v>
      </c>
      <c r="C32">
        <v>-56.887532930428733</v>
      </c>
      <c r="D32">
        <v>3414.488273103721</v>
      </c>
      <c r="F32">
        <f t="shared" si="1"/>
        <v>-4893.8608084559437</v>
      </c>
      <c r="G32">
        <f t="shared" si="0"/>
        <v>8261.1407798640194</v>
      </c>
      <c r="I32">
        <f t="shared" si="2"/>
        <v>3398.4543376137258</v>
      </c>
      <c r="J32" s="5">
        <f t="shared" si="3"/>
        <v>16.033935489995201</v>
      </c>
      <c r="L32">
        <f t="shared" si="8"/>
        <v>0.28862683691704855</v>
      </c>
      <c r="M32" s="5">
        <f t="shared" si="9"/>
        <v>3400.4786838514242</v>
      </c>
      <c r="N32">
        <f t="shared" si="5"/>
        <v>14.009589252296792</v>
      </c>
      <c r="Q32">
        <v>31.051162004470829</v>
      </c>
    </row>
    <row r="33" spans="1:17" x14ac:dyDescent="0.2">
      <c r="A33">
        <v>32.05122709274292</v>
      </c>
      <c r="B33">
        <v>7532.2060546875</v>
      </c>
      <c r="C33">
        <v>-63.957232527275799</v>
      </c>
      <c r="D33">
        <v>3367.2799714080761</v>
      </c>
      <c r="F33">
        <f t="shared" si="1"/>
        <v>-5652.7304705986753</v>
      </c>
      <c r="G33">
        <f t="shared" si="0"/>
        <v>8968.7331999752205</v>
      </c>
      <c r="I33">
        <f t="shared" si="2"/>
        <v>3350.8151690277605</v>
      </c>
      <c r="J33" s="5">
        <f t="shared" si="3"/>
        <v>16.464802380315632</v>
      </c>
      <c r="L33">
        <f t="shared" si="8"/>
        <v>0.37499595769700278</v>
      </c>
      <c r="M33" s="5">
        <f t="shared" si="9"/>
        <v>3352.88270052598</v>
      </c>
      <c r="N33">
        <f t="shared" si="5"/>
        <v>14.397270882096109</v>
      </c>
      <c r="Q33">
        <v>32.05122709274292</v>
      </c>
    </row>
    <row r="34" spans="1:17" x14ac:dyDescent="0.2">
      <c r="A34">
        <v>33.051263809204102</v>
      </c>
      <c r="B34">
        <v>7532.2060546875</v>
      </c>
      <c r="C34">
        <v>-70.793870986559497</v>
      </c>
      <c r="D34">
        <v>3316.0027293765452</v>
      </c>
      <c r="F34">
        <f t="shared" si="1"/>
        <v>-6435.6634539063216</v>
      </c>
      <c r="G34">
        <f t="shared" si="0"/>
        <v>9698.298150201108</v>
      </c>
      <c r="I34">
        <f t="shared" si="2"/>
        <v>3296.5371104266455</v>
      </c>
      <c r="J34" s="5">
        <f t="shared" si="3"/>
        <v>19.465618949899635</v>
      </c>
      <c r="L34">
        <f t="shared" si="8"/>
        <v>0.47399276528389267</v>
      </c>
      <c r="M34" s="5">
        <f t="shared" si="9"/>
        <v>3298.6541411311528</v>
      </c>
      <c r="N34">
        <f t="shared" si="5"/>
        <v>17.348588245392421</v>
      </c>
      <c r="Q34">
        <v>33.051263809204102</v>
      </c>
    </row>
    <row r="35" spans="1:17" x14ac:dyDescent="0.2">
      <c r="A35">
        <v>34.051325798034668</v>
      </c>
      <c r="B35">
        <v>7532.2060546875</v>
      </c>
      <c r="C35">
        <v>-77.263374105020333</v>
      </c>
      <c r="D35">
        <v>3262.634696294786</v>
      </c>
      <c r="F35">
        <f t="shared" si="1"/>
        <v>-7235.4441982881672</v>
      </c>
      <c r="G35">
        <f t="shared" si="0"/>
        <v>10436.712967387777</v>
      </c>
      <c r="I35">
        <f t="shared" si="2"/>
        <v>3238.4231745164557</v>
      </c>
      <c r="J35" s="5">
        <f t="shared" si="3"/>
        <v>24.21152177833028</v>
      </c>
      <c r="L35">
        <f t="shared" si="8"/>
        <v>0.5807426293392699</v>
      </c>
      <c r="M35" s="5">
        <f t="shared" si="9"/>
        <v>3240.5935810183332</v>
      </c>
      <c r="N35">
        <f t="shared" si="5"/>
        <v>22.041115276452729</v>
      </c>
      <c r="Q35">
        <v>34.051325798034668</v>
      </c>
    </row>
    <row r="36" spans="1:17" x14ac:dyDescent="0.2">
      <c r="A36">
        <v>35.051435947418213</v>
      </c>
      <c r="B36">
        <v>7532.2060546875</v>
      </c>
      <c r="C36">
        <v>-84.019497672829999</v>
      </c>
      <c r="D36">
        <v>3201.2687690996099</v>
      </c>
      <c r="F36">
        <f t="shared" si="1"/>
        <v>-8079.8077259207448</v>
      </c>
      <c r="G36">
        <f t="shared" si="0"/>
        <v>11214.631286926038</v>
      </c>
      <c r="I36">
        <f t="shared" si="2"/>
        <v>3178.5855858729442</v>
      </c>
      <c r="J36" s="5">
        <f t="shared" si="3"/>
        <v>22.683183226665733</v>
      </c>
      <c r="L36">
        <f t="shared" si="8"/>
        <v>0.6917349615730819</v>
      </c>
      <c r="M36" s="5">
        <f t="shared" si="9"/>
        <v>3180.8114894406717</v>
      </c>
      <c r="N36">
        <f t="shared" si="5"/>
        <v>20.457279658938205</v>
      </c>
      <c r="Q36">
        <v>35.051435947418213</v>
      </c>
    </row>
    <row r="37" spans="1:17" x14ac:dyDescent="0.2">
      <c r="A37">
        <v>36.051548004150391</v>
      </c>
      <c r="B37">
        <v>7532.2060546875</v>
      </c>
      <c r="C37">
        <v>-90.6369802142205</v>
      </c>
      <c r="D37">
        <v>3134.8235610052939</v>
      </c>
      <c r="F37">
        <f t="shared" si="1"/>
        <v>-8951.3401422062816</v>
      </c>
      <c r="G37">
        <f t="shared" si="0"/>
        <v>12016.675664766335</v>
      </c>
      <c r="I37">
        <f t="shared" si="2"/>
        <v>3110.4634803432555</v>
      </c>
      <c r="J37" s="5">
        <f t="shared" si="3"/>
        <v>24.360080662038399</v>
      </c>
      <c r="L37">
        <f t="shared" si="8"/>
        <v>0.81799857630010375</v>
      </c>
      <c r="M37" s="5">
        <f t="shared" si="9"/>
        <v>3112.752516741873</v>
      </c>
      <c r="N37">
        <f t="shared" si="5"/>
        <v>22.071044263420845</v>
      </c>
      <c r="Q37">
        <v>36.051548004150391</v>
      </c>
    </row>
    <row r="38" spans="1:17" x14ac:dyDescent="0.2">
      <c r="A38">
        <v>37.051578998565667</v>
      </c>
      <c r="B38">
        <v>7532.2060546875</v>
      </c>
      <c r="C38">
        <v>-96.977437925139228</v>
      </c>
      <c r="D38">
        <v>3065.335522560054</v>
      </c>
      <c r="F38">
        <f t="shared" si="1"/>
        <v>-9842.4120299587121</v>
      </c>
      <c r="G38">
        <f t="shared" si="0"/>
        <v>12833.593800079692</v>
      </c>
      <c r="I38">
        <f t="shared" si="2"/>
        <v>3037.4007360647024</v>
      </c>
      <c r="J38" s="5">
        <f t="shared" si="3"/>
        <v>27.934786495351545</v>
      </c>
      <c r="L38">
        <f t="shared" si="8"/>
        <v>0.95192611532222815</v>
      </c>
      <c r="M38" s="5">
        <f t="shared" si="9"/>
        <v>3039.7567373184829</v>
      </c>
      <c r="N38">
        <f t="shared" si="5"/>
        <v>25.57878524157104</v>
      </c>
      <c r="Q38">
        <v>37.051578998565667</v>
      </c>
    </row>
    <row r="39" spans="1:17" x14ac:dyDescent="0.2">
      <c r="A39">
        <v>38.051709890365601</v>
      </c>
      <c r="B39">
        <v>7532.2060546875</v>
      </c>
      <c r="C39">
        <v>-103.2481340186998</v>
      </c>
      <c r="D39">
        <v>2991.1817701209802</v>
      </c>
      <c r="F39">
        <f t="shared" si="1"/>
        <v>-10761.809136844186</v>
      </c>
      <c r="G39">
        <f t="shared" si="0"/>
        <v>13674.23437371018</v>
      </c>
      <c r="I39">
        <f t="shared" si="2"/>
        <v>2961.5721885113244</v>
      </c>
      <c r="J39" s="5">
        <f t="shared" si="3"/>
        <v>29.609581609655834</v>
      </c>
      <c r="L39">
        <f t="shared" si="8"/>
        <v>1.0897673667994632</v>
      </c>
      <c r="M39" s="5">
        <f t="shared" si="9"/>
        <v>2963.9971115082212</v>
      </c>
      <c r="N39">
        <f t="shared" si="5"/>
        <v>27.184658612758994</v>
      </c>
      <c r="Q39">
        <v>38.051709890365601</v>
      </c>
    </row>
    <row r="40" spans="1:17" x14ac:dyDescent="0.2">
      <c r="A40">
        <v>39.051741123199463</v>
      </c>
      <c r="B40">
        <v>7532.2060546875</v>
      </c>
      <c r="C40">
        <v>-109.4107495727269</v>
      </c>
      <c r="D40">
        <v>2912.425236865995</v>
      </c>
      <c r="F40">
        <f t="shared" si="1"/>
        <v>-11707.64115059508</v>
      </c>
      <c r="G40">
        <f t="shared" si="0"/>
        <v>14536.803816820769</v>
      </c>
      <c r="I40">
        <f t="shared" si="2"/>
        <v>2881.1476891469747</v>
      </c>
      <c r="J40" s="5">
        <f t="shared" si="3"/>
        <v>31.277547719020276</v>
      </c>
      <c r="L40">
        <f t="shared" si="8"/>
        <v>1.2352555373014287</v>
      </c>
      <c r="M40" s="5">
        <f t="shared" si="9"/>
        <v>2883.6453574084881</v>
      </c>
      <c r="N40">
        <f t="shared" si="5"/>
        <v>28.779879457506922</v>
      </c>
      <c r="Q40">
        <v>39.051741123199463</v>
      </c>
    </row>
    <row r="41" spans="1:17" x14ac:dyDescent="0.2">
      <c r="A41">
        <v>40.051773071289062</v>
      </c>
      <c r="B41">
        <v>7532.2060546875</v>
      </c>
      <c r="C41">
        <v>-115.4316581514052</v>
      </c>
      <c r="D41">
        <v>2829.162666225689</v>
      </c>
      <c r="F41">
        <f t="shared" si="1"/>
        <v>-12678.20052125214</v>
      </c>
      <c r="G41">
        <f t="shared" si="0"/>
        <v>15419.695525821087</v>
      </c>
      <c r="I41">
        <f t="shared" si="2"/>
        <v>2796.2284903823729</v>
      </c>
      <c r="J41" s="5">
        <f t="shared" si="3"/>
        <v>32.934175843316098</v>
      </c>
      <c r="L41">
        <f t="shared" si="8"/>
        <v>1.3871146967672832</v>
      </c>
      <c r="M41" s="5">
        <f t="shared" si="9"/>
        <v>2798.8020894546298</v>
      </c>
      <c r="N41">
        <f t="shared" si="5"/>
        <v>30.360576771059186</v>
      </c>
      <c r="Q41">
        <v>40.051773071289062</v>
      </c>
    </row>
    <row r="42" spans="1:17" x14ac:dyDescent="0.2">
      <c r="A42">
        <v>41.051815986633301</v>
      </c>
      <c r="B42">
        <v>7532.2060546875</v>
      </c>
      <c r="C42">
        <v>-121.3219991256823</v>
      </c>
      <c r="D42">
        <v>2741.495004568947</v>
      </c>
      <c r="F42">
        <f t="shared" si="1"/>
        <v>-13673.425456174773</v>
      </c>
      <c r="G42">
        <f t="shared" si="0"/>
        <v>16320.393880923286</v>
      </c>
      <c r="I42">
        <f t="shared" si="2"/>
        <v>2706.9449623565088</v>
      </c>
      <c r="J42" s="5">
        <f t="shared" si="3"/>
        <v>34.550042212438257</v>
      </c>
      <c r="L42">
        <f t="shared" si="8"/>
        <v>1.54398207807298</v>
      </c>
      <c r="M42" s="5">
        <f t="shared" si="9"/>
        <v>2709.596996391027</v>
      </c>
      <c r="N42">
        <f t="shared" si="5"/>
        <v>31.898008177920019</v>
      </c>
      <c r="Q42">
        <v>41.051815986633301</v>
      </c>
    </row>
    <row r="43" spans="1:17" x14ac:dyDescent="0.2">
      <c r="A43">
        <v>42.051862001419067</v>
      </c>
      <c r="B43">
        <v>7532.2060546875</v>
      </c>
      <c r="C43">
        <v>-127.2487207920145</v>
      </c>
      <c r="D43">
        <v>2646.9684247485129</v>
      </c>
      <c r="F43">
        <f t="shared" si="1"/>
        <v>-14702.393700335062</v>
      </c>
      <c r="G43">
        <f t="shared" si="0"/>
        <v>17255.7043351098</v>
      </c>
      <c r="I43">
        <f t="shared" si="2"/>
        <v>2613.3869119770211</v>
      </c>
      <c r="J43" s="5">
        <f t="shared" si="3"/>
        <v>33.581512771491816</v>
      </c>
      <c r="L43">
        <f t="shared" si="8"/>
        <v>1.7055776732523846</v>
      </c>
      <c r="M43" s="5">
        <f t="shared" si="9"/>
        <v>2616.1197451190656</v>
      </c>
      <c r="N43">
        <f t="shared" si="5"/>
        <v>30.848679629447361</v>
      </c>
      <c r="Q43">
        <v>42.051862001419067</v>
      </c>
    </row>
    <row r="44" spans="1:17" x14ac:dyDescent="0.2">
      <c r="A44">
        <v>43.051876068115227</v>
      </c>
      <c r="B44">
        <v>7532.2060546875</v>
      </c>
      <c r="C44">
        <v>-132.7278251227111</v>
      </c>
      <c r="D44">
        <v>2553.310634774738</v>
      </c>
      <c r="F44">
        <f t="shared" si="1"/>
        <v>-15736.624706997522</v>
      </c>
      <c r="G44">
        <f t="shared" si="0"/>
        <v>18189.625055558499</v>
      </c>
      <c r="I44">
        <f t="shared" si="2"/>
        <v>2512.9335624468758</v>
      </c>
      <c r="J44" s="5">
        <f t="shared" si="3"/>
        <v>40.377072327862152</v>
      </c>
      <c r="L44">
        <f t="shared" si="8"/>
        <v>1.8762868581606298</v>
      </c>
      <c r="M44" s="5">
        <f t="shared" si="9"/>
        <v>2515.7517515651884</v>
      </c>
      <c r="N44">
        <f t="shared" si="5"/>
        <v>37.558883209549549</v>
      </c>
      <c r="Q44">
        <v>43.051876068115227</v>
      </c>
    </row>
    <row r="45" spans="1:17" x14ac:dyDescent="0.2">
      <c r="A45">
        <v>44.0518958568573</v>
      </c>
      <c r="B45">
        <v>7532.2060546875</v>
      </c>
      <c r="C45">
        <v>-138.2014697115421</v>
      </c>
      <c r="D45">
        <v>2453.0003485609782</v>
      </c>
      <c r="F45">
        <f t="shared" si="1"/>
        <v>-16801.80065387487</v>
      </c>
      <c r="G45">
        <f t="shared" si="0"/>
        <v>19153.365768023297</v>
      </c>
      <c r="I45">
        <f t="shared" si="2"/>
        <v>2413.796623727515</v>
      </c>
      <c r="J45" s="5">
        <f t="shared" si="3"/>
        <v>39.203724833463184</v>
      </c>
      <c r="L45">
        <f t="shared" si="8"/>
        <v>2.0413446861625295</v>
      </c>
      <c r="M45" s="5">
        <f t="shared" si="9"/>
        <v>2416.697343097831</v>
      </c>
      <c r="N45">
        <f t="shared" si="5"/>
        <v>36.303005463147201</v>
      </c>
      <c r="Q45">
        <v>44.0518958568573</v>
      </c>
    </row>
    <row r="46" spans="1:17" x14ac:dyDescent="0.2">
      <c r="A46">
        <v>45.051933765411377</v>
      </c>
      <c r="B46">
        <v>7532.2060546875</v>
      </c>
      <c r="C46">
        <v>-143.39305669716961</v>
      </c>
      <c r="D46">
        <v>2351.5651141484268</v>
      </c>
      <c r="F46">
        <f t="shared" si="1"/>
        <v>-17879.926032372787</v>
      </c>
      <c r="G46">
        <f t="shared" si="0"/>
        <v>20120.412706823241</v>
      </c>
      <c r="I46">
        <f t="shared" si="2"/>
        <v>2308.0126485542933</v>
      </c>
      <c r="J46" s="5">
        <f t="shared" si="3"/>
        <v>43.552465594133537</v>
      </c>
      <c r="L46">
        <f t="shared" si="8"/>
        <v>2.2131849566785289</v>
      </c>
      <c r="M46" s="5">
        <f t="shared" si="9"/>
        <v>2310.99928945285</v>
      </c>
      <c r="N46">
        <f t="shared" si="5"/>
        <v>40.565824695576794</v>
      </c>
      <c r="Q46">
        <v>45.051933765411377</v>
      </c>
    </row>
    <row r="47" spans="1:17" x14ac:dyDescent="0.2">
      <c r="A47">
        <v>46.052031993865967</v>
      </c>
      <c r="B47">
        <v>7532.2060546875</v>
      </c>
      <c r="C47">
        <v>-148.75068015699171</v>
      </c>
      <c r="D47">
        <v>2240.4866744504538</v>
      </c>
      <c r="F47">
        <f t="shared" si="1"/>
        <v>-18999.342187682763</v>
      </c>
      <c r="G47">
        <f t="shared" si="0"/>
        <v>21130.886584195207</v>
      </c>
      <c r="I47">
        <f t="shared" si="2"/>
        <v>2201.3857850719073</v>
      </c>
      <c r="J47" s="5">
        <f t="shared" si="3"/>
        <v>39.100889378546526</v>
      </c>
      <c r="L47">
        <f t="shared" si="8"/>
        <v>2.3825862533450684</v>
      </c>
      <c r="M47" s="5">
        <f t="shared" si="9"/>
        <v>2204.4571279920087</v>
      </c>
      <c r="N47">
        <f t="shared" si="5"/>
        <v>36.029546458445111</v>
      </c>
      <c r="Q47">
        <v>46.052031993865967</v>
      </c>
    </row>
    <row r="48" spans="1:17" x14ac:dyDescent="0.2">
      <c r="A48">
        <v>47.052096843719482</v>
      </c>
      <c r="B48">
        <v>7532.2060546875</v>
      </c>
      <c r="C48">
        <v>-153.69738300270271</v>
      </c>
      <c r="D48">
        <v>2131.5443965124432</v>
      </c>
      <c r="F48">
        <f t="shared" si="1"/>
        <v>-20121.550014153254</v>
      </c>
      <c r="G48">
        <f t="shared" si="0"/>
        <v>22140.644223896685</v>
      </c>
      <c r="I48">
        <f t="shared" si="2"/>
        <v>2084.9496784839753</v>
      </c>
      <c r="J48" s="5">
        <f t="shared" si="3"/>
        <v>46.594718028467923</v>
      </c>
      <c r="L48">
        <f t="shared" si="8"/>
        <v>2.5639544580513149</v>
      </c>
      <c r="M48" s="5">
        <f t="shared" si="9"/>
        <v>2088.1117069766487</v>
      </c>
      <c r="N48">
        <f t="shared" si="5"/>
        <v>43.432689535794452</v>
      </c>
      <c r="Q48">
        <v>47.052096843719482</v>
      </c>
    </row>
    <row r="49" spans="1:17" x14ac:dyDescent="0.2">
      <c r="A49">
        <v>48.052119970321662</v>
      </c>
      <c r="B49">
        <v>7532.2060546875</v>
      </c>
      <c r="C49">
        <v>-158.50176963680559</v>
      </c>
      <c r="D49">
        <v>2019.0942097434311</v>
      </c>
      <c r="F49">
        <f t="shared" si="1"/>
        <v>-21263.859135614872</v>
      </c>
      <c r="G49">
        <f t="shared" si="0"/>
        <v>23167.091504446162</v>
      </c>
      <c r="I49">
        <f t="shared" si="2"/>
        <v>1971.0606576011342</v>
      </c>
      <c r="J49" s="5">
        <f t="shared" si="3"/>
        <v>48.033552142296912</v>
      </c>
      <c r="L49">
        <f t="shared" si="8"/>
        <v>2.7373184971001723</v>
      </c>
      <c r="M49" s="5">
        <f t="shared" si="9"/>
        <v>1974.3093695186667</v>
      </c>
      <c r="N49">
        <f t="shared" si="5"/>
        <v>44.784840224764366</v>
      </c>
      <c r="Q49">
        <v>48.052119970321662</v>
      </c>
    </row>
    <row r="50" spans="1:17" x14ac:dyDescent="0.2">
      <c r="A50">
        <v>49.052145004272461</v>
      </c>
      <c r="B50">
        <v>7532.2060546875</v>
      </c>
      <c r="C50">
        <v>-163.18192110375591</v>
      </c>
      <c r="D50">
        <v>1903.2323688312899</v>
      </c>
      <c r="F50">
        <f t="shared" si="1"/>
        <v>-22426.66711402026</v>
      </c>
      <c r="G50">
        <f t="shared" si="0"/>
        <v>24203.990211701421</v>
      </c>
      <c r="I50">
        <f t="shared" si="2"/>
        <v>1853.8060452525478</v>
      </c>
      <c r="J50" s="5">
        <f t="shared" si="3"/>
        <v>49.426323578742085</v>
      </c>
      <c r="L50">
        <f t="shared" si="8"/>
        <v>2.9111234132388923</v>
      </c>
      <c r="M50" s="5">
        <f t="shared" si="9"/>
        <v>1857.1416610370584</v>
      </c>
      <c r="N50">
        <f t="shared" si="5"/>
        <v>46.090707794231548</v>
      </c>
      <c r="Q50">
        <v>49.052145004272461</v>
      </c>
    </row>
    <row r="51" spans="1:17" x14ac:dyDescent="0.2">
      <c r="A51">
        <v>50.052181959152222</v>
      </c>
      <c r="B51">
        <v>7532.2060546875</v>
      </c>
      <c r="C51">
        <v>-168.0074761402233</v>
      </c>
      <c r="D51">
        <v>1777.323097681161</v>
      </c>
      <c r="F51">
        <f t="shared" si="1"/>
        <v>-23629.741603134305</v>
      </c>
      <c r="G51">
        <f t="shared" si="0"/>
        <v>25284.442208785669</v>
      </c>
      <c r="I51">
        <f t="shared" si="2"/>
        <v>1733.2640149350643</v>
      </c>
      <c r="J51" s="5">
        <f t="shared" si="3"/>
        <v>44.059082746096692</v>
      </c>
      <c r="L51">
        <f t="shared" si="8"/>
        <v>3.0855775764283186</v>
      </c>
      <c r="M51" s="5">
        <f t="shared" si="9"/>
        <v>1736.6868592153412</v>
      </c>
      <c r="N51">
        <f t="shared" si="5"/>
        <v>40.636238465819815</v>
      </c>
      <c r="Q51">
        <v>50.052181959152222</v>
      </c>
    </row>
    <row r="52" spans="1:17" x14ac:dyDescent="0.2">
      <c r="A52">
        <v>51.052232027053833</v>
      </c>
      <c r="B52">
        <v>7532.2060546875</v>
      </c>
      <c r="C52">
        <v>-172.46814425248621</v>
      </c>
      <c r="D52">
        <v>1654.700605651364</v>
      </c>
      <c r="F52">
        <f t="shared" si="1"/>
        <v>-24834.134841697953</v>
      </c>
      <c r="G52">
        <f t="shared" si="0"/>
        <v>26366.585326506953</v>
      </c>
      <c r="I52">
        <f t="shared" si="2"/>
        <v>1602.5291496314007</v>
      </c>
      <c r="J52" s="5">
        <f t="shared" si="3"/>
        <v>52.171456019963216</v>
      </c>
      <c r="L52">
        <f t="shared" si="8"/>
        <v>3.2707669592700026</v>
      </c>
      <c r="M52" s="5">
        <f t="shared" si="9"/>
        <v>1606.0445901042926</v>
      </c>
      <c r="N52">
        <f t="shared" si="5"/>
        <v>48.65601554707132</v>
      </c>
      <c r="Q52">
        <v>51.052232027053833</v>
      </c>
    </row>
    <row r="53" spans="1:17" x14ac:dyDescent="0.2">
      <c r="A53">
        <v>52.052322864532471</v>
      </c>
      <c r="B53">
        <v>7532.2060546875</v>
      </c>
      <c r="C53">
        <v>-176.6797333561465</v>
      </c>
      <c r="D53">
        <v>1532.450484809</v>
      </c>
      <c r="F53">
        <f t="shared" si="1"/>
        <v>-26047.719720766741</v>
      </c>
      <c r="G53">
        <f t="shared" si="0"/>
        <v>27458.629433726404</v>
      </c>
      <c r="I53">
        <f t="shared" si="2"/>
        <v>1475.4459533301317</v>
      </c>
      <c r="J53" s="5">
        <f t="shared" si="3"/>
        <v>57.00453147886833</v>
      </c>
      <c r="L53">
        <f t="shared" si="8"/>
        <v>3.4467530393357353</v>
      </c>
      <c r="M53" s="5">
        <f t="shared" si="9"/>
        <v>1479.0493882696462</v>
      </c>
      <c r="N53">
        <f t="shared" si="5"/>
        <v>53.40109653935383</v>
      </c>
      <c r="Q53">
        <v>52.052322864532471</v>
      </c>
    </row>
    <row r="54" spans="1:17" x14ac:dyDescent="0.2">
      <c r="A54">
        <v>53.052341938018799</v>
      </c>
      <c r="B54">
        <v>7532.2060546875</v>
      </c>
      <c r="C54">
        <v>-180.66073301401411</v>
      </c>
      <c r="D54">
        <v>1410.909712959663</v>
      </c>
      <c r="F54">
        <f t="shared" si="1"/>
        <v>-27270.293703633892</v>
      </c>
      <c r="G54">
        <f t="shared" si="0"/>
        <v>28549.602277003643</v>
      </c>
      <c r="I54">
        <f t="shared" si="2"/>
        <v>1348.9842092439903</v>
      </c>
      <c r="J54" s="5">
        <f t="shared" si="3"/>
        <v>61.925503715672676</v>
      </c>
      <c r="L54">
        <f t="shared" si="8"/>
        <v>3.617144484436225</v>
      </c>
      <c r="M54" s="5">
        <f t="shared" si="9"/>
        <v>1352.6728412872931</v>
      </c>
      <c r="N54">
        <f t="shared" si="5"/>
        <v>58.236871672369944</v>
      </c>
      <c r="Q54">
        <v>53.052341938018799</v>
      </c>
    </row>
    <row r="55" spans="1:17" x14ac:dyDescent="0.2">
      <c r="A55">
        <v>54.052356958389282</v>
      </c>
      <c r="B55">
        <v>7532.2060546875</v>
      </c>
      <c r="C55">
        <v>-184.7683983801976</v>
      </c>
      <c r="D55">
        <v>1279.3085733697519</v>
      </c>
      <c r="F55">
        <f t="shared" si="1"/>
        <v>-28531.303581863722</v>
      </c>
      <c r="G55">
        <f t="shared" si="0"/>
        <v>29677.20442953609</v>
      </c>
      <c r="I55">
        <f t="shared" si="2"/>
        <v>1223.4624054658802</v>
      </c>
      <c r="J55" s="5">
        <f t="shared" si="3"/>
        <v>55.846167903871674</v>
      </c>
      <c r="L55">
        <f t="shared" si="8"/>
        <v>3.7819860484851695</v>
      </c>
      <c r="M55" s="5">
        <f t="shared" si="9"/>
        <v>1227.2334596274568</v>
      </c>
      <c r="N55">
        <f t="shared" si="5"/>
        <v>52.075113742295116</v>
      </c>
      <c r="Q55">
        <v>54.052356958389282</v>
      </c>
    </row>
    <row r="56" spans="1:17" s="3" customFormat="1" x14ac:dyDescent="0.2">
      <c r="A56" s="3">
        <v>55.066376924514771</v>
      </c>
      <c r="B56" s="3">
        <v>7511.65234375</v>
      </c>
      <c r="C56" s="3">
        <v>-181.81775851912789</v>
      </c>
      <c r="D56" s="3">
        <v>1145.9008476723679</v>
      </c>
      <c r="F56" s="3">
        <f t="shared" si="1"/>
        <v>-29440.339686129024</v>
      </c>
      <c r="Q56" s="3">
        <v>55.066376924514771</v>
      </c>
    </row>
    <row r="57" spans="1:17" x14ac:dyDescent="0.2">
      <c r="A57">
        <v>56.081294059753418</v>
      </c>
      <c r="B57">
        <v>7456.8427734375</v>
      </c>
      <c r="C57">
        <v>-167.88476812050041</v>
      </c>
      <c r="D57">
        <v>1006.171118941973</v>
      </c>
      <c r="F57">
        <f t="shared" si="1"/>
        <v>-29748.605752258511</v>
      </c>
      <c r="Q57">
        <v>56.081294059753418</v>
      </c>
    </row>
    <row r="58" spans="1:17" x14ac:dyDescent="0.2">
      <c r="A58">
        <v>57.082070827484131</v>
      </c>
      <c r="B58">
        <v>7402.03271484375</v>
      </c>
      <c r="C58">
        <v>-154.2105534525673</v>
      </c>
      <c r="D58">
        <v>877.47997017821763</v>
      </c>
      <c r="F58">
        <f t="shared" si="1"/>
        <v>-30033.169429884067</v>
      </c>
      <c r="Q58">
        <v>57.082070827484131</v>
      </c>
    </row>
    <row r="59" spans="1:17" x14ac:dyDescent="0.2">
      <c r="A59">
        <v>58.083108901977539</v>
      </c>
      <c r="B59">
        <v>7347.2236328125</v>
      </c>
      <c r="C59">
        <v>-140.77866890923519</v>
      </c>
      <c r="D59">
        <v>759.62774756422732</v>
      </c>
      <c r="F59">
        <f t="shared" si="1"/>
        <v>-30307.433566759617</v>
      </c>
      <c r="Q59">
        <v>58.083108901977539</v>
      </c>
    </row>
    <row r="60" spans="1:17" x14ac:dyDescent="0.2">
      <c r="A60">
        <v>59.10760498046875</v>
      </c>
      <c r="B60">
        <v>7289.67333984375</v>
      </c>
      <c r="C60">
        <v>-126.9263869208381</v>
      </c>
      <c r="D60">
        <v>647.34098410070874</v>
      </c>
      <c r="F60">
        <f t="shared" si="1"/>
        <v>-30559.789093500927</v>
      </c>
      <c r="Q60">
        <v>59.10760498046875</v>
      </c>
    </row>
    <row r="61" spans="1:17" x14ac:dyDescent="0.2">
      <c r="A61">
        <v>60.112206935882568</v>
      </c>
      <c r="B61">
        <v>7232.12255859375</v>
      </c>
      <c r="C61">
        <v>-113.32489373496151</v>
      </c>
      <c r="D61">
        <v>546.58179585472681</v>
      </c>
      <c r="F61">
        <f t="shared" si="1"/>
        <v>-30783.071980363748</v>
      </c>
      <c r="Q61">
        <v>60.112206935882568</v>
      </c>
    </row>
    <row r="62" spans="1:17" x14ac:dyDescent="0.2">
      <c r="A62">
        <v>61.112303972244263</v>
      </c>
      <c r="B62">
        <v>7175.94287109375</v>
      </c>
      <c r="C62">
        <v>-100.28138436725089</v>
      </c>
      <c r="D62">
        <v>459.14177337661391</v>
      </c>
      <c r="F62">
        <f t="shared" si="1"/>
        <v>-31009.317103593025</v>
      </c>
      <c r="Q62">
        <v>61.112303972244263</v>
      </c>
    </row>
    <row r="63" spans="1:17" x14ac:dyDescent="0.2">
      <c r="A63">
        <v>62.119080066680908</v>
      </c>
      <c r="B63">
        <v>7119.7626953125</v>
      </c>
      <c r="C63">
        <v>-87.45437399850465</v>
      </c>
      <c r="D63">
        <v>382.30498543381691</v>
      </c>
      <c r="F63">
        <f t="shared" si="1"/>
        <v>-31232.103310184641</v>
      </c>
      <c r="Q63">
        <v>62.119080066680908</v>
      </c>
    </row>
    <row r="64" spans="1:17" x14ac:dyDescent="0.2">
      <c r="A64">
        <v>63.122973918914788</v>
      </c>
      <c r="B64">
        <v>7063.5830078125</v>
      </c>
      <c r="C64">
        <v>-74.812338667771542</v>
      </c>
      <c r="D64">
        <v>315.90556223725429</v>
      </c>
      <c r="F64">
        <f t="shared" si="1"/>
        <v>-31441.370980058367</v>
      </c>
      <c r="Q64">
        <v>63.122973918914788</v>
      </c>
    </row>
    <row r="65" spans="1:17" x14ac:dyDescent="0.2">
      <c r="A65">
        <v>64.127070903778076</v>
      </c>
      <c r="B65">
        <v>7007.40234375</v>
      </c>
      <c r="C65">
        <v>-62.309668596554651</v>
      </c>
      <c r="D65">
        <v>259.81077912659379</v>
      </c>
      <c r="F65">
        <f t="shared" si="1"/>
        <v>-31637.753852962738</v>
      </c>
      <c r="Q65">
        <v>64.127070903778076</v>
      </c>
    </row>
    <row r="66" spans="1:17" x14ac:dyDescent="0.2">
      <c r="A66">
        <v>65.130922794342041</v>
      </c>
      <c r="B66">
        <v>6949.8525390625</v>
      </c>
      <c r="C66">
        <v>-49.597017572046887</v>
      </c>
      <c r="D66">
        <v>212.93389172852039</v>
      </c>
      <c r="F66">
        <f t="shared" si="1"/>
        <v>-31799.587381514746</v>
      </c>
      <c r="Q66">
        <v>65.130922794342041</v>
      </c>
    </row>
    <row r="67" spans="1:17" x14ac:dyDescent="0.2">
      <c r="A67">
        <v>66.131423950195312</v>
      </c>
      <c r="B67">
        <v>6893.6728515625</v>
      </c>
      <c r="C67">
        <v>-37.230134528082068</v>
      </c>
      <c r="D67">
        <v>177.45146089827179</v>
      </c>
      <c r="F67">
        <f t="shared" ref="F67:F69" si="10">D67+(C67*A67)-(0.5*(9.81+3.76)*(A67^2))</f>
        <v>-31957.913459823092</v>
      </c>
      <c r="Q67">
        <v>66.131423950195312</v>
      </c>
    </row>
    <row r="68" spans="1:17" x14ac:dyDescent="0.2">
      <c r="A68">
        <v>67.155098915100098</v>
      </c>
      <c r="B68">
        <v>6840.23291015625</v>
      </c>
      <c r="C68">
        <v>-25.45977016102702</v>
      </c>
      <c r="D68">
        <v>153.11029588512611</v>
      </c>
      <c r="F68">
        <f t="shared" si="10"/>
        <v>-32155.685687998677</v>
      </c>
      <c r="Q68">
        <v>67.155098915100098</v>
      </c>
    </row>
    <row r="69" spans="1:17" x14ac:dyDescent="0.2">
      <c r="A69">
        <v>68.161597728729248</v>
      </c>
      <c r="B69">
        <v>6778.57177734375</v>
      </c>
      <c r="C69">
        <v>-11.810844888477501</v>
      </c>
      <c r="D69">
        <v>136.47960340208371</v>
      </c>
      <c r="F69">
        <f t="shared" si="10"/>
        <v>-32191.699557193879</v>
      </c>
      <c r="Q69">
        <v>68.161597728729248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5AF9-BFE8-6642-B03A-A4EFCF9B6F16}">
  <dimension ref="A1:D28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15</v>
      </c>
      <c r="D1" s="1" t="s">
        <v>2</v>
      </c>
    </row>
    <row r="2" spans="1:4" x14ac:dyDescent="0.2">
      <c r="A2" s="1">
        <v>0</v>
      </c>
      <c r="B2">
        <v>0</v>
      </c>
      <c r="C2">
        <v>3648.5364727790161</v>
      </c>
      <c r="D2">
        <v>-7.3860000000000001</v>
      </c>
    </row>
    <row r="3" spans="1:4" x14ac:dyDescent="0.2">
      <c r="A3" s="1">
        <v>1</v>
      </c>
      <c r="B3">
        <v>1</v>
      </c>
      <c r="C3">
        <v>3637.4713763937621</v>
      </c>
      <c r="D3">
        <v>-14.744</v>
      </c>
    </row>
    <row r="4" spans="1:4" x14ac:dyDescent="0.2">
      <c r="A4" s="1">
        <v>2</v>
      </c>
      <c r="B4">
        <v>2</v>
      </c>
      <c r="C4">
        <v>3619.0487800085079</v>
      </c>
      <c r="D4">
        <v>-22.100999999999999</v>
      </c>
    </row>
    <row r="5" spans="1:4" x14ac:dyDescent="0.2">
      <c r="A5" s="1">
        <v>3</v>
      </c>
      <c r="B5">
        <v>3</v>
      </c>
      <c r="C5">
        <v>3593.2686836232551</v>
      </c>
      <c r="D5">
        <v>-29.459</v>
      </c>
    </row>
    <row r="6" spans="1:4" x14ac:dyDescent="0.2">
      <c r="A6" s="1">
        <v>4</v>
      </c>
      <c r="B6">
        <v>4</v>
      </c>
      <c r="C6">
        <v>3560.1310872380009</v>
      </c>
      <c r="D6">
        <v>-36.816000000000003</v>
      </c>
    </row>
    <row r="7" spans="1:4" x14ac:dyDescent="0.2">
      <c r="A7" s="1">
        <v>5</v>
      </c>
      <c r="B7">
        <v>5</v>
      </c>
      <c r="C7">
        <v>3519.635990852747</v>
      </c>
      <c r="D7">
        <v>-44.173999999999999</v>
      </c>
    </row>
    <row r="8" spans="1:4" x14ac:dyDescent="0.2">
      <c r="A8" s="1">
        <v>6</v>
      </c>
      <c r="B8">
        <v>6</v>
      </c>
      <c r="C8">
        <v>3471.783394467494</v>
      </c>
      <c r="D8">
        <v>-51.530999999999999</v>
      </c>
    </row>
    <row r="9" spans="1:4" x14ac:dyDescent="0.2">
      <c r="A9" s="1">
        <v>7</v>
      </c>
      <c r="B9">
        <v>7</v>
      </c>
      <c r="C9">
        <v>3416.573298082239</v>
      </c>
      <c r="D9">
        <v>-58.889000000000003</v>
      </c>
    </row>
    <row r="10" spans="1:4" x14ac:dyDescent="0.2">
      <c r="A10" s="1">
        <v>8</v>
      </c>
      <c r="B10">
        <v>8</v>
      </c>
      <c r="C10">
        <v>3354.0057016969859</v>
      </c>
      <c r="D10">
        <v>-66.245999999999995</v>
      </c>
    </row>
    <row r="11" spans="1:4" x14ac:dyDescent="0.2">
      <c r="A11" s="1">
        <v>9</v>
      </c>
      <c r="B11">
        <v>9</v>
      </c>
      <c r="C11">
        <v>3284.0806053117321</v>
      </c>
      <c r="D11">
        <v>-73.603999999999999</v>
      </c>
    </row>
    <row r="12" spans="1:4" x14ac:dyDescent="0.2">
      <c r="A12" s="1">
        <v>10</v>
      </c>
      <c r="B12">
        <v>10</v>
      </c>
      <c r="C12">
        <v>3206.7980089264779</v>
      </c>
      <c r="D12">
        <v>-80.960999999999999</v>
      </c>
    </row>
    <row r="13" spans="1:4" x14ac:dyDescent="0.2">
      <c r="A13" s="1">
        <v>11</v>
      </c>
      <c r="B13">
        <v>11</v>
      </c>
      <c r="C13">
        <v>3122.157912541225</v>
      </c>
      <c r="D13">
        <v>-88.319000000000003</v>
      </c>
    </row>
    <row r="14" spans="1:4" x14ac:dyDescent="0.2">
      <c r="A14" s="1">
        <v>12</v>
      </c>
      <c r="B14">
        <v>12</v>
      </c>
      <c r="C14">
        <v>3030.160316155971</v>
      </c>
      <c r="D14">
        <v>-95.676000000000002</v>
      </c>
    </row>
    <row r="15" spans="1:4" x14ac:dyDescent="0.2">
      <c r="A15" s="1">
        <v>13</v>
      </c>
      <c r="B15">
        <v>13</v>
      </c>
      <c r="C15">
        <v>2930.805219770717</v>
      </c>
      <c r="D15">
        <v>-103.03400000000001</v>
      </c>
    </row>
    <row r="16" spans="1:4" x14ac:dyDescent="0.2">
      <c r="A16" s="1">
        <v>14</v>
      </c>
      <c r="B16">
        <v>14</v>
      </c>
      <c r="C16">
        <v>2824.092623385463</v>
      </c>
      <c r="D16">
        <v>-110.39100000000001</v>
      </c>
    </row>
    <row r="17" spans="1:4" x14ac:dyDescent="0.2">
      <c r="A17" s="1">
        <v>15</v>
      </c>
      <c r="B17">
        <v>15</v>
      </c>
      <c r="C17">
        <v>2710.0225270002102</v>
      </c>
      <c r="D17">
        <v>-117.749</v>
      </c>
    </row>
    <row r="18" spans="1:4" x14ac:dyDescent="0.2">
      <c r="A18" s="1">
        <v>16</v>
      </c>
      <c r="B18">
        <v>16</v>
      </c>
      <c r="C18">
        <v>2588.594930614956</v>
      </c>
      <c r="D18">
        <v>-125.10599999999999</v>
      </c>
    </row>
    <row r="19" spans="1:4" x14ac:dyDescent="0.2">
      <c r="A19" s="1">
        <v>17</v>
      </c>
      <c r="B19">
        <v>17</v>
      </c>
      <c r="C19">
        <v>2459.8098342297021</v>
      </c>
      <c r="D19">
        <v>-132.464</v>
      </c>
    </row>
    <row r="20" spans="1:4" x14ac:dyDescent="0.2">
      <c r="A20" s="1">
        <v>18</v>
      </c>
      <c r="B20">
        <v>18</v>
      </c>
      <c r="C20">
        <v>2323.6672378444482</v>
      </c>
      <c r="D20">
        <v>-139.821</v>
      </c>
    </row>
    <row r="21" spans="1:4" x14ac:dyDescent="0.2">
      <c r="A21" s="1">
        <v>19</v>
      </c>
      <c r="B21">
        <v>19</v>
      </c>
      <c r="C21">
        <v>2180.1671414591951</v>
      </c>
      <c r="D21">
        <v>-147.179</v>
      </c>
    </row>
    <row r="22" spans="1:4" x14ac:dyDescent="0.2">
      <c r="A22" s="1">
        <v>20</v>
      </c>
      <c r="B22">
        <v>20</v>
      </c>
      <c r="C22">
        <v>2029.3095450739411</v>
      </c>
      <c r="D22">
        <v>-154.536</v>
      </c>
    </row>
    <row r="23" spans="1:4" x14ac:dyDescent="0.2">
      <c r="A23" s="1">
        <v>21</v>
      </c>
      <c r="B23">
        <v>21</v>
      </c>
      <c r="C23">
        <v>1871.094448688687</v>
      </c>
      <c r="D23">
        <v>-161.89400000000001</v>
      </c>
    </row>
    <row r="24" spans="1:4" x14ac:dyDescent="0.2">
      <c r="A24" s="1">
        <v>22</v>
      </c>
      <c r="B24">
        <v>22</v>
      </c>
      <c r="C24">
        <v>1705.521852303433</v>
      </c>
      <c r="D24">
        <v>-169.251</v>
      </c>
    </row>
    <row r="25" spans="1:4" x14ac:dyDescent="0.2">
      <c r="A25" s="1">
        <v>23</v>
      </c>
      <c r="B25">
        <v>23</v>
      </c>
      <c r="C25">
        <v>1532.5917559181789</v>
      </c>
      <c r="D25">
        <v>-176.60900000000001</v>
      </c>
    </row>
    <row r="26" spans="1:4" x14ac:dyDescent="0.2">
      <c r="A26" s="1">
        <v>24</v>
      </c>
      <c r="B26">
        <v>24</v>
      </c>
      <c r="C26">
        <v>1352.304159532926</v>
      </c>
      <c r="D26">
        <v>-183.96600000000001</v>
      </c>
    </row>
    <row r="27" spans="1:4" x14ac:dyDescent="0.2">
      <c r="A27" s="1">
        <v>25</v>
      </c>
      <c r="B27">
        <v>25</v>
      </c>
      <c r="C27">
        <v>1164.659063147672</v>
      </c>
      <c r="D27">
        <v>-191.32400000000001</v>
      </c>
    </row>
    <row r="28" spans="1:4" x14ac:dyDescent="0.2">
      <c r="A28" s="1">
        <v>26</v>
      </c>
      <c r="B28">
        <v>26</v>
      </c>
      <c r="C28">
        <v>969.65646676241795</v>
      </c>
      <c r="D28">
        <v>-198.68100000000001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2021-07-25T16:41:04Z</dcterms:created>
  <dcterms:modified xsi:type="dcterms:W3CDTF">2021-07-26T00:45:44Z</dcterms:modified>
</cp:coreProperties>
</file>