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Thomas\"/>
    </mc:Choice>
  </mc:AlternateContent>
  <bookViews>
    <workbookView xWindow="0" yWindow="0" windowWidth="20490" windowHeight="7650" activeTab="2"/>
  </bookViews>
  <sheets>
    <sheet name="AAPL" sheetId="1" r:id="rId1"/>
    <sheet name="AMZN" sheetId="2" r:id="rId2"/>
    <sheet name="MSFT" sheetId="3" r:id="rId3"/>
    <sheet name="Q2" sheetId="4" r:id="rId4"/>
    <sheet name="Q3 and Q4" sheetId="5" r:id="rId5"/>
    <sheet name="Q5 and Q6" sheetId="6" r:id="rId6"/>
    <sheet name="Q7" sheetId="7" r:id="rId7"/>
  </sheets>
  <definedNames>
    <definedName name="solver_adj" localSheetId="4" hidden="1">'Q3 and Q4'!$Q$3:$Q$5</definedName>
    <definedName name="solver_adj" localSheetId="5" hidden="1">'Q5 and Q6'!$I$5:$J$5</definedName>
    <definedName name="solver_cvg" localSheetId="4" hidden="1">0.0001</definedName>
    <definedName name="solver_cvg" localSheetId="5" hidden="1">0.0001</definedName>
    <definedName name="solver_drv" localSheetId="4" hidden="1">1</definedName>
    <definedName name="solver_drv" localSheetId="5" hidden="1">1</definedName>
    <definedName name="solver_eng" localSheetId="4" hidden="1">1</definedName>
    <definedName name="solver_eng" localSheetId="5" hidden="1">1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lhs1" localSheetId="4" hidden="1">'Q3 and Q4'!$Q$3:$Q$5</definedName>
    <definedName name="solver_lhs1" localSheetId="5" hidden="1">'Q5 and Q6'!$I$5</definedName>
    <definedName name="solver_lhs2" localSheetId="4" hidden="1">'Q3 and Q4'!$R$3</definedName>
    <definedName name="solver_lhs2" localSheetId="5" hidden="1">'Q5 and Q6'!$I$5</definedName>
    <definedName name="solver_lhs3" localSheetId="4" hidden="1">'Q3 and Q4'!$Q$4</definedName>
    <definedName name="solver_lhs3" localSheetId="5" hidden="1">'Q5 and Q6'!$J$5</definedName>
    <definedName name="solver_lhs4" localSheetId="4" hidden="1">'Q3 and Q4'!$Q$5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2</definedName>
    <definedName name="solver_num" localSheetId="5" hidden="1">2</definedName>
    <definedName name="solver_nwt" localSheetId="4" hidden="1">1</definedName>
    <definedName name="solver_nwt" localSheetId="5" hidden="1">1</definedName>
    <definedName name="solver_opt" localSheetId="4" hidden="1">'Q3 and Q4'!$K$10</definedName>
    <definedName name="solver_opt" localSheetId="5" hidden="1">'Q5 and Q6'!$B$10</definedName>
    <definedName name="solver_pre" localSheetId="4" hidden="1">0.000001</definedName>
    <definedName name="solver_pre" localSheetId="5" hidden="1">0.000001</definedName>
    <definedName name="solver_rbv" localSheetId="4" hidden="1">1</definedName>
    <definedName name="solver_rbv" localSheetId="5" hidden="1">1</definedName>
    <definedName name="solver_rel1" localSheetId="4" hidden="1">3</definedName>
    <definedName name="solver_rel1" localSheetId="5" hidden="1">1</definedName>
    <definedName name="solver_rel2" localSheetId="4" hidden="1">2</definedName>
    <definedName name="solver_rel2" localSheetId="5" hidden="1">1</definedName>
    <definedName name="solver_rel3" localSheetId="4" hidden="1">1</definedName>
    <definedName name="solver_rel3" localSheetId="5" hidden="1">1</definedName>
    <definedName name="solver_rel4" localSheetId="4" hidden="1">1</definedName>
    <definedName name="solver_rhs1" localSheetId="4" hidden="1">0</definedName>
    <definedName name="solver_rhs1" localSheetId="5" hidden="1">1</definedName>
    <definedName name="solver_rhs2" localSheetId="4" hidden="1">1</definedName>
    <definedName name="solver_rhs2" localSheetId="5" hidden="1">1</definedName>
    <definedName name="solver_rhs3" localSheetId="4" hidden="1">1</definedName>
    <definedName name="solver_rhs3" localSheetId="5" hidden="1">1</definedName>
    <definedName name="solver_rhs4" localSheetId="4" hidden="1">1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1</definedName>
    <definedName name="solver_scl" localSheetId="5" hidden="1">1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2</definedName>
    <definedName name="solver_typ" localSheetId="5" hidden="1">1</definedName>
    <definedName name="solver_val" localSheetId="4" hidden="1">0</definedName>
    <definedName name="solver_val" localSheetId="5" hidden="1">0</definedName>
    <definedName name="solver_ver" localSheetId="4" hidden="1">3</definedName>
    <definedName name="solver_ver" localSheetId="5" hidden="1">3</definedName>
  </definedNames>
  <calcPr calcId="0"/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3" i="7"/>
  <c r="B4" i="7"/>
  <c r="B5" i="7"/>
  <c r="B6" i="7"/>
  <c r="B7" i="7"/>
  <c r="B8" i="7"/>
  <c r="B9" i="7"/>
  <c r="B3" i="7"/>
  <c r="B2" i="7"/>
  <c r="G125" i="1"/>
  <c r="B6" i="6"/>
  <c r="D5" i="6"/>
  <c r="E5" i="6"/>
  <c r="C5" i="6"/>
  <c r="A6" i="6"/>
  <c r="R3" i="5"/>
  <c r="J10" i="5"/>
  <c r="J11" i="5" s="1"/>
  <c r="M5" i="5"/>
  <c r="L4" i="5"/>
  <c r="K3" i="5"/>
  <c r="F5" i="6" l="1"/>
  <c r="B10" i="6" s="1"/>
  <c r="K10" i="5"/>
  <c r="Q3" i="4" l="1"/>
  <c r="R3" i="4"/>
  <c r="P3" i="4"/>
  <c r="N3" i="4"/>
  <c r="M3" i="4"/>
  <c r="L3" i="4"/>
  <c r="I2" i="3"/>
  <c r="I2" i="2"/>
  <c r="I2" i="1"/>
  <c r="H2" i="1"/>
  <c r="H2" i="2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2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2" i="1"/>
</calcChain>
</file>

<file path=xl/sharedStrings.xml><?xml version="1.0" encoding="utf-8"?>
<sst xmlns="http://schemas.openxmlformats.org/spreadsheetml/2006/main" count="77" uniqueCount="31">
  <si>
    <t>Date</t>
  </si>
  <si>
    <t>Close/Last</t>
  </si>
  <si>
    <t>Volume</t>
  </si>
  <si>
    <t>Open</t>
  </si>
  <si>
    <t>High</t>
  </si>
  <si>
    <t>Low</t>
  </si>
  <si>
    <t>AAPL</t>
  </si>
  <si>
    <t>AMZN</t>
  </si>
  <si>
    <t>MSFT</t>
  </si>
  <si>
    <t>Daily Return</t>
  </si>
  <si>
    <t>Daily Returns</t>
  </si>
  <si>
    <t>Daily Volatility</t>
  </si>
  <si>
    <t>Volatility</t>
  </si>
  <si>
    <t>CAGR</t>
  </si>
  <si>
    <t>Annualized Volatility</t>
  </si>
  <si>
    <t>Portfolio Weights</t>
  </si>
  <si>
    <t>Covariance Matrixes</t>
  </si>
  <si>
    <t>Portfolio Variance</t>
  </si>
  <si>
    <t>Portfolio Volatility</t>
  </si>
  <si>
    <t>Total</t>
  </si>
  <si>
    <t>Risk free-rate</t>
  </si>
  <si>
    <t>Expected Daily Returns</t>
  </si>
  <si>
    <t>Covariance</t>
  </si>
  <si>
    <t>Daily Risk free rate</t>
  </si>
  <si>
    <t>Sharpe Ratio</t>
  </si>
  <si>
    <t>Portfolio Returns</t>
  </si>
  <si>
    <t>Stock Weights</t>
  </si>
  <si>
    <t>Tangency</t>
  </si>
  <si>
    <t>Weight in Risky</t>
  </si>
  <si>
    <t>Return (Rc)</t>
  </si>
  <si>
    <t>Risky (σc)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</si>
</sst>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&quot;$&quot;#,##0.0000_);[Red]\(&quot;$&quot;#,##0.0000\)"/>
    <numFmt numFmtId="166" formatCode="&quot;$&quot;#,##0.00000_);[Red]\(&quot;$&quot;#,##0.00000\)"/>
    <numFmt numFmtId="170" formatCode="0.0000"/>
    <numFmt numFmtId="171" formatCode="0.00000"/>
    <numFmt numFmtId="181" formatCode="0.00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8" fontId="0" fillId="0" borderId="0" xfId="0" applyNumberFormat="1"/>
    <xf numFmtId="0" fontId="16" fillId="0" borderId="0" xfId="0" applyFont="1"/>
    <xf numFmtId="0" fontId="16" fillId="33" borderId="0" xfId="0" applyFont="1" applyFill="1"/>
    <xf numFmtId="166" fontId="0" fillId="33" borderId="0" xfId="0" applyNumberFormat="1" applyFill="1"/>
    <xf numFmtId="165" fontId="0" fillId="0" borderId="0" xfId="0" applyNumberFormat="1"/>
    <xf numFmtId="166" fontId="0" fillId="0" borderId="0" xfId="0" applyNumberFormat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2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181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'Q2'!$A$2:$A$124</c:f>
              <c:numCache>
                <c:formatCode>m/d/yyyy</c:formatCode>
                <c:ptCount val="123"/>
                <c:pt idx="0">
                  <c:v>45807</c:v>
                </c:pt>
                <c:pt idx="1">
                  <c:v>45806</c:v>
                </c:pt>
                <c:pt idx="2">
                  <c:v>45805</c:v>
                </c:pt>
                <c:pt idx="3">
                  <c:v>45804</c:v>
                </c:pt>
                <c:pt idx="4">
                  <c:v>45800</c:v>
                </c:pt>
                <c:pt idx="5">
                  <c:v>45799</c:v>
                </c:pt>
                <c:pt idx="6">
                  <c:v>45798</c:v>
                </c:pt>
                <c:pt idx="7">
                  <c:v>45797</c:v>
                </c:pt>
                <c:pt idx="8">
                  <c:v>45796</c:v>
                </c:pt>
                <c:pt idx="9">
                  <c:v>45793</c:v>
                </c:pt>
                <c:pt idx="10">
                  <c:v>45792</c:v>
                </c:pt>
                <c:pt idx="11">
                  <c:v>45791</c:v>
                </c:pt>
                <c:pt idx="12">
                  <c:v>45790</c:v>
                </c:pt>
                <c:pt idx="13">
                  <c:v>45789</c:v>
                </c:pt>
                <c:pt idx="14">
                  <c:v>45786</c:v>
                </c:pt>
                <c:pt idx="15">
                  <c:v>45785</c:v>
                </c:pt>
                <c:pt idx="16">
                  <c:v>45784</c:v>
                </c:pt>
                <c:pt idx="17">
                  <c:v>45783</c:v>
                </c:pt>
                <c:pt idx="18">
                  <c:v>45782</c:v>
                </c:pt>
                <c:pt idx="19">
                  <c:v>45779</c:v>
                </c:pt>
                <c:pt idx="20">
                  <c:v>45778</c:v>
                </c:pt>
                <c:pt idx="21">
                  <c:v>45777</c:v>
                </c:pt>
                <c:pt idx="22">
                  <c:v>45776</c:v>
                </c:pt>
                <c:pt idx="23">
                  <c:v>45775</c:v>
                </c:pt>
                <c:pt idx="24">
                  <c:v>45772</c:v>
                </c:pt>
                <c:pt idx="25">
                  <c:v>45771</c:v>
                </c:pt>
                <c:pt idx="26">
                  <c:v>45770</c:v>
                </c:pt>
                <c:pt idx="27">
                  <c:v>45769</c:v>
                </c:pt>
                <c:pt idx="28">
                  <c:v>45768</c:v>
                </c:pt>
                <c:pt idx="29">
                  <c:v>45764</c:v>
                </c:pt>
                <c:pt idx="30">
                  <c:v>45763</c:v>
                </c:pt>
                <c:pt idx="31">
                  <c:v>45762</c:v>
                </c:pt>
                <c:pt idx="32">
                  <c:v>45761</c:v>
                </c:pt>
                <c:pt idx="33">
                  <c:v>45758</c:v>
                </c:pt>
                <c:pt idx="34">
                  <c:v>45757</c:v>
                </c:pt>
                <c:pt idx="35">
                  <c:v>45756</c:v>
                </c:pt>
                <c:pt idx="36">
                  <c:v>45755</c:v>
                </c:pt>
                <c:pt idx="37">
                  <c:v>45754</c:v>
                </c:pt>
                <c:pt idx="38">
                  <c:v>45751</c:v>
                </c:pt>
                <c:pt idx="39">
                  <c:v>45750</c:v>
                </c:pt>
                <c:pt idx="40">
                  <c:v>45749</c:v>
                </c:pt>
                <c:pt idx="41">
                  <c:v>45748</c:v>
                </c:pt>
                <c:pt idx="42">
                  <c:v>45747</c:v>
                </c:pt>
                <c:pt idx="43">
                  <c:v>45744</c:v>
                </c:pt>
                <c:pt idx="44">
                  <c:v>45743</c:v>
                </c:pt>
                <c:pt idx="45">
                  <c:v>45742</c:v>
                </c:pt>
                <c:pt idx="46">
                  <c:v>45741</c:v>
                </c:pt>
                <c:pt idx="47">
                  <c:v>45740</c:v>
                </c:pt>
                <c:pt idx="48">
                  <c:v>45737</c:v>
                </c:pt>
                <c:pt idx="49">
                  <c:v>45736</c:v>
                </c:pt>
                <c:pt idx="50">
                  <c:v>45735</c:v>
                </c:pt>
                <c:pt idx="51">
                  <c:v>45734</c:v>
                </c:pt>
                <c:pt idx="52">
                  <c:v>45733</c:v>
                </c:pt>
                <c:pt idx="53">
                  <c:v>45730</c:v>
                </c:pt>
                <c:pt idx="54">
                  <c:v>45729</c:v>
                </c:pt>
                <c:pt idx="55">
                  <c:v>45728</c:v>
                </c:pt>
                <c:pt idx="56">
                  <c:v>45727</c:v>
                </c:pt>
                <c:pt idx="57">
                  <c:v>45726</c:v>
                </c:pt>
                <c:pt idx="58">
                  <c:v>45723</c:v>
                </c:pt>
                <c:pt idx="59">
                  <c:v>45722</c:v>
                </c:pt>
                <c:pt idx="60">
                  <c:v>45721</c:v>
                </c:pt>
                <c:pt idx="61">
                  <c:v>45720</c:v>
                </c:pt>
                <c:pt idx="62">
                  <c:v>45719</c:v>
                </c:pt>
                <c:pt idx="63">
                  <c:v>45716</c:v>
                </c:pt>
                <c:pt idx="64">
                  <c:v>45715</c:v>
                </c:pt>
                <c:pt idx="65">
                  <c:v>45714</c:v>
                </c:pt>
                <c:pt idx="66">
                  <c:v>45713</c:v>
                </c:pt>
                <c:pt idx="67">
                  <c:v>45712</c:v>
                </c:pt>
                <c:pt idx="68">
                  <c:v>45709</c:v>
                </c:pt>
                <c:pt idx="69">
                  <c:v>45708</c:v>
                </c:pt>
                <c:pt idx="70">
                  <c:v>45707</c:v>
                </c:pt>
                <c:pt idx="71">
                  <c:v>45706</c:v>
                </c:pt>
                <c:pt idx="72">
                  <c:v>45702</c:v>
                </c:pt>
                <c:pt idx="73">
                  <c:v>45701</c:v>
                </c:pt>
                <c:pt idx="74">
                  <c:v>45700</c:v>
                </c:pt>
                <c:pt idx="75">
                  <c:v>45699</c:v>
                </c:pt>
                <c:pt idx="76">
                  <c:v>45698</c:v>
                </c:pt>
                <c:pt idx="77">
                  <c:v>45695</c:v>
                </c:pt>
                <c:pt idx="78">
                  <c:v>45694</c:v>
                </c:pt>
                <c:pt idx="79">
                  <c:v>45693</c:v>
                </c:pt>
                <c:pt idx="80">
                  <c:v>45692</c:v>
                </c:pt>
                <c:pt idx="81">
                  <c:v>45691</c:v>
                </c:pt>
                <c:pt idx="82">
                  <c:v>45688</c:v>
                </c:pt>
                <c:pt idx="83">
                  <c:v>45687</c:v>
                </c:pt>
                <c:pt idx="84">
                  <c:v>45686</c:v>
                </c:pt>
                <c:pt idx="85">
                  <c:v>45685</c:v>
                </c:pt>
                <c:pt idx="86">
                  <c:v>45684</c:v>
                </c:pt>
                <c:pt idx="87">
                  <c:v>45681</c:v>
                </c:pt>
                <c:pt idx="88">
                  <c:v>45680</c:v>
                </c:pt>
                <c:pt idx="89">
                  <c:v>45679</c:v>
                </c:pt>
                <c:pt idx="90">
                  <c:v>45678</c:v>
                </c:pt>
                <c:pt idx="91">
                  <c:v>45674</c:v>
                </c:pt>
                <c:pt idx="92">
                  <c:v>45673</c:v>
                </c:pt>
                <c:pt idx="93">
                  <c:v>45672</c:v>
                </c:pt>
                <c:pt idx="94">
                  <c:v>45671</c:v>
                </c:pt>
                <c:pt idx="95">
                  <c:v>45670</c:v>
                </c:pt>
                <c:pt idx="96">
                  <c:v>45667</c:v>
                </c:pt>
                <c:pt idx="97">
                  <c:v>45665</c:v>
                </c:pt>
                <c:pt idx="98">
                  <c:v>45664</c:v>
                </c:pt>
                <c:pt idx="99">
                  <c:v>45663</c:v>
                </c:pt>
                <c:pt idx="100">
                  <c:v>45660</c:v>
                </c:pt>
                <c:pt idx="101">
                  <c:v>45659</c:v>
                </c:pt>
                <c:pt idx="102">
                  <c:v>45657</c:v>
                </c:pt>
                <c:pt idx="103">
                  <c:v>45656</c:v>
                </c:pt>
                <c:pt idx="104">
                  <c:v>45653</c:v>
                </c:pt>
                <c:pt idx="105">
                  <c:v>45652</c:v>
                </c:pt>
                <c:pt idx="106">
                  <c:v>45650</c:v>
                </c:pt>
                <c:pt idx="107">
                  <c:v>45649</c:v>
                </c:pt>
                <c:pt idx="108">
                  <c:v>45646</c:v>
                </c:pt>
                <c:pt idx="109">
                  <c:v>45645</c:v>
                </c:pt>
                <c:pt idx="110">
                  <c:v>45644</c:v>
                </c:pt>
                <c:pt idx="111">
                  <c:v>45643</c:v>
                </c:pt>
                <c:pt idx="112">
                  <c:v>45642</c:v>
                </c:pt>
                <c:pt idx="113">
                  <c:v>45639</c:v>
                </c:pt>
                <c:pt idx="114">
                  <c:v>45638</c:v>
                </c:pt>
                <c:pt idx="115">
                  <c:v>45637</c:v>
                </c:pt>
                <c:pt idx="116">
                  <c:v>45636</c:v>
                </c:pt>
                <c:pt idx="117">
                  <c:v>45635</c:v>
                </c:pt>
                <c:pt idx="118">
                  <c:v>45632</c:v>
                </c:pt>
                <c:pt idx="119">
                  <c:v>45631</c:v>
                </c:pt>
                <c:pt idx="120">
                  <c:v>45630</c:v>
                </c:pt>
                <c:pt idx="121">
                  <c:v>45629</c:v>
                </c:pt>
                <c:pt idx="122">
                  <c:v>45628</c:v>
                </c:pt>
              </c:numCache>
            </c:numRef>
          </c:cat>
          <c:val>
            <c:numRef>
              <c:f>'Q2'!$B$2:$B$124</c:f>
              <c:numCache>
                <c:formatCode>0.00000</c:formatCode>
                <c:ptCount val="123"/>
                <c:pt idx="0">
                  <c:v>4.4910255124638023E-3</c:v>
                </c:pt>
                <c:pt idx="1">
                  <c:v>-2.3478293373554809E-3</c:v>
                </c:pt>
                <c:pt idx="2">
                  <c:v>1.0483489465745394E-3</c:v>
                </c:pt>
                <c:pt idx="3">
                  <c:v>2.4983599431202347E-2</c:v>
                </c:pt>
                <c:pt idx="4">
                  <c:v>-3.0711134574654807E-2</c:v>
                </c:pt>
                <c:pt idx="5">
                  <c:v>-3.6187919030965495E-3</c:v>
                </c:pt>
                <c:pt idx="6">
                  <c:v>-2.3329093219500632E-2</c:v>
                </c:pt>
                <c:pt idx="7">
                  <c:v>-9.2388300304947473E-3</c:v>
                </c:pt>
                <c:pt idx="8">
                  <c:v>-1.1808536414863721E-2</c:v>
                </c:pt>
                <c:pt idx="9">
                  <c:v>-8.9896152348143657E-4</c:v>
                </c:pt>
                <c:pt idx="10">
                  <c:v>-4.1531042752048983E-3</c:v>
                </c:pt>
                <c:pt idx="11">
                  <c:v>-2.8218050046047607E-3</c:v>
                </c:pt>
                <c:pt idx="12">
                  <c:v>1.0101095986503919E-2</c:v>
                </c:pt>
                <c:pt idx="13">
                  <c:v>5.9922155002815725E-2</c:v>
                </c:pt>
                <c:pt idx="14">
                  <c:v>5.2522720610924155E-3</c:v>
                </c:pt>
                <c:pt idx="15">
                  <c:v>6.298593485377273E-3</c:v>
                </c:pt>
                <c:pt idx="16">
                  <c:v>-1.1450120029559962E-2</c:v>
                </c:pt>
                <c:pt idx="17">
                  <c:v>-1.9124313830772783E-3</c:v>
                </c:pt>
                <c:pt idx="18">
                  <c:v>-3.19639323274125E-2</c:v>
                </c:pt>
                <c:pt idx="19">
                  <c:v>-3.8077545329833914E-2</c:v>
                </c:pt>
                <c:pt idx="20">
                  <c:v>3.8513973679298731E-3</c:v>
                </c:pt>
                <c:pt idx="21">
                  <c:v>6.0890891684208118E-3</c:v>
                </c:pt>
                <c:pt idx="22">
                  <c:v>5.0789239354215587E-3</c:v>
                </c:pt>
                <c:pt idx="23">
                  <c:v>4.1009069917952523E-3</c:v>
                </c:pt>
                <c:pt idx="24">
                  <c:v>4.3577226867250411E-3</c:v>
                </c:pt>
                <c:pt idx="25">
                  <c:v>1.8258492064582833E-2</c:v>
                </c:pt>
                <c:pt idx="26">
                  <c:v>2.4040332702537383E-2</c:v>
                </c:pt>
                <c:pt idx="27">
                  <c:v>3.3497659809647508E-2</c:v>
                </c:pt>
                <c:pt idx="28">
                  <c:v>-1.9583339736215177E-2</c:v>
                </c:pt>
                <c:pt idx="29">
                  <c:v>1.385325669086682E-2</c:v>
                </c:pt>
                <c:pt idx="30">
                  <c:v>-3.9711582595827098E-2</c:v>
                </c:pt>
                <c:pt idx="31">
                  <c:v>-1.8781204551920384E-3</c:v>
                </c:pt>
                <c:pt idx="32">
                  <c:v>2.1814327465264516E-2</c:v>
                </c:pt>
                <c:pt idx="33">
                  <c:v>3.9792160778898779E-2</c:v>
                </c:pt>
                <c:pt idx="34">
                  <c:v>-4.3318612796154309E-2</c:v>
                </c:pt>
                <c:pt idx="35">
                  <c:v>0.14261741087192081</c:v>
                </c:pt>
                <c:pt idx="36">
                  <c:v>-5.1101882959704026E-2</c:v>
                </c:pt>
                <c:pt idx="37">
                  <c:v>-3.7425955653188146E-2</c:v>
                </c:pt>
                <c:pt idx="38">
                  <c:v>-7.5680302500250957E-2</c:v>
                </c:pt>
                <c:pt idx="39">
                  <c:v>-9.7013357916483689E-2</c:v>
                </c:pt>
                <c:pt idx="40">
                  <c:v>3.1314331753118378E-3</c:v>
                </c:pt>
                <c:pt idx="41">
                  <c:v>4.7606305665627204E-3</c:v>
                </c:pt>
                <c:pt idx="42">
                  <c:v>1.9226554118956955E-2</c:v>
                </c:pt>
                <c:pt idx="43">
                  <c:v>-2.693994273640031E-2</c:v>
                </c:pt>
                <c:pt idx="44">
                  <c:v>1.041816419239041E-2</c:v>
                </c:pt>
                <c:pt idx="45">
                  <c:v>-9.9713366603807335E-3</c:v>
                </c:pt>
                <c:pt idx="46">
                  <c:v>1.3589122001844327E-2</c:v>
                </c:pt>
                <c:pt idx="47">
                  <c:v>1.1207406602134005E-2</c:v>
                </c:pt>
                <c:pt idx="48">
                  <c:v>1.9289632955349155E-2</c:v>
                </c:pt>
                <c:pt idx="49">
                  <c:v>-5.3104890255818429E-3</c:v>
                </c:pt>
                <c:pt idx="50">
                  <c:v>1.1917978094765389E-2</c:v>
                </c:pt>
                <c:pt idx="51">
                  <c:v>-6.1403084953978448E-3</c:v>
                </c:pt>
                <c:pt idx="52">
                  <c:v>2.3860218576188547E-3</c:v>
                </c:pt>
                <c:pt idx="53">
                  <c:v>1.8007434149081746E-2</c:v>
                </c:pt>
                <c:pt idx="54">
                  <c:v>-3.4222624379153584E-2</c:v>
                </c:pt>
                <c:pt idx="55">
                  <c:v>-1.7633274021539299E-2</c:v>
                </c:pt>
                <c:pt idx="56">
                  <c:v>-2.9623865022754978E-2</c:v>
                </c:pt>
                <c:pt idx="57">
                  <c:v>-4.9694073639167571E-2</c:v>
                </c:pt>
                <c:pt idx="58">
                  <c:v>1.5767611658897701E-2</c:v>
                </c:pt>
                <c:pt idx="59">
                  <c:v>-1.740718379554715E-3</c:v>
                </c:pt>
                <c:pt idx="60">
                  <c:v>-8.0564806019855866E-4</c:v>
                </c:pt>
                <c:pt idx="61">
                  <c:v>-8.8615652893341244E-3</c:v>
                </c:pt>
                <c:pt idx="62">
                  <c:v>-1.5879634323246551E-2</c:v>
                </c:pt>
                <c:pt idx="63">
                  <c:v>1.8951187029484631E-2</c:v>
                </c:pt>
                <c:pt idx="64">
                  <c:v>-1.2812636024009335E-2</c:v>
                </c:pt>
                <c:pt idx="65">
                  <c:v>-2.7412467370684025E-2</c:v>
                </c:pt>
                <c:pt idx="66">
                  <c:v>-2.4284615815310331E-4</c:v>
                </c:pt>
                <c:pt idx="67">
                  <c:v>6.2925205093107527E-3</c:v>
                </c:pt>
                <c:pt idx="68">
                  <c:v>-1.1396476466492649E-3</c:v>
                </c:pt>
                <c:pt idx="69">
                  <c:v>3.9127826565687213E-3</c:v>
                </c:pt>
                <c:pt idx="70">
                  <c:v>1.6348554750960618E-3</c:v>
                </c:pt>
                <c:pt idx="71">
                  <c:v>-5.3162125283384893E-4</c:v>
                </c:pt>
                <c:pt idx="72">
                  <c:v>1.2630534273072785E-2</c:v>
                </c:pt>
                <c:pt idx="73">
                  <c:v>1.9482221545508639E-2</c:v>
                </c:pt>
                <c:pt idx="74">
                  <c:v>1.810524652359782E-2</c:v>
                </c:pt>
                <c:pt idx="75">
                  <c:v>2.1596859130101596E-2</c:v>
                </c:pt>
                <c:pt idx="76">
                  <c:v>8.7858021493861051E-5</c:v>
                </c:pt>
                <c:pt idx="77">
                  <c:v>-2.4260710332889599E-2</c:v>
                </c:pt>
                <c:pt idx="78">
                  <c:v>3.2210296482183117E-3</c:v>
                </c:pt>
                <c:pt idx="79">
                  <c:v>-1.4185314133143574E-3</c:v>
                </c:pt>
                <c:pt idx="80">
                  <c:v>2.0790228215525564E-2</c:v>
                </c:pt>
                <c:pt idx="81">
                  <c:v>-3.4442317383852845E-2</c:v>
                </c:pt>
                <c:pt idx="82">
                  <c:v>-6.714694035086833E-3</c:v>
                </c:pt>
                <c:pt idx="83">
                  <c:v>-7.4221957254156003E-3</c:v>
                </c:pt>
                <c:pt idx="84">
                  <c:v>4.6061804148975023E-3</c:v>
                </c:pt>
                <c:pt idx="85">
                  <c:v>3.5892086430602384E-2</c:v>
                </c:pt>
                <c:pt idx="86">
                  <c:v>3.1285690523568978E-2</c:v>
                </c:pt>
                <c:pt idx="87">
                  <c:v>-3.9423041829985839E-3</c:v>
                </c:pt>
                <c:pt idx="88">
                  <c:v>-7.5979355149053557E-4</c:v>
                </c:pt>
                <c:pt idx="89">
                  <c:v>5.3307179338975266E-3</c:v>
                </c:pt>
                <c:pt idx="90">
                  <c:v>-3.2436231402883438E-2</c:v>
                </c:pt>
                <c:pt idx="91">
                  <c:v>7.5070184950648353E-3</c:v>
                </c:pt>
                <c:pt idx="92">
                  <c:v>-4.1238975826963314E-2</c:v>
                </c:pt>
                <c:pt idx="93">
                  <c:v>1.9484857132124001E-2</c:v>
                </c:pt>
                <c:pt idx="94">
                  <c:v>-4.7896088825642048E-3</c:v>
                </c:pt>
                <c:pt idx="95">
                  <c:v>-1.0397971666903203E-2</c:v>
                </c:pt>
                <c:pt idx="96">
                  <c:v>-2.4399083362794845E-2</c:v>
                </c:pt>
                <c:pt idx="97">
                  <c:v>2.0209942743203797E-3</c:v>
                </c:pt>
                <c:pt idx="98">
                  <c:v>-1.1453092086491822E-2</c:v>
                </c:pt>
                <c:pt idx="99">
                  <c:v>6.7163820337442027E-3</c:v>
                </c:pt>
                <c:pt idx="100">
                  <c:v>-2.0114536450788353E-3</c:v>
                </c:pt>
                <c:pt idx="101">
                  <c:v>-2.6586226084739983E-2</c:v>
                </c:pt>
                <c:pt idx="102">
                  <c:v>-7.0829152900175382E-3</c:v>
                </c:pt>
                <c:pt idx="103">
                  <c:v>-1.3352174576538492E-2</c:v>
                </c:pt>
                <c:pt idx="104">
                  <c:v>-1.3330680688083499E-2</c:v>
                </c:pt>
                <c:pt idx="105">
                  <c:v>3.1708003828989626E-3</c:v>
                </c:pt>
                <c:pt idx="106">
                  <c:v>1.1412669882966294E-2</c:v>
                </c:pt>
                <c:pt idx="107">
                  <c:v>3.0602660418225774E-3</c:v>
                </c:pt>
                <c:pt idx="108">
                  <c:v>1.8640977623199214E-2</c:v>
                </c:pt>
                <c:pt idx="109">
                  <c:v>6.9902261174959015E-3</c:v>
                </c:pt>
                <c:pt idx="110">
                  <c:v>-2.1654585708258262E-2</c:v>
                </c:pt>
                <c:pt idx="111">
                  <c:v>9.6726354705936723E-3</c:v>
                </c:pt>
                <c:pt idx="112">
                  <c:v>1.1659486612797755E-2</c:v>
                </c:pt>
                <c:pt idx="113">
                  <c:v>6.8535953820605803E-4</c:v>
                </c:pt>
                <c:pt idx="114">
                  <c:v>5.9460181251939897E-3</c:v>
                </c:pt>
                <c:pt idx="115">
                  <c:v>-5.1794717822105452E-3</c:v>
                </c:pt>
                <c:pt idx="116">
                  <c:v>4.1252181771443009E-3</c:v>
                </c:pt>
                <c:pt idx="117">
                  <c:v>1.5972888051357558E-2</c:v>
                </c:pt>
                <c:pt idx="118">
                  <c:v>-8.2324858522934052E-4</c:v>
                </c:pt>
                <c:pt idx="119">
                  <c:v>1.2344409027086238E-4</c:v>
                </c:pt>
                <c:pt idx="120">
                  <c:v>1.4825189059665656E-3</c:v>
                </c:pt>
                <c:pt idx="121">
                  <c:v>1.269094670795666E-2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B-4CE4-A75F-9E48DD88C096}"/>
            </c:ext>
          </c:extLst>
        </c:ser>
        <c:ser>
          <c:idx val="1"/>
          <c:order val="1"/>
          <c:tx>
            <c:strRef>
              <c:f>'Q2'!$C$1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'Q2'!$A$2:$A$124</c:f>
              <c:numCache>
                <c:formatCode>m/d/yyyy</c:formatCode>
                <c:ptCount val="123"/>
                <c:pt idx="0">
                  <c:v>45807</c:v>
                </c:pt>
                <c:pt idx="1">
                  <c:v>45806</c:v>
                </c:pt>
                <c:pt idx="2">
                  <c:v>45805</c:v>
                </c:pt>
                <c:pt idx="3">
                  <c:v>45804</c:v>
                </c:pt>
                <c:pt idx="4">
                  <c:v>45800</c:v>
                </c:pt>
                <c:pt idx="5">
                  <c:v>45799</c:v>
                </c:pt>
                <c:pt idx="6">
                  <c:v>45798</c:v>
                </c:pt>
                <c:pt idx="7">
                  <c:v>45797</c:v>
                </c:pt>
                <c:pt idx="8">
                  <c:v>45796</c:v>
                </c:pt>
                <c:pt idx="9">
                  <c:v>45793</c:v>
                </c:pt>
                <c:pt idx="10">
                  <c:v>45792</c:v>
                </c:pt>
                <c:pt idx="11">
                  <c:v>45791</c:v>
                </c:pt>
                <c:pt idx="12">
                  <c:v>45790</c:v>
                </c:pt>
                <c:pt idx="13">
                  <c:v>45789</c:v>
                </c:pt>
                <c:pt idx="14">
                  <c:v>45786</c:v>
                </c:pt>
                <c:pt idx="15">
                  <c:v>45785</c:v>
                </c:pt>
                <c:pt idx="16">
                  <c:v>45784</c:v>
                </c:pt>
                <c:pt idx="17">
                  <c:v>45783</c:v>
                </c:pt>
                <c:pt idx="18">
                  <c:v>45782</c:v>
                </c:pt>
                <c:pt idx="19">
                  <c:v>45779</c:v>
                </c:pt>
                <c:pt idx="20">
                  <c:v>45778</c:v>
                </c:pt>
                <c:pt idx="21">
                  <c:v>45777</c:v>
                </c:pt>
                <c:pt idx="22">
                  <c:v>45776</c:v>
                </c:pt>
                <c:pt idx="23">
                  <c:v>45775</c:v>
                </c:pt>
                <c:pt idx="24">
                  <c:v>45772</c:v>
                </c:pt>
                <c:pt idx="25">
                  <c:v>45771</c:v>
                </c:pt>
                <c:pt idx="26">
                  <c:v>45770</c:v>
                </c:pt>
                <c:pt idx="27">
                  <c:v>45769</c:v>
                </c:pt>
                <c:pt idx="28">
                  <c:v>45768</c:v>
                </c:pt>
                <c:pt idx="29">
                  <c:v>45764</c:v>
                </c:pt>
                <c:pt idx="30">
                  <c:v>45763</c:v>
                </c:pt>
                <c:pt idx="31">
                  <c:v>45762</c:v>
                </c:pt>
                <c:pt idx="32">
                  <c:v>45761</c:v>
                </c:pt>
                <c:pt idx="33">
                  <c:v>45758</c:v>
                </c:pt>
                <c:pt idx="34">
                  <c:v>45757</c:v>
                </c:pt>
                <c:pt idx="35">
                  <c:v>45756</c:v>
                </c:pt>
                <c:pt idx="36">
                  <c:v>45755</c:v>
                </c:pt>
                <c:pt idx="37">
                  <c:v>45754</c:v>
                </c:pt>
                <c:pt idx="38">
                  <c:v>45751</c:v>
                </c:pt>
                <c:pt idx="39">
                  <c:v>45750</c:v>
                </c:pt>
                <c:pt idx="40">
                  <c:v>45749</c:v>
                </c:pt>
                <c:pt idx="41">
                  <c:v>45748</c:v>
                </c:pt>
                <c:pt idx="42">
                  <c:v>45747</c:v>
                </c:pt>
                <c:pt idx="43">
                  <c:v>45744</c:v>
                </c:pt>
                <c:pt idx="44">
                  <c:v>45743</c:v>
                </c:pt>
                <c:pt idx="45">
                  <c:v>45742</c:v>
                </c:pt>
                <c:pt idx="46">
                  <c:v>45741</c:v>
                </c:pt>
                <c:pt idx="47">
                  <c:v>45740</c:v>
                </c:pt>
                <c:pt idx="48">
                  <c:v>45737</c:v>
                </c:pt>
                <c:pt idx="49">
                  <c:v>45736</c:v>
                </c:pt>
                <c:pt idx="50">
                  <c:v>45735</c:v>
                </c:pt>
                <c:pt idx="51">
                  <c:v>45734</c:v>
                </c:pt>
                <c:pt idx="52">
                  <c:v>45733</c:v>
                </c:pt>
                <c:pt idx="53">
                  <c:v>45730</c:v>
                </c:pt>
                <c:pt idx="54">
                  <c:v>45729</c:v>
                </c:pt>
                <c:pt idx="55">
                  <c:v>45728</c:v>
                </c:pt>
                <c:pt idx="56">
                  <c:v>45727</c:v>
                </c:pt>
                <c:pt idx="57">
                  <c:v>45726</c:v>
                </c:pt>
                <c:pt idx="58">
                  <c:v>45723</c:v>
                </c:pt>
                <c:pt idx="59">
                  <c:v>45722</c:v>
                </c:pt>
                <c:pt idx="60">
                  <c:v>45721</c:v>
                </c:pt>
                <c:pt idx="61">
                  <c:v>45720</c:v>
                </c:pt>
                <c:pt idx="62">
                  <c:v>45719</c:v>
                </c:pt>
                <c:pt idx="63">
                  <c:v>45716</c:v>
                </c:pt>
                <c:pt idx="64">
                  <c:v>45715</c:v>
                </c:pt>
                <c:pt idx="65">
                  <c:v>45714</c:v>
                </c:pt>
                <c:pt idx="66">
                  <c:v>45713</c:v>
                </c:pt>
                <c:pt idx="67">
                  <c:v>45712</c:v>
                </c:pt>
                <c:pt idx="68">
                  <c:v>45709</c:v>
                </c:pt>
                <c:pt idx="69">
                  <c:v>45708</c:v>
                </c:pt>
                <c:pt idx="70">
                  <c:v>45707</c:v>
                </c:pt>
                <c:pt idx="71">
                  <c:v>45706</c:v>
                </c:pt>
                <c:pt idx="72">
                  <c:v>45702</c:v>
                </c:pt>
                <c:pt idx="73">
                  <c:v>45701</c:v>
                </c:pt>
                <c:pt idx="74">
                  <c:v>45700</c:v>
                </c:pt>
                <c:pt idx="75">
                  <c:v>45699</c:v>
                </c:pt>
                <c:pt idx="76">
                  <c:v>45698</c:v>
                </c:pt>
                <c:pt idx="77">
                  <c:v>45695</c:v>
                </c:pt>
                <c:pt idx="78">
                  <c:v>45694</c:v>
                </c:pt>
                <c:pt idx="79">
                  <c:v>45693</c:v>
                </c:pt>
                <c:pt idx="80">
                  <c:v>45692</c:v>
                </c:pt>
                <c:pt idx="81">
                  <c:v>45691</c:v>
                </c:pt>
                <c:pt idx="82">
                  <c:v>45688</c:v>
                </c:pt>
                <c:pt idx="83">
                  <c:v>45687</c:v>
                </c:pt>
                <c:pt idx="84">
                  <c:v>45686</c:v>
                </c:pt>
                <c:pt idx="85">
                  <c:v>45685</c:v>
                </c:pt>
                <c:pt idx="86">
                  <c:v>45684</c:v>
                </c:pt>
                <c:pt idx="87">
                  <c:v>45681</c:v>
                </c:pt>
                <c:pt idx="88">
                  <c:v>45680</c:v>
                </c:pt>
                <c:pt idx="89">
                  <c:v>45679</c:v>
                </c:pt>
                <c:pt idx="90">
                  <c:v>45678</c:v>
                </c:pt>
                <c:pt idx="91">
                  <c:v>45674</c:v>
                </c:pt>
                <c:pt idx="92">
                  <c:v>45673</c:v>
                </c:pt>
                <c:pt idx="93">
                  <c:v>45672</c:v>
                </c:pt>
                <c:pt idx="94">
                  <c:v>45671</c:v>
                </c:pt>
                <c:pt idx="95">
                  <c:v>45670</c:v>
                </c:pt>
                <c:pt idx="96">
                  <c:v>45667</c:v>
                </c:pt>
                <c:pt idx="97">
                  <c:v>45665</c:v>
                </c:pt>
                <c:pt idx="98">
                  <c:v>45664</c:v>
                </c:pt>
                <c:pt idx="99">
                  <c:v>45663</c:v>
                </c:pt>
                <c:pt idx="100">
                  <c:v>45660</c:v>
                </c:pt>
                <c:pt idx="101">
                  <c:v>45659</c:v>
                </c:pt>
                <c:pt idx="102">
                  <c:v>45657</c:v>
                </c:pt>
                <c:pt idx="103">
                  <c:v>45656</c:v>
                </c:pt>
                <c:pt idx="104">
                  <c:v>45653</c:v>
                </c:pt>
                <c:pt idx="105">
                  <c:v>45652</c:v>
                </c:pt>
                <c:pt idx="106">
                  <c:v>45650</c:v>
                </c:pt>
                <c:pt idx="107">
                  <c:v>45649</c:v>
                </c:pt>
                <c:pt idx="108">
                  <c:v>45646</c:v>
                </c:pt>
                <c:pt idx="109">
                  <c:v>45645</c:v>
                </c:pt>
                <c:pt idx="110">
                  <c:v>45644</c:v>
                </c:pt>
                <c:pt idx="111">
                  <c:v>45643</c:v>
                </c:pt>
                <c:pt idx="112">
                  <c:v>45642</c:v>
                </c:pt>
                <c:pt idx="113">
                  <c:v>45639</c:v>
                </c:pt>
                <c:pt idx="114">
                  <c:v>45638</c:v>
                </c:pt>
                <c:pt idx="115">
                  <c:v>45637</c:v>
                </c:pt>
                <c:pt idx="116">
                  <c:v>45636</c:v>
                </c:pt>
                <c:pt idx="117">
                  <c:v>45635</c:v>
                </c:pt>
                <c:pt idx="118">
                  <c:v>45632</c:v>
                </c:pt>
                <c:pt idx="119">
                  <c:v>45631</c:v>
                </c:pt>
                <c:pt idx="120">
                  <c:v>45630</c:v>
                </c:pt>
                <c:pt idx="121">
                  <c:v>45629</c:v>
                </c:pt>
                <c:pt idx="122">
                  <c:v>45628</c:v>
                </c:pt>
              </c:numCache>
            </c:numRef>
          </c:cat>
          <c:val>
            <c:numRef>
              <c:f>'Q2'!$C$2:$C$124</c:f>
              <c:numCache>
                <c:formatCode>"$"#,##0.0000_);[Red]\("$"#,##0.0000\)</c:formatCode>
                <c:ptCount val="123"/>
                <c:pt idx="0">
                  <c:v>-3.36003822242771E-3</c:v>
                </c:pt>
                <c:pt idx="1">
                  <c:v>4.7756048073780916E-3</c:v>
                </c:pt>
                <c:pt idx="2">
                  <c:v>-6.3300596040139837E-3</c:v>
                </c:pt>
                <c:pt idx="3">
                  <c:v>2.4718095877886762E-2</c:v>
                </c:pt>
                <c:pt idx="4">
                  <c:v>-1.0443313008678411E-2</c:v>
                </c:pt>
                <c:pt idx="5">
                  <c:v>9.7967237444015667E-3</c:v>
                </c:pt>
                <c:pt idx="6">
                  <c:v>-1.4561327399057002E-2</c:v>
                </c:pt>
                <c:pt idx="7">
                  <c:v>-1.0189494103115218E-2</c:v>
                </c:pt>
                <c:pt idx="8">
                  <c:v>2.7686720782676218E-3</c:v>
                </c:pt>
                <c:pt idx="9">
                  <c:v>2.0449904877276478E-3</c:v>
                </c:pt>
                <c:pt idx="10">
                  <c:v>-2.4458395074943119E-2</c:v>
                </c:pt>
                <c:pt idx="11">
                  <c:v>-5.3128534436879642E-3</c:v>
                </c:pt>
                <c:pt idx="12">
                  <c:v>1.2999873558457381E-2</c:v>
                </c:pt>
                <c:pt idx="13">
                  <c:v>7.7609257317819064E-2</c:v>
                </c:pt>
                <c:pt idx="14">
                  <c:v>5.0890695074712281E-3</c:v>
                </c:pt>
                <c:pt idx="15">
                  <c:v>1.7700506771993588E-2</c:v>
                </c:pt>
                <c:pt idx="16">
                  <c:v>1.9801567469493214E-2</c:v>
                </c:pt>
                <c:pt idx="17">
                  <c:v>-7.2167482537563053E-3</c:v>
                </c:pt>
                <c:pt idx="18">
                  <c:v>-1.929217753676896E-2</c:v>
                </c:pt>
                <c:pt idx="19">
                  <c:v>-1.1573466492535804E-3</c:v>
                </c:pt>
                <c:pt idx="20">
                  <c:v>3.0860385000294789E-2</c:v>
                </c:pt>
                <c:pt idx="21">
                  <c:v>-1.5976241476579285E-2</c:v>
                </c:pt>
                <c:pt idx="22">
                  <c:v>-1.6529370048887133E-3</c:v>
                </c:pt>
                <c:pt idx="23">
                  <c:v>-6.8491600144831161E-3</c:v>
                </c:pt>
                <c:pt idx="24">
                  <c:v>1.3048410308228734E-2</c:v>
                </c:pt>
                <c:pt idx="25">
                  <c:v>3.2361052315832299E-2</c:v>
                </c:pt>
                <c:pt idx="26">
                  <c:v>4.1953124963229768E-2</c:v>
                </c:pt>
                <c:pt idx="27">
                  <c:v>3.4423369445657499E-2</c:v>
                </c:pt>
                <c:pt idx="28">
                  <c:v>-3.1126567824600306E-2</c:v>
                </c:pt>
                <c:pt idx="29">
                  <c:v>-9.9153403565259961E-3</c:v>
                </c:pt>
                <c:pt idx="30">
                  <c:v>-2.9726420275521061E-2</c:v>
                </c:pt>
                <c:pt idx="31">
                  <c:v>-1.3989335435936291E-2</c:v>
                </c:pt>
                <c:pt idx="32">
                  <c:v>-1.4987064897772767E-2</c:v>
                </c:pt>
                <c:pt idx="33">
                  <c:v>1.994111257043962E-2</c:v>
                </c:pt>
                <c:pt idx="34">
                  <c:v>-5.308508845231278E-2</c:v>
                </c:pt>
                <c:pt idx="35">
                  <c:v>0.11312357813778856</c:v>
                </c:pt>
                <c:pt idx="36">
                  <c:v>-2.6597312519265739E-2</c:v>
                </c:pt>
                <c:pt idx="37">
                  <c:v>2.4607029125044699E-2</c:v>
                </c:pt>
                <c:pt idx="38">
                  <c:v>-4.2420715883952138E-2</c:v>
                </c:pt>
                <c:pt idx="39">
                  <c:v>-9.4081405950571725E-2</c:v>
                </c:pt>
                <c:pt idx="40">
                  <c:v>1.9785281392848002E-2</c:v>
                </c:pt>
                <c:pt idx="41">
                  <c:v>9.9888391660247437E-3</c:v>
                </c:pt>
                <c:pt idx="42">
                  <c:v>-1.2846800528305018E-2</c:v>
                </c:pt>
                <c:pt idx="43">
                  <c:v>-4.3855992520444587E-2</c:v>
                </c:pt>
                <c:pt idx="44">
                  <c:v>1.1428856619308571E-3</c:v>
                </c:pt>
                <c:pt idx="45">
                  <c:v>-2.2515944799253208E-2</c:v>
                </c:pt>
                <c:pt idx="46">
                  <c:v>1.1981462254762397E-2</c:v>
                </c:pt>
                <c:pt idx="47">
                  <c:v>3.5300433477610083E-2</c:v>
                </c:pt>
                <c:pt idx="48">
                  <c:v>6.4423988034039148E-3</c:v>
                </c:pt>
                <c:pt idx="49">
                  <c:v>-3.021846648918817E-3</c:v>
                </c:pt>
                <c:pt idx="50">
                  <c:v>1.4007850841290906E-2</c:v>
                </c:pt>
                <c:pt idx="51">
                  <c:v>-1.503013676143918E-2</c:v>
                </c:pt>
                <c:pt idx="52">
                  <c:v>-1.1227225554466057E-2</c:v>
                </c:pt>
                <c:pt idx="53">
                  <c:v>2.0723485609225777E-2</c:v>
                </c:pt>
                <c:pt idx="54">
                  <c:v>-2.5460920132241296E-2</c:v>
                </c:pt>
                <c:pt idx="55">
                  <c:v>1.1631566355639908E-2</c:v>
                </c:pt>
                <c:pt idx="56">
                  <c:v>1.0482544278221042E-2</c:v>
                </c:pt>
                <c:pt idx="57">
                  <c:v>-2.3922520229030231E-2</c:v>
                </c:pt>
                <c:pt idx="58">
                  <c:v>-7.2509381319679706E-3</c:v>
                </c:pt>
                <c:pt idx="59">
                  <c:v>-3.7456097074698443E-2</c:v>
                </c:pt>
                <c:pt idx="60">
                  <c:v>2.2128232088366378E-2</c:v>
                </c:pt>
                <c:pt idx="61">
                  <c:v>-5.9684145666310442E-3</c:v>
                </c:pt>
                <c:pt idx="62">
                  <c:v>-3.4798622604438667E-2</c:v>
                </c:pt>
                <c:pt idx="63">
                  <c:v>1.6816699567788553E-2</c:v>
                </c:pt>
                <c:pt idx="64">
                  <c:v>-2.6520734652080394E-2</c:v>
                </c:pt>
                <c:pt idx="65">
                  <c:v>7.2574355764967076E-3</c:v>
                </c:pt>
                <c:pt idx="66">
                  <c:v>4.2302179193021692E-4</c:v>
                </c:pt>
                <c:pt idx="67">
                  <c:v>-1.8030258524674245E-2</c:v>
                </c:pt>
                <c:pt idx="68">
                  <c:v>-2.8673515831262143E-2</c:v>
                </c:pt>
                <c:pt idx="69">
                  <c:v>-1.6685221679343602E-2</c:v>
                </c:pt>
                <c:pt idx="70">
                  <c:v>-8.824567601914891E-5</c:v>
                </c:pt>
                <c:pt idx="71">
                  <c:v>-8.9166690089123157E-3</c:v>
                </c:pt>
                <c:pt idx="72">
                  <c:v>-7.3630656147912936E-3</c:v>
                </c:pt>
                <c:pt idx="73">
                  <c:v>6.2704320409103717E-3</c:v>
                </c:pt>
                <c:pt idx="74">
                  <c:v>-1.6591599818817578E-2</c:v>
                </c:pt>
                <c:pt idx="75">
                  <c:v>-1.631251703217151E-3</c:v>
                </c:pt>
                <c:pt idx="76">
                  <c:v>1.7262320536553234E-2</c:v>
                </c:pt>
                <c:pt idx="77">
                  <c:v>-4.137519081346349E-2</c:v>
                </c:pt>
                <c:pt idx="78">
                  <c:v>1.1200117079536328E-2</c:v>
                </c:pt>
                <c:pt idx="79">
                  <c:v>-2.4633744621397651E-2</c:v>
                </c:pt>
                <c:pt idx="80">
                  <c:v>1.935490468506991E-2</c:v>
                </c:pt>
                <c:pt idx="81">
                  <c:v>-1.0945065289643418E-3</c:v>
                </c:pt>
                <c:pt idx="82">
                  <c:v>1.2872806485156745E-2</c:v>
                </c:pt>
                <c:pt idx="83">
                  <c:v>-1.0303031505945406E-2</c:v>
                </c:pt>
                <c:pt idx="84">
                  <c:v>-4.5452710717284062E-3</c:v>
                </c:pt>
                <c:pt idx="85">
                  <c:v>1.15295742625348E-2</c:v>
                </c:pt>
                <c:pt idx="86">
                  <c:v>2.4241405113305109E-3</c:v>
                </c:pt>
                <c:pt idx="87">
                  <c:v>-2.4241405113304931E-3</c:v>
                </c:pt>
                <c:pt idx="88">
                  <c:v>1.7430865540477031E-3</c:v>
                </c:pt>
                <c:pt idx="89">
                  <c:v>1.8466555852769646E-2</c:v>
                </c:pt>
                <c:pt idx="90">
                  <c:v>2.0892033278734474E-2</c:v>
                </c:pt>
                <c:pt idx="91">
                  <c:v>2.3646421966622699E-2</c:v>
                </c:pt>
                <c:pt idx="92">
                  <c:v>-1.2116992465967626E-2</c:v>
                </c:pt>
                <c:pt idx="93">
                  <c:v>2.5346508894971788E-2</c:v>
                </c:pt>
                <c:pt idx="94">
                  <c:v>-3.2093925122412274E-3</c:v>
                </c:pt>
                <c:pt idx="95">
                  <c:v>-2.1947882610141591E-3</c:v>
                </c:pt>
                <c:pt idx="96">
                  <c:v>-1.4465076393119836E-2</c:v>
                </c:pt>
                <c:pt idx="97">
                  <c:v>9.0041419113513752E-5</c:v>
                </c:pt>
                <c:pt idx="98">
                  <c:v>-2.4460883367675646E-2</c:v>
                </c:pt>
                <c:pt idx="99">
                  <c:v>1.5139731407784835E-2</c:v>
                </c:pt>
                <c:pt idx="100">
                  <c:v>1.7866859924863424E-2</c:v>
                </c:pt>
                <c:pt idx="101">
                  <c:v>3.7760787344755151E-3</c:v>
                </c:pt>
                <c:pt idx="102">
                  <c:v>-8.6682791060346213E-3</c:v>
                </c:pt>
                <c:pt idx="103">
                  <c:v>-1.1010110097960732E-2</c:v>
                </c:pt>
                <c:pt idx="104">
                  <c:v>-1.4640900388995468E-2</c:v>
                </c:pt>
                <c:pt idx="105">
                  <c:v>-8.7700627887910398E-3</c:v>
                </c:pt>
                <c:pt idx="106">
                  <c:v>1.7573287010900208E-2</c:v>
                </c:pt>
                <c:pt idx="107">
                  <c:v>6.2224989785008612E-4</c:v>
                </c:pt>
                <c:pt idx="108">
                  <c:v>7.2734083840718979E-3</c:v>
                </c:pt>
                <c:pt idx="109">
                  <c:v>1.2482981318446182E-2</c:v>
                </c:pt>
                <c:pt idx="110">
                  <c:v>-4.7078456712751592E-2</c:v>
                </c:pt>
                <c:pt idx="111">
                  <c:v>-7.67112880902857E-3</c:v>
                </c:pt>
                <c:pt idx="112">
                  <c:v>2.3763580486964548E-2</c:v>
                </c:pt>
                <c:pt idx="113">
                  <c:v>-6.6165918493073725E-3</c:v>
                </c:pt>
                <c:pt idx="114">
                  <c:v>-5.6181146399125149E-3</c:v>
                </c:pt>
                <c:pt idx="115">
                  <c:v>2.2930941063916892E-2</c:v>
                </c:pt>
                <c:pt idx="116">
                  <c:v>-4.6549859066235526E-3</c:v>
                </c:pt>
                <c:pt idx="117">
                  <c:v>-4.1490172513090158E-3</c:v>
                </c:pt>
                <c:pt idx="118">
                  <c:v>2.8957740788585033E-2</c:v>
                </c:pt>
                <c:pt idx="119">
                  <c:v>1.089568801361581E-2</c:v>
                </c:pt>
                <c:pt idx="120">
                  <c:v>2.1872975810074226E-2</c:v>
                </c:pt>
                <c:pt idx="121">
                  <c:v>1.287298219854281E-2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B-4CE4-A75F-9E48DD88C096}"/>
            </c:ext>
          </c:extLst>
        </c:ser>
        <c:ser>
          <c:idx val="2"/>
          <c:order val="2"/>
          <c:tx>
            <c:strRef>
              <c:f>'Q2'!$D$1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'Q2'!$A$2:$A$124</c:f>
              <c:numCache>
                <c:formatCode>m/d/yyyy</c:formatCode>
                <c:ptCount val="123"/>
                <c:pt idx="0">
                  <c:v>45807</c:v>
                </c:pt>
                <c:pt idx="1">
                  <c:v>45806</c:v>
                </c:pt>
                <c:pt idx="2">
                  <c:v>45805</c:v>
                </c:pt>
                <c:pt idx="3">
                  <c:v>45804</c:v>
                </c:pt>
                <c:pt idx="4">
                  <c:v>45800</c:v>
                </c:pt>
                <c:pt idx="5">
                  <c:v>45799</c:v>
                </c:pt>
                <c:pt idx="6">
                  <c:v>45798</c:v>
                </c:pt>
                <c:pt idx="7">
                  <c:v>45797</c:v>
                </c:pt>
                <c:pt idx="8">
                  <c:v>45796</c:v>
                </c:pt>
                <c:pt idx="9">
                  <c:v>45793</c:v>
                </c:pt>
                <c:pt idx="10">
                  <c:v>45792</c:v>
                </c:pt>
                <c:pt idx="11">
                  <c:v>45791</c:v>
                </c:pt>
                <c:pt idx="12">
                  <c:v>45790</c:v>
                </c:pt>
                <c:pt idx="13">
                  <c:v>45789</c:v>
                </c:pt>
                <c:pt idx="14">
                  <c:v>45786</c:v>
                </c:pt>
                <c:pt idx="15">
                  <c:v>45785</c:v>
                </c:pt>
                <c:pt idx="16">
                  <c:v>45784</c:v>
                </c:pt>
                <c:pt idx="17">
                  <c:v>45783</c:v>
                </c:pt>
                <c:pt idx="18">
                  <c:v>45782</c:v>
                </c:pt>
                <c:pt idx="19">
                  <c:v>45779</c:v>
                </c:pt>
                <c:pt idx="20">
                  <c:v>45778</c:v>
                </c:pt>
                <c:pt idx="21">
                  <c:v>45777</c:v>
                </c:pt>
                <c:pt idx="22">
                  <c:v>45776</c:v>
                </c:pt>
                <c:pt idx="23">
                  <c:v>45775</c:v>
                </c:pt>
                <c:pt idx="24">
                  <c:v>45772</c:v>
                </c:pt>
                <c:pt idx="25">
                  <c:v>45771</c:v>
                </c:pt>
                <c:pt idx="26">
                  <c:v>45770</c:v>
                </c:pt>
                <c:pt idx="27">
                  <c:v>45769</c:v>
                </c:pt>
                <c:pt idx="28">
                  <c:v>45768</c:v>
                </c:pt>
                <c:pt idx="29">
                  <c:v>45764</c:v>
                </c:pt>
                <c:pt idx="30">
                  <c:v>45763</c:v>
                </c:pt>
                <c:pt idx="31">
                  <c:v>45762</c:v>
                </c:pt>
                <c:pt idx="32">
                  <c:v>45761</c:v>
                </c:pt>
                <c:pt idx="33">
                  <c:v>45758</c:v>
                </c:pt>
                <c:pt idx="34">
                  <c:v>45757</c:v>
                </c:pt>
                <c:pt idx="35">
                  <c:v>45756</c:v>
                </c:pt>
                <c:pt idx="36">
                  <c:v>45755</c:v>
                </c:pt>
                <c:pt idx="37">
                  <c:v>45754</c:v>
                </c:pt>
                <c:pt idx="38">
                  <c:v>45751</c:v>
                </c:pt>
                <c:pt idx="39">
                  <c:v>45750</c:v>
                </c:pt>
                <c:pt idx="40">
                  <c:v>45749</c:v>
                </c:pt>
                <c:pt idx="41">
                  <c:v>45748</c:v>
                </c:pt>
                <c:pt idx="42">
                  <c:v>45747</c:v>
                </c:pt>
                <c:pt idx="43">
                  <c:v>45744</c:v>
                </c:pt>
                <c:pt idx="44">
                  <c:v>45743</c:v>
                </c:pt>
                <c:pt idx="45">
                  <c:v>45742</c:v>
                </c:pt>
                <c:pt idx="46">
                  <c:v>45741</c:v>
                </c:pt>
                <c:pt idx="47">
                  <c:v>45740</c:v>
                </c:pt>
                <c:pt idx="48">
                  <c:v>45737</c:v>
                </c:pt>
                <c:pt idx="49">
                  <c:v>45736</c:v>
                </c:pt>
                <c:pt idx="50">
                  <c:v>45735</c:v>
                </c:pt>
                <c:pt idx="51">
                  <c:v>45734</c:v>
                </c:pt>
                <c:pt idx="52">
                  <c:v>45733</c:v>
                </c:pt>
                <c:pt idx="53">
                  <c:v>45730</c:v>
                </c:pt>
                <c:pt idx="54">
                  <c:v>45729</c:v>
                </c:pt>
                <c:pt idx="55">
                  <c:v>45728</c:v>
                </c:pt>
                <c:pt idx="56">
                  <c:v>45727</c:v>
                </c:pt>
                <c:pt idx="57">
                  <c:v>45726</c:v>
                </c:pt>
                <c:pt idx="58">
                  <c:v>45723</c:v>
                </c:pt>
                <c:pt idx="59">
                  <c:v>45722</c:v>
                </c:pt>
                <c:pt idx="60">
                  <c:v>45721</c:v>
                </c:pt>
                <c:pt idx="61">
                  <c:v>45720</c:v>
                </c:pt>
                <c:pt idx="62">
                  <c:v>45719</c:v>
                </c:pt>
                <c:pt idx="63">
                  <c:v>45716</c:v>
                </c:pt>
                <c:pt idx="64">
                  <c:v>45715</c:v>
                </c:pt>
                <c:pt idx="65">
                  <c:v>45714</c:v>
                </c:pt>
                <c:pt idx="66">
                  <c:v>45713</c:v>
                </c:pt>
                <c:pt idx="67">
                  <c:v>45712</c:v>
                </c:pt>
                <c:pt idx="68">
                  <c:v>45709</c:v>
                </c:pt>
                <c:pt idx="69">
                  <c:v>45708</c:v>
                </c:pt>
                <c:pt idx="70">
                  <c:v>45707</c:v>
                </c:pt>
                <c:pt idx="71">
                  <c:v>45706</c:v>
                </c:pt>
                <c:pt idx="72">
                  <c:v>45702</c:v>
                </c:pt>
                <c:pt idx="73">
                  <c:v>45701</c:v>
                </c:pt>
                <c:pt idx="74">
                  <c:v>45700</c:v>
                </c:pt>
                <c:pt idx="75">
                  <c:v>45699</c:v>
                </c:pt>
                <c:pt idx="76">
                  <c:v>45698</c:v>
                </c:pt>
                <c:pt idx="77">
                  <c:v>45695</c:v>
                </c:pt>
                <c:pt idx="78">
                  <c:v>45694</c:v>
                </c:pt>
                <c:pt idx="79">
                  <c:v>45693</c:v>
                </c:pt>
                <c:pt idx="80">
                  <c:v>45692</c:v>
                </c:pt>
                <c:pt idx="81">
                  <c:v>45691</c:v>
                </c:pt>
                <c:pt idx="82">
                  <c:v>45688</c:v>
                </c:pt>
                <c:pt idx="83">
                  <c:v>45687</c:v>
                </c:pt>
                <c:pt idx="84">
                  <c:v>45686</c:v>
                </c:pt>
                <c:pt idx="85">
                  <c:v>45685</c:v>
                </c:pt>
                <c:pt idx="86">
                  <c:v>45684</c:v>
                </c:pt>
                <c:pt idx="87">
                  <c:v>45681</c:v>
                </c:pt>
                <c:pt idx="88">
                  <c:v>45680</c:v>
                </c:pt>
                <c:pt idx="89">
                  <c:v>45679</c:v>
                </c:pt>
                <c:pt idx="90">
                  <c:v>45678</c:v>
                </c:pt>
                <c:pt idx="91">
                  <c:v>45674</c:v>
                </c:pt>
                <c:pt idx="92">
                  <c:v>45673</c:v>
                </c:pt>
                <c:pt idx="93">
                  <c:v>45672</c:v>
                </c:pt>
                <c:pt idx="94">
                  <c:v>45671</c:v>
                </c:pt>
                <c:pt idx="95">
                  <c:v>45670</c:v>
                </c:pt>
                <c:pt idx="96">
                  <c:v>45667</c:v>
                </c:pt>
                <c:pt idx="97">
                  <c:v>45665</c:v>
                </c:pt>
                <c:pt idx="98">
                  <c:v>45664</c:v>
                </c:pt>
                <c:pt idx="99">
                  <c:v>45663</c:v>
                </c:pt>
                <c:pt idx="100">
                  <c:v>45660</c:v>
                </c:pt>
                <c:pt idx="101">
                  <c:v>45659</c:v>
                </c:pt>
                <c:pt idx="102">
                  <c:v>45657</c:v>
                </c:pt>
                <c:pt idx="103">
                  <c:v>45656</c:v>
                </c:pt>
                <c:pt idx="104">
                  <c:v>45653</c:v>
                </c:pt>
                <c:pt idx="105">
                  <c:v>45652</c:v>
                </c:pt>
                <c:pt idx="106">
                  <c:v>45650</c:v>
                </c:pt>
                <c:pt idx="107">
                  <c:v>45649</c:v>
                </c:pt>
                <c:pt idx="108">
                  <c:v>45646</c:v>
                </c:pt>
                <c:pt idx="109">
                  <c:v>45645</c:v>
                </c:pt>
                <c:pt idx="110">
                  <c:v>45644</c:v>
                </c:pt>
                <c:pt idx="111">
                  <c:v>45643</c:v>
                </c:pt>
                <c:pt idx="112">
                  <c:v>45642</c:v>
                </c:pt>
                <c:pt idx="113">
                  <c:v>45639</c:v>
                </c:pt>
                <c:pt idx="114">
                  <c:v>45638</c:v>
                </c:pt>
                <c:pt idx="115">
                  <c:v>45637</c:v>
                </c:pt>
                <c:pt idx="116">
                  <c:v>45636</c:v>
                </c:pt>
                <c:pt idx="117">
                  <c:v>45635</c:v>
                </c:pt>
                <c:pt idx="118">
                  <c:v>45632</c:v>
                </c:pt>
                <c:pt idx="119">
                  <c:v>45631</c:v>
                </c:pt>
                <c:pt idx="120">
                  <c:v>45630</c:v>
                </c:pt>
                <c:pt idx="121">
                  <c:v>45629</c:v>
                </c:pt>
                <c:pt idx="122">
                  <c:v>45628</c:v>
                </c:pt>
              </c:numCache>
            </c:numRef>
          </c:cat>
          <c:val>
            <c:numRef>
              <c:f>'Q2'!$D$2:$D$124</c:f>
              <c:numCache>
                <c:formatCode>"$"#,##0.0000_);[Red]\("$"#,##0.0000\)</c:formatCode>
                <c:ptCount val="123"/>
                <c:pt idx="0">
                  <c:v>3.6559929301866012E-3</c:v>
                </c:pt>
                <c:pt idx="1">
                  <c:v>2.8819722143877146E-3</c:v>
                </c:pt>
                <c:pt idx="2">
                  <c:v>-7.254538651160704E-3</c:v>
                </c:pt>
                <c:pt idx="3">
                  <c:v>2.3077862821184108E-2</c:v>
                </c:pt>
                <c:pt idx="4">
                  <c:v>-1.0342176510575202E-2</c:v>
                </c:pt>
                <c:pt idx="5">
                  <c:v>5.0472319879030173E-3</c:v>
                </c:pt>
                <c:pt idx="6">
                  <c:v>-1.2297846975223624E-2</c:v>
                </c:pt>
                <c:pt idx="7">
                  <c:v>-1.5266512604802495E-3</c:v>
                </c:pt>
                <c:pt idx="8">
                  <c:v>1.0075210618417079E-2</c:v>
                </c:pt>
                <c:pt idx="9">
                  <c:v>2.5126748948330183E-3</c:v>
                </c:pt>
                <c:pt idx="10">
                  <c:v>4.1939365122980522E-4</c:v>
                </c:pt>
                <c:pt idx="11">
                  <c:v>8.4250232291931838E-3</c:v>
                </c:pt>
                <c:pt idx="12">
                  <c:v>-2.6714158662880427E-4</c:v>
                </c:pt>
                <c:pt idx="13">
                  <c:v>2.3717595041516697E-2</c:v>
                </c:pt>
                <c:pt idx="14">
                  <c:v>1.2772267673115025E-3</c:v>
                </c:pt>
                <c:pt idx="15">
                  <c:v>1.1061247347841878E-2</c:v>
                </c:pt>
                <c:pt idx="16">
                  <c:v>9.2308402438027751E-5</c:v>
                </c:pt>
                <c:pt idx="17">
                  <c:v>-6.5786684335278952E-3</c:v>
                </c:pt>
                <c:pt idx="18">
                  <c:v>2.0425734337741314E-3</c:v>
                </c:pt>
                <c:pt idx="19">
                  <c:v>2.2959599411533093E-2</c:v>
                </c:pt>
                <c:pt idx="20">
                  <c:v>7.3486126553848397E-2</c:v>
                </c:pt>
                <c:pt idx="21">
                  <c:v>3.0913492248099282E-3</c:v>
                </c:pt>
                <c:pt idx="22">
                  <c:v>7.3357435434040783E-3</c:v>
                </c:pt>
                <c:pt idx="23">
                  <c:v>-1.7624300547992623E-3</c:v>
                </c:pt>
                <c:pt idx="24">
                  <c:v>1.1679526978167121E-2</c:v>
                </c:pt>
                <c:pt idx="25">
                  <c:v>3.3901551675681416E-2</c:v>
                </c:pt>
                <c:pt idx="26">
                  <c:v>2.0426770322138518E-2</c:v>
                </c:pt>
                <c:pt idx="27">
                  <c:v>2.1214670049209856E-2</c:v>
                </c:pt>
                <c:pt idx="28">
                  <c:v>-2.3828338839030391E-2</c:v>
                </c:pt>
                <c:pt idx="29">
                  <c:v>-1.0359983921511193E-2</c:v>
                </c:pt>
                <c:pt idx="30">
                  <c:v>-3.7292725613748225E-2</c:v>
                </c:pt>
                <c:pt idx="31">
                  <c:v>-5.3778861159995183E-3</c:v>
                </c:pt>
                <c:pt idx="32">
                  <c:v>-1.6489324324636817E-3</c:v>
                </c:pt>
                <c:pt idx="33">
                  <c:v>1.8446872786182199E-2</c:v>
                </c:pt>
                <c:pt idx="34">
                  <c:v>-2.3684772146975341E-2</c:v>
                </c:pt>
                <c:pt idx="35">
                  <c:v>9.6524776638358664E-2</c:v>
                </c:pt>
                <c:pt idx="36">
                  <c:v>-9.2642643448515635E-3</c:v>
                </c:pt>
                <c:pt idx="37">
                  <c:v>-5.5176397472896594E-3</c:v>
                </c:pt>
                <c:pt idx="38">
                  <c:v>-3.6213794122753933E-2</c:v>
                </c:pt>
                <c:pt idx="39">
                  <c:v>-2.3913751277569985E-2</c:v>
                </c:pt>
                <c:pt idx="40">
                  <c:v>-1.308335406730681E-4</c:v>
                </c:pt>
                <c:pt idx="41">
                  <c:v>1.7952381606929239E-2</c:v>
                </c:pt>
                <c:pt idx="42">
                  <c:v>-9.0428757668499331E-3</c:v>
                </c:pt>
                <c:pt idx="43">
                  <c:v>-3.0624452542713034E-2</c:v>
                </c:pt>
                <c:pt idx="44">
                  <c:v>1.5630007665987881E-3</c:v>
                </c:pt>
                <c:pt idx="45">
                  <c:v>-1.3220933088235803E-2</c:v>
                </c:pt>
                <c:pt idx="46">
                  <c:v>5.2775926820471525E-3</c:v>
                </c:pt>
                <c:pt idx="47">
                  <c:v>4.6408528610601728E-3</c:v>
                </c:pt>
                <c:pt idx="48">
                  <c:v>1.1361129784403443E-2</c:v>
                </c:pt>
                <c:pt idx="49">
                  <c:v>-2.5301436057094781E-3</c:v>
                </c:pt>
                <c:pt idx="50">
                  <c:v>1.1149543768397812E-2</c:v>
                </c:pt>
                <c:pt idx="51">
                  <c:v>-1.3416067172103214E-2</c:v>
                </c:pt>
                <c:pt idx="52">
                  <c:v>3.6023982068814872E-4</c:v>
                </c:pt>
                <c:pt idx="53">
                  <c:v>2.5518437327532274E-2</c:v>
                </c:pt>
                <c:pt idx="54">
                  <c:v>-1.1810540938027794E-2</c:v>
                </c:pt>
                <c:pt idx="55">
                  <c:v>7.3849390254533617E-3</c:v>
                </c:pt>
                <c:pt idx="56">
                  <c:v>7.625458883061385E-4</c:v>
                </c:pt>
                <c:pt idx="57">
                  <c:v>-3.400588826385554E-2</c:v>
                </c:pt>
                <c:pt idx="58">
                  <c:v>-9.0610592102421551E-3</c:v>
                </c:pt>
                <c:pt idx="59">
                  <c:v>-1.035213716623464E-2</c:v>
                </c:pt>
                <c:pt idx="60">
                  <c:v>3.1435031360360591E-2</c:v>
                </c:pt>
                <c:pt idx="61">
                  <c:v>3.0884056351513414E-4</c:v>
                </c:pt>
                <c:pt idx="62">
                  <c:v>-2.1643662002385777E-2</c:v>
                </c:pt>
                <c:pt idx="63">
                  <c:v>1.1298124030447871E-2</c:v>
                </c:pt>
                <c:pt idx="64">
                  <c:v>-1.8176351770294481E-2</c:v>
                </c:pt>
                <c:pt idx="65">
                  <c:v>4.5886017600314973E-3</c:v>
                </c:pt>
                <c:pt idx="66">
                  <c:v>-1.5214160528267129E-2</c:v>
                </c:pt>
                <c:pt idx="67">
                  <c:v>-1.0366869909726645E-2</c:v>
                </c:pt>
                <c:pt idx="68">
                  <c:v>-1.9215963572431702E-2</c:v>
                </c:pt>
                <c:pt idx="69">
                  <c:v>3.2735617150155796E-3</c:v>
                </c:pt>
                <c:pt idx="70">
                  <c:v>1.24454245210562E-2</c:v>
                </c:pt>
                <c:pt idx="71">
                  <c:v>2.9581842198776473E-3</c:v>
                </c:pt>
                <c:pt idx="72">
                  <c:v>-5.15282530167358E-3</c:v>
                </c:pt>
                <c:pt idx="73">
                  <c:v>3.6604155172889801E-3</c:v>
                </c:pt>
                <c:pt idx="74">
                  <c:v>-5.8502506949169517E-3</c:v>
                </c:pt>
                <c:pt idx="75">
                  <c:v>-1.8939859484906557E-3</c:v>
                </c:pt>
                <c:pt idx="76">
                  <c:v>6.0099697912124102E-3</c:v>
                </c:pt>
                <c:pt idx="77">
                  <c:v>-1.4705256691303348E-2</c:v>
                </c:pt>
                <c:pt idx="78">
                  <c:v>6.1029485899084931E-3</c:v>
                </c:pt>
                <c:pt idx="79">
                  <c:v>2.2285211364244705E-3</c:v>
                </c:pt>
                <c:pt idx="80">
                  <c:v>3.5224562408462663E-3</c:v>
                </c:pt>
                <c:pt idx="81">
                  <c:v>-1.0024539745451297E-2</c:v>
                </c:pt>
                <c:pt idx="82">
                  <c:v>1.6866453868067421E-4</c:v>
                </c:pt>
                <c:pt idx="83">
                  <c:v>-6.3801786285843556E-2</c:v>
                </c:pt>
                <c:pt idx="84">
                  <c:v>-1.0949712000212162E-2</c:v>
                </c:pt>
                <c:pt idx="85">
                  <c:v>2.8671896910612688E-2</c:v>
                </c:pt>
                <c:pt idx="86">
                  <c:v>-2.1625663507153406E-2</c:v>
                </c:pt>
                <c:pt idx="87">
                  <c:v>-5.9499260591469177E-3</c:v>
                </c:pt>
                <c:pt idx="88">
                  <c:v>1.142332498144708E-3</c:v>
                </c:pt>
                <c:pt idx="89">
                  <c:v>4.0476543960597577E-2</c:v>
                </c:pt>
                <c:pt idx="90">
                  <c:v>-1.236108515119177E-3</c:v>
                </c:pt>
                <c:pt idx="91">
                  <c:v>1.0426401549097972E-2</c:v>
                </c:pt>
                <c:pt idx="92">
                  <c:v>-4.066336151107945E-3</c:v>
                </c:pt>
                <c:pt idx="93">
                  <c:v>2.5275104928999953E-2</c:v>
                </c:pt>
                <c:pt idx="94">
                  <c:v>-3.6500772941136213E-3</c:v>
                </c:pt>
                <c:pt idx="95">
                  <c:v>-4.209827539218081E-3</c:v>
                </c:pt>
                <c:pt idx="96">
                  <c:v>-1.3301757460344052E-2</c:v>
                </c:pt>
                <c:pt idx="97">
                  <c:v>5.1716313770938417E-3</c:v>
                </c:pt>
                <c:pt idx="98">
                  <c:v>-1.2890959721518212E-2</c:v>
                </c:pt>
                <c:pt idx="99">
                  <c:v>1.057340677577758E-2</c:v>
                </c:pt>
                <c:pt idx="100">
                  <c:v>1.1331229526454522E-2</c:v>
                </c:pt>
                <c:pt idx="101">
                  <c:v>-6.9517468800784493E-3</c:v>
                </c:pt>
                <c:pt idx="102">
                  <c:v>-7.8693114611669106E-3</c:v>
                </c:pt>
                <c:pt idx="103">
                  <c:v>-1.3327918947873099E-2</c:v>
                </c:pt>
                <c:pt idx="104">
                  <c:v>-1.7453012547246734E-2</c:v>
                </c:pt>
                <c:pt idx="105">
                  <c:v>-2.780818713948305E-3</c:v>
                </c:pt>
                <c:pt idx="106">
                  <c:v>9.3302604638468636E-3</c:v>
                </c:pt>
                <c:pt idx="107">
                  <c:v>-3.0968654675452034E-3</c:v>
                </c:pt>
                <c:pt idx="108">
                  <c:v>-9.8439850903452616E-4</c:v>
                </c:pt>
                <c:pt idx="109">
                  <c:v>-8.2340298790001861E-4</c:v>
                </c:pt>
                <c:pt idx="110">
                  <c:v>-3.8284655330873545E-2</c:v>
                </c:pt>
                <c:pt idx="111">
                  <c:v>6.3352124031293821E-3</c:v>
                </c:pt>
                <c:pt idx="112">
                  <c:v>9.6122494321048465E-3</c:v>
                </c:pt>
                <c:pt idx="113">
                  <c:v>-5.106887541648961E-3</c:v>
                </c:pt>
                <c:pt idx="114">
                  <c:v>1.2687108707523317E-3</c:v>
                </c:pt>
                <c:pt idx="115">
                  <c:v>1.2686202056882959E-2</c:v>
                </c:pt>
                <c:pt idx="116">
                  <c:v>-6.0493803415409345E-3</c:v>
                </c:pt>
                <c:pt idx="117">
                  <c:v>5.5081693688085664E-3</c:v>
                </c:pt>
                <c:pt idx="118">
                  <c:v>2.1440105708975103E-3</c:v>
                </c:pt>
                <c:pt idx="119">
                  <c:v>1.1817782189859459E-2</c:v>
                </c:pt>
                <c:pt idx="120">
                  <c:v>1.432181233961893E-2</c:v>
                </c:pt>
                <c:pt idx="121">
                  <c:v>5.103342800221258E-4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B-4CE4-A75F-9E48DD88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845487"/>
        <c:axId val="234850479"/>
      </c:lineChart>
      <c:dateAx>
        <c:axId val="23484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50479"/>
        <c:crosses val="autoZero"/>
        <c:auto val="1"/>
        <c:lblOffset val="100"/>
        <c:baseTimeUnit val="days"/>
      </c:dateAx>
      <c:valAx>
        <c:axId val="2348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Returns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4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'Q2'!$F$2:$H$2</c:f>
              <c:strCache>
                <c:ptCount val="3"/>
                <c:pt idx="0">
                  <c:v>AAPL</c:v>
                </c:pt>
                <c:pt idx="1">
                  <c:v>AMZN</c:v>
                </c:pt>
                <c:pt idx="2">
                  <c:v>MSFT</c:v>
                </c:pt>
              </c:strCache>
            </c:strRef>
          </c:cat>
          <c:val>
            <c:numRef>
              <c:f>'Q2'!$F$3:$H$3</c:f>
              <c:numCache>
                <c:formatCode>General</c:formatCode>
                <c:ptCount val="3"/>
                <c:pt idx="0">
                  <c:v>2.5468664208871856E-2</c:v>
                </c:pt>
                <c:pt idx="1">
                  <c:v>2.4255873581940531E-2</c:v>
                </c:pt>
                <c:pt idx="2">
                  <c:v>1.889511762212942E-2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C-4A96-9F6E-2AFB42D2E4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21065631"/>
        <c:axId val="2021068127"/>
      </c:barChart>
      <c:catAx>
        <c:axId val="202106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S&amp;P 500 Companies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68127"/>
        <c:crosses val="autoZero"/>
        <c:auto val="1"/>
        <c:lblAlgn val="ctr"/>
        <c:lblOffset val="100"/>
        <c:noMultiLvlLbl val="0"/>
      </c:catAx>
      <c:valAx>
        <c:axId val="20210681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Volatility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2106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'Q2'!$L$2:$N$2</c:f>
              <c:strCache>
                <c:ptCount val="3"/>
                <c:pt idx="0">
                  <c:v>AAPL</c:v>
                </c:pt>
                <c:pt idx="1">
                  <c:v>AMZN</c:v>
                </c:pt>
                <c:pt idx="2">
                  <c:v>MSFT</c:v>
                </c:pt>
              </c:strCache>
            </c:strRef>
          </c:cat>
          <c:val>
            <c:numRef>
              <c:f>'Q2'!$L$3:$N$3</c:f>
              <c:numCache>
                <c:formatCode>General</c:formatCode>
                <c:ptCount val="3"/>
                <c:pt idx="0">
                  <c:v>-0.30326141000296769</c:v>
                </c:pt>
                <c:pt idx="1">
                  <c:v>-5.4636530246688908E-2</c:v>
                </c:pt>
                <c:pt idx="2">
                  <c:v>0.14466400165934745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A-4EF1-B0A5-C7E1C00EF7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2025484367"/>
        <c:axId val="2025484783"/>
      </c:barChart>
      <c:catAx>
        <c:axId val="202548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84783"/>
        <c:crosses val="autoZero"/>
        <c:auto val="1"/>
        <c:lblAlgn val="ctr"/>
        <c:lblOffset val="100"/>
        <c:noMultiLvlLbl val="0"/>
      </c:catAx>
      <c:valAx>
        <c:axId val="20254847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8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Annualized</a:t>
            </a:r>
            <a:r>
              <a:rPr lang="en-US" baseline="0"/>
              <a:t> Volatility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'Q2'!$P$2:$R$2</c:f>
              <c:strCache>
                <c:ptCount val="3"/>
                <c:pt idx="0">
                  <c:v>AAPL</c:v>
                </c:pt>
                <c:pt idx="1">
                  <c:v>AMZN</c:v>
                </c:pt>
                <c:pt idx="2">
                  <c:v>MSFT</c:v>
                </c:pt>
              </c:strCache>
            </c:strRef>
          </c:cat>
          <c:val>
            <c:numRef>
              <c:f>'Q2'!$P$3:$R$3</c:f>
              <c:numCache>
                <c:formatCode>General</c:formatCode>
                <c:ptCount val="3"/>
                <c:pt idx="0">
                  <c:v>0.40430251033011916</c:v>
                </c:pt>
                <c:pt idx="1">
                  <c:v>0.38505005598261677</c:v>
                </c:pt>
                <c:pt idx="2">
                  <c:v>0.29995069332881141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3-4079-BF94-9B89106692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21670047"/>
        <c:axId val="2021671295"/>
      </c:barChart>
      <c:catAx>
        <c:axId val="2021670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71295"/>
        <c:crosses val="autoZero"/>
        <c:auto val="1"/>
        <c:lblAlgn val="ctr"/>
        <c:lblOffset val="100"/>
        <c:noMultiLvlLbl val="0"/>
      </c:catAx>
      <c:valAx>
        <c:axId val="20216712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Annualized Volatility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'Q7'!$C$1</c:f>
              <c:strCache>
                <c:ptCount val="1"/>
                <c:pt idx="0">
                  <c:v>Risky (σc)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'Q7'!$B$2:$B$9</c:f>
              <c:numCache>
                <c:formatCode>General</c:formatCode>
                <c:ptCount val="8"/>
                <c:pt idx="0" formatCode="0.0000">
                  <c:v>4.36E-2</c:v>
                </c:pt>
                <c:pt idx="1">
                  <c:v>8.6080000000000004E-2</c:v>
                </c:pt>
                <c:pt idx="2">
                  <c:v>0.12856000000000001</c:v>
                </c:pt>
                <c:pt idx="3">
                  <c:v>0.17104</c:v>
                </c:pt>
                <c:pt idx="4">
                  <c:v>0.21352000000000002</c:v>
                </c:pt>
                <c:pt idx="5">
                  <c:v>0.25600000000000001</c:v>
                </c:pt>
                <c:pt idx="6">
                  <c:v>0.29847999999999997</c:v>
                </c:pt>
                <c:pt idx="7">
                  <c:v>0.34096000000000004</c:v>
                </c:pt>
              </c:numCache>
            </c:numRef>
          </c:xVal>
          <c:yVal>
            <c:numRef>
              <c:f>'Q7'!$C$2:$C$9</c:f>
              <c:numCache>
                <c:formatCode>General</c:formatCode>
                <c:ptCount val="8"/>
                <c:pt idx="0">
                  <c:v>0</c:v>
                </c:pt>
                <c:pt idx="1">
                  <c:v>8.7200000000000003E-3</c:v>
                </c:pt>
                <c:pt idx="2">
                  <c:v>1.7440000000000001E-2</c:v>
                </c:pt>
                <c:pt idx="3">
                  <c:v>2.6159999999999999E-2</c:v>
                </c:pt>
                <c:pt idx="4">
                  <c:v>3.4880000000000001E-2</c:v>
                </c:pt>
                <c:pt idx="5">
                  <c:v>4.36E-2</c:v>
                </c:pt>
                <c:pt idx="6">
                  <c:v>5.2319999999999998E-2</c:v>
                </c:pt>
                <c:pt idx="7">
                  <c:v>6.1039999999999997E-2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6-42F6-ACBC-D5CC442C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05711"/>
        <c:axId val="368106127"/>
      </c:scatterChart>
      <c:valAx>
        <c:axId val="36810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06127"/>
        <c:crosses val="autoZero"/>
        <c:crossBetween val="midCat"/>
      </c:valAx>
      <c:valAx>
        <c:axId val="3681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Retrun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0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109</xdr:row>
      <xdr:rowOff>171450</xdr:rowOff>
    </xdr:from>
    <xdr:to>
      <xdr:col>6</xdr:col>
      <xdr:colOff>523875</xdr:colOff>
      <xdr:row>122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671512</xdr:colOff>
      <xdr:row>8</xdr:row>
      <xdr:rowOff>76200</xdr:rowOff>
    </xdr:from>
    <xdr:to>
      <xdr:col>8</xdr:col>
      <xdr:colOff>338137</xdr:colOff>
      <xdr:row>22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176212</xdr:colOff>
      <xdr:row>13</xdr:row>
      <xdr:rowOff>9525</xdr:rowOff>
    </xdr:from>
    <xdr:to>
      <xdr:col>14</xdr:col>
      <xdr:colOff>481012</xdr:colOff>
      <xdr:row>27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319087</xdr:colOff>
      <xdr:row>4</xdr:row>
      <xdr:rowOff>161925</xdr:rowOff>
    </xdr:from>
    <xdr:to>
      <xdr:col>16</xdr:col>
      <xdr:colOff>14287</xdr:colOff>
      <xdr:row>19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4</xdr:row>
      <xdr:rowOff>161925</xdr:rowOff>
    </xdr:from>
    <xdr:to>
      <xdr:col>11</xdr:col>
      <xdr:colOff>100012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opLeftCell="A116" workbookViewId="0">
      <selection activeCell="G116" sqref="G116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0" bestFit="1" customWidth="1"/>
    <col min="4" max="6" width="8.28515625" bestFit="1" customWidth="1"/>
    <col min="7" max="7" width="11.5703125" customWidth="1"/>
    <col min="8" max="8" width="9.14062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9</v>
      </c>
      <c r="H1" s="3" t="s">
        <v>12</v>
      </c>
      <c r="I1" s="3" t="s">
        <v>13</v>
      </c>
    </row>
    <row r="2" spans="1:9" x14ac:dyDescent="0.25">
      <c r="A2" s="1">
        <v>45807</v>
      </c>
      <c r="B2" s="2">
        <v>200.85</v>
      </c>
      <c r="C2">
        <v>70819940</v>
      </c>
      <c r="D2" s="2">
        <v>199.37</v>
      </c>
      <c r="E2" s="2">
        <v>201.96</v>
      </c>
      <c r="F2" s="2">
        <v>196.78</v>
      </c>
      <c r="G2" s="5">
        <f>LN(B2/B3)</f>
        <v>4.4910255124638023E-3</v>
      </c>
      <c r="H2">
        <f>STDEV(G2:G123)</f>
        <v>2.5468664208871856E-2</v>
      </c>
      <c r="I2">
        <f>(B2/B124)^(252/123)-1</f>
        <v>-0.30326141000296769</v>
      </c>
    </row>
    <row r="3" spans="1:9" x14ac:dyDescent="0.25">
      <c r="A3" s="1">
        <v>45806</v>
      </c>
      <c r="B3" s="2">
        <v>199.95</v>
      </c>
      <c r="C3">
        <v>51477940</v>
      </c>
      <c r="D3" s="2">
        <v>203.57499999999999</v>
      </c>
      <c r="E3" s="2">
        <v>203.81</v>
      </c>
      <c r="F3" s="2">
        <v>198.51</v>
      </c>
      <c r="G3" s="5">
        <f t="shared" ref="G3:G66" si="0">LN(B3/B4)</f>
        <v>-2.3478293373554809E-3</v>
      </c>
    </row>
    <row r="4" spans="1:9" x14ac:dyDescent="0.25">
      <c r="A4" s="1">
        <v>45805</v>
      </c>
      <c r="B4" s="2">
        <v>200.42</v>
      </c>
      <c r="C4">
        <v>45339680</v>
      </c>
      <c r="D4" s="2">
        <v>200.59</v>
      </c>
      <c r="E4" s="2">
        <v>202.73</v>
      </c>
      <c r="F4" s="2">
        <v>199.9</v>
      </c>
      <c r="G4" s="5">
        <f t="shared" si="0"/>
        <v>1.0483489465745394E-3</v>
      </c>
    </row>
    <row r="5" spans="1:9" x14ac:dyDescent="0.25">
      <c r="A5" s="1">
        <v>45804</v>
      </c>
      <c r="B5" s="2">
        <v>200.21</v>
      </c>
      <c r="C5">
        <v>56288480</v>
      </c>
      <c r="D5" s="2">
        <v>198.3</v>
      </c>
      <c r="E5" s="2">
        <v>200.74</v>
      </c>
      <c r="F5" s="2">
        <v>197.43</v>
      </c>
      <c r="G5" s="5">
        <f t="shared" si="0"/>
        <v>2.4983599431202347E-2</v>
      </c>
    </row>
    <row r="6" spans="1:9" x14ac:dyDescent="0.25">
      <c r="A6" s="1">
        <v>45800</v>
      </c>
      <c r="B6" s="2">
        <v>195.27</v>
      </c>
      <c r="C6">
        <v>78432920</v>
      </c>
      <c r="D6" s="2">
        <v>193.66499999999999</v>
      </c>
      <c r="E6" s="2">
        <v>197.7</v>
      </c>
      <c r="F6" s="2">
        <v>193.46</v>
      </c>
      <c r="G6" s="5">
        <f t="shared" si="0"/>
        <v>-3.0711134574654807E-2</v>
      </c>
    </row>
    <row r="7" spans="1:9" x14ac:dyDescent="0.25">
      <c r="A7" s="1">
        <v>45799</v>
      </c>
      <c r="B7" s="2">
        <v>201.36</v>
      </c>
      <c r="C7">
        <v>46742410</v>
      </c>
      <c r="D7" s="2">
        <v>200.71</v>
      </c>
      <c r="E7" s="2">
        <v>202.75</v>
      </c>
      <c r="F7" s="2">
        <v>199.7</v>
      </c>
      <c r="G7" s="5">
        <f t="shared" si="0"/>
        <v>-3.6187919030965495E-3</v>
      </c>
    </row>
    <row r="8" spans="1:9" x14ac:dyDescent="0.25">
      <c r="A8" s="1">
        <v>45798</v>
      </c>
      <c r="B8" s="2">
        <v>202.09</v>
      </c>
      <c r="C8">
        <v>59211770</v>
      </c>
      <c r="D8" s="2">
        <v>205.17</v>
      </c>
      <c r="E8" s="2">
        <v>207.04</v>
      </c>
      <c r="F8" s="2">
        <v>200.71</v>
      </c>
      <c r="G8" s="5">
        <f t="shared" si="0"/>
        <v>-2.3329093219500632E-2</v>
      </c>
    </row>
    <row r="9" spans="1:9" x14ac:dyDescent="0.25">
      <c r="A9" s="1">
        <v>45797</v>
      </c>
      <c r="B9" s="2">
        <v>206.86</v>
      </c>
      <c r="C9">
        <v>42496640</v>
      </c>
      <c r="D9" s="2">
        <v>207.67</v>
      </c>
      <c r="E9" s="2">
        <v>208.47</v>
      </c>
      <c r="F9" s="2">
        <v>205.03</v>
      </c>
      <c r="G9" s="5">
        <f t="shared" si="0"/>
        <v>-9.2388300304947473E-3</v>
      </c>
    </row>
    <row r="10" spans="1:9" x14ac:dyDescent="0.25">
      <c r="A10" s="1">
        <v>45796</v>
      </c>
      <c r="B10" s="2">
        <v>208.78</v>
      </c>
      <c r="C10">
        <v>46140530</v>
      </c>
      <c r="D10" s="2">
        <v>207.91</v>
      </c>
      <c r="E10" s="2">
        <v>209.48</v>
      </c>
      <c r="F10" s="2">
        <v>204.26</v>
      </c>
      <c r="G10" s="5">
        <f t="shared" si="0"/>
        <v>-1.1808536414863721E-2</v>
      </c>
    </row>
    <row r="11" spans="1:9" x14ac:dyDescent="0.25">
      <c r="A11" s="1">
        <v>45793</v>
      </c>
      <c r="B11" s="2">
        <v>211.26</v>
      </c>
      <c r="C11">
        <v>54737850</v>
      </c>
      <c r="D11" s="2">
        <v>212.36</v>
      </c>
      <c r="E11" s="2">
        <v>212.57</v>
      </c>
      <c r="F11" s="2">
        <v>209.77</v>
      </c>
      <c r="G11" s="5">
        <f t="shared" si="0"/>
        <v>-8.9896152348143657E-4</v>
      </c>
    </row>
    <row r="12" spans="1:9" x14ac:dyDescent="0.25">
      <c r="A12" s="1">
        <v>45792</v>
      </c>
      <c r="B12" s="2">
        <v>211.45</v>
      </c>
      <c r="C12">
        <v>45029470</v>
      </c>
      <c r="D12" s="2">
        <v>210.95</v>
      </c>
      <c r="E12" s="2">
        <v>212.96</v>
      </c>
      <c r="F12" s="2">
        <v>209.54</v>
      </c>
      <c r="G12" s="5">
        <f t="shared" si="0"/>
        <v>-4.1531042752048983E-3</v>
      </c>
    </row>
    <row r="13" spans="1:9" x14ac:dyDescent="0.25">
      <c r="A13" s="1">
        <v>45791</v>
      </c>
      <c r="B13" s="2">
        <v>212.33</v>
      </c>
      <c r="C13">
        <v>49325830</v>
      </c>
      <c r="D13" s="2">
        <v>212.43</v>
      </c>
      <c r="E13" s="2">
        <v>213.94</v>
      </c>
      <c r="F13" s="2">
        <v>210.58009999999999</v>
      </c>
      <c r="G13" s="5">
        <f t="shared" si="0"/>
        <v>-2.8218050046047607E-3</v>
      </c>
    </row>
    <row r="14" spans="1:9" x14ac:dyDescent="0.25">
      <c r="A14" s="1">
        <v>45790</v>
      </c>
      <c r="B14" s="2">
        <v>212.93</v>
      </c>
      <c r="C14">
        <v>51909330</v>
      </c>
      <c r="D14" s="2">
        <v>210.43</v>
      </c>
      <c r="E14" s="2">
        <v>213.4</v>
      </c>
      <c r="F14" s="2">
        <v>209</v>
      </c>
      <c r="G14" s="5">
        <f t="shared" si="0"/>
        <v>1.0101095986503919E-2</v>
      </c>
    </row>
    <row r="15" spans="1:9" x14ac:dyDescent="0.25">
      <c r="A15" s="1">
        <v>45789</v>
      </c>
      <c r="B15" s="2">
        <v>210.79</v>
      </c>
      <c r="C15">
        <v>63775810</v>
      </c>
      <c r="D15" s="2">
        <v>210.97</v>
      </c>
      <c r="E15" s="2">
        <v>211.2679</v>
      </c>
      <c r="F15" s="2">
        <v>206.75</v>
      </c>
      <c r="G15" s="5">
        <f t="shared" si="0"/>
        <v>5.9922155002815725E-2</v>
      </c>
    </row>
    <row r="16" spans="1:9" x14ac:dyDescent="0.25">
      <c r="A16" s="1">
        <v>45786</v>
      </c>
      <c r="B16" s="2">
        <v>198.53</v>
      </c>
      <c r="C16">
        <v>36453920</v>
      </c>
      <c r="D16" s="2">
        <v>199</v>
      </c>
      <c r="E16" s="2">
        <v>200.53989999999999</v>
      </c>
      <c r="F16" s="2">
        <v>197.535</v>
      </c>
      <c r="G16" s="5">
        <f t="shared" si="0"/>
        <v>5.2522720610924155E-3</v>
      </c>
    </row>
    <row r="17" spans="1:7" x14ac:dyDescent="0.25">
      <c r="A17" s="1">
        <v>45785</v>
      </c>
      <c r="B17" s="2">
        <v>197.49</v>
      </c>
      <c r="C17">
        <v>50478870</v>
      </c>
      <c r="D17" s="2">
        <v>197.72</v>
      </c>
      <c r="E17" s="2">
        <v>200.05</v>
      </c>
      <c r="F17" s="2">
        <v>194.67959999999999</v>
      </c>
      <c r="G17" s="5">
        <f t="shared" si="0"/>
        <v>6.298593485377273E-3</v>
      </c>
    </row>
    <row r="18" spans="1:7" x14ac:dyDescent="0.25">
      <c r="A18" s="1">
        <v>45784</v>
      </c>
      <c r="B18" s="2">
        <v>196.25</v>
      </c>
      <c r="C18">
        <v>68616940</v>
      </c>
      <c r="D18" s="2">
        <v>199.17</v>
      </c>
      <c r="E18" s="2">
        <v>199.44</v>
      </c>
      <c r="F18" s="2">
        <v>193.25</v>
      </c>
      <c r="G18" s="5">
        <f t="shared" si="0"/>
        <v>-1.1450120029559962E-2</v>
      </c>
    </row>
    <row r="19" spans="1:7" x14ac:dyDescent="0.25">
      <c r="A19" s="1">
        <v>45783</v>
      </c>
      <c r="B19" s="2">
        <v>198.51</v>
      </c>
      <c r="C19">
        <v>51216480</v>
      </c>
      <c r="D19" s="2">
        <v>198.21</v>
      </c>
      <c r="E19" s="2">
        <v>200.65</v>
      </c>
      <c r="F19" s="2">
        <v>197.02</v>
      </c>
      <c r="G19" s="5">
        <f t="shared" si="0"/>
        <v>-1.9124313830772783E-3</v>
      </c>
    </row>
    <row r="20" spans="1:7" x14ac:dyDescent="0.25">
      <c r="A20" s="1">
        <v>45782</v>
      </c>
      <c r="B20" s="2">
        <v>198.89</v>
      </c>
      <c r="C20">
        <v>69018450</v>
      </c>
      <c r="D20" s="2">
        <v>203.1</v>
      </c>
      <c r="E20" s="2">
        <v>204.1</v>
      </c>
      <c r="F20" s="2">
        <v>198.21</v>
      </c>
      <c r="G20" s="5">
        <f t="shared" si="0"/>
        <v>-3.19639323274125E-2</v>
      </c>
    </row>
    <row r="21" spans="1:7" x14ac:dyDescent="0.25">
      <c r="A21" s="1">
        <v>45779</v>
      </c>
      <c r="B21" s="2">
        <v>205.35</v>
      </c>
      <c r="C21">
        <v>101010600</v>
      </c>
      <c r="D21" s="2">
        <v>206.09</v>
      </c>
      <c r="E21" s="2">
        <v>206.99</v>
      </c>
      <c r="F21" s="2">
        <v>202.16</v>
      </c>
      <c r="G21" s="5">
        <f t="shared" si="0"/>
        <v>-3.8077545329833914E-2</v>
      </c>
    </row>
    <row r="22" spans="1:7" x14ac:dyDescent="0.25">
      <c r="A22" s="1">
        <v>45778</v>
      </c>
      <c r="B22" s="2">
        <v>213.32</v>
      </c>
      <c r="C22">
        <v>57365680</v>
      </c>
      <c r="D22" s="2">
        <v>209.08</v>
      </c>
      <c r="E22" s="2">
        <v>214.56</v>
      </c>
      <c r="F22" s="2">
        <v>208.9</v>
      </c>
      <c r="G22" s="5">
        <f t="shared" si="0"/>
        <v>3.8513973679298731E-3</v>
      </c>
    </row>
    <row r="23" spans="1:7" x14ac:dyDescent="0.25">
      <c r="A23" s="1">
        <v>45777</v>
      </c>
      <c r="B23" s="2">
        <v>212.5</v>
      </c>
      <c r="C23">
        <v>52286450</v>
      </c>
      <c r="D23" s="2">
        <v>209.3</v>
      </c>
      <c r="E23" s="2">
        <v>213.58</v>
      </c>
      <c r="F23" s="2">
        <v>206.6705</v>
      </c>
      <c r="G23" s="5">
        <f t="shared" si="0"/>
        <v>6.0890891684208118E-3</v>
      </c>
    </row>
    <row r="24" spans="1:7" x14ac:dyDescent="0.25">
      <c r="A24" s="1">
        <v>45776</v>
      </c>
      <c r="B24" s="2">
        <v>211.21</v>
      </c>
      <c r="C24">
        <v>36827630</v>
      </c>
      <c r="D24" s="2">
        <v>208.69300000000001</v>
      </c>
      <c r="E24" s="2">
        <v>212.24</v>
      </c>
      <c r="F24" s="2">
        <v>208.37</v>
      </c>
      <c r="G24" s="5">
        <f t="shared" si="0"/>
        <v>5.0789239354215587E-3</v>
      </c>
    </row>
    <row r="25" spans="1:7" x14ac:dyDescent="0.25">
      <c r="A25" s="1">
        <v>45775</v>
      </c>
      <c r="B25" s="2">
        <v>210.14</v>
      </c>
      <c r="C25">
        <v>38743070</v>
      </c>
      <c r="D25" s="2">
        <v>210</v>
      </c>
      <c r="E25" s="2">
        <v>211.5</v>
      </c>
      <c r="F25" s="2">
        <v>207.46</v>
      </c>
      <c r="G25" s="5">
        <f t="shared" si="0"/>
        <v>4.1009069917952523E-3</v>
      </c>
    </row>
    <row r="26" spans="1:7" x14ac:dyDescent="0.25">
      <c r="A26" s="1">
        <v>45772</v>
      </c>
      <c r="B26" s="2">
        <v>209.28</v>
      </c>
      <c r="C26">
        <v>38222260</v>
      </c>
      <c r="D26" s="2">
        <v>206.36500000000001</v>
      </c>
      <c r="E26" s="2">
        <v>209.75</v>
      </c>
      <c r="F26" s="2">
        <v>206.2</v>
      </c>
      <c r="G26" s="5">
        <f t="shared" si="0"/>
        <v>4.3577226867250411E-3</v>
      </c>
    </row>
    <row r="27" spans="1:7" x14ac:dyDescent="0.25">
      <c r="A27" s="1">
        <v>45771</v>
      </c>
      <c r="B27" s="2">
        <v>208.37</v>
      </c>
      <c r="C27">
        <v>47310990</v>
      </c>
      <c r="D27" s="2">
        <v>204.89</v>
      </c>
      <c r="E27" s="2">
        <v>208.82990000000001</v>
      </c>
      <c r="F27" s="2">
        <v>202.94</v>
      </c>
      <c r="G27" s="5">
        <f t="shared" si="0"/>
        <v>1.8258492064582833E-2</v>
      </c>
    </row>
    <row r="28" spans="1:7" x14ac:dyDescent="0.25">
      <c r="A28" s="1">
        <v>45770</v>
      </c>
      <c r="B28" s="2">
        <v>204.6</v>
      </c>
      <c r="C28">
        <v>52929170</v>
      </c>
      <c r="D28" s="2">
        <v>206</v>
      </c>
      <c r="E28" s="2">
        <v>208</v>
      </c>
      <c r="F28" s="2">
        <v>202.79900000000001</v>
      </c>
      <c r="G28" s="5">
        <f t="shared" si="0"/>
        <v>2.4040332702537383E-2</v>
      </c>
    </row>
    <row r="29" spans="1:7" x14ac:dyDescent="0.25">
      <c r="A29" s="1">
        <v>45769</v>
      </c>
      <c r="B29" s="2">
        <v>199.74</v>
      </c>
      <c r="C29">
        <v>52976370</v>
      </c>
      <c r="D29" s="2">
        <v>196.12</v>
      </c>
      <c r="E29" s="2">
        <v>201.59</v>
      </c>
      <c r="F29" s="2">
        <v>195.97</v>
      </c>
      <c r="G29" s="5">
        <f t="shared" si="0"/>
        <v>3.3497659809647508E-2</v>
      </c>
    </row>
    <row r="30" spans="1:7" x14ac:dyDescent="0.25">
      <c r="A30" s="1">
        <v>45768</v>
      </c>
      <c r="B30" s="2">
        <v>193.16</v>
      </c>
      <c r="C30">
        <v>46742540</v>
      </c>
      <c r="D30" s="2">
        <v>193.26499999999999</v>
      </c>
      <c r="E30" s="2">
        <v>193.8</v>
      </c>
      <c r="F30" s="2">
        <v>189.81120000000001</v>
      </c>
      <c r="G30" s="5">
        <f t="shared" si="0"/>
        <v>-1.9583339736215177E-2</v>
      </c>
    </row>
    <row r="31" spans="1:7" x14ac:dyDescent="0.25">
      <c r="A31" s="1">
        <v>45764</v>
      </c>
      <c r="B31" s="2">
        <v>196.98</v>
      </c>
      <c r="C31">
        <v>52164680</v>
      </c>
      <c r="D31" s="2">
        <v>197.2</v>
      </c>
      <c r="E31" s="2">
        <v>198.83349999999999</v>
      </c>
      <c r="F31" s="2">
        <v>194.42</v>
      </c>
      <c r="G31" s="5">
        <f t="shared" si="0"/>
        <v>1.385325669086682E-2</v>
      </c>
    </row>
    <row r="32" spans="1:7" x14ac:dyDescent="0.25">
      <c r="A32" s="1">
        <v>45763</v>
      </c>
      <c r="B32" s="2">
        <v>194.27</v>
      </c>
      <c r="C32">
        <v>59732420</v>
      </c>
      <c r="D32" s="2">
        <v>198.36</v>
      </c>
      <c r="E32" s="2">
        <v>200.7</v>
      </c>
      <c r="F32" s="2">
        <v>192.37</v>
      </c>
      <c r="G32" s="5">
        <f t="shared" si="0"/>
        <v>-3.9711582595827098E-2</v>
      </c>
    </row>
    <row r="33" spans="1:7" x14ac:dyDescent="0.25">
      <c r="A33" s="1">
        <v>45762</v>
      </c>
      <c r="B33" s="2">
        <v>202.14</v>
      </c>
      <c r="C33">
        <v>51343870</v>
      </c>
      <c r="D33" s="2">
        <v>201.85499999999999</v>
      </c>
      <c r="E33" s="2">
        <v>203.51</v>
      </c>
      <c r="F33" s="2">
        <v>199.8</v>
      </c>
      <c r="G33" s="5">
        <f t="shared" si="0"/>
        <v>-1.8781204551920384E-3</v>
      </c>
    </row>
    <row r="34" spans="1:7" x14ac:dyDescent="0.25">
      <c r="A34" s="1">
        <v>45761</v>
      </c>
      <c r="B34" s="2">
        <v>202.52</v>
      </c>
      <c r="C34">
        <v>101352900</v>
      </c>
      <c r="D34" s="2">
        <v>211.44</v>
      </c>
      <c r="E34" s="2">
        <v>212.94</v>
      </c>
      <c r="F34" s="2">
        <v>201.16210000000001</v>
      </c>
      <c r="G34" s="5">
        <f t="shared" si="0"/>
        <v>2.1814327465264516E-2</v>
      </c>
    </row>
    <row r="35" spans="1:7" x14ac:dyDescent="0.25">
      <c r="A35" s="1">
        <v>45758</v>
      </c>
      <c r="B35" s="2">
        <v>198.15</v>
      </c>
      <c r="C35">
        <v>87435920</v>
      </c>
      <c r="D35" s="2">
        <v>186.1</v>
      </c>
      <c r="E35" s="2">
        <v>199.54</v>
      </c>
      <c r="F35" s="2">
        <v>186.06</v>
      </c>
      <c r="G35" s="5">
        <f t="shared" si="0"/>
        <v>3.9792160778898779E-2</v>
      </c>
    </row>
    <row r="36" spans="1:7" x14ac:dyDescent="0.25">
      <c r="A36" s="1">
        <v>45757</v>
      </c>
      <c r="B36" s="2">
        <v>190.42</v>
      </c>
      <c r="C36">
        <v>121880000</v>
      </c>
      <c r="D36" s="2">
        <v>189.065</v>
      </c>
      <c r="E36" s="2">
        <v>194.7799</v>
      </c>
      <c r="F36" s="2">
        <v>183</v>
      </c>
      <c r="G36" s="5">
        <f t="shared" si="0"/>
        <v>-4.3318612796154309E-2</v>
      </c>
    </row>
    <row r="37" spans="1:7" x14ac:dyDescent="0.25">
      <c r="A37" s="1">
        <v>45756</v>
      </c>
      <c r="B37" s="2">
        <v>198.85</v>
      </c>
      <c r="C37">
        <v>184395900</v>
      </c>
      <c r="D37" s="2">
        <v>171.95</v>
      </c>
      <c r="E37" s="2">
        <v>200.61</v>
      </c>
      <c r="F37" s="2">
        <v>171.89</v>
      </c>
      <c r="G37" s="5">
        <f t="shared" si="0"/>
        <v>0.14261741087192081</v>
      </c>
    </row>
    <row r="38" spans="1:7" x14ac:dyDescent="0.25">
      <c r="A38" s="1">
        <v>45755</v>
      </c>
      <c r="B38" s="2">
        <v>172.42</v>
      </c>
      <c r="C38">
        <v>120859500</v>
      </c>
      <c r="D38" s="2">
        <v>186.7</v>
      </c>
      <c r="E38" s="2">
        <v>190.33500000000001</v>
      </c>
      <c r="F38" s="2">
        <v>169.21010000000001</v>
      </c>
      <c r="G38" s="5">
        <f t="shared" si="0"/>
        <v>-5.1101882959704026E-2</v>
      </c>
    </row>
    <row r="39" spans="1:7" x14ac:dyDescent="0.25">
      <c r="A39" s="1">
        <v>45754</v>
      </c>
      <c r="B39" s="2">
        <v>181.46</v>
      </c>
      <c r="C39">
        <v>160466300</v>
      </c>
      <c r="D39" s="2">
        <v>177.2</v>
      </c>
      <c r="E39" s="2">
        <v>194.15</v>
      </c>
      <c r="F39" s="2">
        <v>174.62</v>
      </c>
      <c r="G39" s="5">
        <f t="shared" si="0"/>
        <v>-3.7425955653188146E-2</v>
      </c>
    </row>
    <row r="40" spans="1:7" x14ac:dyDescent="0.25">
      <c r="A40" s="1">
        <v>45751</v>
      </c>
      <c r="B40" s="2">
        <v>188.38</v>
      </c>
      <c r="C40">
        <v>125910900</v>
      </c>
      <c r="D40" s="2">
        <v>193.89</v>
      </c>
      <c r="E40" s="2">
        <v>199.88</v>
      </c>
      <c r="F40" s="2">
        <v>187.34</v>
      </c>
      <c r="G40" s="5">
        <f t="shared" si="0"/>
        <v>-7.5680302500250957E-2</v>
      </c>
    </row>
    <row r="41" spans="1:7" x14ac:dyDescent="0.25">
      <c r="A41" s="1">
        <v>45750</v>
      </c>
      <c r="B41" s="2">
        <v>203.19</v>
      </c>
      <c r="C41">
        <v>103419000</v>
      </c>
      <c r="D41" s="2">
        <v>205.54</v>
      </c>
      <c r="E41" s="2">
        <v>207.49</v>
      </c>
      <c r="F41" s="2">
        <v>201.25</v>
      </c>
      <c r="G41" s="5">
        <f t="shared" si="0"/>
        <v>-9.7013357916483689E-2</v>
      </c>
    </row>
    <row r="42" spans="1:7" x14ac:dyDescent="0.25">
      <c r="A42" s="1">
        <v>45749</v>
      </c>
      <c r="B42" s="2">
        <v>223.89</v>
      </c>
      <c r="C42">
        <v>35905900</v>
      </c>
      <c r="D42" s="2">
        <v>221.315</v>
      </c>
      <c r="E42" s="2">
        <v>225.19</v>
      </c>
      <c r="F42" s="2">
        <v>221.02</v>
      </c>
      <c r="G42" s="5">
        <f t="shared" si="0"/>
        <v>3.1314331753118378E-3</v>
      </c>
    </row>
    <row r="43" spans="1:7" x14ac:dyDescent="0.25">
      <c r="A43" s="1">
        <v>45748</v>
      </c>
      <c r="B43" s="2">
        <v>223.19</v>
      </c>
      <c r="C43">
        <v>36412740</v>
      </c>
      <c r="D43" s="2">
        <v>219.80500000000001</v>
      </c>
      <c r="E43" s="2">
        <v>223.68</v>
      </c>
      <c r="F43" s="2">
        <v>218.9</v>
      </c>
      <c r="G43" s="5">
        <f t="shared" si="0"/>
        <v>4.7606305665627204E-3</v>
      </c>
    </row>
    <row r="44" spans="1:7" x14ac:dyDescent="0.25">
      <c r="A44" s="1">
        <v>45747</v>
      </c>
      <c r="B44" s="2">
        <v>222.13</v>
      </c>
      <c r="C44">
        <v>65299320</v>
      </c>
      <c r="D44" s="2">
        <v>217.005</v>
      </c>
      <c r="E44" s="2">
        <v>225.62</v>
      </c>
      <c r="F44" s="2">
        <v>216.23</v>
      </c>
      <c r="G44" s="5">
        <f t="shared" si="0"/>
        <v>1.9226554118956955E-2</v>
      </c>
    </row>
    <row r="45" spans="1:7" x14ac:dyDescent="0.25">
      <c r="A45" s="1">
        <v>45744</v>
      </c>
      <c r="B45" s="2">
        <v>217.9</v>
      </c>
      <c r="C45">
        <v>39818620</v>
      </c>
      <c r="D45" s="2">
        <v>221.67</v>
      </c>
      <c r="E45" s="2">
        <v>223.81</v>
      </c>
      <c r="F45" s="2">
        <v>217.68</v>
      </c>
      <c r="G45" s="5">
        <f t="shared" si="0"/>
        <v>-2.693994273640031E-2</v>
      </c>
    </row>
    <row r="46" spans="1:7" x14ac:dyDescent="0.25">
      <c r="A46" s="1">
        <v>45743</v>
      </c>
      <c r="B46" s="2">
        <v>223.85</v>
      </c>
      <c r="C46">
        <v>37094770</v>
      </c>
      <c r="D46" s="2">
        <v>221.39</v>
      </c>
      <c r="E46" s="2">
        <v>224.99</v>
      </c>
      <c r="F46" s="2">
        <v>220.56010000000001</v>
      </c>
      <c r="G46" s="5">
        <f t="shared" si="0"/>
        <v>1.041816419239041E-2</v>
      </c>
    </row>
    <row r="47" spans="1:7" x14ac:dyDescent="0.25">
      <c r="A47" s="1">
        <v>45742</v>
      </c>
      <c r="B47" s="2">
        <v>221.53</v>
      </c>
      <c r="C47">
        <v>34532660</v>
      </c>
      <c r="D47" s="2">
        <v>223.51</v>
      </c>
      <c r="E47" s="2">
        <v>225.02</v>
      </c>
      <c r="F47" s="2">
        <v>220.47</v>
      </c>
      <c r="G47" s="5">
        <f t="shared" si="0"/>
        <v>-9.9713366603807335E-3</v>
      </c>
    </row>
    <row r="48" spans="1:7" x14ac:dyDescent="0.25">
      <c r="A48" s="1">
        <v>45741</v>
      </c>
      <c r="B48" s="2">
        <v>223.75</v>
      </c>
      <c r="C48">
        <v>34493580</v>
      </c>
      <c r="D48" s="2">
        <v>220.77</v>
      </c>
      <c r="E48" s="2">
        <v>224.1</v>
      </c>
      <c r="F48" s="2">
        <v>220.08</v>
      </c>
      <c r="G48" s="5">
        <f t="shared" si="0"/>
        <v>1.3589122001844327E-2</v>
      </c>
    </row>
    <row r="49" spans="1:7" x14ac:dyDescent="0.25">
      <c r="A49" s="1">
        <v>45740</v>
      </c>
      <c r="B49" s="2">
        <v>220.73</v>
      </c>
      <c r="C49">
        <v>44299480</v>
      </c>
      <c r="D49" s="2">
        <v>221</v>
      </c>
      <c r="E49" s="2">
        <v>221.48</v>
      </c>
      <c r="F49" s="2">
        <v>218.58</v>
      </c>
      <c r="G49" s="5">
        <f t="shared" si="0"/>
        <v>1.1207406602134005E-2</v>
      </c>
    </row>
    <row r="50" spans="1:7" x14ac:dyDescent="0.25">
      <c r="A50" s="1">
        <v>45737</v>
      </c>
      <c r="B50" s="2">
        <v>218.27</v>
      </c>
      <c r="C50">
        <v>94127770</v>
      </c>
      <c r="D50" s="2">
        <v>211.56</v>
      </c>
      <c r="E50" s="2">
        <v>218.84</v>
      </c>
      <c r="F50" s="2">
        <v>211.28</v>
      </c>
      <c r="G50" s="5">
        <f t="shared" si="0"/>
        <v>1.9289632955349155E-2</v>
      </c>
    </row>
    <row r="51" spans="1:7" x14ac:dyDescent="0.25">
      <c r="A51" s="1">
        <v>45736</v>
      </c>
      <c r="B51" s="2">
        <v>214.1</v>
      </c>
      <c r="C51">
        <v>48862950</v>
      </c>
      <c r="D51" s="2">
        <v>213.99</v>
      </c>
      <c r="E51" s="2">
        <v>217.48990000000001</v>
      </c>
      <c r="F51" s="2">
        <v>212.22</v>
      </c>
      <c r="G51" s="5">
        <f t="shared" si="0"/>
        <v>-5.3104890255818429E-3</v>
      </c>
    </row>
    <row r="52" spans="1:7" x14ac:dyDescent="0.25">
      <c r="A52" s="1">
        <v>45735</v>
      </c>
      <c r="B52" s="2">
        <v>215.24</v>
      </c>
      <c r="C52">
        <v>54385390</v>
      </c>
      <c r="D52" s="2">
        <v>214.22</v>
      </c>
      <c r="E52" s="2">
        <v>218.76</v>
      </c>
      <c r="F52" s="2">
        <v>213.75</v>
      </c>
      <c r="G52" s="5">
        <f t="shared" si="0"/>
        <v>1.1917978094765389E-2</v>
      </c>
    </row>
    <row r="53" spans="1:7" x14ac:dyDescent="0.25">
      <c r="A53" s="1">
        <v>45734</v>
      </c>
      <c r="B53" s="2">
        <v>212.69</v>
      </c>
      <c r="C53">
        <v>42432430</v>
      </c>
      <c r="D53" s="2">
        <v>214.16</v>
      </c>
      <c r="E53" s="2">
        <v>215.15</v>
      </c>
      <c r="F53" s="2">
        <v>211.49</v>
      </c>
      <c r="G53" s="5">
        <f t="shared" si="0"/>
        <v>-6.1403084953978448E-3</v>
      </c>
    </row>
    <row r="54" spans="1:7" x14ac:dyDescent="0.25">
      <c r="A54" s="1">
        <v>45733</v>
      </c>
      <c r="B54" s="2">
        <v>214</v>
      </c>
      <c r="C54">
        <v>48073430</v>
      </c>
      <c r="D54" s="2">
        <v>213.31</v>
      </c>
      <c r="E54" s="2">
        <v>215.22</v>
      </c>
      <c r="F54" s="2">
        <v>209.97</v>
      </c>
      <c r="G54" s="5">
        <f t="shared" si="0"/>
        <v>2.3860218576188547E-3</v>
      </c>
    </row>
    <row r="55" spans="1:7" x14ac:dyDescent="0.25">
      <c r="A55" s="1">
        <v>45730</v>
      </c>
      <c r="B55" s="2">
        <v>213.49</v>
      </c>
      <c r="C55">
        <v>60107580</v>
      </c>
      <c r="D55" s="2">
        <v>211.25</v>
      </c>
      <c r="E55" s="2">
        <v>213.95</v>
      </c>
      <c r="F55" s="2">
        <v>209.58</v>
      </c>
      <c r="G55" s="5">
        <f t="shared" si="0"/>
        <v>1.8007434149081746E-2</v>
      </c>
    </row>
    <row r="56" spans="1:7" x14ac:dyDescent="0.25">
      <c r="A56" s="1">
        <v>45729</v>
      </c>
      <c r="B56" s="2">
        <v>209.68</v>
      </c>
      <c r="C56">
        <v>61368330</v>
      </c>
      <c r="D56" s="2">
        <v>215.95</v>
      </c>
      <c r="E56" s="2">
        <v>216.83940000000001</v>
      </c>
      <c r="F56" s="2">
        <v>208.42</v>
      </c>
      <c r="G56" s="5">
        <f t="shared" si="0"/>
        <v>-3.4222624379153584E-2</v>
      </c>
    </row>
    <row r="57" spans="1:7" x14ac:dyDescent="0.25">
      <c r="A57" s="1">
        <v>45728</v>
      </c>
      <c r="B57" s="2">
        <v>216.98</v>
      </c>
      <c r="C57">
        <v>62547470</v>
      </c>
      <c r="D57" s="2">
        <v>220.14</v>
      </c>
      <c r="E57" s="2">
        <v>221.75</v>
      </c>
      <c r="F57" s="2">
        <v>214.91</v>
      </c>
      <c r="G57" s="5">
        <f t="shared" si="0"/>
        <v>-1.7633274021539299E-2</v>
      </c>
    </row>
    <row r="58" spans="1:7" x14ac:dyDescent="0.25">
      <c r="A58" s="1">
        <v>45727</v>
      </c>
      <c r="B58" s="2">
        <v>220.84</v>
      </c>
      <c r="C58">
        <v>76137410</v>
      </c>
      <c r="D58" s="2">
        <v>223.80500000000001</v>
      </c>
      <c r="E58" s="2">
        <v>225.8399</v>
      </c>
      <c r="F58" s="2">
        <v>217.45</v>
      </c>
      <c r="G58" s="5">
        <f t="shared" si="0"/>
        <v>-2.9623865022754978E-2</v>
      </c>
    </row>
    <row r="59" spans="1:7" x14ac:dyDescent="0.25">
      <c r="A59" s="1">
        <v>45726</v>
      </c>
      <c r="B59" s="2">
        <v>227.48</v>
      </c>
      <c r="C59">
        <v>72071200</v>
      </c>
      <c r="D59" s="2">
        <v>235.54</v>
      </c>
      <c r="E59" s="2">
        <v>236.16</v>
      </c>
      <c r="F59" s="2">
        <v>224.22</v>
      </c>
      <c r="G59" s="5">
        <f t="shared" si="0"/>
        <v>-4.9694073639167571E-2</v>
      </c>
    </row>
    <row r="60" spans="1:7" x14ac:dyDescent="0.25">
      <c r="A60" s="1">
        <v>45723</v>
      </c>
      <c r="B60" s="2">
        <v>239.07</v>
      </c>
      <c r="C60">
        <v>46273570</v>
      </c>
      <c r="D60" s="2">
        <v>235.10499999999999</v>
      </c>
      <c r="E60" s="2">
        <v>241.37</v>
      </c>
      <c r="F60" s="2">
        <v>234.76</v>
      </c>
      <c r="G60" s="5">
        <f t="shared" si="0"/>
        <v>1.5767611658897701E-2</v>
      </c>
    </row>
    <row r="61" spans="1:7" x14ac:dyDescent="0.25">
      <c r="A61" s="1">
        <v>45722</v>
      </c>
      <c r="B61" s="2">
        <v>235.33</v>
      </c>
      <c r="C61">
        <v>45170420</v>
      </c>
      <c r="D61" s="2">
        <v>234.435</v>
      </c>
      <c r="E61" s="2">
        <v>237.86</v>
      </c>
      <c r="F61" s="2">
        <v>233.15809999999999</v>
      </c>
      <c r="G61" s="5">
        <f t="shared" si="0"/>
        <v>-1.740718379554715E-3</v>
      </c>
    </row>
    <row r="62" spans="1:7" x14ac:dyDescent="0.25">
      <c r="A62" s="1">
        <v>45721</v>
      </c>
      <c r="B62" s="2">
        <v>235.74</v>
      </c>
      <c r="C62">
        <v>47227640</v>
      </c>
      <c r="D62" s="2">
        <v>235.42</v>
      </c>
      <c r="E62" s="2">
        <v>236.55</v>
      </c>
      <c r="F62" s="2">
        <v>229.23</v>
      </c>
      <c r="G62" s="5">
        <f t="shared" si="0"/>
        <v>-8.0564806019855866E-4</v>
      </c>
    </row>
    <row r="63" spans="1:7" x14ac:dyDescent="0.25">
      <c r="A63" s="1">
        <v>45720</v>
      </c>
      <c r="B63" s="2">
        <v>235.93</v>
      </c>
      <c r="C63">
        <v>53798060</v>
      </c>
      <c r="D63" s="2">
        <v>237.70500000000001</v>
      </c>
      <c r="E63" s="2">
        <v>240.07</v>
      </c>
      <c r="F63" s="2">
        <v>234.68</v>
      </c>
      <c r="G63" s="5">
        <f t="shared" si="0"/>
        <v>-8.8615652893341244E-3</v>
      </c>
    </row>
    <row r="64" spans="1:7" x14ac:dyDescent="0.25">
      <c r="A64" s="1">
        <v>45719</v>
      </c>
      <c r="B64" s="2">
        <v>238.03</v>
      </c>
      <c r="C64">
        <v>47183990</v>
      </c>
      <c r="D64" s="2">
        <v>241.79</v>
      </c>
      <c r="E64" s="2">
        <v>244.02719999999999</v>
      </c>
      <c r="F64" s="2">
        <v>236.11199999999999</v>
      </c>
      <c r="G64" s="5">
        <f t="shared" si="0"/>
        <v>-1.5879634323246551E-2</v>
      </c>
    </row>
    <row r="65" spans="1:7" x14ac:dyDescent="0.25">
      <c r="A65" s="1">
        <v>45716</v>
      </c>
      <c r="B65" s="2">
        <v>241.84</v>
      </c>
      <c r="C65">
        <v>56833360</v>
      </c>
      <c r="D65" s="2">
        <v>236.95</v>
      </c>
      <c r="E65" s="2">
        <v>242.09</v>
      </c>
      <c r="F65" s="2">
        <v>230.2</v>
      </c>
      <c r="G65" s="5">
        <f t="shared" si="0"/>
        <v>1.8951187029484631E-2</v>
      </c>
    </row>
    <row r="66" spans="1:7" x14ac:dyDescent="0.25">
      <c r="A66" s="1">
        <v>45715</v>
      </c>
      <c r="B66" s="2">
        <v>237.3</v>
      </c>
      <c r="C66">
        <v>41153640</v>
      </c>
      <c r="D66" s="2">
        <v>239.41</v>
      </c>
      <c r="E66" s="2">
        <v>242.46</v>
      </c>
      <c r="F66" s="2">
        <v>237.06</v>
      </c>
      <c r="G66" s="5">
        <f t="shared" si="0"/>
        <v>-1.2812636024009335E-2</v>
      </c>
    </row>
    <row r="67" spans="1:7" x14ac:dyDescent="0.25">
      <c r="A67" s="1">
        <v>45714</v>
      </c>
      <c r="B67" s="2">
        <v>240.36</v>
      </c>
      <c r="C67">
        <v>44433560</v>
      </c>
      <c r="D67" s="2">
        <v>244.33</v>
      </c>
      <c r="E67" s="2">
        <v>244.98</v>
      </c>
      <c r="F67" s="2">
        <v>239.13</v>
      </c>
      <c r="G67" s="5">
        <f t="shared" ref="G67:G124" si="1">LN(B67/B68)</f>
        <v>-2.7412467370684025E-2</v>
      </c>
    </row>
    <row r="68" spans="1:7" x14ac:dyDescent="0.25">
      <c r="A68" s="1">
        <v>45713</v>
      </c>
      <c r="B68" s="2">
        <v>247.04</v>
      </c>
      <c r="C68">
        <v>48013270</v>
      </c>
      <c r="D68" s="2">
        <v>248</v>
      </c>
      <c r="E68" s="2">
        <v>250</v>
      </c>
      <c r="F68" s="2">
        <v>244.91</v>
      </c>
      <c r="G68" s="5">
        <f t="shared" si="1"/>
        <v>-2.4284615815310331E-4</v>
      </c>
    </row>
    <row r="69" spans="1:7" x14ac:dyDescent="0.25">
      <c r="A69" s="1">
        <v>45712</v>
      </c>
      <c r="B69" s="2">
        <v>247.1</v>
      </c>
      <c r="C69">
        <v>51326400</v>
      </c>
      <c r="D69" s="2">
        <v>244.92500000000001</v>
      </c>
      <c r="E69" s="2">
        <v>248.86</v>
      </c>
      <c r="F69" s="2">
        <v>244.42</v>
      </c>
      <c r="G69" s="5">
        <f t="shared" si="1"/>
        <v>6.2925205093107527E-3</v>
      </c>
    </row>
    <row r="70" spans="1:7" x14ac:dyDescent="0.25">
      <c r="A70" s="1">
        <v>45709</v>
      </c>
      <c r="B70" s="2">
        <v>245.55</v>
      </c>
      <c r="C70">
        <v>53197430</v>
      </c>
      <c r="D70" s="2">
        <v>245.95</v>
      </c>
      <c r="E70" s="2">
        <v>248.69</v>
      </c>
      <c r="F70" s="2">
        <v>245.22</v>
      </c>
      <c r="G70" s="5">
        <f t="shared" si="1"/>
        <v>-1.1396476466492649E-3</v>
      </c>
    </row>
    <row r="71" spans="1:7" x14ac:dyDescent="0.25">
      <c r="A71" s="1">
        <v>45708</v>
      </c>
      <c r="B71" s="2">
        <v>245.83</v>
      </c>
      <c r="C71">
        <v>32316910</v>
      </c>
      <c r="D71" s="2">
        <v>244.94</v>
      </c>
      <c r="E71" s="2">
        <v>246.78</v>
      </c>
      <c r="F71" s="2">
        <v>244.29</v>
      </c>
      <c r="G71" s="5">
        <f t="shared" si="1"/>
        <v>3.9127826565687213E-3</v>
      </c>
    </row>
    <row r="72" spans="1:7" x14ac:dyDescent="0.25">
      <c r="A72" s="1">
        <v>45707</v>
      </c>
      <c r="B72" s="2">
        <v>244.87</v>
      </c>
      <c r="C72">
        <v>32204220</v>
      </c>
      <c r="D72" s="2">
        <v>244.66</v>
      </c>
      <c r="E72" s="2">
        <v>246.01</v>
      </c>
      <c r="F72" s="2">
        <v>243.16040000000001</v>
      </c>
      <c r="G72" s="5">
        <f t="shared" si="1"/>
        <v>1.6348554750960618E-3</v>
      </c>
    </row>
    <row r="73" spans="1:7" x14ac:dyDescent="0.25">
      <c r="A73" s="1">
        <v>45706</v>
      </c>
      <c r="B73" s="2">
        <v>244.47</v>
      </c>
      <c r="C73">
        <v>48822490</v>
      </c>
      <c r="D73" s="2">
        <v>244.15</v>
      </c>
      <c r="E73" s="2">
        <v>245.18</v>
      </c>
      <c r="F73" s="2">
        <v>241.84</v>
      </c>
      <c r="G73" s="5">
        <f t="shared" si="1"/>
        <v>-5.3162125283384893E-4</v>
      </c>
    </row>
    <row r="74" spans="1:7" x14ac:dyDescent="0.25">
      <c r="A74" s="1">
        <v>45702</v>
      </c>
      <c r="B74" s="2">
        <v>244.6</v>
      </c>
      <c r="C74">
        <v>40896230</v>
      </c>
      <c r="D74" s="2">
        <v>241.25</v>
      </c>
      <c r="E74" s="2">
        <v>245.55</v>
      </c>
      <c r="F74" s="2">
        <v>240.99</v>
      </c>
      <c r="G74" s="5">
        <f t="shared" si="1"/>
        <v>1.2630534273072785E-2</v>
      </c>
    </row>
    <row r="75" spans="1:7" x14ac:dyDescent="0.25">
      <c r="A75" s="1">
        <v>45701</v>
      </c>
      <c r="B75" s="2">
        <v>241.53</v>
      </c>
      <c r="C75">
        <v>53614050</v>
      </c>
      <c r="D75" s="2">
        <v>236.91</v>
      </c>
      <c r="E75" s="2">
        <v>242.3399</v>
      </c>
      <c r="F75" s="2">
        <v>235.57</v>
      </c>
      <c r="G75" s="5">
        <f t="shared" si="1"/>
        <v>1.9482221545508639E-2</v>
      </c>
    </row>
    <row r="76" spans="1:7" x14ac:dyDescent="0.25">
      <c r="A76" s="1">
        <v>45700</v>
      </c>
      <c r="B76" s="2">
        <v>236.87</v>
      </c>
      <c r="C76">
        <v>45243290</v>
      </c>
      <c r="D76" s="2">
        <v>231.2</v>
      </c>
      <c r="E76" s="2">
        <v>236.96</v>
      </c>
      <c r="F76" s="2">
        <v>230.68</v>
      </c>
      <c r="G76" s="5">
        <f t="shared" si="1"/>
        <v>1.810524652359782E-2</v>
      </c>
    </row>
    <row r="77" spans="1:7" x14ac:dyDescent="0.25">
      <c r="A77" s="1">
        <v>45699</v>
      </c>
      <c r="B77" s="2">
        <v>232.62</v>
      </c>
      <c r="C77">
        <v>53718360</v>
      </c>
      <c r="D77" s="2">
        <v>228.2</v>
      </c>
      <c r="E77" s="2">
        <v>235.23</v>
      </c>
      <c r="F77" s="2">
        <v>228.13</v>
      </c>
      <c r="G77" s="5">
        <f t="shared" si="1"/>
        <v>2.1596859130101596E-2</v>
      </c>
    </row>
    <row r="78" spans="1:7" x14ac:dyDescent="0.25">
      <c r="A78" s="1">
        <v>45698</v>
      </c>
      <c r="B78" s="2">
        <v>227.65</v>
      </c>
      <c r="C78">
        <v>33115650</v>
      </c>
      <c r="D78" s="2">
        <v>229.57</v>
      </c>
      <c r="E78" s="2">
        <v>230.58500000000001</v>
      </c>
      <c r="F78" s="2">
        <v>227.2</v>
      </c>
      <c r="G78" s="5">
        <f t="shared" si="1"/>
        <v>8.7858021493861051E-5</v>
      </c>
    </row>
    <row r="79" spans="1:7" x14ac:dyDescent="0.25">
      <c r="A79" s="1">
        <v>45695</v>
      </c>
      <c r="B79" s="2">
        <v>227.63</v>
      </c>
      <c r="C79">
        <v>39707220</v>
      </c>
      <c r="D79" s="2">
        <v>232.6</v>
      </c>
      <c r="E79" s="2">
        <v>234</v>
      </c>
      <c r="F79" s="2">
        <v>227.26</v>
      </c>
      <c r="G79" s="5">
        <f t="shared" si="1"/>
        <v>-2.4260710332889599E-2</v>
      </c>
    </row>
    <row r="80" spans="1:7" x14ac:dyDescent="0.25">
      <c r="A80" s="1">
        <v>45694</v>
      </c>
      <c r="B80" s="2">
        <v>233.22</v>
      </c>
      <c r="C80">
        <v>29925350</v>
      </c>
      <c r="D80" s="2">
        <v>231.285</v>
      </c>
      <c r="E80" s="2">
        <v>233.8</v>
      </c>
      <c r="F80" s="2">
        <v>230.42500000000001</v>
      </c>
      <c r="G80" s="5">
        <f t="shared" si="1"/>
        <v>3.2210296482183117E-3</v>
      </c>
    </row>
    <row r="81" spans="1:7" x14ac:dyDescent="0.25">
      <c r="A81" s="1">
        <v>45693</v>
      </c>
      <c r="B81" s="2">
        <v>232.47</v>
      </c>
      <c r="C81">
        <v>39664990</v>
      </c>
      <c r="D81" s="2">
        <v>228.53</v>
      </c>
      <c r="E81" s="2">
        <v>232.67</v>
      </c>
      <c r="F81" s="2">
        <v>228.27</v>
      </c>
      <c r="G81" s="5">
        <f t="shared" si="1"/>
        <v>-1.4185314133143574E-3</v>
      </c>
    </row>
    <row r="82" spans="1:7" x14ac:dyDescent="0.25">
      <c r="A82" s="1">
        <v>45692</v>
      </c>
      <c r="B82" s="2">
        <v>232.8</v>
      </c>
      <c r="C82">
        <v>45067300</v>
      </c>
      <c r="D82" s="2">
        <v>227.25</v>
      </c>
      <c r="E82" s="2">
        <v>233.13</v>
      </c>
      <c r="F82" s="2">
        <v>226.65</v>
      </c>
      <c r="G82" s="5">
        <f t="shared" si="1"/>
        <v>2.0790228215525564E-2</v>
      </c>
    </row>
    <row r="83" spans="1:7" x14ac:dyDescent="0.25">
      <c r="A83" s="1">
        <v>45691</v>
      </c>
      <c r="B83" s="2">
        <v>228.01</v>
      </c>
      <c r="C83">
        <v>73063300</v>
      </c>
      <c r="D83" s="2">
        <v>229.99</v>
      </c>
      <c r="E83" s="2">
        <v>231.83</v>
      </c>
      <c r="F83" s="2">
        <v>225.7</v>
      </c>
      <c r="G83" s="5">
        <f t="shared" si="1"/>
        <v>-3.4442317383852845E-2</v>
      </c>
    </row>
    <row r="84" spans="1:7" x14ac:dyDescent="0.25">
      <c r="A84" s="1">
        <v>45688</v>
      </c>
      <c r="B84" s="2">
        <v>236</v>
      </c>
      <c r="C84">
        <v>101075100</v>
      </c>
      <c r="D84" s="2">
        <v>247.19</v>
      </c>
      <c r="E84" s="2">
        <v>247.19</v>
      </c>
      <c r="F84" s="2">
        <v>233.44</v>
      </c>
      <c r="G84" s="5">
        <f t="shared" si="1"/>
        <v>-6.714694035086833E-3</v>
      </c>
    </row>
    <row r="85" spans="1:7" x14ac:dyDescent="0.25">
      <c r="A85" s="1">
        <v>45687</v>
      </c>
      <c r="B85" s="2">
        <v>237.59</v>
      </c>
      <c r="C85">
        <v>55658280</v>
      </c>
      <c r="D85" s="2">
        <v>238.66499999999999</v>
      </c>
      <c r="E85" s="2">
        <v>240.79</v>
      </c>
      <c r="F85" s="2">
        <v>237.21</v>
      </c>
      <c r="G85" s="5">
        <f t="shared" si="1"/>
        <v>-7.4221957254156003E-3</v>
      </c>
    </row>
    <row r="86" spans="1:7" x14ac:dyDescent="0.25">
      <c r="A86" s="1">
        <v>45686</v>
      </c>
      <c r="B86" s="2">
        <v>239.36</v>
      </c>
      <c r="C86">
        <v>45486100</v>
      </c>
      <c r="D86" s="2">
        <v>234.12</v>
      </c>
      <c r="E86" s="2">
        <v>239.85499999999999</v>
      </c>
      <c r="F86" s="2">
        <v>234.01</v>
      </c>
      <c r="G86" s="5">
        <f t="shared" si="1"/>
        <v>4.6061804148975023E-3</v>
      </c>
    </row>
    <row r="87" spans="1:7" x14ac:dyDescent="0.25">
      <c r="A87" s="1">
        <v>45685</v>
      </c>
      <c r="B87" s="2">
        <v>238.26</v>
      </c>
      <c r="C87">
        <v>75707570</v>
      </c>
      <c r="D87" s="2">
        <v>230.85</v>
      </c>
      <c r="E87" s="2">
        <v>240.19</v>
      </c>
      <c r="F87" s="2">
        <v>230.81</v>
      </c>
      <c r="G87" s="5">
        <f t="shared" si="1"/>
        <v>3.5892086430602384E-2</v>
      </c>
    </row>
    <row r="88" spans="1:7" x14ac:dyDescent="0.25">
      <c r="A88" s="1">
        <v>45684</v>
      </c>
      <c r="B88" s="2">
        <v>229.86</v>
      </c>
      <c r="C88">
        <v>94863420</v>
      </c>
      <c r="D88" s="2">
        <v>224.02</v>
      </c>
      <c r="E88" s="2">
        <v>232.15</v>
      </c>
      <c r="F88" s="2">
        <v>223.98</v>
      </c>
      <c r="G88" s="5">
        <f t="shared" si="1"/>
        <v>3.1285690523568978E-2</v>
      </c>
    </row>
    <row r="89" spans="1:7" x14ac:dyDescent="0.25">
      <c r="A89" s="1">
        <v>45681</v>
      </c>
      <c r="B89" s="2">
        <v>222.78</v>
      </c>
      <c r="C89">
        <v>54697910</v>
      </c>
      <c r="D89" s="2">
        <v>224.78</v>
      </c>
      <c r="E89" s="2">
        <v>225.63</v>
      </c>
      <c r="F89" s="2">
        <v>221.41</v>
      </c>
      <c r="G89" s="5">
        <f t="shared" si="1"/>
        <v>-3.9423041829985839E-3</v>
      </c>
    </row>
    <row r="90" spans="1:7" x14ac:dyDescent="0.25">
      <c r="A90" s="1">
        <v>45680</v>
      </c>
      <c r="B90" s="2">
        <v>223.66</v>
      </c>
      <c r="C90">
        <v>60234760</v>
      </c>
      <c r="D90" s="2">
        <v>224.74</v>
      </c>
      <c r="E90" s="2">
        <v>227.03</v>
      </c>
      <c r="F90" s="2">
        <v>222.3</v>
      </c>
      <c r="G90" s="5">
        <f t="shared" si="1"/>
        <v>-7.5979355149053557E-4</v>
      </c>
    </row>
    <row r="91" spans="1:7" x14ac:dyDescent="0.25">
      <c r="A91" s="1">
        <v>45679</v>
      </c>
      <c r="B91" s="2">
        <v>223.83</v>
      </c>
      <c r="C91">
        <v>64126500</v>
      </c>
      <c r="D91" s="2">
        <v>219.79</v>
      </c>
      <c r="E91" s="2">
        <v>224.12</v>
      </c>
      <c r="F91" s="2">
        <v>219.79</v>
      </c>
      <c r="G91" s="5">
        <f t="shared" si="1"/>
        <v>5.3307179338975266E-3</v>
      </c>
    </row>
    <row r="92" spans="1:7" x14ac:dyDescent="0.25">
      <c r="A92" s="1">
        <v>45678</v>
      </c>
      <c r="B92" s="2">
        <v>222.64</v>
      </c>
      <c r="C92">
        <v>98070430</v>
      </c>
      <c r="D92" s="2">
        <v>224</v>
      </c>
      <c r="E92" s="2">
        <v>224.42</v>
      </c>
      <c r="F92" s="2">
        <v>219.38</v>
      </c>
      <c r="G92" s="5">
        <f t="shared" si="1"/>
        <v>-3.2436231402883438E-2</v>
      </c>
    </row>
    <row r="93" spans="1:7" x14ac:dyDescent="0.25">
      <c r="A93" s="1">
        <v>45674</v>
      </c>
      <c r="B93" s="2">
        <v>229.98</v>
      </c>
      <c r="C93">
        <v>68488300</v>
      </c>
      <c r="D93" s="2">
        <v>232.11500000000001</v>
      </c>
      <c r="E93" s="2">
        <v>232.29</v>
      </c>
      <c r="F93" s="2">
        <v>228.48</v>
      </c>
      <c r="G93" s="5">
        <f t="shared" si="1"/>
        <v>7.5070184950648353E-3</v>
      </c>
    </row>
    <row r="94" spans="1:7" x14ac:dyDescent="0.25">
      <c r="A94" s="1">
        <v>45673</v>
      </c>
      <c r="B94" s="2">
        <v>228.26</v>
      </c>
      <c r="C94">
        <v>71759050</v>
      </c>
      <c r="D94" s="2">
        <v>237.35</v>
      </c>
      <c r="E94" s="2">
        <v>238.01</v>
      </c>
      <c r="F94" s="2">
        <v>228.03</v>
      </c>
      <c r="G94" s="5">
        <f t="shared" si="1"/>
        <v>-4.1238975826963314E-2</v>
      </c>
    </row>
    <row r="95" spans="1:7" x14ac:dyDescent="0.25">
      <c r="A95" s="1">
        <v>45672</v>
      </c>
      <c r="B95" s="2">
        <v>237.87</v>
      </c>
      <c r="C95">
        <v>39831970</v>
      </c>
      <c r="D95" s="2">
        <v>234.63499999999999</v>
      </c>
      <c r="E95" s="2">
        <v>238.96</v>
      </c>
      <c r="F95" s="2">
        <v>234.43</v>
      </c>
      <c r="G95" s="5">
        <f t="shared" si="1"/>
        <v>1.9484857132124001E-2</v>
      </c>
    </row>
    <row r="96" spans="1:7" x14ac:dyDescent="0.25">
      <c r="A96" s="1">
        <v>45671</v>
      </c>
      <c r="B96" s="2">
        <v>233.28</v>
      </c>
      <c r="C96">
        <v>39435290</v>
      </c>
      <c r="D96" s="2">
        <v>234.75</v>
      </c>
      <c r="E96" s="2">
        <v>236.12</v>
      </c>
      <c r="F96" s="2">
        <v>232.47200000000001</v>
      </c>
      <c r="G96" s="5">
        <f t="shared" si="1"/>
        <v>-4.7896088825642048E-3</v>
      </c>
    </row>
    <row r="97" spans="1:7" x14ac:dyDescent="0.25">
      <c r="A97" s="1">
        <v>45670</v>
      </c>
      <c r="B97" s="2">
        <v>234.4</v>
      </c>
      <c r="C97">
        <v>49630730</v>
      </c>
      <c r="D97" s="2">
        <v>233.53</v>
      </c>
      <c r="E97" s="2">
        <v>234.67</v>
      </c>
      <c r="F97" s="2">
        <v>229.72</v>
      </c>
      <c r="G97" s="5">
        <f t="shared" si="1"/>
        <v>-1.0397971666903203E-2</v>
      </c>
    </row>
    <row r="98" spans="1:7" x14ac:dyDescent="0.25">
      <c r="A98" s="1">
        <v>45667</v>
      </c>
      <c r="B98" s="2">
        <v>236.85</v>
      </c>
      <c r="C98">
        <v>61710860</v>
      </c>
      <c r="D98" s="2">
        <v>240.01</v>
      </c>
      <c r="E98" s="2">
        <v>240.16</v>
      </c>
      <c r="F98" s="2">
        <v>233</v>
      </c>
      <c r="G98" s="5">
        <f t="shared" si="1"/>
        <v>-2.4399083362794845E-2</v>
      </c>
    </row>
    <row r="99" spans="1:7" x14ac:dyDescent="0.25">
      <c r="A99" s="1">
        <v>45665</v>
      </c>
      <c r="B99" s="2">
        <v>242.7</v>
      </c>
      <c r="C99">
        <v>37628940</v>
      </c>
      <c r="D99" s="2">
        <v>241.92</v>
      </c>
      <c r="E99" s="2">
        <v>243.7123</v>
      </c>
      <c r="F99" s="2">
        <v>240.05</v>
      </c>
      <c r="G99" s="5">
        <f t="shared" si="1"/>
        <v>2.0209942743203797E-3</v>
      </c>
    </row>
    <row r="100" spans="1:7" x14ac:dyDescent="0.25">
      <c r="A100" s="1">
        <v>45664</v>
      </c>
      <c r="B100" s="2">
        <v>242.21</v>
      </c>
      <c r="C100">
        <v>40855960</v>
      </c>
      <c r="D100" s="2">
        <v>242.98</v>
      </c>
      <c r="E100" s="2">
        <v>245.55</v>
      </c>
      <c r="F100" s="2">
        <v>241.35</v>
      </c>
      <c r="G100" s="5">
        <f t="shared" si="1"/>
        <v>-1.1453092086491822E-2</v>
      </c>
    </row>
    <row r="101" spans="1:7" x14ac:dyDescent="0.25">
      <c r="A101" s="1">
        <v>45663</v>
      </c>
      <c r="B101" s="2">
        <v>245</v>
      </c>
      <c r="C101">
        <v>45045570</v>
      </c>
      <c r="D101" s="2">
        <v>244.31</v>
      </c>
      <c r="E101" s="2">
        <v>247.33</v>
      </c>
      <c r="F101" s="2">
        <v>243.2</v>
      </c>
      <c r="G101" s="5">
        <f t="shared" si="1"/>
        <v>6.7163820337442027E-3</v>
      </c>
    </row>
    <row r="102" spans="1:7" x14ac:dyDescent="0.25">
      <c r="A102" s="1">
        <v>45660</v>
      </c>
      <c r="B102" s="2">
        <v>243.36</v>
      </c>
      <c r="C102">
        <v>40244110</v>
      </c>
      <c r="D102" s="2">
        <v>243.36</v>
      </c>
      <c r="E102" s="2">
        <v>244.18</v>
      </c>
      <c r="F102" s="2">
        <v>241.89</v>
      </c>
      <c r="G102" s="5">
        <f t="shared" si="1"/>
        <v>-2.0114536450788353E-3</v>
      </c>
    </row>
    <row r="103" spans="1:7" x14ac:dyDescent="0.25">
      <c r="A103" s="1">
        <v>45659</v>
      </c>
      <c r="B103" s="2">
        <v>243.85</v>
      </c>
      <c r="C103">
        <v>55740730</v>
      </c>
      <c r="D103" s="2">
        <v>248.93</v>
      </c>
      <c r="E103" s="2">
        <v>249.1</v>
      </c>
      <c r="F103" s="2">
        <v>241.8201</v>
      </c>
      <c r="G103" s="5">
        <f t="shared" si="1"/>
        <v>-2.6586226084739983E-2</v>
      </c>
    </row>
    <row r="104" spans="1:7" x14ac:dyDescent="0.25">
      <c r="A104" s="1">
        <v>45657</v>
      </c>
      <c r="B104" s="2">
        <v>250.42</v>
      </c>
      <c r="C104">
        <v>39480720</v>
      </c>
      <c r="D104" s="2">
        <v>252.44</v>
      </c>
      <c r="E104" s="2">
        <v>253.28</v>
      </c>
      <c r="F104" s="2">
        <v>249.43</v>
      </c>
      <c r="G104" s="5">
        <f t="shared" si="1"/>
        <v>-7.0829152900175382E-3</v>
      </c>
    </row>
    <row r="105" spans="1:7" x14ac:dyDescent="0.25">
      <c r="A105" s="1">
        <v>45656</v>
      </c>
      <c r="B105" s="2">
        <v>252.2</v>
      </c>
      <c r="C105">
        <v>35557540</v>
      </c>
      <c r="D105" s="2">
        <v>252.23</v>
      </c>
      <c r="E105" s="2">
        <v>253.5</v>
      </c>
      <c r="F105" s="2">
        <v>250.75</v>
      </c>
      <c r="G105" s="5">
        <f t="shared" si="1"/>
        <v>-1.3352174576538492E-2</v>
      </c>
    </row>
    <row r="106" spans="1:7" x14ac:dyDescent="0.25">
      <c r="A106" s="1">
        <v>45653</v>
      </c>
      <c r="B106" s="2">
        <v>255.59</v>
      </c>
      <c r="C106">
        <v>42355320</v>
      </c>
      <c r="D106" s="2">
        <v>257.83</v>
      </c>
      <c r="E106" s="2">
        <v>258.7</v>
      </c>
      <c r="F106" s="2">
        <v>253.06</v>
      </c>
      <c r="G106" s="5">
        <f t="shared" si="1"/>
        <v>-1.3330680688083499E-2</v>
      </c>
    </row>
    <row r="107" spans="1:7" x14ac:dyDescent="0.25">
      <c r="A107" s="1">
        <v>45652</v>
      </c>
      <c r="B107" s="2">
        <v>259.02</v>
      </c>
      <c r="C107">
        <v>27262980</v>
      </c>
      <c r="D107" s="2">
        <v>258.19</v>
      </c>
      <c r="E107" s="2">
        <v>260.10000000000002</v>
      </c>
      <c r="F107" s="2">
        <v>257.63</v>
      </c>
      <c r="G107" s="5">
        <f t="shared" si="1"/>
        <v>3.1708003828989626E-3</v>
      </c>
    </row>
    <row r="108" spans="1:7" x14ac:dyDescent="0.25">
      <c r="A108" s="1">
        <v>45650</v>
      </c>
      <c r="B108" s="2">
        <v>258.2</v>
      </c>
      <c r="C108">
        <v>23234710</v>
      </c>
      <c r="D108" s="2">
        <v>255.49</v>
      </c>
      <c r="E108" s="2">
        <v>258.20999999999998</v>
      </c>
      <c r="F108" s="2">
        <v>255.29</v>
      </c>
      <c r="G108" s="5">
        <f t="shared" si="1"/>
        <v>1.1412669882966294E-2</v>
      </c>
    </row>
    <row r="109" spans="1:7" x14ac:dyDescent="0.25">
      <c r="A109" s="1">
        <v>45649</v>
      </c>
      <c r="B109" s="2">
        <v>255.27</v>
      </c>
      <c r="C109">
        <v>40858770</v>
      </c>
      <c r="D109" s="2">
        <v>254.77</v>
      </c>
      <c r="E109" s="2">
        <v>255.65</v>
      </c>
      <c r="F109" s="2">
        <v>253.45</v>
      </c>
      <c r="G109" s="5">
        <f t="shared" si="1"/>
        <v>3.0602660418225774E-3</v>
      </c>
    </row>
    <row r="110" spans="1:7" x14ac:dyDescent="0.25">
      <c r="A110" s="1">
        <v>45646</v>
      </c>
      <c r="B110" s="2">
        <v>254.49</v>
      </c>
      <c r="C110">
        <v>147495300</v>
      </c>
      <c r="D110" s="2">
        <v>248.04</v>
      </c>
      <c r="E110" s="2">
        <v>255</v>
      </c>
      <c r="F110" s="2">
        <v>245.69</v>
      </c>
      <c r="G110" s="5">
        <f t="shared" si="1"/>
        <v>1.8640977623199214E-2</v>
      </c>
    </row>
    <row r="111" spans="1:7" x14ac:dyDescent="0.25">
      <c r="A111" s="1">
        <v>45645</v>
      </c>
      <c r="B111" s="2">
        <v>249.79</v>
      </c>
      <c r="C111">
        <v>60882260</v>
      </c>
      <c r="D111" s="2">
        <v>247.5</v>
      </c>
      <c r="E111" s="2">
        <v>252</v>
      </c>
      <c r="F111" s="2">
        <v>247.0949</v>
      </c>
      <c r="G111" s="5">
        <f t="shared" si="1"/>
        <v>6.9902261174959015E-3</v>
      </c>
    </row>
    <row r="112" spans="1:7" x14ac:dyDescent="0.25">
      <c r="A112" s="1">
        <v>45644</v>
      </c>
      <c r="B112" s="2">
        <v>248.05</v>
      </c>
      <c r="C112">
        <v>56774100</v>
      </c>
      <c r="D112" s="2">
        <v>252.16</v>
      </c>
      <c r="E112" s="2">
        <v>254.28</v>
      </c>
      <c r="F112" s="2">
        <v>247.74</v>
      </c>
      <c r="G112" s="5">
        <f t="shared" si="1"/>
        <v>-2.1654585708258262E-2</v>
      </c>
    </row>
    <row r="113" spans="1:7" x14ac:dyDescent="0.25">
      <c r="A113" s="1">
        <v>45643</v>
      </c>
      <c r="B113" s="2">
        <v>253.48</v>
      </c>
      <c r="C113">
        <v>51356360</v>
      </c>
      <c r="D113" s="2">
        <v>250.08</v>
      </c>
      <c r="E113" s="2">
        <v>253.83</v>
      </c>
      <c r="F113" s="2">
        <v>249.78</v>
      </c>
      <c r="G113" s="5">
        <f t="shared" si="1"/>
        <v>9.6726354705936723E-3</v>
      </c>
    </row>
    <row r="114" spans="1:7" x14ac:dyDescent="0.25">
      <c r="A114" s="1">
        <v>45642</v>
      </c>
      <c r="B114" s="2">
        <v>251.04</v>
      </c>
      <c r="C114">
        <v>51694750</v>
      </c>
      <c r="D114" s="2">
        <v>247.99</v>
      </c>
      <c r="E114" s="2">
        <v>251.38</v>
      </c>
      <c r="F114" s="2">
        <v>247.65</v>
      </c>
      <c r="G114" s="5">
        <f t="shared" si="1"/>
        <v>1.1659486612797755E-2</v>
      </c>
    </row>
    <row r="115" spans="1:7" x14ac:dyDescent="0.25">
      <c r="A115" s="1">
        <v>45639</v>
      </c>
      <c r="B115" s="2">
        <v>248.13</v>
      </c>
      <c r="C115">
        <v>33155290</v>
      </c>
      <c r="D115" s="2">
        <v>247.815</v>
      </c>
      <c r="E115" s="2">
        <v>249.2902</v>
      </c>
      <c r="F115" s="2">
        <v>246.24</v>
      </c>
      <c r="G115" s="5">
        <f t="shared" si="1"/>
        <v>6.8535953820605803E-4</v>
      </c>
    </row>
    <row r="116" spans="1:7" x14ac:dyDescent="0.25">
      <c r="A116" s="1">
        <v>45638</v>
      </c>
      <c r="B116" s="2">
        <v>247.96</v>
      </c>
      <c r="C116">
        <v>32777530</v>
      </c>
      <c r="D116" s="2">
        <v>246.89</v>
      </c>
      <c r="E116" s="2">
        <v>248.74</v>
      </c>
      <c r="F116" s="2">
        <v>245.68</v>
      </c>
      <c r="G116" s="5">
        <f t="shared" si="1"/>
        <v>5.9460181251939897E-3</v>
      </c>
    </row>
    <row r="117" spans="1:7" x14ac:dyDescent="0.25">
      <c r="A117" s="1">
        <v>45637</v>
      </c>
      <c r="B117" s="2">
        <v>246.49</v>
      </c>
      <c r="C117">
        <v>45205810</v>
      </c>
      <c r="D117" s="2">
        <v>247.96</v>
      </c>
      <c r="E117" s="2">
        <v>250.8</v>
      </c>
      <c r="F117" s="2">
        <v>246.26009999999999</v>
      </c>
      <c r="G117" s="5">
        <f t="shared" si="1"/>
        <v>-5.1794717822105452E-3</v>
      </c>
    </row>
    <row r="118" spans="1:7" x14ac:dyDescent="0.25">
      <c r="A118" s="1">
        <v>45636</v>
      </c>
      <c r="B118" s="2">
        <v>247.77</v>
      </c>
      <c r="C118">
        <v>36914810</v>
      </c>
      <c r="D118" s="2">
        <v>246.89</v>
      </c>
      <c r="E118" s="2">
        <v>248.21</v>
      </c>
      <c r="F118" s="2">
        <v>245.34</v>
      </c>
      <c r="G118" s="5">
        <f t="shared" si="1"/>
        <v>4.1252181771443009E-3</v>
      </c>
    </row>
    <row r="119" spans="1:7" x14ac:dyDescent="0.25">
      <c r="A119" s="1">
        <v>45635</v>
      </c>
      <c r="B119" s="2">
        <v>246.75</v>
      </c>
      <c r="C119">
        <v>44649230</v>
      </c>
      <c r="D119" s="2">
        <v>241.83</v>
      </c>
      <c r="E119" s="2">
        <v>247.24</v>
      </c>
      <c r="F119" s="2">
        <v>241.75</v>
      </c>
      <c r="G119" s="5">
        <f t="shared" si="1"/>
        <v>1.5972888051357558E-2</v>
      </c>
    </row>
    <row r="120" spans="1:7" x14ac:dyDescent="0.25">
      <c r="A120" s="1">
        <v>45632</v>
      </c>
      <c r="B120" s="2">
        <v>242.84</v>
      </c>
      <c r="C120">
        <v>36870620</v>
      </c>
      <c r="D120" s="2">
        <v>242.905</v>
      </c>
      <c r="E120" s="2">
        <v>244.63</v>
      </c>
      <c r="F120" s="2">
        <v>242.08</v>
      </c>
      <c r="G120" s="5">
        <f t="shared" si="1"/>
        <v>-8.2324858522934052E-4</v>
      </c>
    </row>
    <row r="121" spans="1:7" x14ac:dyDescent="0.25">
      <c r="A121" s="1">
        <v>45631</v>
      </c>
      <c r="B121" s="2">
        <v>243.04</v>
      </c>
      <c r="C121">
        <v>40033880</v>
      </c>
      <c r="D121" s="2">
        <v>243.99</v>
      </c>
      <c r="E121" s="2">
        <v>244.54</v>
      </c>
      <c r="F121" s="2">
        <v>242.13</v>
      </c>
      <c r="G121" s="5">
        <f t="shared" si="1"/>
        <v>1.2344409027086238E-4</v>
      </c>
    </row>
    <row r="122" spans="1:7" x14ac:dyDescent="0.25">
      <c r="A122" s="1">
        <v>45630</v>
      </c>
      <c r="B122" s="2">
        <v>243.01</v>
      </c>
      <c r="C122">
        <v>44383940</v>
      </c>
      <c r="D122" s="2">
        <v>242.87</v>
      </c>
      <c r="E122" s="2">
        <v>244.11</v>
      </c>
      <c r="F122" s="2">
        <v>241.25</v>
      </c>
      <c r="G122" s="5">
        <f t="shared" si="1"/>
        <v>1.4825189059665656E-3</v>
      </c>
    </row>
    <row r="123" spans="1:7" x14ac:dyDescent="0.25">
      <c r="A123" s="1">
        <v>45629</v>
      </c>
      <c r="B123" s="2">
        <v>242.65</v>
      </c>
      <c r="C123">
        <v>38861020</v>
      </c>
      <c r="D123" s="2">
        <v>239.81</v>
      </c>
      <c r="E123" s="2">
        <v>242.76</v>
      </c>
      <c r="F123" s="2">
        <v>238.9</v>
      </c>
      <c r="G123" s="5">
        <f t="shared" si="1"/>
        <v>1.269094670795666E-2</v>
      </c>
    </row>
    <row r="124" spans="1:7" x14ac:dyDescent="0.25">
      <c r="A124" s="1">
        <v>45628</v>
      </c>
      <c r="B124" s="2">
        <v>239.59</v>
      </c>
      <c r="C124">
        <v>48137100</v>
      </c>
      <c r="D124" s="2">
        <v>237.27</v>
      </c>
      <c r="E124" s="2">
        <v>240.79</v>
      </c>
      <c r="F124" s="2">
        <v>237.16</v>
      </c>
      <c r="G124" s="5" t="e">
        <f t="shared" si="1"/>
        <v>#DIV/0!</v>
      </c>
    </row>
    <row r="125" spans="1:7" x14ac:dyDescent="0.25">
      <c r="A125" s="1"/>
      <c r="B125" s="2"/>
      <c r="D125" s="2"/>
      <c r="E125" s="2"/>
      <c r="F125" s="2"/>
      <c r="G125" s="7">
        <f>AVERAGE(G2:G123)</f>
        <v>-1.4456620355571999E-3</v>
      </c>
    </row>
    <row r="126" spans="1:7" x14ac:dyDescent="0.25">
      <c r="A126" s="1"/>
      <c r="B126" s="2"/>
      <c r="D126" s="2"/>
      <c r="E126" s="2"/>
      <c r="F126" s="2"/>
    </row>
    <row r="127" spans="1:7" x14ac:dyDescent="0.25">
      <c r="A127" s="1"/>
      <c r="B127" s="2"/>
      <c r="D127" s="2"/>
      <c r="E127" s="2"/>
      <c r="F127" s="2"/>
    </row>
    <row r="128" spans="1:7" x14ac:dyDescent="0.25">
      <c r="A128" s="1"/>
      <c r="B128" s="2"/>
      <c r="D128" s="2"/>
      <c r="E128" s="2"/>
      <c r="F128" s="2"/>
    </row>
    <row r="129" spans="1:6" x14ac:dyDescent="0.25">
      <c r="A129" s="1"/>
      <c r="B129" s="2"/>
      <c r="D129" s="2"/>
      <c r="E129" s="2"/>
      <c r="F129" s="2"/>
    </row>
    <row r="130" spans="1:6" x14ac:dyDescent="0.25">
      <c r="A130" s="1"/>
      <c r="B130" s="2"/>
      <c r="D130" s="2"/>
      <c r="E130" s="2"/>
      <c r="F130" s="2"/>
    </row>
    <row r="131" spans="1:6" x14ac:dyDescent="0.25">
      <c r="A131" s="1"/>
      <c r="B131" s="2"/>
      <c r="D131" s="2"/>
      <c r="E131" s="2"/>
      <c r="F131" s="2"/>
    </row>
    <row r="132" spans="1:6" x14ac:dyDescent="0.25">
      <c r="A132" s="1"/>
      <c r="B132" s="2"/>
      <c r="D132" s="2"/>
      <c r="E132" s="2"/>
      <c r="F132" s="2"/>
    </row>
    <row r="133" spans="1:6" x14ac:dyDescent="0.25">
      <c r="A133" s="1"/>
      <c r="B133" s="2"/>
      <c r="D133" s="2"/>
      <c r="E133" s="2"/>
      <c r="F133" s="2"/>
    </row>
    <row r="134" spans="1:6" x14ac:dyDescent="0.25">
      <c r="A134" s="1"/>
      <c r="B134" s="2"/>
      <c r="D134" s="2"/>
      <c r="E134" s="2"/>
      <c r="F134" s="2"/>
    </row>
    <row r="135" spans="1:6" x14ac:dyDescent="0.25">
      <c r="A135" s="1"/>
      <c r="B135" s="2"/>
      <c r="D135" s="2"/>
      <c r="E135" s="2"/>
      <c r="F135" s="2"/>
    </row>
    <row r="136" spans="1:6" x14ac:dyDescent="0.25">
      <c r="A136" s="1"/>
      <c r="B136" s="2"/>
      <c r="D136" s="2"/>
      <c r="E136" s="2"/>
      <c r="F136" s="2"/>
    </row>
    <row r="137" spans="1:6" x14ac:dyDescent="0.25">
      <c r="A137" s="1"/>
      <c r="B137" s="2"/>
      <c r="D137" s="2"/>
      <c r="E137" s="2"/>
      <c r="F137" s="2"/>
    </row>
    <row r="138" spans="1:6" x14ac:dyDescent="0.25">
      <c r="A138" s="1"/>
      <c r="B138" s="2"/>
      <c r="D138" s="2"/>
      <c r="E138" s="2"/>
      <c r="F138" s="2"/>
    </row>
    <row r="139" spans="1:6" x14ac:dyDescent="0.25">
      <c r="A139" s="1"/>
      <c r="B139" s="2"/>
      <c r="D139" s="2"/>
      <c r="E139" s="2"/>
      <c r="F139" s="2"/>
    </row>
    <row r="140" spans="1:6" x14ac:dyDescent="0.25">
      <c r="A140" s="1"/>
      <c r="B140" s="2"/>
      <c r="D140" s="2"/>
      <c r="E140" s="2"/>
      <c r="F140" s="2"/>
    </row>
    <row r="141" spans="1:6" x14ac:dyDescent="0.25">
      <c r="A141" s="1"/>
      <c r="B141" s="2"/>
      <c r="D141" s="2"/>
      <c r="E141" s="2"/>
      <c r="F141" s="2"/>
    </row>
    <row r="142" spans="1:6" x14ac:dyDescent="0.25">
      <c r="A142" s="1"/>
      <c r="B142" s="2"/>
      <c r="D142" s="2"/>
      <c r="E142" s="2"/>
      <c r="F142" s="2"/>
    </row>
    <row r="143" spans="1:6" x14ac:dyDescent="0.25">
      <c r="A143" s="1"/>
      <c r="B143" s="2"/>
      <c r="D143" s="2"/>
      <c r="E143" s="2"/>
      <c r="F143" s="2"/>
    </row>
    <row r="144" spans="1:6" x14ac:dyDescent="0.25">
      <c r="A144" s="1"/>
      <c r="B144" s="2"/>
      <c r="D144" s="2"/>
      <c r="E144" s="2"/>
      <c r="F144" s="2"/>
    </row>
    <row r="145" spans="1:6" x14ac:dyDescent="0.25">
      <c r="A145" s="1"/>
      <c r="B145" s="2"/>
      <c r="D145" s="2"/>
      <c r="E145" s="2"/>
      <c r="F145" s="2"/>
    </row>
    <row r="146" spans="1:6" x14ac:dyDescent="0.25">
      <c r="A146" s="1"/>
      <c r="B146" s="2"/>
      <c r="D146" s="2"/>
      <c r="E146" s="2"/>
      <c r="F146" s="2"/>
    </row>
    <row r="147" spans="1:6" x14ac:dyDescent="0.25">
      <c r="A147" s="1"/>
      <c r="B147" s="2"/>
      <c r="D147" s="2"/>
      <c r="E147" s="2"/>
      <c r="F147" s="2"/>
    </row>
    <row r="148" spans="1:6" x14ac:dyDescent="0.25">
      <c r="A148" s="1"/>
      <c r="B148" s="2"/>
      <c r="D148" s="2"/>
      <c r="E148" s="2"/>
      <c r="F148" s="2"/>
    </row>
    <row r="149" spans="1:6" x14ac:dyDescent="0.25">
      <c r="A149" s="1"/>
      <c r="B149" s="2"/>
      <c r="D149" s="2"/>
      <c r="E149" s="2"/>
      <c r="F149" s="2"/>
    </row>
    <row r="150" spans="1:6" x14ac:dyDescent="0.25">
      <c r="A150" s="1"/>
      <c r="B150" s="2"/>
      <c r="D150" s="2"/>
      <c r="E150" s="2"/>
      <c r="F150" s="2"/>
    </row>
    <row r="151" spans="1:6" x14ac:dyDescent="0.25">
      <c r="A151" s="1"/>
      <c r="B151" s="2"/>
      <c r="D151" s="2"/>
      <c r="E151" s="2"/>
      <c r="F151" s="2"/>
    </row>
    <row r="152" spans="1:6" x14ac:dyDescent="0.25">
      <c r="A152" s="1"/>
      <c r="B152" s="2"/>
      <c r="D152" s="2"/>
      <c r="E152" s="2"/>
      <c r="F152" s="2"/>
    </row>
    <row r="153" spans="1:6" x14ac:dyDescent="0.25">
      <c r="A153" s="1"/>
      <c r="B153" s="2"/>
      <c r="D153" s="2"/>
      <c r="E153" s="2"/>
      <c r="F153" s="2"/>
    </row>
    <row r="154" spans="1:6" x14ac:dyDescent="0.25">
      <c r="A154" s="1"/>
      <c r="B154" s="2"/>
      <c r="D154" s="2"/>
      <c r="E154" s="2"/>
      <c r="F154" s="2"/>
    </row>
    <row r="155" spans="1:6" x14ac:dyDescent="0.25">
      <c r="A155" s="1"/>
      <c r="B155" s="2"/>
      <c r="D155" s="2"/>
      <c r="E155" s="2"/>
      <c r="F155" s="2"/>
    </row>
    <row r="156" spans="1:6" x14ac:dyDescent="0.25">
      <c r="A156" s="1"/>
      <c r="B156" s="2"/>
      <c r="D156" s="2"/>
      <c r="E156" s="2"/>
      <c r="F156" s="2"/>
    </row>
    <row r="157" spans="1:6" x14ac:dyDescent="0.25">
      <c r="A157" s="1"/>
      <c r="B157" s="2"/>
      <c r="D157" s="2"/>
      <c r="E157" s="2"/>
      <c r="F157" s="2"/>
    </row>
    <row r="158" spans="1:6" x14ac:dyDescent="0.25">
      <c r="A158" s="1"/>
      <c r="B158" s="2"/>
      <c r="D158" s="2"/>
      <c r="E158" s="2"/>
      <c r="F158" s="2"/>
    </row>
    <row r="159" spans="1:6" x14ac:dyDescent="0.25">
      <c r="A159" s="1"/>
      <c r="B159" s="2"/>
      <c r="D159" s="2"/>
      <c r="E159" s="2"/>
      <c r="F159" s="2"/>
    </row>
    <row r="160" spans="1:6" x14ac:dyDescent="0.25">
      <c r="A160" s="1"/>
      <c r="B160" s="2"/>
      <c r="D160" s="2"/>
      <c r="E160" s="2"/>
      <c r="F160" s="2"/>
    </row>
    <row r="161" spans="1:6" x14ac:dyDescent="0.25">
      <c r="A161" s="1"/>
      <c r="B161" s="2"/>
      <c r="D161" s="2"/>
      <c r="E161" s="2"/>
      <c r="F161" s="2"/>
    </row>
    <row r="162" spans="1:6" x14ac:dyDescent="0.25">
      <c r="A162" s="1"/>
      <c r="B162" s="2"/>
      <c r="D162" s="2"/>
      <c r="E162" s="2"/>
      <c r="F162" s="2"/>
    </row>
    <row r="163" spans="1:6" x14ac:dyDescent="0.25">
      <c r="A163" s="1"/>
      <c r="B163" s="2"/>
      <c r="D163" s="2"/>
      <c r="E163" s="2"/>
      <c r="F163" s="2"/>
    </row>
    <row r="164" spans="1:6" x14ac:dyDescent="0.25">
      <c r="A164" s="1"/>
      <c r="B164" s="2"/>
      <c r="D164" s="2"/>
      <c r="E164" s="2"/>
      <c r="F164" s="2"/>
    </row>
    <row r="165" spans="1:6" x14ac:dyDescent="0.25">
      <c r="A165" s="1"/>
      <c r="B165" s="2"/>
      <c r="D165" s="2"/>
      <c r="E165" s="2"/>
      <c r="F165" s="2"/>
    </row>
    <row r="166" spans="1:6" x14ac:dyDescent="0.25">
      <c r="A166" s="1"/>
      <c r="B166" s="2"/>
      <c r="D166" s="2"/>
      <c r="E166" s="2"/>
      <c r="F166" s="2"/>
    </row>
    <row r="167" spans="1:6" x14ac:dyDescent="0.25">
      <c r="A167" s="1"/>
      <c r="B167" s="2"/>
      <c r="D167" s="2"/>
      <c r="E167" s="2"/>
      <c r="F167" s="2"/>
    </row>
    <row r="168" spans="1:6" x14ac:dyDescent="0.25">
      <c r="A168" s="1"/>
      <c r="B168" s="2"/>
      <c r="D168" s="2"/>
      <c r="E168" s="2"/>
      <c r="F168" s="2"/>
    </row>
    <row r="169" spans="1:6" x14ac:dyDescent="0.25">
      <c r="A169" s="1"/>
      <c r="B169" s="2"/>
      <c r="D169" s="2"/>
      <c r="E169" s="2"/>
      <c r="F169" s="2"/>
    </row>
    <row r="170" spans="1:6" x14ac:dyDescent="0.25">
      <c r="A170" s="1"/>
      <c r="B170" s="2"/>
      <c r="D170" s="2"/>
      <c r="E170" s="2"/>
      <c r="F170" s="2"/>
    </row>
    <row r="171" spans="1:6" x14ac:dyDescent="0.25">
      <c r="A171" s="1"/>
      <c r="B171" s="2"/>
      <c r="D171" s="2"/>
      <c r="E171" s="2"/>
      <c r="F171" s="2"/>
    </row>
    <row r="172" spans="1:6" x14ac:dyDescent="0.25">
      <c r="A172" s="1"/>
      <c r="B172" s="2"/>
      <c r="D172" s="2"/>
      <c r="E172" s="2"/>
      <c r="F172" s="2"/>
    </row>
    <row r="173" spans="1:6" x14ac:dyDescent="0.25">
      <c r="A173" s="1"/>
      <c r="B173" s="2"/>
      <c r="D173" s="2"/>
      <c r="E173" s="2"/>
      <c r="F173" s="2"/>
    </row>
    <row r="174" spans="1:6" x14ac:dyDescent="0.25">
      <c r="A174" s="1"/>
      <c r="B174" s="2"/>
      <c r="D174" s="2"/>
      <c r="E174" s="2"/>
      <c r="F174" s="2"/>
    </row>
    <row r="175" spans="1:6" x14ac:dyDescent="0.25">
      <c r="A175" s="1"/>
      <c r="B175" s="2"/>
      <c r="D175" s="2"/>
      <c r="E175" s="2"/>
      <c r="F175" s="2"/>
    </row>
    <row r="176" spans="1:6" x14ac:dyDescent="0.25">
      <c r="A176" s="1"/>
      <c r="B176" s="2"/>
      <c r="D176" s="2"/>
      <c r="E176" s="2"/>
      <c r="F176" s="2"/>
    </row>
    <row r="177" spans="1:6" x14ac:dyDescent="0.25">
      <c r="A177" s="1"/>
      <c r="B177" s="2"/>
      <c r="D177" s="2"/>
      <c r="E177" s="2"/>
      <c r="F177" s="2"/>
    </row>
    <row r="178" spans="1:6" x14ac:dyDescent="0.25">
      <c r="A178" s="1"/>
      <c r="B178" s="2"/>
      <c r="D178" s="2"/>
      <c r="E178" s="2"/>
      <c r="F178" s="2"/>
    </row>
    <row r="179" spans="1:6" x14ac:dyDescent="0.25">
      <c r="A179" s="1"/>
      <c r="B179" s="2"/>
      <c r="D179" s="2"/>
      <c r="E179" s="2"/>
      <c r="F179" s="2"/>
    </row>
    <row r="180" spans="1:6" x14ac:dyDescent="0.25">
      <c r="A180" s="1"/>
      <c r="B180" s="2"/>
      <c r="D180" s="2"/>
      <c r="E180" s="2"/>
      <c r="F180" s="2"/>
    </row>
    <row r="181" spans="1:6" x14ac:dyDescent="0.25">
      <c r="A181" s="1"/>
      <c r="B181" s="2"/>
      <c r="D181" s="2"/>
      <c r="E181" s="2"/>
      <c r="F181" s="2"/>
    </row>
    <row r="182" spans="1:6" x14ac:dyDescent="0.25">
      <c r="A182" s="1"/>
      <c r="B182" s="2"/>
      <c r="D182" s="2"/>
      <c r="E182" s="2"/>
      <c r="F182" s="2"/>
    </row>
    <row r="183" spans="1:6" x14ac:dyDescent="0.25">
      <c r="A183" s="1"/>
      <c r="B183" s="2"/>
      <c r="D183" s="2"/>
      <c r="E183" s="2"/>
      <c r="F183" s="2"/>
    </row>
    <row r="184" spans="1:6" x14ac:dyDescent="0.25">
      <c r="A184" s="1"/>
      <c r="B184" s="2"/>
      <c r="D184" s="2"/>
      <c r="E184" s="2"/>
      <c r="F184" s="2"/>
    </row>
    <row r="185" spans="1:6" x14ac:dyDescent="0.25">
      <c r="A185" s="1"/>
      <c r="B185" s="2"/>
      <c r="D185" s="2"/>
      <c r="E185" s="2"/>
      <c r="F185" s="2"/>
    </row>
    <row r="186" spans="1:6" x14ac:dyDescent="0.25">
      <c r="A186" s="1"/>
      <c r="B186" s="2"/>
      <c r="D186" s="2"/>
      <c r="E186" s="2"/>
      <c r="F186" s="2"/>
    </row>
    <row r="187" spans="1:6" x14ac:dyDescent="0.25">
      <c r="A187" s="1"/>
      <c r="B187" s="2"/>
      <c r="D187" s="2"/>
      <c r="E187" s="2"/>
      <c r="F187" s="2"/>
    </row>
    <row r="188" spans="1:6" x14ac:dyDescent="0.25">
      <c r="A188" s="1"/>
      <c r="B188" s="2"/>
      <c r="D188" s="2"/>
      <c r="E188" s="2"/>
      <c r="F188" s="2"/>
    </row>
    <row r="189" spans="1:6" x14ac:dyDescent="0.25">
      <c r="A189" s="1"/>
      <c r="B189" s="2"/>
      <c r="D189" s="2"/>
      <c r="E189" s="2"/>
      <c r="F189" s="2"/>
    </row>
    <row r="190" spans="1:6" x14ac:dyDescent="0.25">
      <c r="A190" s="1"/>
      <c r="B190" s="2"/>
      <c r="D190" s="2"/>
      <c r="E190" s="2"/>
      <c r="F190" s="2"/>
    </row>
    <row r="191" spans="1:6" x14ac:dyDescent="0.25">
      <c r="A191" s="1"/>
      <c r="B191" s="2"/>
      <c r="D191" s="2"/>
      <c r="E191" s="2"/>
      <c r="F191" s="2"/>
    </row>
    <row r="192" spans="1:6" x14ac:dyDescent="0.25">
      <c r="A192" s="1"/>
      <c r="B192" s="2"/>
      <c r="D192" s="2"/>
      <c r="E192" s="2"/>
      <c r="F192" s="2"/>
    </row>
    <row r="193" spans="1:6" x14ac:dyDescent="0.25">
      <c r="A193" s="1"/>
      <c r="B193" s="2"/>
      <c r="D193" s="2"/>
      <c r="E193" s="2"/>
      <c r="F193" s="2"/>
    </row>
    <row r="194" spans="1:6" x14ac:dyDescent="0.25">
      <c r="A194" s="1"/>
      <c r="B194" s="2"/>
      <c r="D194" s="2"/>
      <c r="E194" s="2"/>
      <c r="F194" s="2"/>
    </row>
    <row r="195" spans="1:6" x14ac:dyDescent="0.25">
      <c r="A195" s="1"/>
      <c r="B195" s="2"/>
      <c r="D195" s="2"/>
      <c r="E195" s="2"/>
      <c r="F195" s="2"/>
    </row>
    <row r="196" spans="1:6" x14ac:dyDescent="0.25">
      <c r="A196" s="1"/>
      <c r="B196" s="2"/>
      <c r="D196" s="2"/>
      <c r="E196" s="2"/>
      <c r="F196" s="2"/>
    </row>
    <row r="197" spans="1:6" x14ac:dyDescent="0.25">
      <c r="A197" s="1"/>
      <c r="B197" s="2"/>
      <c r="D197" s="2"/>
      <c r="E197" s="2"/>
      <c r="F197" s="2"/>
    </row>
    <row r="198" spans="1:6" x14ac:dyDescent="0.25">
      <c r="A198" s="1"/>
      <c r="B198" s="2"/>
      <c r="D198" s="2"/>
      <c r="E198" s="2"/>
      <c r="F198" s="2"/>
    </row>
    <row r="199" spans="1:6" x14ac:dyDescent="0.25">
      <c r="A199" s="1"/>
      <c r="B199" s="2"/>
      <c r="D199" s="2"/>
      <c r="E199" s="2"/>
      <c r="F199" s="2"/>
    </row>
    <row r="200" spans="1:6" x14ac:dyDescent="0.25">
      <c r="A200" s="1"/>
      <c r="B200" s="2"/>
      <c r="D200" s="2"/>
      <c r="E200" s="2"/>
      <c r="F200" s="2"/>
    </row>
    <row r="201" spans="1:6" x14ac:dyDescent="0.25">
      <c r="A201" s="1"/>
      <c r="B201" s="2"/>
      <c r="D201" s="2"/>
      <c r="E201" s="2"/>
      <c r="F201" s="2"/>
    </row>
    <row r="202" spans="1:6" x14ac:dyDescent="0.25">
      <c r="A202" s="1"/>
      <c r="B202" s="2"/>
      <c r="D202" s="2"/>
      <c r="E202" s="2"/>
      <c r="F202" s="2"/>
    </row>
    <row r="203" spans="1:6" x14ac:dyDescent="0.25">
      <c r="A203" s="1"/>
      <c r="B203" s="2"/>
      <c r="D203" s="2"/>
      <c r="E203" s="2"/>
      <c r="F203" s="2"/>
    </row>
    <row r="204" spans="1:6" x14ac:dyDescent="0.25">
      <c r="A204" s="1"/>
      <c r="B204" s="2"/>
      <c r="D204" s="2"/>
      <c r="E204" s="2"/>
      <c r="F204" s="2"/>
    </row>
    <row r="205" spans="1:6" x14ac:dyDescent="0.25">
      <c r="A205" s="1"/>
      <c r="B205" s="2"/>
      <c r="D205" s="2"/>
      <c r="E205" s="2"/>
      <c r="F205" s="2"/>
    </row>
    <row r="206" spans="1:6" x14ac:dyDescent="0.25">
      <c r="A206" s="1"/>
      <c r="B206" s="2"/>
      <c r="D206" s="2"/>
      <c r="E206" s="2"/>
      <c r="F206" s="2"/>
    </row>
    <row r="207" spans="1:6" x14ac:dyDescent="0.25">
      <c r="A207" s="1"/>
      <c r="B207" s="2"/>
      <c r="D207" s="2"/>
      <c r="E207" s="2"/>
      <c r="F207" s="2"/>
    </row>
    <row r="208" spans="1:6" x14ac:dyDescent="0.25">
      <c r="A208" s="1"/>
      <c r="B208" s="2"/>
      <c r="D208" s="2"/>
      <c r="E208" s="2"/>
      <c r="F208" s="2"/>
    </row>
    <row r="209" spans="1:6" x14ac:dyDescent="0.25">
      <c r="A209" s="1"/>
      <c r="B209" s="2"/>
      <c r="D209" s="2"/>
      <c r="E209" s="2"/>
      <c r="F209" s="2"/>
    </row>
    <row r="210" spans="1:6" x14ac:dyDescent="0.25">
      <c r="A210" s="1"/>
      <c r="B210" s="2"/>
      <c r="D210" s="2"/>
      <c r="E210" s="2"/>
      <c r="F210" s="2"/>
    </row>
    <row r="211" spans="1:6" x14ac:dyDescent="0.25">
      <c r="A211" s="1"/>
      <c r="B211" s="2"/>
      <c r="D211" s="2"/>
      <c r="E211" s="2"/>
      <c r="F211" s="2"/>
    </row>
    <row r="212" spans="1:6" x14ac:dyDescent="0.25">
      <c r="A212" s="1"/>
      <c r="B212" s="2"/>
      <c r="D212" s="2"/>
      <c r="E212" s="2"/>
      <c r="F212" s="2"/>
    </row>
    <row r="213" spans="1:6" x14ac:dyDescent="0.25">
      <c r="A213" s="1"/>
      <c r="B213" s="2"/>
      <c r="D213" s="2"/>
      <c r="E213" s="2"/>
      <c r="F213" s="2"/>
    </row>
    <row r="214" spans="1:6" x14ac:dyDescent="0.25">
      <c r="A214" s="1"/>
      <c r="B214" s="2"/>
      <c r="D214" s="2"/>
      <c r="E214" s="2"/>
      <c r="F214" s="2"/>
    </row>
    <row r="215" spans="1:6" x14ac:dyDescent="0.25">
      <c r="A215" s="1"/>
      <c r="B215" s="2"/>
      <c r="D215" s="2"/>
      <c r="E215" s="2"/>
      <c r="F215" s="2"/>
    </row>
    <row r="216" spans="1:6" x14ac:dyDescent="0.25">
      <c r="A216" s="1"/>
      <c r="B216" s="2"/>
      <c r="D216" s="2"/>
      <c r="E216" s="2"/>
      <c r="F216" s="2"/>
    </row>
    <row r="217" spans="1:6" x14ac:dyDescent="0.25">
      <c r="A217" s="1"/>
      <c r="B217" s="2"/>
      <c r="D217" s="2"/>
      <c r="E217" s="2"/>
      <c r="F217" s="2"/>
    </row>
    <row r="218" spans="1:6" x14ac:dyDescent="0.25">
      <c r="A218" s="1"/>
      <c r="B218" s="2"/>
      <c r="D218" s="2"/>
      <c r="E218" s="2"/>
      <c r="F218" s="2"/>
    </row>
    <row r="219" spans="1:6" x14ac:dyDescent="0.25">
      <c r="A219" s="1"/>
      <c r="B219" s="2"/>
      <c r="D219" s="2"/>
      <c r="E219" s="2"/>
      <c r="F219" s="2"/>
    </row>
    <row r="220" spans="1:6" x14ac:dyDescent="0.25">
      <c r="A220" s="1"/>
      <c r="B220" s="2"/>
      <c r="D220" s="2"/>
      <c r="E220" s="2"/>
      <c r="F220" s="2"/>
    </row>
    <row r="221" spans="1:6" x14ac:dyDescent="0.25">
      <c r="A221" s="1"/>
      <c r="B221" s="2"/>
      <c r="D221" s="2"/>
      <c r="E221" s="2"/>
      <c r="F221" s="2"/>
    </row>
    <row r="222" spans="1:6" x14ac:dyDescent="0.25">
      <c r="A222" s="1"/>
      <c r="B222" s="2"/>
      <c r="D222" s="2"/>
      <c r="E222" s="2"/>
      <c r="F222" s="2"/>
    </row>
    <row r="223" spans="1:6" x14ac:dyDescent="0.25">
      <c r="A223" s="1"/>
      <c r="B223" s="2"/>
      <c r="D223" s="2"/>
      <c r="E223" s="2"/>
      <c r="F223" s="2"/>
    </row>
    <row r="224" spans="1:6" x14ac:dyDescent="0.25">
      <c r="A224" s="1"/>
      <c r="B224" s="2"/>
      <c r="D224" s="2"/>
      <c r="E224" s="2"/>
      <c r="F224" s="2"/>
    </row>
    <row r="225" spans="1:6" x14ac:dyDescent="0.25">
      <c r="A225" s="1"/>
      <c r="B225" s="2"/>
      <c r="D225" s="2"/>
      <c r="E225" s="2"/>
      <c r="F225" s="2"/>
    </row>
    <row r="226" spans="1:6" x14ac:dyDescent="0.25">
      <c r="A226" s="1"/>
      <c r="B226" s="2"/>
      <c r="D226" s="2"/>
      <c r="E226" s="2"/>
      <c r="F226" s="2"/>
    </row>
    <row r="227" spans="1:6" x14ac:dyDescent="0.25">
      <c r="A227" s="1"/>
      <c r="B227" s="2"/>
      <c r="D227" s="2"/>
      <c r="E227" s="2"/>
      <c r="F227" s="2"/>
    </row>
    <row r="228" spans="1:6" x14ac:dyDescent="0.25">
      <c r="A228" s="1"/>
      <c r="B228" s="2"/>
      <c r="D228" s="2"/>
      <c r="E228" s="2"/>
      <c r="F228" s="2"/>
    </row>
    <row r="229" spans="1:6" x14ac:dyDescent="0.25">
      <c r="A229" s="1"/>
      <c r="B229" s="2"/>
      <c r="D229" s="2"/>
      <c r="E229" s="2"/>
      <c r="F229" s="2"/>
    </row>
    <row r="230" spans="1:6" x14ac:dyDescent="0.25">
      <c r="A230" s="1"/>
      <c r="B230" s="2"/>
      <c r="D230" s="2"/>
      <c r="E230" s="2"/>
      <c r="F230" s="2"/>
    </row>
    <row r="231" spans="1:6" x14ac:dyDescent="0.25">
      <c r="A231" s="1"/>
      <c r="B231" s="2"/>
      <c r="D231" s="2"/>
      <c r="E231" s="2"/>
      <c r="F231" s="2"/>
    </row>
    <row r="232" spans="1:6" x14ac:dyDescent="0.25">
      <c r="A232" s="1"/>
      <c r="B232" s="2"/>
      <c r="D232" s="2"/>
      <c r="E232" s="2"/>
      <c r="F232" s="2"/>
    </row>
    <row r="233" spans="1:6" x14ac:dyDescent="0.25">
      <c r="A233" s="1"/>
      <c r="B233" s="2"/>
      <c r="D233" s="2"/>
      <c r="E233" s="2"/>
      <c r="F233" s="2"/>
    </row>
    <row r="234" spans="1:6" x14ac:dyDescent="0.25">
      <c r="A234" s="1"/>
      <c r="B234" s="2"/>
      <c r="D234" s="2"/>
      <c r="E234" s="2"/>
      <c r="F234" s="2"/>
    </row>
    <row r="235" spans="1:6" x14ac:dyDescent="0.25">
      <c r="A235" s="1"/>
      <c r="B235" s="2"/>
      <c r="D235" s="2"/>
      <c r="E235" s="2"/>
      <c r="F235" s="2"/>
    </row>
    <row r="236" spans="1:6" x14ac:dyDescent="0.25">
      <c r="A236" s="1"/>
      <c r="B236" s="2"/>
      <c r="D236" s="2"/>
      <c r="E236" s="2"/>
      <c r="F236" s="2"/>
    </row>
    <row r="237" spans="1:6" x14ac:dyDescent="0.25">
      <c r="A237" s="1"/>
      <c r="B237" s="2"/>
      <c r="D237" s="2"/>
      <c r="E237" s="2"/>
      <c r="F237" s="2"/>
    </row>
    <row r="238" spans="1:6" x14ac:dyDescent="0.25">
      <c r="A238" s="1"/>
      <c r="B238" s="2"/>
      <c r="D238" s="2"/>
      <c r="E238" s="2"/>
      <c r="F238" s="2"/>
    </row>
    <row r="239" spans="1:6" x14ac:dyDescent="0.25">
      <c r="A239" s="1"/>
      <c r="B239" s="2"/>
      <c r="D239" s="2"/>
      <c r="E239" s="2"/>
      <c r="F239" s="2"/>
    </row>
    <row r="240" spans="1:6" x14ac:dyDescent="0.25">
      <c r="A240" s="1"/>
      <c r="B240" s="2"/>
      <c r="D240" s="2"/>
      <c r="E240" s="2"/>
      <c r="F240" s="2"/>
    </row>
    <row r="241" spans="1:6" x14ac:dyDescent="0.25">
      <c r="A241" s="1"/>
      <c r="B241" s="2"/>
      <c r="D241" s="2"/>
      <c r="E241" s="2"/>
      <c r="F241" s="2"/>
    </row>
    <row r="242" spans="1:6" x14ac:dyDescent="0.25">
      <c r="A242" s="1"/>
      <c r="B242" s="2"/>
      <c r="D242" s="2"/>
      <c r="E242" s="2"/>
      <c r="F242" s="2"/>
    </row>
    <row r="243" spans="1:6" x14ac:dyDescent="0.25">
      <c r="A243" s="1"/>
      <c r="B243" s="2"/>
      <c r="D243" s="2"/>
      <c r="E243" s="2"/>
      <c r="F243" s="2"/>
    </row>
    <row r="244" spans="1:6" x14ac:dyDescent="0.25">
      <c r="A244" s="1"/>
      <c r="B244" s="2"/>
      <c r="D244" s="2"/>
      <c r="E244" s="2"/>
      <c r="F244" s="2"/>
    </row>
    <row r="245" spans="1:6" x14ac:dyDescent="0.25">
      <c r="A245" s="1"/>
      <c r="B245" s="2"/>
      <c r="D245" s="2"/>
      <c r="E245" s="2"/>
      <c r="F245" s="2"/>
    </row>
    <row r="246" spans="1:6" x14ac:dyDescent="0.25">
      <c r="A246" s="1"/>
      <c r="B246" s="2"/>
      <c r="D246" s="2"/>
      <c r="E246" s="2"/>
      <c r="F246" s="2"/>
    </row>
    <row r="247" spans="1:6" x14ac:dyDescent="0.25">
      <c r="A247" s="1"/>
      <c r="B247" s="2"/>
      <c r="D247" s="2"/>
      <c r="E247" s="2"/>
      <c r="F247" s="2"/>
    </row>
    <row r="248" spans="1:6" x14ac:dyDescent="0.25">
      <c r="A248" s="1"/>
      <c r="B248" s="2"/>
      <c r="D248" s="2"/>
      <c r="E248" s="2"/>
      <c r="F248" s="2"/>
    </row>
    <row r="249" spans="1:6" x14ac:dyDescent="0.25">
      <c r="A249" s="1"/>
      <c r="B249" s="2"/>
      <c r="D249" s="2"/>
      <c r="E249" s="2"/>
      <c r="F249" s="2"/>
    </row>
    <row r="250" spans="1:6" x14ac:dyDescent="0.25">
      <c r="A250" s="1"/>
      <c r="B250" s="2"/>
      <c r="D250" s="2"/>
      <c r="E250" s="2"/>
      <c r="F2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workbookViewId="0">
      <selection activeCell="G2" sqref="G2:G124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0" bestFit="1" customWidth="1"/>
    <col min="4" max="6" width="8.28515625" bestFit="1" customWidth="1"/>
    <col min="7" max="7" width="12.140625" style="8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9" t="s">
        <v>10</v>
      </c>
      <c r="H1" s="3" t="s">
        <v>12</v>
      </c>
      <c r="I1" s="3" t="s">
        <v>13</v>
      </c>
    </row>
    <row r="2" spans="1:9" x14ac:dyDescent="0.25">
      <c r="A2" s="1">
        <v>45807</v>
      </c>
      <c r="B2" s="2">
        <v>205.01</v>
      </c>
      <c r="C2">
        <v>51679410</v>
      </c>
      <c r="D2" s="2">
        <v>204.84</v>
      </c>
      <c r="E2" s="2">
        <v>205.99</v>
      </c>
      <c r="F2" s="2">
        <v>201.69499999999999</v>
      </c>
      <c r="G2" s="8">
        <f>LN(B2/B3)</f>
        <v>-3.36003822242771E-3</v>
      </c>
      <c r="H2">
        <f>STDEV(G2:G123)</f>
        <v>2.4255873581940531E-2</v>
      </c>
      <c r="I2">
        <f>(B2/B124)^(252/123)-1</f>
        <v>-5.4636530246688908E-2</v>
      </c>
    </row>
    <row r="3" spans="1:9" x14ac:dyDescent="0.25">
      <c r="A3" s="1">
        <v>45806</v>
      </c>
      <c r="B3" s="2">
        <v>205.7</v>
      </c>
      <c r="C3">
        <v>34700010</v>
      </c>
      <c r="D3" s="2">
        <v>208.02500000000001</v>
      </c>
      <c r="E3" s="2">
        <v>208.81</v>
      </c>
      <c r="F3" s="2">
        <v>204.23</v>
      </c>
      <c r="G3" s="8">
        <f t="shared" ref="G3:G66" si="0">LN(B3/B4)</f>
        <v>4.7756048073780916E-3</v>
      </c>
    </row>
    <row r="4" spans="1:9" x14ac:dyDescent="0.25">
      <c r="A4" s="1">
        <v>45805</v>
      </c>
      <c r="B4" s="2">
        <v>204.72</v>
      </c>
      <c r="C4">
        <v>28549750</v>
      </c>
      <c r="D4" s="2">
        <v>205.91499999999999</v>
      </c>
      <c r="E4" s="2">
        <v>207.66</v>
      </c>
      <c r="F4" s="2">
        <v>204.41</v>
      </c>
      <c r="G4" s="8">
        <f t="shared" si="0"/>
        <v>-6.3300596040139837E-3</v>
      </c>
    </row>
    <row r="5" spans="1:9" x14ac:dyDescent="0.25">
      <c r="A5" s="1">
        <v>45804</v>
      </c>
      <c r="B5" s="2">
        <v>206.02</v>
      </c>
      <c r="C5">
        <v>34892040</v>
      </c>
      <c r="D5" s="2">
        <v>203.08500000000001</v>
      </c>
      <c r="E5" s="2">
        <v>206.69</v>
      </c>
      <c r="F5" s="2">
        <v>202.19</v>
      </c>
      <c r="G5" s="8">
        <f t="shared" si="0"/>
        <v>2.4718095877886762E-2</v>
      </c>
    </row>
    <row r="6" spans="1:9" x14ac:dyDescent="0.25">
      <c r="A6" s="1">
        <v>45800</v>
      </c>
      <c r="B6" s="2">
        <v>200.99</v>
      </c>
      <c r="C6">
        <v>33393550</v>
      </c>
      <c r="D6" s="2">
        <v>198.9</v>
      </c>
      <c r="E6" s="2">
        <v>202.37</v>
      </c>
      <c r="F6" s="2">
        <v>197.85</v>
      </c>
      <c r="G6" s="8">
        <f t="shared" si="0"/>
        <v>-1.0443313008678411E-2</v>
      </c>
    </row>
    <row r="7" spans="1:9" x14ac:dyDescent="0.25">
      <c r="A7" s="1">
        <v>45799</v>
      </c>
      <c r="B7" s="2">
        <v>203.1</v>
      </c>
      <c r="C7">
        <v>38938880</v>
      </c>
      <c r="D7" s="2">
        <v>201.38</v>
      </c>
      <c r="E7" s="2">
        <v>205.76</v>
      </c>
      <c r="F7" s="2">
        <v>200.16</v>
      </c>
      <c r="G7" s="8">
        <f t="shared" si="0"/>
        <v>9.7967237444015667E-3</v>
      </c>
    </row>
    <row r="8" spans="1:9" x14ac:dyDescent="0.25">
      <c r="A8" s="1">
        <v>45798</v>
      </c>
      <c r="B8" s="2">
        <v>201.12</v>
      </c>
      <c r="C8">
        <v>42460920</v>
      </c>
      <c r="D8" s="2">
        <v>201.61</v>
      </c>
      <c r="E8" s="2">
        <v>203.45500000000001</v>
      </c>
      <c r="F8" s="2">
        <v>200.06</v>
      </c>
      <c r="G8" s="8">
        <f t="shared" si="0"/>
        <v>-1.4561327399057002E-2</v>
      </c>
    </row>
    <row r="9" spans="1:9" x14ac:dyDescent="0.25">
      <c r="A9" s="1">
        <v>45797</v>
      </c>
      <c r="B9" s="2">
        <v>204.07</v>
      </c>
      <c r="C9">
        <v>29470370</v>
      </c>
      <c r="D9" s="2">
        <v>204.62799999999999</v>
      </c>
      <c r="E9" s="2">
        <v>205.5899</v>
      </c>
      <c r="F9" s="2">
        <v>202.65</v>
      </c>
      <c r="G9" s="8">
        <f t="shared" si="0"/>
        <v>-1.0189494103115218E-2</v>
      </c>
    </row>
    <row r="10" spans="1:9" x14ac:dyDescent="0.25">
      <c r="A10" s="1">
        <v>45796</v>
      </c>
      <c r="B10" s="2">
        <v>206.16</v>
      </c>
      <c r="C10">
        <v>34314810</v>
      </c>
      <c r="D10" s="2">
        <v>201.64500000000001</v>
      </c>
      <c r="E10" s="2">
        <v>206.62</v>
      </c>
      <c r="F10" s="2">
        <v>201.26</v>
      </c>
      <c r="G10" s="8">
        <f t="shared" si="0"/>
        <v>2.7686720782676218E-3</v>
      </c>
    </row>
    <row r="11" spans="1:9" x14ac:dyDescent="0.25">
      <c r="A11" s="1">
        <v>45793</v>
      </c>
      <c r="B11" s="2">
        <v>205.59</v>
      </c>
      <c r="C11">
        <v>43318480</v>
      </c>
      <c r="D11" s="2">
        <v>206.85</v>
      </c>
      <c r="E11" s="2">
        <v>206.85</v>
      </c>
      <c r="F11" s="2">
        <v>204.374</v>
      </c>
      <c r="G11" s="8">
        <f t="shared" si="0"/>
        <v>2.0449904877276478E-3</v>
      </c>
    </row>
    <row r="12" spans="1:9" x14ac:dyDescent="0.25">
      <c r="A12" s="1">
        <v>45792</v>
      </c>
      <c r="B12" s="2">
        <v>205.17</v>
      </c>
      <c r="C12">
        <v>64347320</v>
      </c>
      <c r="D12" s="2">
        <v>206.45</v>
      </c>
      <c r="E12" s="2">
        <v>206.88</v>
      </c>
      <c r="F12" s="2">
        <v>202.673</v>
      </c>
      <c r="G12" s="8">
        <f t="shared" si="0"/>
        <v>-2.4458395074943119E-2</v>
      </c>
    </row>
    <row r="13" spans="1:9" x14ac:dyDescent="0.25">
      <c r="A13" s="1">
        <v>45791</v>
      </c>
      <c r="B13" s="2">
        <v>210.25</v>
      </c>
      <c r="C13">
        <v>38492130</v>
      </c>
      <c r="D13" s="2">
        <v>211.45</v>
      </c>
      <c r="E13" s="2">
        <v>211.93</v>
      </c>
      <c r="F13" s="2">
        <v>208.85</v>
      </c>
      <c r="G13" s="8">
        <f t="shared" si="0"/>
        <v>-5.3128534436879642E-3</v>
      </c>
    </row>
    <row r="14" spans="1:9" x14ac:dyDescent="0.25">
      <c r="A14" s="1">
        <v>45790</v>
      </c>
      <c r="B14" s="2">
        <v>211.37</v>
      </c>
      <c r="C14">
        <v>56193680</v>
      </c>
      <c r="D14" s="2">
        <v>211.08</v>
      </c>
      <c r="E14" s="2">
        <v>214.84</v>
      </c>
      <c r="F14" s="2">
        <v>210.1</v>
      </c>
      <c r="G14" s="8">
        <f t="shared" si="0"/>
        <v>1.2999873558457381E-2</v>
      </c>
    </row>
    <row r="15" spans="1:9" x14ac:dyDescent="0.25">
      <c r="A15" s="1">
        <v>45789</v>
      </c>
      <c r="B15" s="2">
        <v>208.64</v>
      </c>
      <c r="C15">
        <v>75205040</v>
      </c>
      <c r="D15" s="2">
        <v>210.71</v>
      </c>
      <c r="E15" s="2">
        <v>211.66</v>
      </c>
      <c r="F15" s="2">
        <v>205.75</v>
      </c>
      <c r="G15" s="8">
        <f t="shared" si="0"/>
        <v>7.7609257317819064E-2</v>
      </c>
    </row>
    <row r="16" spans="1:9" x14ac:dyDescent="0.25">
      <c r="A16" s="1">
        <v>45786</v>
      </c>
      <c r="B16" s="2">
        <v>193.06</v>
      </c>
      <c r="C16">
        <v>29663140</v>
      </c>
      <c r="D16" s="2">
        <v>193.375</v>
      </c>
      <c r="E16" s="2">
        <v>194.69</v>
      </c>
      <c r="F16" s="2">
        <v>191.16</v>
      </c>
      <c r="G16" s="8">
        <f t="shared" si="0"/>
        <v>5.0890695074712281E-3</v>
      </c>
    </row>
    <row r="17" spans="1:7" x14ac:dyDescent="0.25">
      <c r="A17" s="1">
        <v>45785</v>
      </c>
      <c r="B17" s="2">
        <v>192.08</v>
      </c>
      <c r="C17">
        <v>41043620</v>
      </c>
      <c r="D17" s="2">
        <v>191.43</v>
      </c>
      <c r="E17" s="2">
        <v>194.33</v>
      </c>
      <c r="F17" s="2">
        <v>188.82</v>
      </c>
      <c r="G17" s="8">
        <f t="shared" si="0"/>
        <v>1.7700506771993588E-2</v>
      </c>
    </row>
    <row r="18" spans="1:7" x14ac:dyDescent="0.25">
      <c r="A18" s="1">
        <v>45784</v>
      </c>
      <c r="B18" s="2">
        <v>188.71</v>
      </c>
      <c r="C18">
        <v>44002930</v>
      </c>
      <c r="D18" s="2">
        <v>185.56</v>
      </c>
      <c r="E18" s="2">
        <v>190.99</v>
      </c>
      <c r="F18" s="2">
        <v>185.01</v>
      </c>
      <c r="G18" s="8">
        <f t="shared" si="0"/>
        <v>1.9801567469493214E-2</v>
      </c>
    </row>
    <row r="19" spans="1:7" x14ac:dyDescent="0.25">
      <c r="A19" s="1">
        <v>45783</v>
      </c>
      <c r="B19" s="2">
        <v>185.01</v>
      </c>
      <c r="C19">
        <v>29314060</v>
      </c>
      <c r="D19" s="2">
        <v>184.57</v>
      </c>
      <c r="E19" s="2">
        <v>187.93</v>
      </c>
      <c r="F19" s="2">
        <v>183.85</v>
      </c>
      <c r="G19" s="8">
        <f t="shared" si="0"/>
        <v>-7.2167482537563053E-3</v>
      </c>
    </row>
    <row r="20" spans="1:7" x14ac:dyDescent="0.25">
      <c r="A20" s="1">
        <v>45782</v>
      </c>
      <c r="B20" s="2">
        <v>186.35</v>
      </c>
      <c r="C20">
        <v>35217470</v>
      </c>
      <c r="D20" s="2">
        <v>186.51</v>
      </c>
      <c r="E20" s="2">
        <v>188.18</v>
      </c>
      <c r="F20" s="2">
        <v>185.53</v>
      </c>
      <c r="G20" s="8">
        <f t="shared" si="0"/>
        <v>-1.929217753676896E-2</v>
      </c>
    </row>
    <row r="21" spans="1:7" x14ac:dyDescent="0.25">
      <c r="A21" s="1">
        <v>45779</v>
      </c>
      <c r="B21" s="2">
        <v>189.98</v>
      </c>
      <c r="C21">
        <v>77903490</v>
      </c>
      <c r="D21" s="2">
        <v>191.435</v>
      </c>
      <c r="E21" s="2">
        <v>192.88</v>
      </c>
      <c r="F21" s="2">
        <v>186.4</v>
      </c>
      <c r="G21" s="8">
        <f t="shared" si="0"/>
        <v>-1.1573466492535804E-3</v>
      </c>
    </row>
    <row r="22" spans="1:7" x14ac:dyDescent="0.25">
      <c r="A22" s="1">
        <v>45778</v>
      </c>
      <c r="B22" s="2">
        <v>190.2</v>
      </c>
      <c r="C22">
        <v>74265960</v>
      </c>
      <c r="D22" s="2">
        <v>190.63</v>
      </c>
      <c r="E22" s="2">
        <v>191.80709999999999</v>
      </c>
      <c r="F22" s="2">
        <v>187.5</v>
      </c>
      <c r="G22" s="8">
        <f t="shared" si="0"/>
        <v>3.0860385000294789E-2</v>
      </c>
    </row>
    <row r="23" spans="1:7" x14ac:dyDescent="0.25">
      <c r="A23" s="1">
        <v>45777</v>
      </c>
      <c r="B23" s="2">
        <v>184.42</v>
      </c>
      <c r="C23">
        <v>55176540</v>
      </c>
      <c r="D23" s="2">
        <v>182.17</v>
      </c>
      <c r="E23" s="2">
        <v>185.05</v>
      </c>
      <c r="F23" s="2">
        <v>178.85</v>
      </c>
      <c r="G23" s="8">
        <f t="shared" si="0"/>
        <v>-1.5976241476579285E-2</v>
      </c>
    </row>
    <row r="24" spans="1:7" x14ac:dyDescent="0.25">
      <c r="A24" s="1">
        <v>45776</v>
      </c>
      <c r="B24" s="2">
        <v>187.39</v>
      </c>
      <c r="C24">
        <v>41667260</v>
      </c>
      <c r="D24" s="2">
        <v>183.99</v>
      </c>
      <c r="E24" s="2">
        <v>188.01580000000001</v>
      </c>
      <c r="F24" s="2">
        <v>183.68</v>
      </c>
      <c r="G24" s="8">
        <f t="shared" si="0"/>
        <v>-1.6529370048887133E-3</v>
      </c>
    </row>
    <row r="25" spans="1:7" x14ac:dyDescent="0.25">
      <c r="A25" s="1">
        <v>45775</v>
      </c>
      <c r="B25" s="2">
        <v>187.7</v>
      </c>
      <c r="C25">
        <v>33224730</v>
      </c>
      <c r="D25" s="2">
        <v>190.10499999999999</v>
      </c>
      <c r="E25" s="2">
        <v>190.22</v>
      </c>
      <c r="F25" s="2">
        <v>184.88499999999999</v>
      </c>
      <c r="G25" s="8">
        <f t="shared" si="0"/>
        <v>-6.8491600144831161E-3</v>
      </c>
    </row>
    <row r="26" spans="1:7" x14ac:dyDescent="0.25">
      <c r="A26" s="1">
        <v>45772</v>
      </c>
      <c r="B26" s="2">
        <v>188.99</v>
      </c>
      <c r="C26">
        <v>36414330</v>
      </c>
      <c r="D26" s="2">
        <v>187.62</v>
      </c>
      <c r="E26" s="2">
        <v>189.94</v>
      </c>
      <c r="F26" s="2">
        <v>185.49</v>
      </c>
      <c r="G26" s="8">
        <f t="shared" si="0"/>
        <v>1.3048410308228734E-2</v>
      </c>
    </row>
    <row r="27" spans="1:7" x14ac:dyDescent="0.25">
      <c r="A27" s="1">
        <v>45771</v>
      </c>
      <c r="B27" s="2">
        <v>186.54</v>
      </c>
      <c r="C27">
        <v>43763200</v>
      </c>
      <c r="D27" s="2">
        <v>180.91499999999999</v>
      </c>
      <c r="E27" s="2">
        <v>186.74</v>
      </c>
      <c r="F27" s="2">
        <v>180.18</v>
      </c>
      <c r="G27" s="8">
        <f t="shared" si="0"/>
        <v>3.2361052315832299E-2</v>
      </c>
    </row>
    <row r="28" spans="1:7" x14ac:dyDescent="0.25">
      <c r="A28" s="1">
        <v>45770</v>
      </c>
      <c r="B28" s="2">
        <v>180.6</v>
      </c>
      <c r="C28">
        <v>63470150</v>
      </c>
      <c r="D28" s="2">
        <v>183.45</v>
      </c>
      <c r="E28" s="2">
        <v>187.38</v>
      </c>
      <c r="F28" s="2">
        <v>180.19</v>
      </c>
      <c r="G28" s="8">
        <f t="shared" si="0"/>
        <v>4.1953124963229768E-2</v>
      </c>
    </row>
    <row r="29" spans="1:7" x14ac:dyDescent="0.25">
      <c r="A29" s="1">
        <v>45769</v>
      </c>
      <c r="B29" s="2">
        <v>173.18</v>
      </c>
      <c r="C29">
        <v>56607200</v>
      </c>
      <c r="D29" s="2">
        <v>169.845</v>
      </c>
      <c r="E29" s="2">
        <v>176.78</v>
      </c>
      <c r="F29" s="2">
        <v>169.35</v>
      </c>
      <c r="G29" s="8">
        <f t="shared" si="0"/>
        <v>3.4423369445657499E-2</v>
      </c>
    </row>
    <row r="30" spans="1:7" x14ac:dyDescent="0.25">
      <c r="A30" s="1">
        <v>45768</v>
      </c>
      <c r="B30" s="2">
        <v>167.32</v>
      </c>
      <c r="C30">
        <v>48126110</v>
      </c>
      <c r="D30" s="2">
        <v>169.6</v>
      </c>
      <c r="E30" s="2">
        <v>169.6</v>
      </c>
      <c r="F30" s="2">
        <v>165.285</v>
      </c>
      <c r="G30" s="8">
        <f t="shared" si="0"/>
        <v>-3.1126567824600306E-2</v>
      </c>
    </row>
    <row r="31" spans="1:7" x14ac:dyDescent="0.25">
      <c r="A31" s="1">
        <v>45764</v>
      </c>
      <c r="B31" s="2">
        <v>172.61</v>
      </c>
      <c r="C31">
        <v>44726450</v>
      </c>
      <c r="D31" s="2">
        <v>176</v>
      </c>
      <c r="E31" s="2">
        <v>176.21</v>
      </c>
      <c r="F31" s="2">
        <v>172</v>
      </c>
      <c r="G31" s="8">
        <f t="shared" si="0"/>
        <v>-9.9153403565259961E-3</v>
      </c>
    </row>
    <row r="32" spans="1:7" x14ac:dyDescent="0.25">
      <c r="A32" s="1">
        <v>45763</v>
      </c>
      <c r="B32" s="2">
        <v>174.33</v>
      </c>
      <c r="C32">
        <v>51875320</v>
      </c>
      <c r="D32" s="2">
        <v>176.29</v>
      </c>
      <c r="E32" s="2">
        <v>179.1046</v>
      </c>
      <c r="F32" s="2">
        <v>171.41</v>
      </c>
      <c r="G32" s="8">
        <f t="shared" si="0"/>
        <v>-2.9726420275521061E-2</v>
      </c>
    </row>
    <row r="33" spans="1:7" x14ac:dyDescent="0.25">
      <c r="A33" s="1">
        <v>45762</v>
      </c>
      <c r="B33" s="2">
        <v>179.59</v>
      </c>
      <c r="C33">
        <v>43641950</v>
      </c>
      <c r="D33" s="2">
        <v>181.41</v>
      </c>
      <c r="E33" s="2">
        <v>182.35</v>
      </c>
      <c r="F33" s="2">
        <v>177.9331</v>
      </c>
      <c r="G33" s="8">
        <f t="shared" si="0"/>
        <v>-1.3989335435936291E-2</v>
      </c>
    </row>
    <row r="34" spans="1:7" x14ac:dyDescent="0.25">
      <c r="A34" s="1">
        <v>45761</v>
      </c>
      <c r="B34" s="2">
        <v>182.12</v>
      </c>
      <c r="C34">
        <v>48002540</v>
      </c>
      <c r="D34" s="2">
        <v>186.84</v>
      </c>
      <c r="E34" s="2">
        <v>187.44</v>
      </c>
      <c r="F34" s="2">
        <v>179.23</v>
      </c>
      <c r="G34" s="8">
        <f t="shared" si="0"/>
        <v>-1.4987064897772767E-2</v>
      </c>
    </row>
    <row r="35" spans="1:7" x14ac:dyDescent="0.25">
      <c r="A35" s="1">
        <v>45758</v>
      </c>
      <c r="B35" s="2">
        <v>184.87</v>
      </c>
      <c r="C35">
        <v>50594340</v>
      </c>
      <c r="D35" s="2">
        <v>179.93</v>
      </c>
      <c r="E35" s="2">
        <v>185.86</v>
      </c>
      <c r="F35" s="2">
        <v>178</v>
      </c>
      <c r="G35" s="8">
        <f t="shared" si="0"/>
        <v>1.994111257043962E-2</v>
      </c>
    </row>
    <row r="36" spans="1:7" x14ac:dyDescent="0.25">
      <c r="A36" s="1">
        <v>45757</v>
      </c>
      <c r="B36" s="2">
        <v>181.22</v>
      </c>
      <c r="C36">
        <v>68302050</v>
      </c>
      <c r="D36" s="2">
        <v>185.44</v>
      </c>
      <c r="E36" s="2">
        <v>186.86920000000001</v>
      </c>
      <c r="F36" s="2">
        <v>175.8518</v>
      </c>
      <c r="G36" s="8">
        <f t="shared" si="0"/>
        <v>-5.308508845231278E-2</v>
      </c>
    </row>
    <row r="37" spans="1:7" x14ac:dyDescent="0.25">
      <c r="A37" s="1">
        <v>45756</v>
      </c>
      <c r="B37" s="2">
        <v>191.1</v>
      </c>
      <c r="C37">
        <v>116804300</v>
      </c>
      <c r="D37" s="2">
        <v>172.11500000000001</v>
      </c>
      <c r="E37" s="2">
        <v>192.65</v>
      </c>
      <c r="F37" s="2">
        <v>169.93</v>
      </c>
      <c r="G37" s="8">
        <f t="shared" si="0"/>
        <v>0.11312357813778856</v>
      </c>
    </row>
    <row r="38" spans="1:7" x14ac:dyDescent="0.25">
      <c r="A38" s="1">
        <v>45755</v>
      </c>
      <c r="B38" s="2">
        <v>170.66</v>
      </c>
      <c r="C38">
        <v>87710360</v>
      </c>
      <c r="D38" s="2">
        <v>185.23</v>
      </c>
      <c r="E38" s="2">
        <v>185.9</v>
      </c>
      <c r="F38" s="2">
        <v>168.57</v>
      </c>
      <c r="G38" s="8">
        <f t="shared" si="0"/>
        <v>-2.6597312519265739E-2</v>
      </c>
    </row>
    <row r="39" spans="1:7" x14ac:dyDescent="0.25">
      <c r="A39" s="1">
        <v>45754</v>
      </c>
      <c r="B39" s="2">
        <v>175.26</v>
      </c>
      <c r="C39">
        <v>109327100</v>
      </c>
      <c r="D39" s="2">
        <v>162</v>
      </c>
      <c r="E39" s="2">
        <v>183.40989999999999</v>
      </c>
      <c r="F39" s="2">
        <v>161.38</v>
      </c>
      <c r="G39" s="8">
        <f t="shared" si="0"/>
        <v>2.4607029125044699E-2</v>
      </c>
    </row>
    <row r="40" spans="1:7" x14ac:dyDescent="0.25">
      <c r="A40" s="1">
        <v>45751</v>
      </c>
      <c r="B40" s="2">
        <v>171</v>
      </c>
      <c r="C40">
        <v>123159400</v>
      </c>
      <c r="D40" s="2">
        <v>167.14500000000001</v>
      </c>
      <c r="E40" s="2">
        <v>178.14359999999999</v>
      </c>
      <c r="F40" s="2">
        <v>166</v>
      </c>
      <c r="G40" s="8">
        <f t="shared" si="0"/>
        <v>-4.2420715883952138E-2</v>
      </c>
    </row>
    <row r="41" spans="1:7" x14ac:dyDescent="0.25">
      <c r="A41" s="1">
        <v>45750</v>
      </c>
      <c r="B41" s="2">
        <v>178.41</v>
      </c>
      <c r="C41">
        <v>95553620</v>
      </c>
      <c r="D41" s="2">
        <v>182.995</v>
      </c>
      <c r="E41" s="2">
        <v>184.13</v>
      </c>
      <c r="F41" s="2">
        <v>176.92</v>
      </c>
      <c r="G41" s="8">
        <f t="shared" si="0"/>
        <v>-9.4081405950571725E-2</v>
      </c>
    </row>
    <row r="42" spans="1:7" x14ac:dyDescent="0.25">
      <c r="A42" s="1">
        <v>45749</v>
      </c>
      <c r="B42" s="2">
        <v>196.01</v>
      </c>
      <c r="C42">
        <v>53679200</v>
      </c>
      <c r="D42" s="2">
        <v>187.66</v>
      </c>
      <c r="E42" s="2">
        <v>198.34</v>
      </c>
      <c r="F42" s="2">
        <v>187.66</v>
      </c>
      <c r="G42" s="8">
        <f t="shared" si="0"/>
        <v>1.9785281392848002E-2</v>
      </c>
    </row>
    <row r="43" spans="1:7" x14ac:dyDescent="0.25">
      <c r="A43" s="1">
        <v>45748</v>
      </c>
      <c r="B43" s="2">
        <v>192.17</v>
      </c>
      <c r="C43">
        <v>41267320</v>
      </c>
      <c r="D43" s="2">
        <v>187.86</v>
      </c>
      <c r="E43" s="2">
        <v>193.93</v>
      </c>
      <c r="F43" s="2">
        <v>187.2</v>
      </c>
      <c r="G43" s="8">
        <f t="shared" si="0"/>
        <v>9.9888391660247437E-3</v>
      </c>
    </row>
    <row r="44" spans="1:7" x14ac:dyDescent="0.25">
      <c r="A44" s="1">
        <v>45747</v>
      </c>
      <c r="B44" s="2">
        <v>190.26</v>
      </c>
      <c r="C44">
        <v>63547560</v>
      </c>
      <c r="D44" s="2">
        <v>188.19</v>
      </c>
      <c r="E44" s="2">
        <v>191.33</v>
      </c>
      <c r="F44" s="2">
        <v>184.4</v>
      </c>
      <c r="G44" s="8">
        <f t="shared" si="0"/>
        <v>-1.2846800528305018E-2</v>
      </c>
    </row>
    <row r="45" spans="1:7" x14ac:dyDescent="0.25">
      <c r="A45" s="1">
        <v>45744</v>
      </c>
      <c r="B45" s="2">
        <v>192.72</v>
      </c>
      <c r="C45">
        <v>52548230</v>
      </c>
      <c r="D45" s="2">
        <v>198.42</v>
      </c>
      <c r="E45" s="2">
        <v>199.26</v>
      </c>
      <c r="F45" s="2">
        <v>191.881</v>
      </c>
      <c r="G45" s="8">
        <f t="shared" si="0"/>
        <v>-4.3855992520444587E-2</v>
      </c>
    </row>
    <row r="46" spans="1:7" x14ac:dyDescent="0.25">
      <c r="A46" s="1">
        <v>45743</v>
      </c>
      <c r="B46" s="2">
        <v>201.36</v>
      </c>
      <c r="C46">
        <v>27317660</v>
      </c>
      <c r="D46" s="2">
        <v>200.89</v>
      </c>
      <c r="E46" s="2">
        <v>203.79</v>
      </c>
      <c r="F46" s="2">
        <v>199.28210000000001</v>
      </c>
      <c r="G46" s="8">
        <f t="shared" si="0"/>
        <v>1.1428856619308571E-3</v>
      </c>
    </row>
    <row r="47" spans="1:7" x14ac:dyDescent="0.25">
      <c r="A47" s="1">
        <v>45742</v>
      </c>
      <c r="B47" s="2">
        <v>201.13</v>
      </c>
      <c r="C47">
        <v>32990970</v>
      </c>
      <c r="D47" s="2">
        <v>205.83500000000001</v>
      </c>
      <c r="E47" s="2">
        <v>206.01</v>
      </c>
      <c r="F47" s="2">
        <v>199.92500000000001</v>
      </c>
      <c r="G47" s="8">
        <f t="shared" si="0"/>
        <v>-2.2515944799253208E-2</v>
      </c>
    </row>
    <row r="48" spans="1:7" x14ac:dyDescent="0.25">
      <c r="A48" s="1">
        <v>45741</v>
      </c>
      <c r="B48" s="2">
        <v>205.71</v>
      </c>
      <c r="C48">
        <v>31171160</v>
      </c>
      <c r="D48" s="2">
        <v>203.595</v>
      </c>
      <c r="E48" s="2">
        <v>206.21</v>
      </c>
      <c r="F48" s="2">
        <v>203.22</v>
      </c>
      <c r="G48" s="8">
        <f t="shared" si="0"/>
        <v>1.1981462254762397E-2</v>
      </c>
    </row>
    <row r="49" spans="1:7" x14ac:dyDescent="0.25">
      <c r="A49" s="1">
        <v>45740</v>
      </c>
      <c r="B49" s="2">
        <v>203.26</v>
      </c>
      <c r="C49">
        <v>41625370</v>
      </c>
      <c r="D49" s="2">
        <v>200</v>
      </c>
      <c r="E49" s="2">
        <v>203.64</v>
      </c>
      <c r="F49" s="2">
        <v>199.95</v>
      </c>
      <c r="G49" s="8">
        <f t="shared" si="0"/>
        <v>3.5300433477610083E-2</v>
      </c>
    </row>
    <row r="50" spans="1:7" x14ac:dyDescent="0.25">
      <c r="A50" s="1">
        <v>45737</v>
      </c>
      <c r="B50" s="2">
        <v>196.21</v>
      </c>
      <c r="C50">
        <v>60056920</v>
      </c>
      <c r="D50" s="2">
        <v>192.9</v>
      </c>
      <c r="E50" s="2">
        <v>196.99</v>
      </c>
      <c r="F50" s="2">
        <v>192.52</v>
      </c>
      <c r="G50" s="8">
        <f t="shared" si="0"/>
        <v>6.4423988034039148E-3</v>
      </c>
    </row>
    <row r="51" spans="1:7" x14ac:dyDescent="0.25">
      <c r="A51" s="1">
        <v>45736</v>
      </c>
      <c r="B51" s="2">
        <v>194.95</v>
      </c>
      <c r="C51">
        <v>38921110</v>
      </c>
      <c r="D51" s="2">
        <v>193.07</v>
      </c>
      <c r="E51" s="2">
        <v>199.32</v>
      </c>
      <c r="F51" s="2">
        <v>192.3</v>
      </c>
      <c r="G51" s="8">
        <f t="shared" si="0"/>
        <v>-3.021846648918817E-3</v>
      </c>
    </row>
    <row r="52" spans="1:7" x14ac:dyDescent="0.25">
      <c r="A52" s="1">
        <v>45735</v>
      </c>
      <c r="B52" s="2">
        <v>195.54</v>
      </c>
      <c r="C52">
        <v>39442880</v>
      </c>
      <c r="D52" s="2">
        <v>193.38</v>
      </c>
      <c r="E52" s="2">
        <v>195.965</v>
      </c>
      <c r="F52" s="2">
        <v>191.96</v>
      </c>
      <c r="G52" s="8">
        <f t="shared" si="0"/>
        <v>1.4007850841290906E-2</v>
      </c>
    </row>
    <row r="53" spans="1:7" x14ac:dyDescent="0.25">
      <c r="A53" s="1">
        <v>45734</v>
      </c>
      <c r="B53" s="2">
        <v>192.82</v>
      </c>
      <c r="C53">
        <v>40414870</v>
      </c>
      <c r="D53" s="2">
        <v>192.52</v>
      </c>
      <c r="E53" s="2">
        <v>194</v>
      </c>
      <c r="F53" s="2">
        <v>189.38</v>
      </c>
      <c r="G53" s="8">
        <f t="shared" si="0"/>
        <v>-1.503013676143918E-2</v>
      </c>
    </row>
    <row r="54" spans="1:7" x14ac:dyDescent="0.25">
      <c r="A54" s="1">
        <v>45733</v>
      </c>
      <c r="B54" s="2">
        <v>195.74</v>
      </c>
      <c r="C54">
        <v>47341750</v>
      </c>
      <c r="D54" s="2">
        <v>198.77</v>
      </c>
      <c r="E54" s="2">
        <v>199</v>
      </c>
      <c r="F54" s="2">
        <v>194.32470000000001</v>
      </c>
      <c r="G54" s="8">
        <f t="shared" si="0"/>
        <v>-1.1227225554466057E-2</v>
      </c>
    </row>
    <row r="55" spans="1:7" x14ac:dyDescent="0.25">
      <c r="A55" s="1">
        <v>45730</v>
      </c>
      <c r="B55" s="2">
        <v>197.95</v>
      </c>
      <c r="C55">
        <v>38096660</v>
      </c>
      <c r="D55" s="2">
        <v>197.41</v>
      </c>
      <c r="E55" s="2">
        <v>198.65</v>
      </c>
      <c r="F55" s="2">
        <v>195.32</v>
      </c>
      <c r="G55" s="8">
        <f t="shared" si="0"/>
        <v>2.0723485609225777E-2</v>
      </c>
    </row>
    <row r="56" spans="1:7" x14ac:dyDescent="0.25">
      <c r="A56" s="1">
        <v>45729</v>
      </c>
      <c r="B56" s="2">
        <v>193.89</v>
      </c>
      <c r="C56">
        <v>41270760</v>
      </c>
      <c r="D56" s="2">
        <v>198.16499999999999</v>
      </c>
      <c r="E56" s="2">
        <v>198.87989999999999</v>
      </c>
      <c r="F56" s="2">
        <v>191.82</v>
      </c>
      <c r="G56" s="8">
        <f t="shared" si="0"/>
        <v>-2.5460920132241296E-2</v>
      </c>
    </row>
    <row r="57" spans="1:7" x14ac:dyDescent="0.25">
      <c r="A57" s="1">
        <v>45728</v>
      </c>
      <c r="B57" s="2">
        <v>198.89</v>
      </c>
      <c r="C57">
        <v>43679280</v>
      </c>
      <c r="D57" s="2">
        <v>200.72</v>
      </c>
      <c r="E57" s="2">
        <v>201.52</v>
      </c>
      <c r="F57" s="2">
        <v>195.29</v>
      </c>
      <c r="G57" s="8">
        <f t="shared" si="0"/>
        <v>1.1631566355639908E-2</v>
      </c>
    </row>
    <row r="58" spans="1:7" x14ac:dyDescent="0.25">
      <c r="A58" s="1">
        <v>45727</v>
      </c>
      <c r="B58" s="2">
        <v>196.59</v>
      </c>
      <c r="C58">
        <v>54002880</v>
      </c>
      <c r="D58" s="2">
        <v>193.9</v>
      </c>
      <c r="E58" s="2">
        <v>200.18</v>
      </c>
      <c r="F58" s="2">
        <v>193.4</v>
      </c>
      <c r="G58" s="8">
        <f t="shared" si="0"/>
        <v>1.0482544278221042E-2</v>
      </c>
    </row>
    <row r="59" spans="1:7" x14ac:dyDescent="0.25">
      <c r="A59" s="1">
        <v>45726</v>
      </c>
      <c r="B59" s="2">
        <v>194.54</v>
      </c>
      <c r="C59">
        <v>62350930</v>
      </c>
      <c r="D59" s="2">
        <v>195.6</v>
      </c>
      <c r="E59" s="2">
        <v>196.73</v>
      </c>
      <c r="F59" s="2">
        <v>190.85</v>
      </c>
      <c r="G59" s="8">
        <f t="shared" si="0"/>
        <v>-2.3922520229030231E-2</v>
      </c>
    </row>
    <row r="60" spans="1:7" x14ac:dyDescent="0.25">
      <c r="A60" s="1">
        <v>45723</v>
      </c>
      <c r="B60" s="2">
        <v>199.25</v>
      </c>
      <c r="C60">
        <v>59802820</v>
      </c>
      <c r="D60" s="2">
        <v>199.49</v>
      </c>
      <c r="E60" s="2">
        <v>202.2653</v>
      </c>
      <c r="F60" s="2">
        <v>192.53</v>
      </c>
      <c r="G60" s="8">
        <f t="shared" si="0"/>
        <v>-7.2509381319679706E-3</v>
      </c>
    </row>
    <row r="61" spans="1:7" x14ac:dyDescent="0.25">
      <c r="A61" s="1">
        <v>45722</v>
      </c>
      <c r="B61" s="2">
        <v>200.7</v>
      </c>
      <c r="C61">
        <v>49863760</v>
      </c>
      <c r="D61" s="2">
        <v>204.4</v>
      </c>
      <c r="E61" s="2">
        <v>205.77</v>
      </c>
      <c r="F61" s="2">
        <v>198.3015</v>
      </c>
      <c r="G61" s="8">
        <f t="shared" si="0"/>
        <v>-3.7456097074698443E-2</v>
      </c>
    </row>
    <row r="62" spans="1:7" x14ac:dyDescent="0.25">
      <c r="A62" s="1">
        <v>45721</v>
      </c>
      <c r="B62" s="2">
        <v>208.36</v>
      </c>
      <c r="C62">
        <v>38610090</v>
      </c>
      <c r="D62" s="2">
        <v>204.8</v>
      </c>
      <c r="E62" s="2">
        <v>209.98</v>
      </c>
      <c r="F62" s="2">
        <v>203.26</v>
      </c>
      <c r="G62" s="8">
        <f t="shared" si="0"/>
        <v>2.2128232088366378E-2</v>
      </c>
    </row>
    <row r="63" spans="1:7" x14ac:dyDescent="0.25">
      <c r="A63" s="1">
        <v>45720</v>
      </c>
      <c r="B63" s="2">
        <v>203.8</v>
      </c>
      <c r="C63">
        <v>60853080</v>
      </c>
      <c r="D63" s="2">
        <v>200.11</v>
      </c>
      <c r="E63" s="2">
        <v>206.8</v>
      </c>
      <c r="F63" s="2">
        <v>197.43199999999999</v>
      </c>
      <c r="G63" s="8">
        <f t="shared" si="0"/>
        <v>-5.9684145666310442E-3</v>
      </c>
    </row>
    <row r="64" spans="1:7" x14ac:dyDescent="0.25">
      <c r="A64" s="1">
        <v>45719</v>
      </c>
      <c r="B64" s="2">
        <v>205.02</v>
      </c>
      <c r="C64">
        <v>42948450</v>
      </c>
      <c r="D64" s="2">
        <v>213.352</v>
      </c>
      <c r="E64" s="2">
        <v>214.01</v>
      </c>
      <c r="F64" s="2">
        <v>202.55</v>
      </c>
      <c r="G64" s="8">
        <f t="shared" si="0"/>
        <v>-3.4798622604438667E-2</v>
      </c>
    </row>
    <row r="65" spans="1:7" x14ac:dyDescent="0.25">
      <c r="A65" s="1">
        <v>45716</v>
      </c>
      <c r="B65" s="2">
        <v>212.28</v>
      </c>
      <c r="C65">
        <v>51771740</v>
      </c>
      <c r="D65" s="2">
        <v>208.65</v>
      </c>
      <c r="E65" s="2">
        <v>212.62</v>
      </c>
      <c r="F65" s="2">
        <v>206.99</v>
      </c>
      <c r="G65" s="8">
        <f t="shared" si="0"/>
        <v>1.6816699567788553E-2</v>
      </c>
    </row>
    <row r="66" spans="1:7" x14ac:dyDescent="0.25">
      <c r="A66" s="1">
        <v>45715</v>
      </c>
      <c r="B66" s="2">
        <v>208.74</v>
      </c>
      <c r="C66">
        <v>40548570</v>
      </c>
      <c r="D66" s="2">
        <v>218.35</v>
      </c>
      <c r="E66" s="2">
        <v>219.97</v>
      </c>
      <c r="F66" s="2">
        <v>208.37</v>
      </c>
      <c r="G66" s="8">
        <f t="shared" si="0"/>
        <v>-2.6520734652080394E-2</v>
      </c>
    </row>
    <row r="67" spans="1:7" x14ac:dyDescent="0.25">
      <c r="A67" s="1">
        <v>45714</v>
      </c>
      <c r="B67" s="2">
        <v>214.35</v>
      </c>
      <c r="C67">
        <v>39120600</v>
      </c>
      <c r="D67" s="2">
        <v>214.94</v>
      </c>
      <c r="E67" s="2">
        <v>218.16</v>
      </c>
      <c r="F67" s="2">
        <v>213.09</v>
      </c>
      <c r="G67" s="8">
        <f t="shared" ref="G67:G124" si="1">LN(B67/B68)</f>
        <v>7.2574355764967076E-3</v>
      </c>
    </row>
    <row r="68" spans="1:7" x14ac:dyDescent="0.25">
      <c r="A68" s="1">
        <v>45713</v>
      </c>
      <c r="B68" s="2">
        <v>212.8</v>
      </c>
      <c r="C68">
        <v>58957980</v>
      </c>
      <c r="D68" s="2">
        <v>211.63</v>
      </c>
      <c r="E68" s="2">
        <v>213.34</v>
      </c>
      <c r="F68" s="2">
        <v>204.16</v>
      </c>
      <c r="G68" s="8">
        <f t="shared" si="1"/>
        <v>4.2302179193021692E-4</v>
      </c>
    </row>
    <row r="69" spans="1:7" x14ac:dyDescent="0.25">
      <c r="A69" s="1">
        <v>45712</v>
      </c>
      <c r="B69" s="2">
        <v>212.71</v>
      </c>
      <c r="C69">
        <v>42387590</v>
      </c>
      <c r="D69" s="2">
        <v>217.45</v>
      </c>
      <c r="E69" s="2">
        <v>217.715</v>
      </c>
      <c r="F69" s="2">
        <v>212.42</v>
      </c>
      <c r="G69" s="8">
        <f t="shared" si="1"/>
        <v>-1.8030258524674245E-2</v>
      </c>
    </row>
    <row r="70" spans="1:7" x14ac:dyDescent="0.25">
      <c r="A70" s="1">
        <v>45709</v>
      </c>
      <c r="B70" s="2">
        <v>216.58</v>
      </c>
      <c r="C70">
        <v>55323850</v>
      </c>
      <c r="D70" s="2">
        <v>223.28</v>
      </c>
      <c r="E70" s="2">
        <v>223.31</v>
      </c>
      <c r="F70" s="2">
        <v>214.74</v>
      </c>
      <c r="G70" s="8">
        <f t="shared" si="1"/>
        <v>-2.8673515831262143E-2</v>
      </c>
    </row>
    <row r="71" spans="1:7" x14ac:dyDescent="0.25">
      <c r="A71" s="1">
        <v>45708</v>
      </c>
      <c r="B71" s="2">
        <v>222.88</v>
      </c>
      <c r="C71">
        <v>30001670</v>
      </c>
      <c r="D71" s="2">
        <v>224.77500000000001</v>
      </c>
      <c r="E71" s="2">
        <v>225.13</v>
      </c>
      <c r="F71" s="2">
        <v>221.81</v>
      </c>
      <c r="G71" s="8">
        <f t="shared" si="1"/>
        <v>-1.6685221679343602E-2</v>
      </c>
    </row>
    <row r="72" spans="1:7" x14ac:dyDescent="0.25">
      <c r="A72" s="1">
        <v>45707</v>
      </c>
      <c r="B72" s="2">
        <v>226.63</v>
      </c>
      <c r="C72">
        <v>28566710</v>
      </c>
      <c r="D72" s="2">
        <v>225.52</v>
      </c>
      <c r="E72" s="2">
        <v>226.83</v>
      </c>
      <c r="F72" s="2">
        <v>223.71</v>
      </c>
      <c r="G72" s="8">
        <f t="shared" si="1"/>
        <v>-8.824567601914891E-5</v>
      </c>
    </row>
    <row r="73" spans="1:7" x14ac:dyDescent="0.25">
      <c r="A73" s="1">
        <v>45706</v>
      </c>
      <c r="B73" s="2">
        <v>226.65</v>
      </c>
      <c r="C73">
        <v>42975130</v>
      </c>
      <c r="D73" s="2">
        <v>228.82</v>
      </c>
      <c r="E73" s="2">
        <v>229.3</v>
      </c>
      <c r="F73" s="2">
        <v>223.72</v>
      </c>
      <c r="G73" s="8">
        <f t="shared" si="1"/>
        <v>-8.9166690089123157E-3</v>
      </c>
    </row>
    <row r="74" spans="1:7" x14ac:dyDescent="0.25">
      <c r="A74" s="1">
        <v>45702</v>
      </c>
      <c r="B74" s="2">
        <v>228.68</v>
      </c>
      <c r="C74">
        <v>27031080</v>
      </c>
      <c r="D74" s="2">
        <v>229.2</v>
      </c>
      <c r="E74" s="2">
        <v>229.89</v>
      </c>
      <c r="F74" s="2">
        <v>227.23</v>
      </c>
      <c r="G74" s="8">
        <f t="shared" si="1"/>
        <v>-7.3630656147912936E-3</v>
      </c>
    </row>
    <row r="75" spans="1:7" x14ac:dyDescent="0.25">
      <c r="A75" s="1">
        <v>45701</v>
      </c>
      <c r="B75" s="2">
        <v>230.37</v>
      </c>
      <c r="C75">
        <v>31346510</v>
      </c>
      <c r="D75" s="2">
        <v>228.85</v>
      </c>
      <c r="E75" s="2">
        <v>230.42</v>
      </c>
      <c r="F75" s="2">
        <v>227.52</v>
      </c>
      <c r="G75" s="8">
        <f t="shared" si="1"/>
        <v>6.2704320409103717E-3</v>
      </c>
    </row>
    <row r="76" spans="1:7" x14ac:dyDescent="0.25">
      <c r="A76" s="1">
        <v>45700</v>
      </c>
      <c r="B76" s="2">
        <v>228.93</v>
      </c>
      <c r="C76">
        <v>32285250</v>
      </c>
      <c r="D76" s="2">
        <v>230.46</v>
      </c>
      <c r="E76" s="2">
        <v>231.18</v>
      </c>
      <c r="F76" s="2">
        <v>228.16</v>
      </c>
      <c r="G76" s="8">
        <f t="shared" si="1"/>
        <v>-1.6591599818817578E-2</v>
      </c>
    </row>
    <row r="77" spans="1:7" x14ac:dyDescent="0.25">
      <c r="A77" s="1">
        <v>45699</v>
      </c>
      <c r="B77" s="2">
        <v>232.76</v>
      </c>
      <c r="C77">
        <v>23713730</v>
      </c>
      <c r="D77" s="2">
        <v>231.92</v>
      </c>
      <c r="E77" s="2">
        <v>233.44</v>
      </c>
      <c r="F77" s="2">
        <v>230.13</v>
      </c>
      <c r="G77" s="8">
        <f t="shared" si="1"/>
        <v>-1.631251703217151E-3</v>
      </c>
    </row>
    <row r="78" spans="1:7" x14ac:dyDescent="0.25">
      <c r="A78" s="1">
        <v>45698</v>
      </c>
      <c r="B78" s="2">
        <v>233.14</v>
      </c>
      <c r="C78">
        <v>35419930</v>
      </c>
      <c r="D78" s="2">
        <v>230.54499999999999</v>
      </c>
      <c r="E78" s="2">
        <v>233.92</v>
      </c>
      <c r="F78" s="2">
        <v>229.2</v>
      </c>
      <c r="G78" s="8">
        <f t="shared" si="1"/>
        <v>1.7262320536553234E-2</v>
      </c>
    </row>
    <row r="79" spans="1:7" x14ac:dyDescent="0.25">
      <c r="A79" s="1">
        <v>45695</v>
      </c>
      <c r="B79" s="2">
        <v>229.15</v>
      </c>
      <c r="C79">
        <v>77539280</v>
      </c>
      <c r="D79" s="2">
        <v>232.5</v>
      </c>
      <c r="E79" s="2">
        <v>234.81</v>
      </c>
      <c r="F79" s="2">
        <v>228.06</v>
      </c>
      <c r="G79" s="8">
        <f t="shared" si="1"/>
        <v>-4.137519081346349E-2</v>
      </c>
    </row>
    <row r="80" spans="1:7" x14ac:dyDescent="0.25">
      <c r="A80" s="1">
        <v>45694</v>
      </c>
      <c r="B80" s="2">
        <v>238.83</v>
      </c>
      <c r="C80">
        <v>60897100</v>
      </c>
      <c r="D80" s="2">
        <v>238.01</v>
      </c>
      <c r="E80" s="2">
        <v>239.65989999999999</v>
      </c>
      <c r="F80" s="2">
        <v>236.01</v>
      </c>
      <c r="G80" s="8">
        <f t="shared" si="1"/>
        <v>1.1200117079536328E-2</v>
      </c>
    </row>
    <row r="81" spans="1:7" x14ac:dyDescent="0.25">
      <c r="A81" s="1">
        <v>45693</v>
      </c>
      <c r="B81" s="2">
        <v>236.17</v>
      </c>
      <c r="C81">
        <v>38832040</v>
      </c>
      <c r="D81" s="2">
        <v>237.02</v>
      </c>
      <c r="E81" s="2">
        <v>238.32</v>
      </c>
      <c r="F81" s="2">
        <v>235.2</v>
      </c>
      <c r="G81" s="8">
        <f t="shared" si="1"/>
        <v>-2.4633744621397651E-2</v>
      </c>
    </row>
    <row r="82" spans="1:7" x14ac:dyDescent="0.25">
      <c r="A82" s="1">
        <v>45692</v>
      </c>
      <c r="B82" s="2">
        <v>242.06</v>
      </c>
      <c r="C82">
        <v>29713810</v>
      </c>
      <c r="D82" s="2">
        <v>239.01</v>
      </c>
      <c r="E82" s="2">
        <v>242.52</v>
      </c>
      <c r="F82" s="2">
        <v>238.03</v>
      </c>
      <c r="G82" s="8">
        <f t="shared" si="1"/>
        <v>1.935490468506991E-2</v>
      </c>
    </row>
    <row r="83" spans="1:7" x14ac:dyDescent="0.25">
      <c r="A83" s="1">
        <v>45691</v>
      </c>
      <c r="B83" s="2">
        <v>237.42</v>
      </c>
      <c r="C83">
        <v>37285870</v>
      </c>
      <c r="D83" s="2">
        <v>234.06</v>
      </c>
      <c r="E83" s="2">
        <v>239.25</v>
      </c>
      <c r="F83" s="2">
        <v>232.9</v>
      </c>
      <c r="G83" s="8">
        <f t="shared" si="1"/>
        <v>-1.0945065289643418E-3</v>
      </c>
    </row>
    <row r="84" spans="1:7" x14ac:dyDescent="0.25">
      <c r="A84" s="1">
        <v>45688</v>
      </c>
      <c r="B84" s="2">
        <v>237.68</v>
      </c>
      <c r="C84">
        <v>36162380</v>
      </c>
      <c r="D84" s="2">
        <v>236.5</v>
      </c>
      <c r="E84" s="2">
        <v>240.29</v>
      </c>
      <c r="F84" s="2">
        <v>236.41</v>
      </c>
      <c r="G84" s="8">
        <f t="shared" si="1"/>
        <v>1.2872806485156745E-2</v>
      </c>
    </row>
    <row r="85" spans="1:7" x14ac:dyDescent="0.25">
      <c r="A85" s="1">
        <v>45687</v>
      </c>
      <c r="B85" s="2">
        <v>234.64</v>
      </c>
      <c r="C85">
        <v>32020730</v>
      </c>
      <c r="D85" s="2">
        <v>237.14</v>
      </c>
      <c r="E85" s="2">
        <v>237.95</v>
      </c>
      <c r="F85" s="2">
        <v>232.22</v>
      </c>
      <c r="G85" s="8">
        <f t="shared" si="1"/>
        <v>-1.0303031505945406E-2</v>
      </c>
    </row>
    <row r="86" spans="1:7" x14ac:dyDescent="0.25">
      <c r="A86" s="1">
        <v>45686</v>
      </c>
      <c r="B86" s="2">
        <v>237.07</v>
      </c>
      <c r="C86">
        <v>26091720</v>
      </c>
      <c r="D86" s="2">
        <v>239.01499999999999</v>
      </c>
      <c r="E86" s="2">
        <v>240.39</v>
      </c>
      <c r="F86" s="2">
        <v>236.15</v>
      </c>
      <c r="G86" s="8">
        <f t="shared" si="1"/>
        <v>-4.5452710717284062E-3</v>
      </c>
    </row>
    <row r="87" spans="1:7" x14ac:dyDescent="0.25">
      <c r="A87" s="1">
        <v>45685</v>
      </c>
      <c r="B87" s="2">
        <v>238.15</v>
      </c>
      <c r="C87">
        <v>41587190</v>
      </c>
      <c r="D87" s="2">
        <v>234.29</v>
      </c>
      <c r="E87" s="2">
        <v>241.77</v>
      </c>
      <c r="F87" s="2">
        <v>233.98</v>
      </c>
      <c r="G87" s="8">
        <f t="shared" si="1"/>
        <v>1.15295742625348E-2</v>
      </c>
    </row>
    <row r="88" spans="1:7" x14ac:dyDescent="0.25">
      <c r="A88" s="1">
        <v>45684</v>
      </c>
      <c r="B88" s="2">
        <v>235.42</v>
      </c>
      <c r="C88">
        <v>49428330</v>
      </c>
      <c r="D88" s="2">
        <v>226.21</v>
      </c>
      <c r="E88" s="2">
        <v>235.61</v>
      </c>
      <c r="F88" s="2">
        <v>225.86</v>
      </c>
      <c r="G88" s="8">
        <f t="shared" si="1"/>
        <v>2.4241405113305109E-3</v>
      </c>
    </row>
    <row r="89" spans="1:7" x14ac:dyDescent="0.25">
      <c r="A89" s="1">
        <v>45681</v>
      </c>
      <c r="B89" s="2">
        <v>234.85</v>
      </c>
      <c r="C89">
        <v>25890740</v>
      </c>
      <c r="D89" s="2">
        <v>234.5</v>
      </c>
      <c r="E89" s="2">
        <v>236.4</v>
      </c>
      <c r="F89" s="2">
        <v>232.93</v>
      </c>
      <c r="G89" s="8">
        <f t="shared" si="1"/>
        <v>-2.4241405113304931E-3</v>
      </c>
    </row>
    <row r="90" spans="1:7" x14ac:dyDescent="0.25">
      <c r="A90" s="1">
        <v>45680</v>
      </c>
      <c r="B90" s="2">
        <v>235.42</v>
      </c>
      <c r="C90">
        <v>26404360</v>
      </c>
      <c r="D90" s="2">
        <v>234.1</v>
      </c>
      <c r="E90" s="2">
        <v>235.52</v>
      </c>
      <c r="F90" s="2">
        <v>231.51</v>
      </c>
      <c r="G90" s="8">
        <f t="shared" si="1"/>
        <v>1.7430865540477031E-3</v>
      </c>
    </row>
    <row r="91" spans="1:7" x14ac:dyDescent="0.25">
      <c r="A91" s="1">
        <v>45679</v>
      </c>
      <c r="B91" s="2">
        <v>235.01</v>
      </c>
      <c r="C91">
        <v>41448220</v>
      </c>
      <c r="D91" s="2">
        <v>232.02</v>
      </c>
      <c r="E91" s="2">
        <v>235.44</v>
      </c>
      <c r="F91" s="2">
        <v>231.19</v>
      </c>
      <c r="G91" s="8">
        <f t="shared" si="1"/>
        <v>1.8466555852769646E-2</v>
      </c>
    </row>
    <row r="92" spans="1:7" x14ac:dyDescent="0.25">
      <c r="A92" s="1">
        <v>45678</v>
      </c>
      <c r="B92" s="2">
        <v>230.71</v>
      </c>
      <c r="C92">
        <v>39951460</v>
      </c>
      <c r="D92" s="2">
        <v>228.9</v>
      </c>
      <c r="E92" s="2">
        <v>231.78</v>
      </c>
      <c r="F92" s="2">
        <v>226.94</v>
      </c>
      <c r="G92" s="8">
        <f t="shared" si="1"/>
        <v>2.0892033278734474E-2</v>
      </c>
    </row>
    <row r="93" spans="1:7" x14ac:dyDescent="0.25">
      <c r="A93" s="1">
        <v>45674</v>
      </c>
      <c r="B93" s="2">
        <v>225.94</v>
      </c>
      <c r="C93">
        <v>42370120</v>
      </c>
      <c r="D93" s="2">
        <v>225.84</v>
      </c>
      <c r="E93" s="2">
        <v>226.51</v>
      </c>
      <c r="F93" s="2">
        <v>223.08</v>
      </c>
      <c r="G93" s="8">
        <f t="shared" si="1"/>
        <v>2.3646421966622699E-2</v>
      </c>
    </row>
    <row r="94" spans="1:7" x14ac:dyDescent="0.25">
      <c r="A94" s="1">
        <v>45673</v>
      </c>
      <c r="B94" s="2">
        <v>220.66</v>
      </c>
      <c r="C94">
        <v>24757280</v>
      </c>
      <c r="D94" s="2">
        <v>224.42</v>
      </c>
      <c r="E94" s="2">
        <v>224.65</v>
      </c>
      <c r="F94" s="2">
        <v>220.31</v>
      </c>
      <c r="G94" s="8">
        <f t="shared" si="1"/>
        <v>-1.2116992465967626E-2</v>
      </c>
    </row>
    <row r="95" spans="1:7" x14ac:dyDescent="0.25">
      <c r="A95" s="1">
        <v>45672</v>
      </c>
      <c r="B95" s="2">
        <v>223.35</v>
      </c>
      <c r="C95">
        <v>31291260</v>
      </c>
      <c r="D95" s="2">
        <v>222.83</v>
      </c>
      <c r="E95" s="2">
        <v>223.57</v>
      </c>
      <c r="F95" s="2">
        <v>220.75</v>
      </c>
      <c r="G95" s="8">
        <f t="shared" si="1"/>
        <v>2.5346508894971788E-2</v>
      </c>
    </row>
    <row r="96" spans="1:7" x14ac:dyDescent="0.25">
      <c r="A96" s="1">
        <v>45671</v>
      </c>
      <c r="B96" s="2">
        <v>217.76</v>
      </c>
      <c r="C96">
        <v>24711650</v>
      </c>
      <c r="D96" s="2">
        <v>220.44</v>
      </c>
      <c r="E96" s="2">
        <v>221.82</v>
      </c>
      <c r="F96" s="2">
        <v>216.2</v>
      </c>
      <c r="G96" s="8">
        <f t="shared" si="1"/>
        <v>-3.2093925122412274E-3</v>
      </c>
    </row>
    <row r="97" spans="1:7" x14ac:dyDescent="0.25">
      <c r="A97" s="1">
        <v>45670</v>
      </c>
      <c r="B97" s="2">
        <v>218.46</v>
      </c>
      <c r="C97">
        <v>27262660</v>
      </c>
      <c r="D97" s="2">
        <v>218.06</v>
      </c>
      <c r="E97" s="2">
        <v>219.4</v>
      </c>
      <c r="F97" s="2">
        <v>216.47</v>
      </c>
      <c r="G97" s="8">
        <f t="shared" si="1"/>
        <v>-2.1947882610141591E-3</v>
      </c>
    </row>
    <row r="98" spans="1:7" x14ac:dyDescent="0.25">
      <c r="A98" s="1">
        <v>45667</v>
      </c>
      <c r="B98" s="2">
        <v>218.94</v>
      </c>
      <c r="C98">
        <v>36811530</v>
      </c>
      <c r="D98" s="2">
        <v>221.46</v>
      </c>
      <c r="E98" s="2">
        <v>221.71</v>
      </c>
      <c r="F98" s="2">
        <v>216.5</v>
      </c>
      <c r="G98" s="8">
        <f t="shared" si="1"/>
        <v>-1.4465076393119836E-2</v>
      </c>
    </row>
    <row r="99" spans="1:7" x14ac:dyDescent="0.25">
      <c r="A99" s="1">
        <v>45665</v>
      </c>
      <c r="B99" s="2">
        <v>222.13</v>
      </c>
      <c r="C99">
        <v>25033290</v>
      </c>
      <c r="D99" s="2">
        <v>223.185</v>
      </c>
      <c r="E99" s="2">
        <v>223.52</v>
      </c>
      <c r="F99" s="2">
        <v>220.2</v>
      </c>
      <c r="G99" s="8">
        <f t="shared" si="1"/>
        <v>9.0041419113513752E-5</v>
      </c>
    </row>
    <row r="100" spans="1:7" x14ac:dyDescent="0.25">
      <c r="A100" s="1">
        <v>45664</v>
      </c>
      <c r="B100" s="2">
        <v>222.11</v>
      </c>
      <c r="C100">
        <v>28084160</v>
      </c>
      <c r="D100" s="2">
        <v>227.9</v>
      </c>
      <c r="E100" s="2">
        <v>228.381</v>
      </c>
      <c r="F100" s="2">
        <v>221.46</v>
      </c>
      <c r="G100" s="8">
        <f t="shared" si="1"/>
        <v>-2.4460883367675646E-2</v>
      </c>
    </row>
    <row r="101" spans="1:7" x14ac:dyDescent="0.25">
      <c r="A101" s="1">
        <v>45663</v>
      </c>
      <c r="B101" s="2">
        <v>227.61</v>
      </c>
      <c r="C101">
        <v>31849830</v>
      </c>
      <c r="D101" s="2">
        <v>226.78</v>
      </c>
      <c r="E101" s="2">
        <v>228.83500000000001</v>
      </c>
      <c r="F101" s="2">
        <v>224.84</v>
      </c>
      <c r="G101" s="8">
        <f t="shared" si="1"/>
        <v>1.5139731407784835E-2</v>
      </c>
    </row>
    <row r="102" spans="1:7" x14ac:dyDescent="0.25">
      <c r="A102" s="1">
        <v>45660</v>
      </c>
      <c r="B102" s="2">
        <v>224.19</v>
      </c>
      <c r="C102">
        <v>27515610</v>
      </c>
      <c r="D102" s="2">
        <v>222.505</v>
      </c>
      <c r="E102" s="2">
        <v>225.36</v>
      </c>
      <c r="F102" s="2">
        <v>221.62</v>
      </c>
      <c r="G102" s="8">
        <f t="shared" si="1"/>
        <v>1.7866859924863424E-2</v>
      </c>
    </row>
    <row r="103" spans="1:7" x14ac:dyDescent="0.25">
      <c r="A103" s="1">
        <v>45659</v>
      </c>
      <c r="B103" s="2">
        <v>220.22</v>
      </c>
      <c r="C103">
        <v>33956580</v>
      </c>
      <c r="D103" s="2">
        <v>222.03</v>
      </c>
      <c r="E103" s="2">
        <v>225.15</v>
      </c>
      <c r="F103" s="2">
        <v>218.19</v>
      </c>
      <c r="G103" s="8">
        <f t="shared" si="1"/>
        <v>3.7760787344755151E-3</v>
      </c>
    </row>
    <row r="104" spans="1:7" x14ac:dyDescent="0.25">
      <c r="A104" s="1">
        <v>45657</v>
      </c>
      <c r="B104" s="2">
        <v>219.39</v>
      </c>
      <c r="C104">
        <v>24819660</v>
      </c>
      <c r="D104" s="2">
        <v>222.965</v>
      </c>
      <c r="E104" s="2">
        <v>223.22989999999999</v>
      </c>
      <c r="F104" s="2">
        <v>218.94</v>
      </c>
      <c r="G104" s="8">
        <f t="shared" si="1"/>
        <v>-8.6682791060346213E-3</v>
      </c>
    </row>
    <row r="105" spans="1:7" x14ac:dyDescent="0.25">
      <c r="A105" s="1">
        <v>45656</v>
      </c>
      <c r="B105" s="2">
        <v>221.3</v>
      </c>
      <c r="C105">
        <v>28321240</v>
      </c>
      <c r="D105" s="2">
        <v>220.06</v>
      </c>
      <c r="E105" s="2">
        <v>222.99719999999999</v>
      </c>
      <c r="F105" s="2">
        <v>218.43</v>
      </c>
      <c r="G105" s="8">
        <f t="shared" si="1"/>
        <v>-1.1010110097960732E-2</v>
      </c>
    </row>
    <row r="106" spans="1:7" x14ac:dyDescent="0.25">
      <c r="A106" s="1">
        <v>45653</v>
      </c>
      <c r="B106" s="2">
        <v>223.75</v>
      </c>
      <c r="C106">
        <v>27367150</v>
      </c>
      <c r="D106" s="2">
        <v>225.6</v>
      </c>
      <c r="E106" s="2">
        <v>226.03</v>
      </c>
      <c r="F106" s="2">
        <v>220.9</v>
      </c>
      <c r="G106" s="8">
        <f t="shared" si="1"/>
        <v>-1.4640900388995468E-2</v>
      </c>
    </row>
    <row r="107" spans="1:7" x14ac:dyDescent="0.25">
      <c r="A107" s="1">
        <v>45652</v>
      </c>
      <c r="B107" s="2">
        <v>227.05</v>
      </c>
      <c r="C107">
        <v>16174500</v>
      </c>
      <c r="D107" s="2">
        <v>228.5</v>
      </c>
      <c r="E107" s="2">
        <v>228.5</v>
      </c>
      <c r="F107" s="2">
        <v>226.67060000000001</v>
      </c>
      <c r="G107" s="8">
        <f t="shared" si="1"/>
        <v>-8.7700627887910398E-3</v>
      </c>
    </row>
    <row r="108" spans="1:7" x14ac:dyDescent="0.25">
      <c r="A108" s="1">
        <v>45650</v>
      </c>
      <c r="B108" s="2">
        <v>229.05</v>
      </c>
      <c r="C108">
        <v>15007500</v>
      </c>
      <c r="D108" s="2">
        <v>226.94</v>
      </c>
      <c r="E108" s="2">
        <v>229.14</v>
      </c>
      <c r="F108" s="2">
        <v>226.13</v>
      </c>
      <c r="G108" s="8">
        <f t="shared" si="1"/>
        <v>1.7573287010900208E-2</v>
      </c>
    </row>
    <row r="109" spans="1:7" x14ac:dyDescent="0.25">
      <c r="A109" s="1">
        <v>45649</v>
      </c>
      <c r="B109" s="2">
        <v>225.06</v>
      </c>
      <c r="C109">
        <v>28070010</v>
      </c>
      <c r="D109" s="2">
        <v>225.01</v>
      </c>
      <c r="E109" s="2">
        <v>226.88</v>
      </c>
      <c r="F109" s="2">
        <v>223.9</v>
      </c>
      <c r="G109" s="8">
        <f t="shared" si="1"/>
        <v>6.2224989785008612E-4</v>
      </c>
    </row>
    <row r="110" spans="1:7" x14ac:dyDescent="0.25">
      <c r="A110" s="1">
        <v>45646</v>
      </c>
      <c r="B110" s="2">
        <v>224.92</v>
      </c>
      <c r="C110">
        <v>88279180</v>
      </c>
      <c r="D110" s="2">
        <v>219.84</v>
      </c>
      <c r="E110" s="2">
        <v>226.21</v>
      </c>
      <c r="F110" s="2">
        <v>218.73</v>
      </c>
      <c r="G110" s="8">
        <f t="shared" si="1"/>
        <v>7.2734083840718979E-3</v>
      </c>
    </row>
    <row r="111" spans="1:7" x14ac:dyDescent="0.25">
      <c r="A111" s="1">
        <v>45645</v>
      </c>
      <c r="B111" s="2">
        <v>223.29</v>
      </c>
      <c r="C111">
        <v>39918740</v>
      </c>
      <c r="D111" s="2">
        <v>224.91</v>
      </c>
      <c r="E111" s="2">
        <v>226.09</v>
      </c>
      <c r="F111" s="2">
        <v>222.92</v>
      </c>
      <c r="G111" s="8">
        <f t="shared" si="1"/>
        <v>1.2482981318446182E-2</v>
      </c>
    </row>
    <row r="112" spans="1:7" x14ac:dyDescent="0.25">
      <c r="A112" s="1">
        <v>45644</v>
      </c>
      <c r="B112" s="2">
        <v>220.52</v>
      </c>
      <c r="C112">
        <v>43281440</v>
      </c>
      <c r="D112" s="2">
        <v>230.77</v>
      </c>
      <c r="E112" s="2">
        <v>231.3999</v>
      </c>
      <c r="F112" s="2">
        <v>220.11</v>
      </c>
      <c r="G112" s="8">
        <f t="shared" si="1"/>
        <v>-4.7078456712751592E-2</v>
      </c>
    </row>
    <row r="113" spans="1:7" x14ac:dyDescent="0.25">
      <c r="A113" s="1">
        <v>45643</v>
      </c>
      <c r="B113" s="2">
        <v>231.15</v>
      </c>
      <c r="C113">
        <v>35948130</v>
      </c>
      <c r="D113" s="2">
        <v>232.39</v>
      </c>
      <c r="E113" s="2">
        <v>232.73</v>
      </c>
      <c r="F113" s="2">
        <v>227.85</v>
      </c>
      <c r="G113" s="8">
        <f t="shared" si="1"/>
        <v>-7.67112880902857E-3</v>
      </c>
    </row>
    <row r="114" spans="1:7" x14ac:dyDescent="0.25">
      <c r="A114" s="1">
        <v>45642</v>
      </c>
      <c r="B114" s="2">
        <v>232.93</v>
      </c>
      <c r="C114">
        <v>37552100</v>
      </c>
      <c r="D114" s="2">
        <v>230.23</v>
      </c>
      <c r="E114" s="2">
        <v>233</v>
      </c>
      <c r="F114" s="2">
        <v>228.01</v>
      </c>
      <c r="G114" s="8">
        <f t="shared" si="1"/>
        <v>2.3763580486964548E-2</v>
      </c>
    </row>
    <row r="115" spans="1:7" x14ac:dyDescent="0.25">
      <c r="A115" s="1">
        <v>45639</v>
      </c>
      <c r="B115" s="2">
        <v>227.46</v>
      </c>
      <c r="C115">
        <v>28768080</v>
      </c>
      <c r="D115" s="2">
        <v>228.4</v>
      </c>
      <c r="E115" s="2">
        <v>230.2</v>
      </c>
      <c r="F115" s="2">
        <v>225.86080000000001</v>
      </c>
      <c r="G115" s="8">
        <f t="shared" si="1"/>
        <v>-6.6165918493073725E-3</v>
      </c>
    </row>
    <row r="116" spans="1:7" x14ac:dyDescent="0.25">
      <c r="A116" s="1">
        <v>45638</v>
      </c>
      <c r="B116" s="2">
        <v>228.97</v>
      </c>
      <c r="C116">
        <v>28204080</v>
      </c>
      <c r="D116" s="2">
        <v>229.83</v>
      </c>
      <c r="E116" s="2">
        <v>231.09</v>
      </c>
      <c r="F116" s="2">
        <v>227.63</v>
      </c>
      <c r="G116" s="8">
        <f t="shared" si="1"/>
        <v>-5.6181146399125149E-3</v>
      </c>
    </row>
    <row r="117" spans="1:7" x14ac:dyDescent="0.25">
      <c r="A117" s="1">
        <v>45637</v>
      </c>
      <c r="B117" s="2">
        <v>230.26</v>
      </c>
      <c r="C117">
        <v>35385790</v>
      </c>
      <c r="D117" s="2">
        <v>226.41</v>
      </c>
      <c r="E117" s="2">
        <v>231.2</v>
      </c>
      <c r="F117" s="2">
        <v>226.26</v>
      </c>
      <c r="G117" s="8">
        <f t="shared" si="1"/>
        <v>2.2930941063916892E-2</v>
      </c>
    </row>
    <row r="118" spans="1:7" x14ac:dyDescent="0.25">
      <c r="A118" s="1">
        <v>45636</v>
      </c>
      <c r="B118" s="2">
        <v>225.04</v>
      </c>
      <c r="C118">
        <v>31199860</v>
      </c>
      <c r="D118" s="2">
        <v>226.09</v>
      </c>
      <c r="E118" s="2">
        <v>229.06</v>
      </c>
      <c r="F118" s="2">
        <v>224.2002</v>
      </c>
      <c r="G118" s="8">
        <f t="shared" si="1"/>
        <v>-4.6549859066235526E-3</v>
      </c>
    </row>
    <row r="119" spans="1:7" x14ac:dyDescent="0.25">
      <c r="A119" s="1">
        <v>45635</v>
      </c>
      <c r="B119" s="2">
        <v>226.09</v>
      </c>
      <c r="C119">
        <v>46819360</v>
      </c>
      <c r="D119" s="2">
        <v>227.21</v>
      </c>
      <c r="E119" s="2">
        <v>230.08</v>
      </c>
      <c r="F119" s="2">
        <v>225.67</v>
      </c>
      <c r="G119" s="8">
        <f t="shared" si="1"/>
        <v>-4.1490172513090158E-3</v>
      </c>
    </row>
    <row r="120" spans="1:7" x14ac:dyDescent="0.25">
      <c r="A120" s="1">
        <v>45632</v>
      </c>
      <c r="B120" s="2">
        <v>227.03</v>
      </c>
      <c r="C120">
        <v>44178070</v>
      </c>
      <c r="D120" s="2">
        <v>220.75</v>
      </c>
      <c r="E120" s="2">
        <v>227.15</v>
      </c>
      <c r="F120" s="2">
        <v>220.6</v>
      </c>
      <c r="G120" s="8">
        <f t="shared" si="1"/>
        <v>2.8957740788585033E-2</v>
      </c>
    </row>
    <row r="121" spans="1:7" x14ac:dyDescent="0.25">
      <c r="A121" s="1">
        <v>45631</v>
      </c>
      <c r="B121" s="2">
        <v>220.55</v>
      </c>
      <c r="C121">
        <v>41140220</v>
      </c>
      <c r="D121" s="2">
        <v>218.03</v>
      </c>
      <c r="E121" s="2">
        <v>222.15</v>
      </c>
      <c r="F121" s="2">
        <v>217.3</v>
      </c>
      <c r="G121" s="8">
        <f t="shared" si="1"/>
        <v>1.089568801361581E-2</v>
      </c>
    </row>
    <row r="122" spans="1:7" x14ac:dyDescent="0.25">
      <c r="A122" s="1">
        <v>45630</v>
      </c>
      <c r="B122" s="2">
        <v>218.16</v>
      </c>
      <c r="C122">
        <v>48745720</v>
      </c>
      <c r="D122" s="2">
        <v>215.96</v>
      </c>
      <c r="E122" s="2">
        <v>220</v>
      </c>
      <c r="F122" s="2">
        <v>215.75</v>
      </c>
      <c r="G122" s="8">
        <f t="shared" si="1"/>
        <v>2.1872975810074226E-2</v>
      </c>
    </row>
    <row r="123" spans="1:7" x14ac:dyDescent="0.25">
      <c r="A123" s="1">
        <v>45629</v>
      </c>
      <c r="B123" s="2">
        <v>213.44</v>
      </c>
      <c r="C123">
        <v>32214830</v>
      </c>
      <c r="D123" s="2">
        <v>210.31</v>
      </c>
      <c r="E123" s="2">
        <v>214.02</v>
      </c>
      <c r="F123" s="2">
        <v>209.65</v>
      </c>
      <c r="G123" s="8">
        <f t="shared" si="1"/>
        <v>1.287298219854281E-2</v>
      </c>
    </row>
    <row r="124" spans="1:7" x14ac:dyDescent="0.25">
      <c r="A124" s="1">
        <v>45628</v>
      </c>
      <c r="B124" s="2">
        <v>210.71</v>
      </c>
      <c r="C124">
        <v>39523190</v>
      </c>
      <c r="D124" s="2">
        <v>209.96</v>
      </c>
      <c r="E124" s="2">
        <v>212.99</v>
      </c>
      <c r="F124" s="2">
        <v>209.51009999999999</v>
      </c>
      <c r="G124" s="8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113" workbookViewId="0">
      <selection activeCell="K126" sqref="K126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9" bestFit="1" customWidth="1"/>
    <col min="4" max="6" width="8.28515625" bestFit="1" customWidth="1"/>
    <col min="7" max="7" width="12.140625" style="10" customWidth="1"/>
    <col min="8" max="8" width="1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10</v>
      </c>
      <c r="H1" s="3" t="s">
        <v>11</v>
      </c>
      <c r="I1" s="3" t="s">
        <v>13</v>
      </c>
    </row>
    <row r="2" spans="1:9" x14ac:dyDescent="0.25">
      <c r="A2" s="1">
        <v>45807</v>
      </c>
      <c r="B2" s="2">
        <v>460.36</v>
      </c>
      <c r="C2">
        <v>34770480</v>
      </c>
      <c r="D2" s="2">
        <v>459.71499999999997</v>
      </c>
      <c r="E2" s="2">
        <v>461.68</v>
      </c>
      <c r="F2" s="2">
        <v>455.54</v>
      </c>
      <c r="G2" s="10">
        <f>LN(B2/B3)</f>
        <v>3.6559929301866012E-3</v>
      </c>
      <c r="H2">
        <f>STDEV(G2:G123)</f>
        <v>1.889511762212942E-2</v>
      </c>
      <c r="I2">
        <f>(B2/B124)^(252/123)-1</f>
        <v>0.14466400165934745</v>
      </c>
    </row>
    <row r="3" spans="1:9" x14ac:dyDescent="0.25">
      <c r="A3" s="1">
        <v>45806</v>
      </c>
      <c r="B3" s="2">
        <v>458.68</v>
      </c>
      <c r="C3">
        <v>13982210</v>
      </c>
      <c r="D3" s="2">
        <v>461.55</v>
      </c>
      <c r="E3" s="2">
        <v>461.72</v>
      </c>
      <c r="F3" s="2">
        <v>455.31049999999999</v>
      </c>
      <c r="G3" s="10">
        <f t="shared" ref="G3:G66" si="0">LN(B3/B4)</f>
        <v>2.8819722143877146E-3</v>
      </c>
    </row>
    <row r="4" spans="1:9" x14ac:dyDescent="0.25">
      <c r="A4" s="1">
        <v>45805</v>
      </c>
      <c r="B4" s="2">
        <v>457.36</v>
      </c>
      <c r="C4">
        <v>17086260</v>
      </c>
      <c r="D4" s="2">
        <v>461.22</v>
      </c>
      <c r="E4" s="2">
        <v>462.52</v>
      </c>
      <c r="F4" s="2">
        <v>456.93</v>
      </c>
      <c r="G4" s="10">
        <f t="shared" si="0"/>
        <v>-7.254538651160704E-3</v>
      </c>
    </row>
    <row r="5" spans="1:9" x14ac:dyDescent="0.25">
      <c r="A5" s="1">
        <v>45804</v>
      </c>
      <c r="B5" s="2">
        <v>460.69</v>
      </c>
      <c r="C5">
        <v>20974290</v>
      </c>
      <c r="D5" s="2">
        <v>456.48</v>
      </c>
      <c r="E5" s="2">
        <v>460.95</v>
      </c>
      <c r="F5" s="2">
        <v>456.11500000000001</v>
      </c>
      <c r="G5" s="10">
        <f t="shared" si="0"/>
        <v>2.3077862821184108E-2</v>
      </c>
    </row>
    <row r="6" spans="1:9" x14ac:dyDescent="0.25">
      <c r="A6" s="1">
        <v>45800</v>
      </c>
      <c r="B6" s="2">
        <v>450.18</v>
      </c>
      <c r="C6">
        <v>16883510</v>
      </c>
      <c r="D6" s="2">
        <v>449.98</v>
      </c>
      <c r="E6" s="2">
        <v>453.69</v>
      </c>
      <c r="F6" s="2">
        <v>448.91</v>
      </c>
      <c r="G6" s="10">
        <f t="shared" si="0"/>
        <v>-1.0342176510575202E-2</v>
      </c>
    </row>
    <row r="7" spans="1:9" x14ac:dyDescent="0.25">
      <c r="A7" s="1">
        <v>45799</v>
      </c>
      <c r="B7" s="2">
        <v>454.86</v>
      </c>
      <c r="C7">
        <v>18025610</v>
      </c>
      <c r="D7" s="2">
        <v>454.95</v>
      </c>
      <c r="E7" s="2">
        <v>460.25</v>
      </c>
      <c r="F7" s="2">
        <v>453.9</v>
      </c>
      <c r="G7" s="10">
        <f t="shared" si="0"/>
        <v>5.0472319879030173E-3</v>
      </c>
    </row>
    <row r="8" spans="1:9" x14ac:dyDescent="0.25">
      <c r="A8" s="1">
        <v>45798</v>
      </c>
      <c r="B8" s="2">
        <v>452.57</v>
      </c>
      <c r="C8">
        <v>19216910</v>
      </c>
      <c r="D8" s="2">
        <v>454.57</v>
      </c>
      <c r="E8" s="2">
        <v>457.78</v>
      </c>
      <c r="F8" s="2">
        <v>451.81400000000002</v>
      </c>
      <c r="G8" s="10">
        <f t="shared" si="0"/>
        <v>-1.2297846975223624E-2</v>
      </c>
    </row>
    <row r="9" spans="1:9" x14ac:dyDescent="0.25">
      <c r="A9" s="1">
        <v>45797</v>
      </c>
      <c r="B9" s="2">
        <v>458.17</v>
      </c>
      <c r="C9">
        <v>15441810</v>
      </c>
      <c r="D9" s="2">
        <v>455.59</v>
      </c>
      <c r="E9" s="2">
        <v>458.34</v>
      </c>
      <c r="F9" s="2">
        <v>454.32010000000002</v>
      </c>
      <c r="G9" s="10">
        <f t="shared" si="0"/>
        <v>-1.5266512604802495E-3</v>
      </c>
    </row>
    <row r="10" spans="1:9" x14ac:dyDescent="0.25">
      <c r="A10" s="1">
        <v>45796</v>
      </c>
      <c r="B10" s="2">
        <v>458.87</v>
      </c>
      <c r="C10">
        <v>21336510</v>
      </c>
      <c r="D10" s="2">
        <v>450.875</v>
      </c>
      <c r="E10" s="2">
        <v>459.58499999999998</v>
      </c>
      <c r="F10" s="2">
        <v>450.8</v>
      </c>
      <c r="G10" s="10">
        <f t="shared" si="0"/>
        <v>1.0075210618417079E-2</v>
      </c>
    </row>
    <row r="11" spans="1:9" x14ac:dyDescent="0.25">
      <c r="A11" s="1">
        <v>45793</v>
      </c>
      <c r="B11" s="2">
        <v>454.27</v>
      </c>
      <c r="C11">
        <v>23849780</v>
      </c>
      <c r="D11" s="2">
        <v>452.05</v>
      </c>
      <c r="E11" s="2">
        <v>454.36</v>
      </c>
      <c r="F11" s="2">
        <v>448.73</v>
      </c>
      <c r="G11" s="10">
        <f t="shared" si="0"/>
        <v>2.5126748948330183E-3</v>
      </c>
    </row>
    <row r="12" spans="1:9" x14ac:dyDescent="0.25">
      <c r="A12" s="1">
        <v>45792</v>
      </c>
      <c r="B12" s="2">
        <v>453.13</v>
      </c>
      <c r="C12">
        <v>21992320</v>
      </c>
      <c r="D12" s="2">
        <v>450.76499999999999</v>
      </c>
      <c r="E12" s="2">
        <v>456.19</v>
      </c>
      <c r="F12" s="2">
        <v>450.43009999999998</v>
      </c>
      <c r="G12" s="10">
        <f t="shared" si="0"/>
        <v>4.1939365122980522E-4</v>
      </c>
    </row>
    <row r="13" spans="1:9" x14ac:dyDescent="0.25">
      <c r="A13" s="1">
        <v>45791</v>
      </c>
      <c r="B13" s="2">
        <v>452.94</v>
      </c>
      <c r="C13">
        <v>19902800</v>
      </c>
      <c r="D13" s="2">
        <v>448.14</v>
      </c>
      <c r="E13" s="2">
        <v>453.9</v>
      </c>
      <c r="F13" s="2">
        <v>448.14</v>
      </c>
      <c r="G13" s="10">
        <f t="shared" si="0"/>
        <v>8.4250232291931838E-3</v>
      </c>
    </row>
    <row r="14" spans="1:9" x14ac:dyDescent="0.25">
      <c r="A14" s="1">
        <v>45790</v>
      </c>
      <c r="B14" s="2">
        <v>449.14</v>
      </c>
      <c r="C14">
        <v>23618820</v>
      </c>
      <c r="D14" s="2">
        <v>447.78</v>
      </c>
      <c r="E14" s="2">
        <v>450.67329999999998</v>
      </c>
      <c r="F14" s="2">
        <v>445.36</v>
      </c>
      <c r="G14" s="10">
        <f t="shared" si="0"/>
        <v>-2.6714158662880427E-4</v>
      </c>
    </row>
    <row r="15" spans="1:9" x14ac:dyDescent="0.25">
      <c r="A15" s="1">
        <v>45789</v>
      </c>
      <c r="B15" s="2">
        <v>449.26</v>
      </c>
      <c r="C15">
        <v>22821940</v>
      </c>
      <c r="D15" s="2">
        <v>445.94</v>
      </c>
      <c r="E15" s="2">
        <v>449.37</v>
      </c>
      <c r="F15" s="2">
        <v>439.78</v>
      </c>
      <c r="G15" s="10">
        <f t="shared" si="0"/>
        <v>2.3717595041516697E-2</v>
      </c>
    </row>
    <row r="16" spans="1:9" x14ac:dyDescent="0.25">
      <c r="A16" s="1">
        <v>45786</v>
      </c>
      <c r="B16" s="2">
        <v>438.73</v>
      </c>
      <c r="C16">
        <v>15324230</v>
      </c>
      <c r="D16" s="2">
        <v>440</v>
      </c>
      <c r="E16" s="2">
        <v>440.74</v>
      </c>
      <c r="F16" s="2">
        <v>435.88</v>
      </c>
      <c r="G16" s="10">
        <f t="shared" si="0"/>
        <v>1.2772267673115025E-3</v>
      </c>
    </row>
    <row r="17" spans="1:7" x14ac:dyDescent="0.25">
      <c r="A17" s="1">
        <v>45785</v>
      </c>
      <c r="B17" s="2">
        <v>438.17</v>
      </c>
      <c r="C17">
        <v>23491330</v>
      </c>
      <c r="D17" s="2">
        <v>437.93</v>
      </c>
      <c r="E17" s="2">
        <v>443.67</v>
      </c>
      <c r="F17" s="2">
        <v>435.66</v>
      </c>
      <c r="G17" s="10">
        <f t="shared" si="0"/>
        <v>1.1061247347841878E-2</v>
      </c>
    </row>
    <row r="18" spans="1:7" x14ac:dyDescent="0.25">
      <c r="A18" s="1">
        <v>45784</v>
      </c>
      <c r="B18" s="2">
        <v>433.35</v>
      </c>
      <c r="C18">
        <v>23307240</v>
      </c>
      <c r="D18" s="2">
        <v>433.84</v>
      </c>
      <c r="E18" s="2">
        <v>438.12</v>
      </c>
      <c r="F18" s="2">
        <v>431.1103</v>
      </c>
      <c r="G18" s="10">
        <f t="shared" si="0"/>
        <v>9.2308402438027751E-5</v>
      </c>
    </row>
    <row r="19" spans="1:7" x14ac:dyDescent="0.25">
      <c r="A19" s="1">
        <v>45783</v>
      </c>
      <c r="B19" s="2">
        <v>433.31</v>
      </c>
      <c r="C19">
        <v>15104200</v>
      </c>
      <c r="D19" s="2">
        <v>432.2</v>
      </c>
      <c r="E19" s="2">
        <v>437.73</v>
      </c>
      <c r="F19" s="2">
        <v>431.17</v>
      </c>
      <c r="G19" s="10">
        <f t="shared" si="0"/>
        <v>-6.5786684335278952E-3</v>
      </c>
    </row>
    <row r="20" spans="1:7" x14ac:dyDescent="0.25">
      <c r="A20" s="1">
        <v>45782</v>
      </c>
      <c r="B20" s="2">
        <v>436.17</v>
      </c>
      <c r="C20">
        <v>20136050</v>
      </c>
      <c r="D20" s="2">
        <v>432.87</v>
      </c>
      <c r="E20" s="2">
        <v>439.5</v>
      </c>
      <c r="F20" s="2">
        <v>432.11</v>
      </c>
      <c r="G20" s="10">
        <f t="shared" si="0"/>
        <v>2.0425734337741314E-3</v>
      </c>
    </row>
    <row r="21" spans="1:7" x14ac:dyDescent="0.25">
      <c r="A21" s="1">
        <v>45779</v>
      </c>
      <c r="B21" s="2">
        <v>435.28</v>
      </c>
      <c r="C21">
        <v>30757430</v>
      </c>
      <c r="D21" s="2">
        <v>431.74</v>
      </c>
      <c r="E21" s="2">
        <v>439.44</v>
      </c>
      <c r="F21" s="2">
        <v>429.98500000000001</v>
      </c>
      <c r="G21" s="10">
        <f t="shared" si="0"/>
        <v>2.2959599411533093E-2</v>
      </c>
    </row>
    <row r="22" spans="1:7" x14ac:dyDescent="0.25">
      <c r="A22" s="1">
        <v>45778</v>
      </c>
      <c r="B22" s="2">
        <v>425.4</v>
      </c>
      <c r="C22">
        <v>58938100</v>
      </c>
      <c r="D22" s="2">
        <v>431.11</v>
      </c>
      <c r="E22" s="2">
        <v>436.99</v>
      </c>
      <c r="F22" s="2">
        <v>424.9</v>
      </c>
      <c r="G22" s="10">
        <f t="shared" si="0"/>
        <v>7.3486126553848397E-2</v>
      </c>
    </row>
    <row r="23" spans="1:7" x14ac:dyDescent="0.25">
      <c r="A23" s="1">
        <v>45777</v>
      </c>
      <c r="B23" s="2">
        <v>395.26</v>
      </c>
      <c r="C23">
        <v>36461080</v>
      </c>
      <c r="D23" s="2">
        <v>390.3</v>
      </c>
      <c r="E23" s="2">
        <v>396.66</v>
      </c>
      <c r="F23" s="2">
        <v>384.44</v>
      </c>
      <c r="G23" s="10">
        <f t="shared" si="0"/>
        <v>3.0913492248099282E-3</v>
      </c>
    </row>
    <row r="24" spans="1:7" x14ac:dyDescent="0.25">
      <c r="A24" s="1">
        <v>45776</v>
      </c>
      <c r="B24" s="2">
        <v>394.04</v>
      </c>
      <c r="C24">
        <v>14973980</v>
      </c>
      <c r="D24" s="2">
        <v>391.3</v>
      </c>
      <c r="E24" s="2">
        <v>395.1</v>
      </c>
      <c r="F24" s="2">
        <v>390.38</v>
      </c>
      <c r="G24" s="10">
        <f t="shared" si="0"/>
        <v>7.3357435434040783E-3</v>
      </c>
    </row>
    <row r="25" spans="1:7" x14ac:dyDescent="0.25">
      <c r="A25" s="1">
        <v>45775</v>
      </c>
      <c r="B25" s="2">
        <v>391.16</v>
      </c>
      <c r="C25">
        <v>16579430</v>
      </c>
      <c r="D25" s="2">
        <v>391.95499999999998</v>
      </c>
      <c r="E25" s="2">
        <v>392.74</v>
      </c>
      <c r="F25" s="2">
        <v>386.63799999999998</v>
      </c>
      <c r="G25" s="10">
        <f t="shared" si="0"/>
        <v>-1.7624300547992623E-3</v>
      </c>
    </row>
    <row r="26" spans="1:7" x14ac:dyDescent="0.25">
      <c r="A26" s="1">
        <v>45772</v>
      </c>
      <c r="B26" s="2">
        <v>391.85</v>
      </c>
      <c r="C26">
        <v>18973170</v>
      </c>
      <c r="D26" s="2">
        <v>387</v>
      </c>
      <c r="E26" s="2">
        <v>392.16</v>
      </c>
      <c r="F26" s="2">
        <v>384.6</v>
      </c>
      <c r="G26" s="10">
        <f t="shared" si="0"/>
        <v>1.1679526978167121E-2</v>
      </c>
    </row>
    <row r="27" spans="1:7" x14ac:dyDescent="0.25">
      <c r="A27" s="1">
        <v>45771</v>
      </c>
      <c r="B27" s="2">
        <v>387.3</v>
      </c>
      <c r="C27">
        <v>22232290</v>
      </c>
      <c r="D27" s="2">
        <v>375.69499999999999</v>
      </c>
      <c r="E27" s="2">
        <v>388.45</v>
      </c>
      <c r="F27" s="2">
        <v>375.19</v>
      </c>
      <c r="G27" s="10">
        <f t="shared" si="0"/>
        <v>3.3901551675681416E-2</v>
      </c>
    </row>
    <row r="28" spans="1:7" x14ac:dyDescent="0.25">
      <c r="A28" s="1">
        <v>45770</v>
      </c>
      <c r="B28" s="2">
        <v>374.39</v>
      </c>
      <c r="C28">
        <v>20545530</v>
      </c>
      <c r="D28" s="2">
        <v>376.06</v>
      </c>
      <c r="E28" s="2">
        <v>380.39</v>
      </c>
      <c r="F28" s="2">
        <v>373.02</v>
      </c>
      <c r="G28" s="10">
        <f t="shared" si="0"/>
        <v>2.0426770322138518E-2</v>
      </c>
    </row>
    <row r="29" spans="1:7" x14ac:dyDescent="0.25">
      <c r="A29" s="1">
        <v>45769</v>
      </c>
      <c r="B29" s="2">
        <v>366.82</v>
      </c>
      <c r="C29">
        <v>19484990</v>
      </c>
      <c r="D29" s="2">
        <v>363.375</v>
      </c>
      <c r="E29" s="2">
        <v>367.77</v>
      </c>
      <c r="F29" s="2">
        <v>359.86020000000002</v>
      </c>
      <c r="G29" s="10">
        <f t="shared" si="0"/>
        <v>2.1214670049209856E-2</v>
      </c>
    </row>
    <row r="30" spans="1:7" x14ac:dyDescent="0.25">
      <c r="A30" s="1">
        <v>45768</v>
      </c>
      <c r="B30" s="2">
        <v>359.12</v>
      </c>
      <c r="C30">
        <v>20807280</v>
      </c>
      <c r="D30" s="2">
        <v>362.815</v>
      </c>
      <c r="E30" s="2">
        <v>364.48</v>
      </c>
      <c r="F30" s="2">
        <v>355.67</v>
      </c>
      <c r="G30" s="10">
        <f t="shared" si="0"/>
        <v>-2.3828338839030391E-2</v>
      </c>
    </row>
    <row r="31" spans="1:7" x14ac:dyDescent="0.25">
      <c r="A31" s="1">
        <v>45764</v>
      </c>
      <c r="B31" s="2">
        <v>367.78</v>
      </c>
      <c r="C31">
        <v>21120190</v>
      </c>
      <c r="D31" s="2">
        <v>373.745</v>
      </c>
      <c r="E31" s="2">
        <v>374.32150000000001</v>
      </c>
      <c r="F31" s="2">
        <v>366.89</v>
      </c>
      <c r="G31" s="10">
        <f t="shared" si="0"/>
        <v>-1.0359983921511193E-2</v>
      </c>
    </row>
    <row r="32" spans="1:7" x14ac:dyDescent="0.25">
      <c r="A32" s="1">
        <v>45763</v>
      </c>
      <c r="B32" s="2">
        <v>371.61</v>
      </c>
      <c r="C32">
        <v>21967830</v>
      </c>
      <c r="D32" s="2">
        <v>380.67</v>
      </c>
      <c r="E32" s="2">
        <v>381.61</v>
      </c>
      <c r="F32" s="2">
        <v>368</v>
      </c>
      <c r="G32" s="10">
        <f t="shared" si="0"/>
        <v>-3.7292725613748225E-2</v>
      </c>
    </row>
    <row r="33" spans="1:7" x14ac:dyDescent="0.25">
      <c r="A33" s="1">
        <v>45762</v>
      </c>
      <c r="B33" s="2">
        <v>385.73</v>
      </c>
      <c r="C33">
        <v>17199890</v>
      </c>
      <c r="D33" s="2">
        <v>388.505</v>
      </c>
      <c r="E33" s="2">
        <v>391.89</v>
      </c>
      <c r="F33" s="2">
        <v>384.15989999999999</v>
      </c>
      <c r="G33" s="10">
        <f t="shared" si="0"/>
        <v>-5.3778861159995183E-3</v>
      </c>
    </row>
    <row r="34" spans="1:7" x14ac:dyDescent="0.25">
      <c r="A34" s="1">
        <v>45761</v>
      </c>
      <c r="B34" s="2">
        <v>387.81</v>
      </c>
      <c r="C34">
        <v>19251170</v>
      </c>
      <c r="D34" s="2">
        <v>393.22</v>
      </c>
      <c r="E34" s="2">
        <v>394.65</v>
      </c>
      <c r="F34" s="2">
        <v>384.21</v>
      </c>
      <c r="G34" s="10">
        <f t="shared" si="0"/>
        <v>-1.6489324324636817E-3</v>
      </c>
    </row>
    <row r="35" spans="1:7" x14ac:dyDescent="0.25">
      <c r="A35" s="1">
        <v>45758</v>
      </c>
      <c r="B35" s="2">
        <v>388.45</v>
      </c>
      <c r="C35">
        <v>23839220</v>
      </c>
      <c r="D35" s="2">
        <v>380.63499999999999</v>
      </c>
      <c r="E35" s="2">
        <v>390.05</v>
      </c>
      <c r="F35" s="2">
        <v>378.89</v>
      </c>
      <c r="G35" s="10">
        <f t="shared" si="0"/>
        <v>1.8446872786182199E-2</v>
      </c>
    </row>
    <row r="36" spans="1:7" x14ac:dyDescent="0.25">
      <c r="A36" s="1">
        <v>45757</v>
      </c>
      <c r="B36" s="2">
        <v>381.35</v>
      </c>
      <c r="C36">
        <v>38024370</v>
      </c>
      <c r="D36" s="2">
        <v>382.06</v>
      </c>
      <c r="E36" s="2">
        <v>383.9</v>
      </c>
      <c r="F36" s="2">
        <v>367.8</v>
      </c>
      <c r="G36" s="10">
        <f t="shared" si="0"/>
        <v>-2.3684772146975341E-2</v>
      </c>
    </row>
    <row r="37" spans="1:7" x14ac:dyDescent="0.25">
      <c r="A37" s="1">
        <v>45756</v>
      </c>
      <c r="B37" s="2">
        <v>390.49</v>
      </c>
      <c r="C37">
        <v>50199700</v>
      </c>
      <c r="D37" s="2">
        <v>353.53500000000003</v>
      </c>
      <c r="E37" s="2">
        <v>393.22500000000002</v>
      </c>
      <c r="F37" s="2">
        <v>353.1</v>
      </c>
      <c r="G37" s="10">
        <f t="shared" si="0"/>
        <v>9.6524776638358664E-2</v>
      </c>
    </row>
    <row r="38" spans="1:7" x14ac:dyDescent="0.25">
      <c r="A38" s="1">
        <v>45755</v>
      </c>
      <c r="B38" s="2">
        <v>354.56</v>
      </c>
      <c r="C38">
        <v>35868920</v>
      </c>
      <c r="D38" s="2">
        <v>368.255</v>
      </c>
      <c r="E38" s="2">
        <v>373.65</v>
      </c>
      <c r="F38" s="2">
        <v>350.25</v>
      </c>
      <c r="G38" s="10">
        <f t="shared" si="0"/>
        <v>-9.2642643448515635E-3</v>
      </c>
    </row>
    <row r="39" spans="1:7" x14ac:dyDescent="0.25">
      <c r="A39" s="1">
        <v>45754</v>
      </c>
      <c r="B39" s="2">
        <v>357.86</v>
      </c>
      <c r="C39">
        <v>50425000</v>
      </c>
      <c r="D39" s="2">
        <v>350.88</v>
      </c>
      <c r="E39" s="2">
        <v>370.99990000000003</v>
      </c>
      <c r="F39" s="2">
        <v>344.79</v>
      </c>
      <c r="G39" s="10">
        <f t="shared" si="0"/>
        <v>-5.5176397472896594E-3</v>
      </c>
    </row>
    <row r="40" spans="1:7" x14ac:dyDescent="0.25">
      <c r="A40" s="1">
        <v>45751</v>
      </c>
      <c r="B40" s="2">
        <v>359.84</v>
      </c>
      <c r="C40">
        <v>49209850</v>
      </c>
      <c r="D40" s="2">
        <v>364.125</v>
      </c>
      <c r="E40" s="2">
        <v>374.59</v>
      </c>
      <c r="F40" s="2">
        <v>359.48</v>
      </c>
      <c r="G40" s="10">
        <f t="shared" si="0"/>
        <v>-3.6213794122753933E-2</v>
      </c>
    </row>
    <row r="41" spans="1:7" x14ac:dyDescent="0.25">
      <c r="A41" s="1">
        <v>45750</v>
      </c>
      <c r="B41" s="2">
        <v>373.11</v>
      </c>
      <c r="C41">
        <v>30198000</v>
      </c>
      <c r="D41" s="2">
        <v>374.78500000000003</v>
      </c>
      <c r="E41" s="2">
        <v>377.48</v>
      </c>
      <c r="F41" s="2">
        <v>369.35</v>
      </c>
      <c r="G41" s="10">
        <f t="shared" si="0"/>
        <v>-2.3913751277569985E-2</v>
      </c>
    </row>
    <row r="42" spans="1:7" x14ac:dyDescent="0.25">
      <c r="A42" s="1">
        <v>45749</v>
      </c>
      <c r="B42" s="2">
        <v>382.14</v>
      </c>
      <c r="C42">
        <v>16092560</v>
      </c>
      <c r="D42" s="2">
        <v>377.96499999999997</v>
      </c>
      <c r="E42" s="2">
        <v>385.08</v>
      </c>
      <c r="F42" s="2">
        <v>376.62</v>
      </c>
      <c r="G42" s="10">
        <f t="shared" si="0"/>
        <v>-1.308335406730681E-4</v>
      </c>
    </row>
    <row r="43" spans="1:7" x14ac:dyDescent="0.25">
      <c r="A43" s="1">
        <v>45748</v>
      </c>
      <c r="B43" s="2">
        <v>382.19</v>
      </c>
      <c r="C43">
        <v>19689500</v>
      </c>
      <c r="D43" s="2">
        <v>374.65</v>
      </c>
      <c r="E43" s="2">
        <v>382.85</v>
      </c>
      <c r="F43" s="2">
        <v>373.23</v>
      </c>
      <c r="G43" s="10">
        <f t="shared" si="0"/>
        <v>1.7952381606929239E-2</v>
      </c>
    </row>
    <row r="44" spans="1:7" x14ac:dyDescent="0.25">
      <c r="A44" s="1">
        <v>45747</v>
      </c>
      <c r="B44" s="2">
        <v>375.39</v>
      </c>
      <c r="C44">
        <v>35184680</v>
      </c>
      <c r="D44" s="2">
        <v>372.53500000000003</v>
      </c>
      <c r="E44" s="2">
        <v>377.07</v>
      </c>
      <c r="F44" s="2">
        <v>367.24</v>
      </c>
      <c r="G44" s="10">
        <f t="shared" si="0"/>
        <v>-9.0428757668499331E-3</v>
      </c>
    </row>
    <row r="45" spans="1:7" x14ac:dyDescent="0.25">
      <c r="A45" s="1">
        <v>45744</v>
      </c>
      <c r="B45" s="2">
        <v>378.8</v>
      </c>
      <c r="C45">
        <v>21632020</v>
      </c>
      <c r="D45" s="2">
        <v>388.08</v>
      </c>
      <c r="E45" s="2">
        <v>389.13</v>
      </c>
      <c r="F45" s="2">
        <v>376.93</v>
      </c>
      <c r="G45" s="10">
        <f t="shared" si="0"/>
        <v>-3.0624452542713034E-2</v>
      </c>
    </row>
    <row r="46" spans="1:7" x14ac:dyDescent="0.25">
      <c r="A46" s="1">
        <v>45743</v>
      </c>
      <c r="B46" s="2">
        <v>390.58</v>
      </c>
      <c r="C46">
        <v>13766760</v>
      </c>
      <c r="D46" s="2">
        <v>390.13</v>
      </c>
      <c r="E46" s="2">
        <v>392.24</v>
      </c>
      <c r="F46" s="2">
        <v>387.39499999999998</v>
      </c>
      <c r="G46" s="10">
        <f t="shared" si="0"/>
        <v>1.5630007665987881E-3</v>
      </c>
    </row>
    <row r="47" spans="1:7" x14ac:dyDescent="0.25">
      <c r="A47" s="1">
        <v>45742</v>
      </c>
      <c r="B47" s="2">
        <v>389.97</v>
      </c>
      <c r="C47">
        <v>16132910</v>
      </c>
      <c r="D47" s="2">
        <v>395</v>
      </c>
      <c r="E47" s="2">
        <v>395.31</v>
      </c>
      <c r="F47" s="2">
        <v>388.57</v>
      </c>
      <c r="G47" s="10">
        <f t="shared" si="0"/>
        <v>-1.3220933088235803E-2</v>
      </c>
    </row>
    <row r="48" spans="1:7" x14ac:dyDescent="0.25">
      <c r="A48" s="1">
        <v>45741</v>
      </c>
      <c r="B48" s="2">
        <v>395.16</v>
      </c>
      <c r="C48">
        <v>15774970</v>
      </c>
      <c r="D48" s="2">
        <v>393.91500000000002</v>
      </c>
      <c r="E48" s="2">
        <v>396.36</v>
      </c>
      <c r="F48" s="2">
        <v>392.64</v>
      </c>
      <c r="G48" s="10">
        <f t="shared" si="0"/>
        <v>5.2775926820471525E-3</v>
      </c>
    </row>
    <row r="49" spans="1:7" x14ac:dyDescent="0.25">
      <c r="A49" s="1">
        <v>45740</v>
      </c>
      <c r="B49" s="2">
        <v>393.08</v>
      </c>
      <c r="C49">
        <v>21004550</v>
      </c>
      <c r="D49" s="2">
        <v>395.4</v>
      </c>
      <c r="E49" s="2">
        <v>395.4</v>
      </c>
      <c r="F49" s="2">
        <v>389.81</v>
      </c>
      <c r="G49" s="10">
        <f t="shared" si="0"/>
        <v>4.6408528610601728E-3</v>
      </c>
    </row>
    <row r="50" spans="1:7" x14ac:dyDescent="0.25">
      <c r="A50" s="1">
        <v>45737</v>
      </c>
      <c r="B50" s="2">
        <v>391.26</v>
      </c>
      <c r="C50">
        <v>39675930</v>
      </c>
      <c r="D50" s="2">
        <v>383.21499999999997</v>
      </c>
      <c r="E50" s="2">
        <v>391.74</v>
      </c>
      <c r="F50" s="2">
        <v>382.8</v>
      </c>
      <c r="G50" s="10">
        <f t="shared" si="0"/>
        <v>1.1361129784403443E-2</v>
      </c>
    </row>
    <row r="51" spans="1:7" x14ac:dyDescent="0.25">
      <c r="A51" s="1">
        <v>45736</v>
      </c>
      <c r="B51" s="2">
        <v>386.84</v>
      </c>
      <c r="C51">
        <v>18470540</v>
      </c>
      <c r="D51" s="2">
        <v>385.73500000000001</v>
      </c>
      <c r="E51" s="2">
        <v>391.78500000000003</v>
      </c>
      <c r="F51" s="2">
        <v>383.28</v>
      </c>
      <c r="G51" s="10">
        <f t="shared" si="0"/>
        <v>-2.5301436057094781E-3</v>
      </c>
    </row>
    <row r="52" spans="1:7" x14ac:dyDescent="0.25">
      <c r="A52" s="1">
        <v>45735</v>
      </c>
      <c r="B52" s="2">
        <v>387.82</v>
      </c>
      <c r="C52">
        <v>19185530</v>
      </c>
      <c r="D52" s="2">
        <v>385.52499999999998</v>
      </c>
      <c r="E52" s="2">
        <v>389.68</v>
      </c>
      <c r="F52" s="2">
        <v>384</v>
      </c>
      <c r="G52" s="10">
        <f t="shared" si="0"/>
        <v>1.1149543768397812E-2</v>
      </c>
    </row>
    <row r="53" spans="1:7" x14ac:dyDescent="0.25">
      <c r="A53" s="1">
        <v>45734</v>
      </c>
      <c r="B53" s="2">
        <v>383.52</v>
      </c>
      <c r="C53">
        <v>19486850</v>
      </c>
      <c r="D53" s="2">
        <v>387.07</v>
      </c>
      <c r="E53" s="2">
        <v>387.37</v>
      </c>
      <c r="F53" s="2">
        <v>381.1</v>
      </c>
      <c r="G53" s="10">
        <f t="shared" si="0"/>
        <v>-1.3416067172103214E-2</v>
      </c>
    </row>
    <row r="54" spans="1:7" x14ac:dyDescent="0.25">
      <c r="A54" s="1">
        <v>45733</v>
      </c>
      <c r="B54" s="2">
        <v>388.7</v>
      </c>
      <c r="C54">
        <v>22474270</v>
      </c>
      <c r="D54" s="2">
        <v>386.7</v>
      </c>
      <c r="E54" s="2">
        <v>392.70499999999998</v>
      </c>
      <c r="F54" s="2">
        <v>385.57</v>
      </c>
      <c r="G54" s="10">
        <f t="shared" si="0"/>
        <v>3.6023982068814872E-4</v>
      </c>
    </row>
    <row r="55" spans="1:7" x14ac:dyDescent="0.25">
      <c r="A55" s="1">
        <v>45730</v>
      </c>
      <c r="B55" s="2">
        <v>388.56</v>
      </c>
      <c r="C55">
        <v>19952850</v>
      </c>
      <c r="D55" s="2">
        <v>379.77499999999998</v>
      </c>
      <c r="E55" s="2">
        <v>390.23</v>
      </c>
      <c r="F55" s="2">
        <v>379.51</v>
      </c>
      <c r="G55" s="10">
        <f t="shared" si="0"/>
        <v>2.5518437327532274E-2</v>
      </c>
    </row>
    <row r="56" spans="1:7" x14ac:dyDescent="0.25">
      <c r="A56" s="1">
        <v>45729</v>
      </c>
      <c r="B56" s="2">
        <v>378.77</v>
      </c>
      <c r="C56">
        <v>20473020</v>
      </c>
      <c r="D56" s="2">
        <v>383.15499999999997</v>
      </c>
      <c r="E56" s="2">
        <v>385.32</v>
      </c>
      <c r="F56" s="2">
        <v>377.45</v>
      </c>
      <c r="G56" s="10">
        <f t="shared" si="0"/>
        <v>-1.1810540938027794E-2</v>
      </c>
    </row>
    <row r="57" spans="1:7" x14ac:dyDescent="0.25">
      <c r="A57" s="1">
        <v>45728</v>
      </c>
      <c r="B57" s="2">
        <v>383.27</v>
      </c>
      <c r="C57">
        <v>24253570</v>
      </c>
      <c r="D57" s="2">
        <v>382.95</v>
      </c>
      <c r="E57" s="2">
        <v>385.2165</v>
      </c>
      <c r="F57" s="2">
        <v>378.95069999999998</v>
      </c>
      <c r="G57" s="10">
        <f t="shared" si="0"/>
        <v>7.3849390254533617E-3</v>
      </c>
    </row>
    <row r="58" spans="1:7" x14ac:dyDescent="0.25">
      <c r="A58" s="1">
        <v>45727</v>
      </c>
      <c r="B58" s="2">
        <v>380.45</v>
      </c>
      <c r="C58">
        <v>30380180</v>
      </c>
      <c r="D58" s="2">
        <v>379</v>
      </c>
      <c r="E58" s="2">
        <v>386</v>
      </c>
      <c r="F58" s="2">
        <v>376.91</v>
      </c>
      <c r="G58" s="10">
        <f t="shared" si="0"/>
        <v>7.625458883061385E-4</v>
      </c>
    </row>
    <row r="59" spans="1:7" x14ac:dyDescent="0.25">
      <c r="A59" s="1">
        <v>45726</v>
      </c>
      <c r="B59" s="2">
        <v>380.16</v>
      </c>
      <c r="C59">
        <v>32840130</v>
      </c>
      <c r="D59" s="2">
        <v>385.84</v>
      </c>
      <c r="E59" s="2">
        <v>386.4</v>
      </c>
      <c r="F59" s="2">
        <v>377.22</v>
      </c>
      <c r="G59" s="10">
        <f t="shared" si="0"/>
        <v>-3.400588826385554E-2</v>
      </c>
    </row>
    <row r="60" spans="1:7" x14ac:dyDescent="0.25">
      <c r="A60" s="1">
        <v>45723</v>
      </c>
      <c r="B60" s="2">
        <v>393.31</v>
      </c>
      <c r="C60">
        <v>22034090</v>
      </c>
      <c r="D60" s="2">
        <v>392.32</v>
      </c>
      <c r="E60" s="2">
        <v>394.8</v>
      </c>
      <c r="F60" s="2">
        <v>385.54</v>
      </c>
      <c r="G60" s="10">
        <f t="shared" si="0"/>
        <v>-9.0610592102421551E-3</v>
      </c>
    </row>
    <row r="61" spans="1:7" x14ac:dyDescent="0.25">
      <c r="A61" s="1">
        <v>45722</v>
      </c>
      <c r="B61" s="2">
        <v>396.89</v>
      </c>
      <c r="C61">
        <v>23304630</v>
      </c>
      <c r="D61" s="2">
        <v>394.28</v>
      </c>
      <c r="E61" s="2">
        <v>402.15</v>
      </c>
      <c r="F61" s="2">
        <v>392.67770000000002</v>
      </c>
      <c r="G61" s="10">
        <f t="shared" si="0"/>
        <v>-1.035213716623464E-2</v>
      </c>
    </row>
    <row r="62" spans="1:7" x14ac:dyDescent="0.25">
      <c r="A62" s="1">
        <v>45721</v>
      </c>
      <c r="B62" s="2">
        <v>401.02</v>
      </c>
      <c r="C62">
        <v>23433130</v>
      </c>
      <c r="D62" s="2">
        <v>389.34</v>
      </c>
      <c r="E62" s="2">
        <v>401.67</v>
      </c>
      <c r="F62" s="2">
        <v>388.81</v>
      </c>
      <c r="G62" s="10">
        <f t="shared" si="0"/>
        <v>3.1435031360360591E-2</v>
      </c>
    </row>
    <row r="63" spans="1:7" x14ac:dyDescent="0.25">
      <c r="A63" s="1">
        <v>45720</v>
      </c>
      <c r="B63" s="2">
        <v>388.61</v>
      </c>
      <c r="C63">
        <v>29342920</v>
      </c>
      <c r="D63" s="2">
        <v>383.4</v>
      </c>
      <c r="E63" s="2">
        <v>392.58</v>
      </c>
      <c r="F63" s="2">
        <v>381</v>
      </c>
      <c r="G63" s="10">
        <f t="shared" si="0"/>
        <v>3.0884056351513414E-4</v>
      </c>
    </row>
    <row r="64" spans="1:7" x14ac:dyDescent="0.25">
      <c r="A64" s="1">
        <v>45719</v>
      </c>
      <c r="B64" s="2">
        <v>388.49</v>
      </c>
      <c r="C64">
        <v>23007730</v>
      </c>
      <c r="D64" s="2">
        <v>398.82</v>
      </c>
      <c r="E64" s="2">
        <v>398.82</v>
      </c>
      <c r="F64" s="2">
        <v>386.15499999999997</v>
      </c>
      <c r="G64" s="10">
        <f t="shared" si="0"/>
        <v>-2.1643662002385777E-2</v>
      </c>
    </row>
    <row r="65" spans="1:7" x14ac:dyDescent="0.25">
      <c r="A65" s="1">
        <v>45716</v>
      </c>
      <c r="B65" s="2">
        <v>396.99</v>
      </c>
      <c r="C65">
        <v>32845660</v>
      </c>
      <c r="D65" s="2">
        <v>392.65499999999997</v>
      </c>
      <c r="E65" s="2">
        <v>397.63</v>
      </c>
      <c r="F65" s="2">
        <v>386.57</v>
      </c>
      <c r="G65" s="10">
        <f t="shared" si="0"/>
        <v>1.1298124030447871E-2</v>
      </c>
    </row>
    <row r="66" spans="1:7" x14ac:dyDescent="0.25">
      <c r="A66" s="1">
        <v>45715</v>
      </c>
      <c r="B66" s="2">
        <v>392.53</v>
      </c>
      <c r="C66">
        <v>21127410</v>
      </c>
      <c r="D66" s="2">
        <v>401.26499999999999</v>
      </c>
      <c r="E66" s="2">
        <v>405.74</v>
      </c>
      <c r="F66" s="2">
        <v>392.17</v>
      </c>
      <c r="G66" s="10">
        <f t="shared" si="0"/>
        <v>-1.8176351770294481E-2</v>
      </c>
    </row>
    <row r="67" spans="1:7" x14ac:dyDescent="0.25">
      <c r="A67" s="1">
        <v>45714</v>
      </c>
      <c r="B67" s="2">
        <v>399.73</v>
      </c>
      <c r="C67">
        <v>19618950</v>
      </c>
      <c r="D67" s="2">
        <v>398.01</v>
      </c>
      <c r="E67" s="2">
        <v>403.6</v>
      </c>
      <c r="F67" s="2">
        <v>394.245</v>
      </c>
      <c r="G67" s="10">
        <f t="shared" ref="G67:G124" si="1">LN(B67/B68)</f>
        <v>4.5886017600314973E-3</v>
      </c>
    </row>
    <row r="68" spans="1:7" x14ac:dyDescent="0.25">
      <c r="A68" s="1">
        <v>45713</v>
      </c>
      <c r="B68" s="2">
        <v>397.9</v>
      </c>
      <c r="C68">
        <v>29387400</v>
      </c>
      <c r="D68" s="2">
        <v>401.1</v>
      </c>
      <c r="E68" s="2">
        <v>401.91500000000002</v>
      </c>
      <c r="F68" s="2">
        <v>396.7</v>
      </c>
      <c r="G68" s="10">
        <f t="shared" si="1"/>
        <v>-1.5214160528267129E-2</v>
      </c>
    </row>
    <row r="69" spans="1:7" x14ac:dyDescent="0.25">
      <c r="A69" s="1">
        <v>45712</v>
      </c>
      <c r="B69" s="2">
        <v>404</v>
      </c>
      <c r="C69">
        <v>26443660</v>
      </c>
      <c r="D69" s="2">
        <v>408.51</v>
      </c>
      <c r="E69" s="2">
        <v>409.37</v>
      </c>
      <c r="F69" s="2">
        <v>399.32</v>
      </c>
      <c r="G69" s="10">
        <f t="shared" si="1"/>
        <v>-1.0366869909726645E-2</v>
      </c>
    </row>
    <row r="70" spans="1:7" x14ac:dyDescent="0.25">
      <c r="A70" s="1">
        <v>45709</v>
      </c>
      <c r="B70" s="2">
        <v>408.21</v>
      </c>
      <c r="C70">
        <v>27524800</v>
      </c>
      <c r="D70" s="2">
        <v>417.33499999999998</v>
      </c>
      <c r="E70" s="2">
        <v>418.048</v>
      </c>
      <c r="F70" s="2">
        <v>407.89</v>
      </c>
      <c r="G70" s="10">
        <f t="shared" si="1"/>
        <v>-1.9215963572431702E-2</v>
      </c>
    </row>
    <row r="71" spans="1:7" x14ac:dyDescent="0.25">
      <c r="A71" s="1">
        <v>45708</v>
      </c>
      <c r="B71" s="2">
        <v>416.13</v>
      </c>
      <c r="C71">
        <v>23508730</v>
      </c>
      <c r="D71" s="2">
        <v>415.29</v>
      </c>
      <c r="E71" s="2">
        <v>419.31</v>
      </c>
      <c r="F71" s="2">
        <v>412.54</v>
      </c>
      <c r="G71" s="10">
        <f t="shared" si="1"/>
        <v>3.2735617150155796E-3</v>
      </c>
    </row>
    <row r="72" spans="1:7" x14ac:dyDescent="0.25">
      <c r="A72" s="1">
        <v>45707</v>
      </c>
      <c r="B72" s="2">
        <v>414.77</v>
      </c>
      <c r="C72">
        <v>24114200</v>
      </c>
      <c r="D72" s="2">
        <v>407.88</v>
      </c>
      <c r="E72" s="2">
        <v>415.49</v>
      </c>
      <c r="F72" s="2">
        <v>407.65</v>
      </c>
      <c r="G72" s="10">
        <f t="shared" si="1"/>
        <v>1.24454245210562E-2</v>
      </c>
    </row>
    <row r="73" spans="1:7" x14ac:dyDescent="0.25">
      <c r="A73" s="1">
        <v>45706</v>
      </c>
      <c r="B73" s="2">
        <v>409.64</v>
      </c>
      <c r="C73">
        <v>21423050</v>
      </c>
      <c r="D73" s="2">
        <v>408</v>
      </c>
      <c r="E73" s="2">
        <v>410.59699999999998</v>
      </c>
      <c r="F73" s="2">
        <v>406.5</v>
      </c>
      <c r="G73" s="10">
        <f t="shared" si="1"/>
        <v>2.9581842198776473E-3</v>
      </c>
    </row>
    <row r="74" spans="1:7" x14ac:dyDescent="0.25">
      <c r="A74" s="1">
        <v>45702</v>
      </c>
      <c r="B74" s="2">
        <v>408.43</v>
      </c>
      <c r="C74">
        <v>22758460</v>
      </c>
      <c r="D74" s="2">
        <v>407.79</v>
      </c>
      <c r="E74" s="2">
        <v>408.91</v>
      </c>
      <c r="F74" s="2">
        <v>405.88</v>
      </c>
      <c r="G74" s="10">
        <f t="shared" si="1"/>
        <v>-5.15282530167358E-3</v>
      </c>
    </row>
    <row r="75" spans="1:7" x14ac:dyDescent="0.25">
      <c r="A75" s="1">
        <v>45701</v>
      </c>
      <c r="B75" s="2">
        <v>410.54</v>
      </c>
      <c r="C75">
        <v>23891730</v>
      </c>
      <c r="D75" s="2">
        <v>407</v>
      </c>
      <c r="E75" s="2">
        <v>411</v>
      </c>
      <c r="F75" s="2">
        <v>406.36</v>
      </c>
      <c r="G75" s="10">
        <f t="shared" si="1"/>
        <v>3.6604155172889801E-3</v>
      </c>
    </row>
    <row r="76" spans="1:7" x14ac:dyDescent="0.25">
      <c r="A76" s="1">
        <v>45700</v>
      </c>
      <c r="B76" s="2">
        <v>409.04</v>
      </c>
      <c r="C76">
        <v>19121730</v>
      </c>
      <c r="D76" s="2">
        <v>407.21</v>
      </c>
      <c r="E76" s="2">
        <v>410.75</v>
      </c>
      <c r="F76" s="2">
        <v>404.3673</v>
      </c>
      <c r="G76" s="10">
        <f t="shared" si="1"/>
        <v>-5.8502506949169517E-3</v>
      </c>
    </row>
    <row r="77" spans="1:7" x14ac:dyDescent="0.25">
      <c r="A77" s="1">
        <v>45699</v>
      </c>
      <c r="B77" s="2">
        <v>411.44</v>
      </c>
      <c r="C77">
        <v>18140590</v>
      </c>
      <c r="D77" s="2">
        <v>409.64</v>
      </c>
      <c r="E77" s="2">
        <v>412.49</v>
      </c>
      <c r="F77" s="2">
        <v>409.3</v>
      </c>
      <c r="G77" s="10">
        <f t="shared" si="1"/>
        <v>-1.8939859484906557E-3</v>
      </c>
    </row>
    <row r="78" spans="1:7" x14ac:dyDescent="0.25">
      <c r="A78" s="1">
        <v>45698</v>
      </c>
      <c r="B78" s="2">
        <v>412.22</v>
      </c>
      <c r="C78">
        <v>20817920</v>
      </c>
      <c r="D78" s="2">
        <v>413.71</v>
      </c>
      <c r="E78" s="2">
        <v>415.4624</v>
      </c>
      <c r="F78" s="2">
        <v>410.92</v>
      </c>
      <c r="G78" s="10">
        <f t="shared" si="1"/>
        <v>6.0099697912124102E-3</v>
      </c>
    </row>
    <row r="79" spans="1:7" x14ac:dyDescent="0.25">
      <c r="A79" s="1">
        <v>45695</v>
      </c>
      <c r="B79" s="2">
        <v>409.75</v>
      </c>
      <c r="C79">
        <v>22886840</v>
      </c>
      <c r="D79" s="2">
        <v>416.48</v>
      </c>
      <c r="E79" s="2">
        <v>418.65</v>
      </c>
      <c r="F79" s="2">
        <v>408.1</v>
      </c>
      <c r="G79" s="10">
        <f t="shared" si="1"/>
        <v>-1.4705256691303348E-2</v>
      </c>
    </row>
    <row r="80" spans="1:7" x14ac:dyDescent="0.25">
      <c r="A80" s="1">
        <v>45694</v>
      </c>
      <c r="B80" s="2">
        <v>415.82</v>
      </c>
      <c r="C80">
        <v>16309760</v>
      </c>
      <c r="D80" s="2">
        <v>414</v>
      </c>
      <c r="E80" s="2">
        <v>418.2</v>
      </c>
      <c r="F80" s="2">
        <v>414</v>
      </c>
      <c r="G80" s="10">
        <f t="shared" si="1"/>
        <v>6.1029485899084931E-3</v>
      </c>
    </row>
    <row r="81" spans="1:7" x14ac:dyDescent="0.25">
      <c r="A81" s="1">
        <v>45693</v>
      </c>
      <c r="B81" s="2">
        <v>413.29</v>
      </c>
      <c r="C81">
        <v>16336190</v>
      </c>
      <c r="D81" s="2">
        <v>412.35</v>
      </c>
      <c r="E81" s="2">
        <v>413.827</v>
      </c>
      <c r="F81" s="2">
        <v>410.4</v>
      </c>
      <c r="G81" s="10">
        <f t="shared" si="1"/>
        <v>2.2285211364244705E-3</v>
      </c>
    </row>
    <row r="82" spans="1:7" x14ac:dyDescent="0.25">
      <c r="A82" s="1">
        <v>45692</v>
      </c>
      <c r="B82" s="2">
        <v>412.37</v>
      </c>
      <c r="C82">
        <v>20532100</v>
      </c>
      <c r="D82" s="2">
        <v>412.685</v>
      </c>
      <c r="E82" s="2">
        <v>413.91989999999998</v>
      </c>
      <c r="F82" s="2">
        <v>409.74</v>
      </c>
      <c r="G82" s="10">
        <f t="shared" si="1"/>
        <v>3.5224562408462663E-3</v>
      </c>
    </row>
    <row r="83" spans="1:7" x14ac:dyDescent="0.25">
      <c r="A83" s="1">
        <v>45691</v>
      </c>
      <c r="B83" s="2">
        <v>410.92</v>
      </c>
      <c r="C83">
        <v>25679150</v>
      </c>
      <c r="D83" s="2">
        <v>411.6</v>
      </c>
      <c r="E83" s="2">
        <v>415.41</v>
      </c>
      <c r="F83" s="2">
        <v>408.66</v>
      </c>
      <c r="G83" s="10">
        <f t="shared" si="1"/>
        <v>-1.0024539745451297E-2</v>
      </c>
    </row>
    <row r="84" spans="1:7" x14ac:dyDescent="0.25">
      <c r="A84" s="1">
        <v>45688</v>
      </c>
      <c r="B84" s="2">
        <v>415.06</v>
      </c>
      <c r="C84">
        <v>34223390</v>
      </c>
      <c r="D84" s="2">
        <v>418.98</v>
      </c>
      <c r="E84" s="2">
        <v>420.69</v>
      </c>
      <c r="F84" s="2">
        <v>414.91</v>
      </c>
      <c r="G84" s="10">
        <f t="shared" si="1"/>
        <v>1.6866453868067421E-4</v>
      </c>
    </row>
    <row r="85" spans="1:7" x14ac:dyDescent="0.25">
      <c r="A85" s="1">
        <v>45687</v>
      </c>
      <c r="B85" s="2">
        <v>414.99</v>
      </c>
      <c r="C85">
        <v>54586260</v>
      </c>
      <c r="D85" s="2">
        <v>418.77</v>
      </c>
      <c r="E85" s="2">
        <v>422.86</v>
      </c>
      <c r="F85" s="2">
        <v>413.16</v>
      </c>
      <c r="G85" s="10">
        <f t="shared" si="1"/>
        <v>-6.3801786285843556E-2</v>
      </c>
    </row>
    <row r="86" spans="1:7" x14ac:dyDescent="0.25">
      <c r="A86" s="1">
        <v>45686</v>
      </c>
      <c r="B86" s="2">
        <v>442.33</v>
      </c>
      <c r="C86">
        <v>23581370</v>
      </c>
      <c r="D86" s="2">
        <v>446.69</v>
      </c>
      <c r="E86" s="2">
        <v>446.88</v>
      </c>
      <c r="F86" s="2">
        <v>440.4</v>
      </c>
      <c r="G86" s="10">
        <f t="shared" si="1"/>
        <v>-1.0949712000212162E-2</v>
      </c>
    </row>
    <row r="87" spans="1:7" x14ac:dyDescent="0.25">
      <c r="A87" s="1">
        <v>45685</v>
      </c>
      <c r="B87" s="2">
        <v>447.2</v>
      </c>
      <c r="C87">
        <v>23491700</v>
      </c>
      <c r="D87" s="2">
        <v>434.6</v>
      </c>
      <c r="E87" s="2">
        <v>448.38</v>
      </c>
      <c r="F87" s="2">
        <v>431.38</v>
      </c>
      <c r="G87" s="10">
        <f t="shared" si="1"/>
        <v>2.8671896910612688E-2</v>
      </c>
    </row>
    <row r="88" spans="1:7" x14ac:dyDescent="0.25">
      <c r="A88" s="1">
        <v>45684</v>
      </c>
      <c r="B88" s="2">
        <v>434.56</v>
      </c>
      <c r="C88">
        <v>35647810</v>
      </c>
      <c r="D88" s="2">
        <v>424.01</v>
      </c>
      <c r="E88" s="2">
        <v>435.2</v>
      </c>
      <c r="F88" s="2">
        <v>423.5</v>
      </c>
      <c r="G88" s="10">
        <f t="shared" si="1"/>
        <v>-2.1625663507153406E-2</v>
      </c>
    </row>
    <row r="89" spans="1:7" x14ac:dyDescent="0.25">
      <c r="A89" s="1">
        <v>45681</v>
      </c>
      <c r="B89" s="2">
        <v>444.06</v>
      </c>
      <c r="C89">
        <v>15549450</v>
      </c>
      <c r="D89" s="2">
        <v>445.16</v>
      </c>
      <c r="E89" s="2">
        <v>446.65</v>
      </c>
      <c r="F89" s="2">
        <v>441.4</v>
      </c>
      <c r="G89" s="10">
        <f t="shared" si="1"/>
        <v>-5.9499260591469177E-3</v>
      </c>
    </row>
    <row r="90" spans="1:7" x14ac:dyDescent="0.25">
      <c r="A90" s="1">
        <v>45680</v>
      </c>
      <c r="B90" s="2">
        <v>446.71</v>
      </c>
      <c r="C90">
        <v>18389270</v>
      </c>
      <c r="D90" s="2">
        <v>442</v>
      </c>
      <c r="E90" s="2">
        <v>446.75</v>
      </c>
      <c r="F90" s="2">
        <v>441.50479999999999</v>
      </c>
      <c r="G90" s="10">
        <f t="shared" si="1"/>
        <v>1.142332498144708E-3</v>
      </c>
    </row>
    <row r="91" spans="1:7" x14ac:dyDescent="0.25">
      <c r="A91" s="1">
        <v>45679</v>
      </c>
      <c r="B91" s="2">
        <v>446.2</v>
      </c>
      <c r="C91">
        <v>27803810</v>
      </c>
      <c r="D91" s="2">
        <v>437.56</v>
      </c>
      <c r="E91" s="2">
        <v>447.27</v>
      </c>
      <c r="F91" s="2">
        <v>436</v>
      </c>
      <c r="G91" s="10">
        <f t="shared" si="1"/>
        <v>4.0476543960597577E-2</v>
      </c>
    </row>
    <row r="92" spans="1:7" x14ac:dyDescent="0.25">
      <c r="A92" s="1">
        <v>45678</v>
      </c>
      <c r="B92" s="2">
        <v>428.5</v>
      </c>
      <c r="C92">
        <v>26085700</v>
      </c>
      <c r="D92" s="2">
        <v>430.2</v>
      </c>
      <c r="E92" s="2">
        <v>430.8999</v>
      </c>
      <c r="F92" s="2">
        <v>425.59500000000003</v>
      </c>
      <c r="G92" s="10">
        <f t="shared" si="1"/>
        <v>-1.236108515119177E-3</v>
      </c>
    </row>
    <row r="93" spans="1:7" x14ac:dyDescent="0.25">
      <c r="A93" s="1">
        <v>45674</v>
      </c>
      <c r="B93" s="2">
        <v>429.03</v>
      </c>
      <c r="C93">
        <v>26197510</v>
      </c>
      <c r="D93" s="2">
        <v>434.08499999999998</v>
      </c>
      <c r="E93" s="2">
        <v>434.48</v>
      </c>
      <c r="F93" s="2">
        <v>428.17</v>
      </c>
      <c r="G93" s="10">
        <f t="shared" si="1"/>
        <v>1.0426401549097972E-2</v>
      </c>
    </row>
    <row r="94" spans="1:7" x14ac:dyDescent="0.25">
      <c r="A94" s="1">
        <v>45673</v>
      </c>
      <c r="B94" s="2">
        <v>424.58</v>
      </c>
      <c r="C94">
        <v>15300020</v>
      </c>
      <c r="D94" s="2">
        <v>428.69499999999999</v>
      </c>
      <c r="E94" s="2">
        <v>429.49</v>
      </c>
      <c r="F94" s="2">
        <v>424.39</v>
      </c>
      <c r="G94" s="10">
        <f t="shared" si="1"/>
        <v>-4.066336151107945E-3</v>
      </c>
    </row>
    <row r="95" spans="1:7" x14ac:dyDescent="0.25">
      <c r="A95" s="1">
        <v>45672</v>
      </c>
      <c r="B95" s="2">
        <v>426.31</v>
      </c>
      <c r="C95">
        <v>19637840</v>
      </c>
      <c r="D95" s="2">
        <v>419.13</v>
      </c>
      <c r="E95" s="2">
        <v>428.15</v>
      </c>
      <c r="F95" s="2">
        <v>418.26499999999999</v>
      </c>
      <c r="G95" s="10">
        <f t="shared" si="1"/>
        <v>2.5275104928999953E-2</v>
      </c>
    </row>
    <row r="96" spans="1:7" x14ac:dyDescent="0.25">
      <c r="A96" s="1">
        <v>45671</v>
      </c>
      <c r="B96" s="2">
        <v>415.67</v>
      </c>
      <c r="C96">
        <v>16935860</v>
      </c>
      <c r="D96" s="2">
        <v>417.81</v>
      </c>
      <c r="E96" s="2">
        <v>419.74</v>
      </c>
      <c r="F96" s="2">
        <v>410.72</v>
      </c>
      <c r="G96" s="10">
        <f t="shared" si="1"/>
        <v>-3.6500772941136213E-3</v>
      </c>
    </row>
    <row r="97" spans="1:7" x14ac:dyDescent="0.25">
      <c r="A97" s="1">
        <v>45670</v>
      </c>
      <c r="B97" s="2">
        <v>417.19</v>
      </c>
      <c r="C97">
        <v>17604780</v>
      </c>
      <c r="D97" s="2">
        <v>415.23500000000001</v>
      </c>
      <c r="E97" s="2">
        <v>418.5</v>
      </c>
      <c r="F97" s="2">
        <v>412.29</v>
      </c>
      <c r="G97" s="10">
        <f t="shared" si="1"/>
        <v>-4.209827539218081E-3</v>
      </c>
    </row>
    <row r="98" spans="1:7" x14ac:dyDescent="0.25">
      <c r="A98" s="1">
        <v>45667</v>
      </c>
      <c r="B98" s="2">
        <v>418.95</v>
      </c>
      <c r="C98">
        <v>20201130</v>
      </c>
      <c r="D98" s="2">
        <v>424.63</v>
      </c>
      <c r="E98" s="2">
        <v>424.71</v>
      </c>
      <c r="F98" s="2">
        <v>415.02</v>
      </c>
      <c r="G98" s="10">
        <f t="shared" si="1"/>
        <v>-1.3301757460344052E-2</v>
      </c>
    </row>
    <row r="99" spans="1:7" x14ac:dyDescent="0.25">
      <c r="A99" s="1">
        <v>45665</v>
      </c>
      <c r="B99" s="2">
        <v>424.56</v>
      </c>
      <c r="C99">
        <v>15054580</v>
      </c>
      <c r="D99" s="2">
        <v>423.46</v>
      </c>
      <c r="E99" s="2">
        <v>426.97</v>
      </c>
      <c r="F99" s="2">
        <v>421.54</v>
      </c>
      <c r="G99" s="10">
        <f t="shared" si="1"/>
        <v>5.1716313770938417E-3</v>
      </c>
    </row>
    <row r="100" spans="1:7" x14ac:dyDescent="0.25">
      <c r="A100" s="1">
        <v>45664</v>
      </c>
      <c r="B100" s="2">
        <v>422.37</v>
      </c>
      <c r="C100">
        <v>18139070</v>
      </c>
      <c r="D100" s="2">
        <v>429</v>
      </c>
      <c r="E100" s="2">
        <v>430.65</v>
      </c>
      <c r="F100" s="2">
        <v>420.8</v>
      </c>
      <c r="G100" s="10">
        <f t="shared" si="1"/>
        <v>-1.2890959721518212E-2</v>
      </c>
    </row>
    <row r="101" spans="1:7" x14ac:dyDescent="0.25">
      <c r="A101" s="1">
        <v>45663</v>
      </c>
      <c r="B101" s="2">
        <v>427.85</v>
      </c>
      <c r="C101">
        <v>20573650</v>
      </c>
      <c r="D101" s="2">
        <v>428</v>
      </c>
      <c r="E101" s="2">
        <v>434.32</v>
      </c>
      <c r="F101" s="2">
        <v>425.47739999999999</v>
      </c>
      <c r="G101" s="10">
        <f t="shared" si="1"/>
        <v>1.057340677577758E-2</v>
      </c>
    </row>
    <row r="102" spans="1:7" x14ac:dyDescent="0.25">
      <c r="A102" s="1">
        <v>45660</v>
      </c>
      <c r="B102" s="2">
        <v>423.35</v>
      </c>
      <c r="C102">
        <v>16662940</v>
      </c>
      <c r="D102" s="2">
        <v>421.08</v>
      </c>
      <c r="E102" s="2">
        <v>424.03</v>
      </c>
      <c r="F102" s="2">
        <v>419.54</v>
      </c>
      <c r="G102" s="10">
        <f t="shared" si="1"/>
        <v>1.1331229526454522E-2</v>
      </c>
    </row>
    <row r="103" spans="1:7" x14ac:dyDescent="0.25">
      <c r="A103" s="1">
        <v>45659</v>
      </c>
      <c r="B103" s="2">
        <v>418.58</v>
      </c>
      <c r="C103">
        <v>16896470</v>
      </c>
      <c r="D103" s="2">
        <v>425.53</v>
      </c>
      <c r="E103" s="2">
        <v>426.07</v>
      </c>
      <c r="F103" s="2">
        <v>414.85</v>
      </c>
      <c r="G103" s="10">
        <f t="shared" si="1"/>
        <v>-6.9517468800784493E-3</v>
      </c>
    </row>
    <row r="104" spans="1:7" x14ac:dyDescent="0.25">
      <c r="A104" s="1">
        <v>45657</v>
      </c>
      <c r="B104" s="2">
        <v>421.5</v>
      </c>
      <c r="C104">
        <v>13246510</v>
      </c>
      <c r="D104" s="2">
        <v>426.1</v>
      </c>
      <c r="E104" s="2">
        <v>426.73</v>
      </c>
      <c r="F104" s="2">
        <v>420.66</v>
      </c>
      <c r="G104" s="10">
        <f t="shared" si="1"/>
        <v>-7.8693114611669106E-3</v>
      </c>
    </row>
    <row r="105" spans="1:7" x14ac:dyDescent="0.25">
      <c r="A105" s="1">
        <v>45656</v>
      </c>
      <c r="B105" s="2">
        <v>424.83</v>
      </c>
      <c r="C105">
        <v>13158700</v>
      </c>
      <c r="D105" s="2">
        <v>426.06</v>
      </c>
      <c r="E105" s="2">
        <v>427.55</v>
      </c>
      <c r="F105" s="2">
        <v>421.9</v>
      </c>
      <c r="G105" s="10">
        <f t="shared" si="1"/>
        <v>-1.3327918947873099E-2</v>
      </c>
    </row>
    <row r="106" spans="1:7" x14ac:dyDescent="0.25">
      <c r="A106" s="1">
        <v>45653</v>
      </c>
      <c r="B106" s="2">
        <v>430.53</v>
      </c>
      <c r="C106">
        <v>18117710</v>
      </c>
      <c r="D106" s="2">
        <v>434.6</v>
      </c>
      <c r="E106" s="2">
        <v>435.22</v>
      </c>
      <c r="F106" s="2">
        <v>426.35</v>
      </c>
      <c r="G106" s="10">
        <f t="shared" si="1"/>
        <v>-1.7453012547246734E-2</v>
      </c>
    </row>
    <row r="107" spans="1:7" x14ac:dyDescent="0.25">
      <c r="A107" s="1">
        <v>45652</v>
      </c>
      <c r="B107" s="2">
        <v>438.11</v>
      </c>
      <c r="C107">
        <v>8199927</v>
      </c>
      <c r="D107" s="2">
        <v>439.08</v>
      </c>
      <c r="E107" s="2">
        <v>440.94</v>
      </c>
      <c r="F107" s="2">
        <v>436.63</v>
      </c>
      <c r="G107" s="10">
        <f t="shared" si="1"/>
        <v>-2.780818713948305E-3</v>
      </c>
    </row>
    <row r="108" spans="1:7" x14ac:dyDescent="0.25">
      <c r="A108" s="1">
        <v>45650</v>
      </c>
      <c r="B108" s="2">
        <v>439.33</v>
      </c>
      <c r="C108">
        <v>7164543</v>
      </c>
      <c r="D108" s="2">
        <v>434.65</v>
      </c>
      <c r="E108" s="2">
        <v>439.6</v>
      </c>
      <c r="F108" s="2">
        <v>434.19</v>
      </c>
      <c r="G108" s="10">
        <f t="shared" si="1"/>
        <v>9.3302604638468636E-3</v>
      </c>
    </row>
    <row r="109" spans="1:7" x14ac:dyDescent="0.25">
      <c r="A109" s="1">
        <v>45649</v>
      </c>
      <c r="B109" s="2">
        <v>435.25</v>
      </c>
      <c r="C109">
        <v>19152520</v>
      </c>
      <c r="D109" s="2">
        <v>436.74</v>
      </c>
      <c r="E109" s="2">
        <v>437.65</v>
      </c>
      <c r="F109" s="2">
        <v>432.83</v>
      </c>
      <c r="G109" s="10">
        <f t="shared" si="1"/>
        <v>-3.0968654675452034E-3</v>
      </c>
    </row>
    <row r="110" spans="1:7" x14ac:dyDescent="0.25">
      <c r="A110" s="1">
        <v>45646</v>
      </c>
      <c r="B110" s="2">
        <v>436.6</v>
      </c>
      <c r="C110">
        <v>64263690</v>
      </c>
      <c r="D110" s="2">
        <v>433.11</v>
      </c>
      <c r="E110" s="2">
        <v>443.74</v>
      </c>
      <c r="F110" s="2">
        <v>428.63</v>
      </c>
      <c r="G110" s="10">
        <f t="shared" si="1"/>
        <v>-9.8439850903452616E-4</v>
      </c>
    </row>
    <row r="111" spans="1:7" x14ac:dyDescent="0.25">
      <c r="A111" s="1">
        <v>45645</v>
      </c>
      <c r="B111" s="2">
        <v>437.03</v>
      </c>
      <c r="C111">
        <v>22963680</v>
      </c>
      <c r="D111" s="2">
        <v>441.62</v>
      </c>
      <c r="E111" s="2">
        <v>443.18340000000001</v>
      </c>
      <c r="F111" s="2">
        <v>436.32</v>
      </c>
      <c r="G111" s="10">
        <f t="shared" si="1"/>
        <v>-8.2340298790001861E-4</v>
      </c>
    </row>
    <row r="112" spans="1:7" x14ac:dyDescent="0.25">
      <c r="A112" s="1">
        <v>45644</v>
      </c>
      <c r="B112" s="2">
        <v>437.39</v>
      </c>
      <c r="C112">
        <v>24444550</v>
      </c>
      <c r="D112" s="2">
        <v>451.32</v>
      </c>
      <c r="E112" s="2">
        <v>452.65</v>
      </c>
      <c r="F112" s="2">
        <v>437.02</v>
      </c>
      <c r="G112" s="10">
        <f t="shared" si="1"/>
        <v>-3.8284655330873545E-2</v>
      </c>
    </row>
    <row r="113" spans="1:7" x14ac:dyDescent="0.25">
      <c r="A113" s="1">
        <v>45643</v>
      </c>
      <c r="B113" s="2">
        <v>454.46</v>
      </c>
      <c r="C113">
        <v>22733490</v>
      </c>
      <c r="D113" s="2">
        <v>451.01</v>
      </c>
      <c r="E113" s="2">
        <v>455.29</v>
      </c>
      <c r="F113" s="2">
        <v>449.57</v>
      </c>
      <c r="G113" s="10">
        <f t="shared" si="1"/>
        <v>6.3352124031293821E-3</v>
      </c>
    </row>
    <row r="114" spans="1:7" x14ac:dyDescent="0.25">
      <c r="A114" s="1">
        <v>45642</v>
      </c>
      <c r="B114" s="2">
        <v>451.59</v>
      </c>
      <c r="C114">
        <v>23598830</v>
      </c>
      <c r="D114" s="2">
        <v>447.27</v>
      </c>
      <c r="E114" s="2">
        <v>452.18</v>
      </c>
      <c r="F114" s="2">
        <v>445.28</v>
      </c>
      <c r="G114" s="10">
        <f t="shared" si="1"/>
        <v>9.6122494321048465E-3</v>
      </c>
    </row>
    <row r="115" spans="1:7" x14ac:dyDescent="0.25">
      <c r="A115" s="1">
        <v>45639</v>
      </c>
      <c r="B115" s="2">
        <v>447.27</v>
      </c>
      <c r="C115">
        <v>20177830</v>
      </c>
      <c r="D115" s="2">
        <v>448.435</v>
      </c>
      <c r="E115" s="2">
        <v>451.43</v>
      </c>
      <c r="F115" s="2">
        <v>445.58</v>
      </c>
      <c r="G115" s="10">
        <f t="shared" si="1"/>
        <v>-5.106887541648961E-3</v>
      </c>
    </row>
    <row r="116" spans="1:7" x14ac:dyDescent="0.25">
      <c r="A116" s="1">
        <v>45638</v>
      </c>
      <c r="B116" s="2">
        <v>449.56</v>
      </c>
      <c r="C116">
        <v>20834780</v>
      </c>
      <c r="D116" s="2">
        <v>449.11</v>
      </c>
      <c r="E116" s="2">
        <v>456.16480000000001</v>
      </c>
      <c r="F116" s="2">
        <v>449.11</v>
      </c>
      <c r="G116" s="10">
        <f t="shared" si="1"/>
        <v>1.2687108707523317E-3</v>
      </c>
    </row>
    <row r="117" spans="1:7" x14ac:dyDescent="0.25">
      <c r="A117" s="1">
        <v>45637</v>
      </c>
      <c r="B117" s="2">
        <v>448.99</v>
      </c>
      <c r="C117">
        <v>19200210</v>
      </c>
      <c r="D117" s="2">
        <v>444.05</v>
      </c>
      <c r="E117" s="2">
        <v>450.35</v>
      </c>
      <c r="F117" s="2">
        <v>444.05</v>
      </c>
      <c r="G117" s="10">
        <f t="shared" si="1"/>
        <v>1.2686202056882959E-2</v>
      </c>
    </row>
    <row r="118" spans="1:7" x14ac:dyDescent="0.25">
      <c r="A118" s="1">
        <v>45636</v>
      </c>
      <c r="B118" s="2">
        <v>443.33</v>
      </c>
      <c r="C118">
        <v>18469460</v>
      </c>
      <c r="D118" s="2">
        <v>444.39</v>
      </c>
      <c r="E118" s="2">
        <v>449.62</v>
      </c>
      <c r="F118" s="2">
        <v>441.6</v>
      </c>
      <c r="G118" s="10">
        <f t="shared" si="1"/>
        <v>-6.0493803415409345E-3</v>
      </c>
    </row>
    <row r="119" spans="1:7" x14ac:dyDescent="0.25">
      <c r="A119" s="1">
        <v>45635</v>
      </c>
      <c r="B119" s="2">
        <v>446.02</v>
      </c>
      <c r="C119">
        <v>19144390</v>
      </c>
      <c r="D119" s="2">
        <v>442.6</v>
      </c>
      <c r="E119" s="2">
        <v>448.33</v>
      </c>
      <c r="F119" s="2">
        <v>440.5</v>
      </c>
      <c r="G119" s="10">
        <f t="shared" si="1"/>
        <v>5.5081693688085664E-3</v>
      </c>
    </row>
    <row r="120" spans="1:7" x14ac:dyDescent="0.25">
      <c r="A120" s="1">
        <v>45632</v>
      </c>
      <c r="B120" s="2">
        <v>443.57</v>
      </c>
      <c r="C120">
        <v>18821000</v>
      </c>
      <c r="D120" s="2">
        <v>442.3</v>
      </c>
      <c r="E120" s="2">
        <v>446.1</v>
      </c>
      <c r="F120" s="2">
        <v>441.77030000000002</v>
      </c>
      <c r="G120" s="10">
        <f t="shared" si="1"/>
        <v>2.1440105708975103E-3</v>
      </c>
    </row>
    <row r="121" spans="1:7" x14ac:dyDescent="0.25">
      <c r="A121" s="1">
        <v>45631</v>
      </c>
      <c r="B121" s="2">
        <v>442.62</v>
      </c>
      <c r="C121">
        <v>21697780</v>
      </c>
      <c r="D121" s="2">
        <v>437.92</v>
      </c>
      <c r="E121" s="2">
        <v>444.66</v>
      </c>
      <c r="F121" s="2">
        <v>436.17099999999999</v>
      </c>
      <c r="G121" s="10">
        <f t="shared" si="1"/>
        <v>1.1817782189859459E-2</v>
      </c>
    </row>
    <row r="122" spans="1:7" x14ac:dyDescent="0.25">
      <c r="A122" s="1">
        <v>45630</v>
      </c>
      <c r="B122" s="2">
        <v>437.42</v>
      </c>
      <c r="C122">
        <v>26009430</v>
      </c>
      <c r="D122" s="2">
        <v>433.03</v>
      </c>
      <c r="E122" s="2">
        <v>439.67</v>
      </c>
      <c r="F122" s="2">
        <v>432.63</v>
      </c>
      <c r="G122" s="10">
        <f t="shared" si="1"/>
        <v>1.432181233961893E-2</v>
      </c>
    </row>
    <row r="123" spans="1:7" x14ac:dyDescent="0.25">
      <c r="A123" s="1">
        <v>45629</v>
      </c>
      <c r="B123" s="2">
        <v>431.2</v>
      </c>
      <c r="C123">
        <v>18301990</v>
      </c>
      <c r="D123" s="2">
        <v>429.84</v>
      </c>
      <c r="E123" s="2">
        <v>432.47</v>
      </c>
      <c r="F123" s="2">
        <v>427.74</v>
      </c>
      <c r="G123" s="10">
        <f t="shared" si="1"/>
        <v>5.103342800221258E-4</v>
      </c>
    </row>
    <row r="124" spans="1:7" x14ac:dyDescent="0.25">
      <c r="A124" s="1">
        <v>45628</v>
      </c>
      <c r="B124" s="2">
        <v>430.98</v>
      </c>
      <c r="C124">
        <v>20207220</v>
      </c>
      <c r="D124" s="2">
        <v>421.57</v>
      </c>
      <c r="E124" s="2">
        <v>433</v>
      </c>
      <c r="F124" s="2">
        <v>421.31</v>
      </c>
      <c r="G124" s="10" t="e">
        <f t="shared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topLeftCell="E1" workbookViewId="0">
      <selection activeCell="R23" sqref="R23"/>
    </sheetView>
  </sheetViews>
  <sheetFormatPr defaultRowHeight="15" x14ac:dyDescent="0.25"/>
  <cols>
    <col min="1" max="1" width="10.7109375" bestFit="1" customWidth="1"/>
    <col min="2" max="2" width="8.28515625" bestFit="1" customWidth="1"/>
    <col min="3" max="4" width="9" bestFit="1" customWidth="1"/>
  </cols>
  <sheetData>
    <row r="1" spans="1:18" x14ac:dyDescent="0.25">
      <c r="A1" s="3" t="s">
        <v>0</v>
      </c>
      <c r="B1" s="3" t="s">
        <v>6</v>
      </c>
      <c r="C1" s="3" t="s">
        <v>7</v>
      </c>
      <c r="D1" s="3" t="s">
        <v>8</v>
      </c>
      <c r="F1" s="14" t="s">
        <v>11</v>
      </c>
      <c r="G1" s="14"/>
      <c r="H1" s="14"/>
      <c r="I1" s="15"/>
      <c r="L1" s="14" t="s">
        <v>13</v>
      </c>
      <c r="M1" s="14"/>
      <c r="N1" s="14"/>
      <c r="P1" s="14" t="s">
        <v>14</v>
      </c>
      <c r="Q1" s="14"/>
      <c r="R1" s="14"/>
    </row>
    <row r="2" spans="1:18" x14ac:dyDescent="0.25">
      <c r="A2" s="1">
        <v>45807</v>
      </c>
      <c r="B2" s="13">
        <v>4.4910255124638023E-3</v>
      </c>
      <c r="C2" s="6">
        <v>-3.36003822242771E-3</v>
      </c>
      <c r="D2" s="6">
        <v>3.6559929301866012E-3</v>
      </c>
      <c r="F2" t="s">
        <v>6</v>
      </c>
      <c r="G2" t="s">
        <v>7</v>
      </c>
      <c r="H2" t="s">
        <v>8</v>
      </c>
      <c r="L2" t="s">
        <v>6</v>
      </c>
      <c r="M2" t="s">
        <v>7</v>
      </c>
      <c r="N2" t="s">
        <v>8</v>
      </c>
      <c r="P2" t="s">
        <v>6</v>
      </c>
      <c r="Q2" t="s">
        <v>7</v>
      </c>
      <c r="R2" t="s">
        <v>8</v>
      </c>
    </row>
    <row r="3" spans="1:18" x14ac:dyDescent="0.25">
      <c r="A3" s="1">
        <v>45806</v>
      </c>
      <c r="B3" s="13">
        <v>-2.3478293373554809E-3</v>
      </c>
      <c r="C3" s="6">
        <v>4.7756048073780916E-3</v>
      </c>
      <c r="D3" s="6">
        <v>2.8819722143877146E-3</v>
      </c>
      <c r="F3">
        <v>2.5468664208871856E-2</v>
      </c>
      <c r="G3">
        <v>2.4255873581940531E-2</v>
      </c>
      <c r="H3">
        <v>1.889511762212942E-2</v>
      </c>
      <c r="L3">
        <f>AAPL!I2</f>
        <v>-0.30326141000296769</v>
      </c>
      <c r="M3">
        <f>AMZN!I2</f>
        <v>-5.4636530246688908E-2</v>
      </c>
      <c r="N3">
        <f>MSFT!I2</f>
        <v>0.14466400165934745</v>
      </c>
      <c r="P3">
        <f>F3*SQRT(252)</f>
        <v>0.40430251033011916</v>
      </c>
      <c r="Q3">
        <f t="shared" ref="Q3:R3" si="0">G3*SQRT(252)</f>
        <v>0.38505005598261677</v>
      </c>
      <c r="R3">
        <f t="shared" si="0"/>
        <v>0.29995069332881141</v>
      </c>
    </row>
    <row r="4" spans="1:18" x14ac:dyDescent="0.25">
      <c r="A4" s="1">
        <v>45805</v>
      </c>
      <c r="B4" s="13">
        <v>1.0483489465745394E-3</v>
      </c>
      <c r="C4" s="6">
        <v>-6.3300596040139837E-3</v>
      </c>
      <c r="D4" s="6">
        <v>-7.254538651160704E-3</v>
      </c>
    </row>
    <row r="5" spans="1:18" x14ac:dyDescent="0.25">
      <c r="A5" s="1">
        <v>45804</v>
      </c>
      <c r="B5" s="13">
        <v>2.4983599431202347E-2</v>
      </c>
      <c r="C5" s="6">
        <v>2.4718095877886762E-2</v>
      </c>
      <c r="D5" s="6">
        <v>2.3077862821184108E-2</v>
      </c>
    </row>
    <row r="6" spans="1:18" x14ac:dyDescent="0.25">
      <c r="A6" s="1">
        <v>45800</v>
      </c>
      <c r="B6" s="13">
        <v>-3.0711134574654807E-2</v>
      </c>
      <c r="C6" s="6">
        <v>-1.0443313008678411E-2</v>
      </c>
      <c r="D6" s="6">
        <v>-1.0342176510575202E-2</v>
      </c>
    </row>
    <row r="7" spans="1:18" x14ac:dyDescent="0.25">
      <c r="A7" s="1">
        <v>45799</v>
      </c>
      <c r="B7" s="13">
        <v>-3.6187919030965495E-3</v>
      </c>
      <c r="C7" s="6">
        <v>9.7967237444015667E-3</v>
      </c>
      <c r="D7" s="6">
        <v>5.0472319879030173E-3</v>
      </c>
    </row>
    <row r="8" spans="1:18" x14ac:dyDescent="0.25">
      <c r="A8" s="1">
        <v>45798</v>
      </c>
      <c r="B8" s="13">
        <v>-2.3329093219500632E-2</v>
      </c>
      <c r="C8" s="6">
        <v>-1.4561327399057002E-2</v>
      </c>
      <c r="D8" s="6">
        <v>-1.2297846975223624E-2</v>
      </c>
    </row>
    <row r="9" spans="1:18" x14ac:dyDescent="0.25">
      <c r="A9" s="1">
        <v>45797</v>
      </c>
      <c r="B9" s="13">
        <v>-9.2388300304947473E-3</v>
      </c>
      <c r="C9" s="6">
        <v>-1.0189494103115218E-2</v>
      </c>
      <c r="D9" s="6">
        <v>-1.5266512604802495E-3</v>
      </c>
    </row>
    <row r="10" spans="1:18" x14ac:dyDescent="0.25">
      <c r="A10" s="1">
        <v>45796</v>
      </c>
      <c r="B10" s="13">
        <v>-1.1808536414863721E-2</v>
      </c>
      <c r="C10" s="6">
        <v>2.7686720782676218E-3</v>
      </c>
      <c r="D10" s="6">
        <v>1.0075210618417079E-2</v>
      </c>
    </row>
    <row r="11" spans="1:18" x14ac:dyDescent="0.25">
      <c r="A11" s="1">
        <v>45793</v>
      </c>
      <c r="B11" s="13">
        <v>-8.9896152348143657E-4</v>
      </c>
      <c r="C11" s="6">
        <v>2.0449904877276478E-3</v>
      </c>
      <c r="D11" s="6">
        <v>2.5126748948330183E-3</v>
      </c>
    </row>
    <row r="12" spans="1:18" x14ac:dyDescent="0.25">
      <c r="A12" s="1">
        <v>45792</v>
      </c>
      <c r="B12" s="13">
        <v>-4.1531042752048983E-3</v>
      </c>
      <c r="C12" s="6">
        <v>-2.4458395074943119E-2</v>
      </c>
      <c r="D12" s="6">
        <v>4.1939365122980522E-4</v>
      </c>
    </row>
    <row r="13" spans="1:18" x14ac:dyDescent="0.25">
      <c r="A13" s="1">
        <v>45791</v>
      </c>
      <c r="B13" s="13">
        <v>-2.8218050046047607E-3</v>
      </c>
      <c r="C13" s="6">
        <v>-5.3128534436879642E-3</v>
      </c>
      <c r="D13" s="6">
        <v>8.4250232291931838E-3</v>
      </c>
    </row>
    <row r="14" spans="1:18" x14ac:dyDescent="0.25">
      <c r="A14" s="1">
        <v>45790</v>
      </c>
      <c r="B14" s="13">
        <v>1.0101095986503919E-2</v>
      </c>
      <c r="C14" s="6">
        <v>1.2999873558457381E-2</v>
      </c>
      <c r="D14" s="6">
        <v>-2.6714158662880427E-4</v>
      </c>
    </row>
    <row r="15" spans="1:18" x14ac:dyDescent="0.25">
      <c r="A15" s="1">
        <v>45789</v>
      </c>
      <c r="B15" s="13">
        <v>5.9922155002815725E-2</v>
      </c>
      <c r="C15" s="6">
        <v>7.7609257317819064E-2</v>
      </c>
      <c r="D15" s="6">
        <v>2.3717595041516697E-2</v>
      </c>
    </row>
    <row r="16" spans="1:18" x14ac:dyDescent="0.25">
      <c r="A16" s="1">
        <v>45786</v>
      </c>
      <c r="B16" s="13">
        <v>5.2522720610924155E-3</v>
      </c>
      <c r="C16" s="6">
        <v>5.0890695074712281E-3</v>
      </c>
      <c r="D16" s="6">
        <v>1.2772267673115025E-3</v>
      </c>
    </row>
    <row r="17" spans="1:4" x14ac:dyDescent="0.25">
      <c r="A17" s="1">
        <v>45785</v>
      </c>
      <c r="B17" s="13">
        <v>6.298593485377273E-3</v>
      </c>
      <c r="C17" s="6">
        <v>1.7700506771993588E-2</v>
      </c>
      <c r="D17" s="6">
        <v>1.1061247347841878E-2</v>
      </c>
    </row>
    <row r="18" spans="1:4" x14ac:dyDescent="0.25">
      <c r="A18" s="1">
        <v>45784</v>
      </c>
      <c r="B18" s="13">
        <v>-1.1450120029559962E-2</v>
      </c>
      <c r="C18" s="6">
        <v>1.9801567469493214E-2</v>
      </c>
      <c r="D18" s="6">
        <v>9.2308402438027751E-5</v>
      </c>
    </row>
    <row r="19" spans="1:4" x14ac:dyDescent="0.25">
      <c r="A19" s="1">
        <v>45783</v>
      </c>
      <c r="B19" s="13">
        <v>-1.9124313830772783E-3</v>
      </c>
      <c r="C19" s="6">
        <v>-7.2167482537563053E-3</v>
      </c>
      <c r="D19" s="6">
        <v>-6.5786684335278952E-3</v>
      </c>
    </row>
    <row r="20" spans="1:4" x14ac:dyDescent="0.25">
      <c r="A20" s="1">
        <v>45782</v>
      </c>
      <c r="B20" s="13">
        <v>-3.19639323274125E-2</v>
      </c>
      <c r="C20" s="6">
        <v>-1.929217753676896E-2</v>
      </c>
      <c r="D20" s="6">
        <v>2.0425734337741314E-3</v>
      </c>
    </row>
    <row r="21" spans="1:4" x14ac:dyDescent="0.25">
      <c r="A21" s="1">
        <v>45779</v>
      </c>
      <c r="B21" s="13">
        <v>-3.8077545329833914E-2</v>
      </c>
      <c r="C21" s="6">
        <v>-1.1573466492535804E-3</v>
      </c>
      <c r="D21" s="6">
        <v>2.2959599411533093E-2</v>
      </c>
    </row>
    <row r="22" spans="1:4" x14ac:dyDescent="0.25">
      <c r="A22" s="1">
        <v>45778</v>
      </c>
      <c r="B22" s="13">
        <v>3.8513973679298731E-3</v>
      </c>
      <c r="C22" s="6">
        <v>3.0860385000294789E-2</v>
      </c>
      <c r="D22" s="6">
        <v>7.3486126553848397E-2</v>
      </c>
    </row>
    <row r="23" spans="1:4" x14ac:dyDescent="0.25">
      <c r="A23" s="1">
        <v>45777</v>
      </c>
      <c r="B23" s="13">
        <v>6.0890891684208118E-3</v>
      </c>
      <c r="C23" s="6">
        <v>-1.5976241476579285E-2</v>
      </c>
      <c r="D23" s="6">
        <v>3.0913492248099282E-3</v>
      </c>
    </row>
    <row r="24" spans="1:4" x14ac:dyDescent="0.25">
      <c r="A24" s="1">
        <v>45776</v>
      </c>
      <c r="B24" s="13">
        <v>5.0789239354215587E-3</v>
      </c>
      <c r="C24" s="6">
        <v>-1.6529370048887133E-3</v>
      </c>
      <c r="D24" s="6">
        <v>7.3357435434040783E-3</v>
      </c>
    </row>
    <row r="25" spans="1:4" x14ac:dyDescent="0.25">
      <c r="A25" s="1">
        <v>45775</v>
      </c>
      <c r="B25" s="13">
        <v>4.1009069917952523E-3</v>
      </c>
      <c r="C25" s="6">
        <v>-6.8491600144831161E-3</v>
      </c>
      <c r="D25" s="6">
        <v>-1.7624300547992623E-3</v>
      </c>
    </row>
    <row r="26" spans="1:4" x14ac:dyDescent="0.25">
      <c r="A26" s="1">
        <v>45772</v>
      </c>
      <c r="B26" s="13">
        <v>4.3577226867250411E-3</v>
      </c>
      <c r="C26" s="6">
        <v>1.3048410308228734E-2</v>
      </c>
      <c r="D26" s="6">
        <v>1.1679526978167121E-2</v>
      </c>
    </row>
    <row r="27" spans="1:4" x14ac:dyDescent="0.25">
      <c r="A27" s="1">
        <v>45771</v>
      </c>
      <c r="B27" s="13">
        <v>1.8258492064582833E-2</v>
      </c>
      <c r="C27" s="6">
        <v>3.2361052315832299E-2</v>
      </c>
      <c r="D27" s="6">
        <v>3.3901551675681416E-2</v>
      </c>
    </row>
    <row r="28" spans="1:4" x14ac:dyDescent="0.25">
      <c r="A28" s="1">
        <v>45770</v>
      </c>
      <c r="B28" s="13">
        <v>2.4040332702537383E-2</v>
      </c>
      <c r="C28" s="6">
        <v>4.1953124963229768E-2</v>
      </c>
      <c r="D28" s="6">
        <v>2.0426770322138518E-2</v>
      </c>
    </row>
    <row r="29" spans="1:4" x14ac:dyDescent="0.25">
      <c r="A29" s="1">
        <v>45769</v>
      </c>
      <c r="B29" s="13">
        <v>3.3497659809647508E-2</v>
      </c>
      <c r="C29" s="6">
        <v>3.4423369445657499E-2</v>
      </c>
      <c r="D29" s="6">
        <v>2.1214670049209856E-2</v>
      </c>
    </row>
    <row r="30" spans="1:4" x14ac:dyDescent="0.25">
      <c r="A30" s="1">
        <v>45768</v>
      </c>
      <c r="B30" s="13">
        <v>-1.9583339736215177E-2</v>
      </c>
      <c r="C30" s="6">
        <v>-3.1126567824600306E-2</v>
      </c>
      <c r="D30" s="6">
        <v>-2.3828338839030391E-2</v>
      </c>
    </row>
    <row r="31" spans="1:4" x14ac:dyDescent="0.25">
      <c r="A31" s="1">
        <v>45764</v>
      </c>
      <c r="B31" s="13">
        <v>1.385325669086682E-2</v>
      </c>
      <c r="C31" s="6">
        <v>-9.9153403565259961E-3</v>
      </c>
      <c r="D31" s="6">
        <v>-1.0359983921511193E-2</v>
      </c>
    </row>
    <row r="32" spans="1:4" x14ac:dyDescent="0.25">
      <c r="A32" s="1">
        <v>45763</v>
      </c>
      <c r="B32" s="13">
        <v>-3.9711582595827098E-2</v>
      </c>
      <c r="C32" s="6">
        <v>-2.9726420275521061E-2</v>
      </c>
      <c r="D32" s="6">
        <v>-3.7292725613748225E-2</v>
      </c>
    </row>
    <row r="33" spans="1:4" x14ac:dyDescent="0.25">
      <c r="A33" s="1">
        <v>45762</v>
      </c>
      <c r="B33" s="13">
        <v>-1.8781204551920384E-3</v>
      </c>
      <c r="C33" s="6">
        <v>-1.3989335435936291E-2</v>
      </c>
      <c r="D33" s="6">
        <v>-5.3778861159995183E-3</v>
      </c>
    </row>
    <row r="34" spans="1:4" x14ac:dyDescent="0.25">
      <c r="A34" s="1">
        <v>45761</v>
      </c>
      <c r="B34" s="13">
        <v>2.1814327465264516E-2</v>
      </c>
      <c r="C34" s="6">
        <v>-1.4987064897772767E-2</v>
      </c>
      <c r="D34" s="6">
        <v>-1.6489324324636817E-3</v>
      </c>
    </row>
    <row r="35" spans="1:4" x14ac:dyDescent="0.25">
      <c r="A35" s="1">
        <v>45758</v>
      </c>
      <c r="B35" s="13">
        <v>3.9792160778898779E-2</v>
      </c>
      <c r="C35" s="6">
        <v>1.994111257043962E-2</v>
      </c>
      <c r="D35" s="6">
        <v>1.8446872786182199E-2</v>
      </c>
    </row>
    <row r="36" spans="1:4" x14ac:dyDescent="0.25">
      <c r="A36" s="1">
        <v>45757</v>
      </c>
      <c r="B36" s="13">
        <v>-4.3318612796154309E-2</v>
      </c>
      <c r="C36" s="6">
        <v>-5.308508845231278E-2</v>
      </c>
      <c r="D36" s="6">
        <v>-2.3684772146975341E-2</v>
      </c>
    </row>
    <row r="37" spans="1:4" x14ac:dyDescent="0.25">
      <c r="A37" s="1">
        <v>45756</v>
      </c>
      <c r="B37" s="13">
        <v>0.14261741087192081</v>
      </c>
      <c r="C37" s="6">
        <v>0.11312357813778856</v>
      </c>
      <c r="D37" s="6">
        <v>9.6524776638358664E-2</v>
      </c>
    </row>
    <row r="38" spans="1:4" x14ac:dyDescent="0.25">
      <c r="A38" s="1">
        <v>45755</v>
      </c>
      <c r="B38" s="13">
        <v>-5.1101882959704026E-2</v>
      </c>
      <c r="C38" s="6">
        <v>-2.6597312519265739E-2</v>
      </c>
      <c r="D38" s="6">
        <v>-9.2642643448515635E-3</v>
      </c>
    </row>
    <row r="39" spans="1:4" x14ac:dyDescent="0.25">
      <c r="A39" s="1">
        <v>45754</v>
      </c>
      <c r="B39" s="13">
        <v>-3.7425955653188146E-2</v>
      </c>
      <c r="C39" s="6">
        <v>2.4607029125044699E-2</v>
      </c>
      <c r="D39" s="6">
        <v>-5.5176397472896594E-3</v>
      </c>
    </row>
    <row r="40" spans="1:4" x14ac:dyDescent="0.25">
      <c r="A40" s="1">
        <v>45751</v>
      </c>
      <c r="B40" s="13">
        <v>-7.5680302500250957E-2</v>
      </c>
      <c r="C40" s="6">
        <v>-4.2420715883952138E-2</v>
      </c>
      <c r="D40" s="6">
        <v>-3.6213794122753933E-2</v>
      </c>
    </row>
    <row r="41" spans="1:4" x14ac:dyDescent="0.25">
      <c r="A41" s="1">
        <v>45750</v>
      </c>
      <c r="B41" s="13">
        <v>-9.7013357916483689E-2</v>
      </c>
      <c r="C41" s="6">
        <v>-9.4081405950571725E-2</v>
      </c>
      <c r="D41" s="6">
        <v>-2.3913751277569985E-2</v>
      </c>
    </row>
    <row r="42" spans="1:4" x14ac:dyDescent="0.25">
      <c r="A42" s="1">
        <v>45749</v>
      </c>
      <c r="B42" s="13">
        <v>3.1314331753118378E-3</v>
      </c>
      <c r="C42" s="6">
        <v>1.9785281392848002E-2</v>
      </c>
      <c r="D42" s="6">
        <v>-1.308335406730681E-4</v>
      </c>
    </row>
    <row r="43" spans="1:4" x14ac:dyDescent="0.25">
      <c r="A43" s="1">
        <v>45748</v>
      </c>
      <c r="B43" s="13">
        <v>4.7606305665627204E-3</v>
      </c>
      <c r="C43" s="6">
        <v>9.9888391660247437E-3</v>
      </c>
      <c r="D43" s="6">
        <v>1.7952381606929239E-2</v>
      </c>
    </row>
    <row r="44" spans="1:4" x14ac:dyDescent="0.25">
      <c r="A44" s="1">
        <v>45747</v>
      </c>
      <c r="B44" s="13">
        <v>1.9226554118956955E-2</v>
      </c>
      <c r="C44" s="6">
        <v>-1.2846800528305018E-2</v>
      </c>
      <c r="D44" s="6">
        <v>-9.0428757668499331E-3</v>
      </c>
    </row>
    <row r="45" spans="1:4" x14ac:dyDescent="0.25">
      <c r="A45" s="1">
        <v>45744</v>
      </c>
      <c r="B45" s="13">
        <v>-2.693994273640031E-2</v>
      </c>
      <c r="C45" s="6">
        <v>-4.3855992520444587E-2</v>
      </c>
      <c r="D45" s="6">
        <v>-3.0624452542713034E-2</v>
      </c>
    </row>
    <row r="46" spans="1:4" x14ac:dyDescent="0.25">
      <c r="A46" s="1">
        <v>45743</v>
      </c>
      <c r="B46" s="13">
        <v>1.041816419239041E-2</v>
      </c>
      <c r="C46" s="6">
        <v>1.1428856619308571E-3</v>
      </c>
      <c r="D46" s="6">
        <v>1.5630007665987881E-3</v>
      </c>
    </row>
    <row r="47" spans="1:4" x14ac:dyDescent="0.25">
      <c r="A47" s="1">
        <v>45742</v>
      </c>
      <c r="B47" s="13">
        <v>-9.9713366603807335E-3</v>
      </c>
      <c r="C47" s="6">
        <v>-2.2515944799253208E-2</v>
      </c>
      <c r="D47" s="6">
        <v>-1.3220933088235803E-2</v>
      </c>
    </row>
    <row r="48" spans="1:4" x14ac:dyDescent="0.25">
      <c r="A48" s="1">
        <v>45741</v>
      </c>
      <c r="B48" s="13">
        <v>1.3589122001844327E-2</v>
      </c>
      <c r="C48" s="6">
        <v>1.1981462254762397E-2</v>
      </c>
      <c r="D48" s="6">
        <v>5.2775926820471525E-3</v>
      </c>
    </row>
    <row r="49" spans="1:4" x14ac:dyDescent="0.25">
      <c r="A49" s="1">
        <v>45740</v>
      </c>
      <c r="B49" s="13">
        <v>1.1207406602134005E-2</v>
      </c>
      <c r="C49" s="6">
        <v>3.5300433477610083E-2</v>
      </c>
      <c r="D49" s="6">
        <v>4.6408528610601728E-3</v>
      </c>
    </row>
    <row r="50" spans="1:4" x14ac:dyDescent="0.25">
      <c r="A50" s="1">
        <v>45737</v>
      </c>
      <c r="B50" s="13">
        <v>1.9289632955349155E-2</v>
      </c>
      <c r="C50" s="6">
        <v>6.4423988034039148E-3</v>
      </c>
      <c r="D50" s="6">
        <v>1.1361129784403443E-2</v>
      </c>
    </row>
    <row r="51" spans="1:4" x14ac:dyDescent="0.25">
      <c r="A51" s="1">
        <v>45736</v>
      </c>
      <c r="B51" s="13">
        <v>-5.3104890255818429E-3</v>
      </c>
      <c r="C51" s="6">
        <v>-3.021846648918817E-3</v>
      </c>
      <c r="D51" s="6">
        <v>-2.5301436057094781E-3</v>
      </c>
    </row>
    <row r="52" spans="1:4" x14ac:dyDescent="0.25">
      <c r="A52" s="1">
        <v>45735</v>
      </c>
      <c r="B52" s="13">
        <v>1.1917978094765389E-2</v>
      </c>
      <c r="C52" s="6">
        <v>1.4007850841290906E-2</v>
      </c>
      <c r="D52" s="6">
        <v>1.1149543768397812E-2</v>
      </c>
    </row>
    <row r="53" spans="1:4" x14ac:dyDescent="0.25">
      <c r="A53" s="1">
        <v>45734</v>
      </c>
      <c r="B53" s="13">
        <v>-6.1403084953978448E-3</v>
      </c>
      <c r="C53" s="6">
        <v>-1.503013676143918E-2</v>
      </c>
      <c r="D53" s="6">
        <v>-1.3416067172103214E-2</v>
      </c>
    </row>
    <row r="54" spans="1:4" x14ac:dyDescent="0.25">
      <c r="A54" s="1">
        <v>45733</v>
      </c>
      <c r="B54" s="13">
        <v>2.3860218576188547E-3</v>
      </c>
      <c r="C54" s="6">
        <v>-1.1227225554466057E-2</v>
      </c>
      <c r="D54" s="6">
        <v>3.6023982068814872E-4</v>
      </c>
    </row>
    <row r="55" spans="1:4" x14ac:dyDescent="0.25">
      <c r="A55" s="1">
        <v>45730</v>
      </c>
      <c r="B55" s="13">
        <v>1.8007434149081746E-2</v>
      </c>
      <c r="C55" s="6">
        <v>2.0723485609225777E-2</v>
      </c>
      <c r="D55" s="6">
        <v>2.5518437327532274E-2</v>
      </c>
    </row>
    <row r="56" spans="1:4" x14ac:dyDescent="0.25">
      <c r="A56" s="1">
        <v>45729</v>
      </c>
      <c r="B56" s="13">
        <v>-3.4222624379153584E-2</v>
      </c>
      <c r="C56" s="6">
        <v>-2.5460920132241296E-2</v>
      </c>
      <c r="D56" s="6">
        <v>-1.1810540938027794E-2</v>
      </c>
    </row>
    <row r="57" spans="1:4" x14ac:dyDescent="0.25">
      <c r="A57" s="1">
        <v>45728</v>
      </c>
      <c r="B57" s="13">
        <v>-1.7633274021539299E-2</v>
      </c>
      <c r="C57" s="6">
        <v>1.1631566355639908E-2</v>
      </c>
      <c r="D57" s="6">
        <v>7.3849390254533617E-3</v>
      </c>
    </row>
    <row r="58" spans="1:4" x14ac:dyDescent="0.25">
      <c r="A58" s="1">
        <v>45727</v>
      </c>
      <c r="B58" s="13">
        <v>-2.9623865022754978E-2</v>
      </c>
      <c r="C58" s="6">
        <v>1.0482544278221042E-2</v>
      </c>
      <c r="D58" s="6">
        <v>7.625458883061385E-4</v>
      </c>
    </row>
    <row r="59" spans="1:4" x14ac:dyDescent="0.25">
      <c r="A59" s="1">
        <v>45726</v>
      </c>
      <c r="B59" s="13">
        <v>-4.9694073639167571E-2</v>
      </c>
      <c r="C59" s="6">
        <v>-2.3922520229030231E-2</v>
      </c>
      <c r="D59" s="6">
        <v>-3.400588826385554E-2</v>
      </c>
    </row>
    <row r="60" spans="1:4" x14ac:dyDescent="0.25">
      <c r="A60" s="1">
        <v>45723</v>
      </c>
      <c r="B60" s="13">
        <v>1.5767611658897701E-2</v>
      </c>
      <c r="C60" s="6">
        <v>-7.2509381319679706E-3</v>
      </c>
      <c r="D60" s="6">
        <v>-9.0610592102421551E-3</v>
      </c>
    </row>
    <row r="61" spans="1:4" x14ac:dyDescent="0.25">
      <c r="A61" s="1">
        <v>45722</v>
      </c>
      <c r="B61" s="13">
        <v>-1.740718379554715E-3</v>
      </c>
      <c r="C61" s="6">
        <v>-3.7456097074698443E-2</v>
      </c>
      <c r="D61" s="6">
        <v>-1.035213716623464E-2</v>
      </c>
    </row>
    <row r="62" spans="1:4" x14ac:dyDescent="0.25">
      <c r="A62" s="1">
        <v>45721</v>
      </c>
      <c r="B62" s="13">
        <v>-8.0564806019855866E-4</v>
      </c>
      <c r="C62" s="6">
        <v>2.2128232088366378E-2</v>
      </c>
      <c r="D62" s="6">
        <v>3.1435031360360591E-2</v>
      </c>
    </row>
    <row r="63" spans="1:4" x14ac:dyDescent="0.25">
      <c r="A63" s="1">
        <v>45720</v>
      </c>
      <c r="B63" s="13">
        <v>-8.8615652893341244E-3</v>
      </c>
      <c r="C63" s="6">
        <v>-5.9684145666310442E-3</v>
      </c>
      <c r="D63" s="6">
        <v>3.0884056351513414E-4</v>
      </c>
    </row>
    <row r="64" spans="1:4" x14ac:dyDescent="0.25">
      <c r="A64" s="1">
        <v>45719</v>
      </c>
      <c r="B64" s="13">
        <v>-1.5879634323246551E-2</v>
      </c>
      <c r="C64" s="6">
        <v>-3.4798622604438667E-2</v>
      </c>
      <c r="D64" s="6">
        <v>-2.1643662002385777E-2</v>
      </c>
    </row>
    <row r="65" spans="1:4" x14ac:dyDescent="0.25">
      <c r="A65" s="1">
        <v>45716</v>
      </c>
      <c r="B65" s="13">
        <v>1.8951187029484631E-2</v>
      </c>
      <c r="C65" s="6">
        <v>1.6816699567788553E-2</v>
      </c>
      <c r="D65" s="6">
        <v>1.1298124030447871E-2</v>
      </c>
    </row>
    <row r="66" spans="1:4" x14ac:dyDescent="0.25">
      <c r="A66" s="1">
        <v>45715</v>
      </c>
      <c r="B66" s="13">
        <v>-1.2812636024009335E-2</v>
      </c>
      <c r="C66" s="6">
        <v>-2.6520734652080394E-2</v>
      </c>
      <c r="D66" s="6">
        <v>-1.8176351770294481E-2</v>
      </c>
    </row>
    <row r="67" spans="1:4" x14ac:dyDescent="0.25">
      <c r="A67" s="1">
        <v>45714</v>
      </c>
      <c r="B67" s="13">
        <v>-2.7412467370684025E-2</v>
      </c>
      <c r="C67" s="6">
        <v>7.2574355764967076E-3</v>
      </c>
      <c r="D67" s="6">
        <v>4.5886017600314973E-3</v>
      </c>
    </row>
    <row r="68" spans="1:4" x14ac:dyDescent="0.25">
      <c r="A68" s="1">
        <v>45713</v>
      </c>
      <c r="B68" s="13">
        <v>-2.4284615815310331E-4</v>
      </c>
      <c r="C68" s="6">
        <v>4.2302179193021692E-4</v>
      </c>
      <c r="D68" s="6">
        <v>-1.5214160528267129E-2</v>
      </c>
    </row>
    <row r="69" spans="1:4" x14ac:dyDescent="0.25">
      <c r="A69" s="1">
        <v>45712</v>
      </c>
      <c r="B69" s="13">
        <v>6.2925205093107527E-3</v>
      </c>
      <c r="C69" s="6">
        <v>-1.8030258524674245E-2</v>
      </c>
      <c r="D69" s="6">
        <v>-1.0366869909726645E-2</v>
      </c>
    </row>
    <row r="70" spans="1:4" x14ac:dyDescent="0.25">
      <c r="A70" s="1">
        <v>45709</v>
      </c>
      <c r="B70" s="13">
        <v>-1.1396476466492649E-3</v>
      </c>
      <c r="C70" s="6">
        <v>-2.8673515831262143E-2</v>
      </c>
      <c r="D70" s="6">
        <v>-1.9215963572431702E-2</v>
      </c>
    </row>
    <row r="71" spans="1:4" x14ac:dyDescent="0.25">
      <c r="A71" s="1">
        <v>45708</v>
      </c>
      <c r="B71" s="13">
        <v>3.9127826565687213E-3</v>
      </c>
      <c r="C71" s="6">
        <v>-1.6685221679343602E-2</v>
      </c>
      <c r="D71" s="6">
        <v>3.2735617150155796E-3</v>
      </c>
    </row>
    <row r="72" spans="1:4" x14ac:dyDescent="0.25">
      <c r="A72" s="1">
        <v>45707</v>
      </c>
      <c r="B72" s="13">
        <v>1.6348554750960618E-3</v>
      </c>
      <c r="C72" s="6">
        <v>-8.824567601914891E-5</v>
      </c>
      <c r="D72" s="6">
        <v>1.24454245210562E-2</v>
      </c>
    </row>
    <row r="73" spans="1:4" x14ac:dyDescent="0.25">
      <c r="A73" s="1">
        <v>45706</v>
      </c>
      <c r="B73" s="13">
        <v>-5.3162125283384893E-4</v>
      </c>
      <c r="C73" s="6">
        <v>-8.9166690089123157E-3</v>
      </c>
      <c r="D73" s="6">
        <v>2.9581842198776473E-3</v>
      </c>
    </row>
    <row r="74" spans="1:4" x14ac:dyDescent="0.25">
      <c r="A74" s="1">
        <v>45702</v>
      </c>
      <c r="B74" s="13">
        <v>1.2630534273072785E-2</v>
      </c>
      <c r="C74" s="6">
        <v>-7.3630656147912936E-3</v>
      </c>
      <c r="D74" s="6">
        <v>-5.15282530167358E-3</v>
      </c>
    </row>
    <row r="75" spans="1:4" x14ac:dyDescent="0.25">
      <c r="A75" s="1">
        <v>45701</v>
      </c>
      <c r="B75" s="13">
        <v>1.9482221545508639E-2</v>
      </c>
      <c r="C75" s="6">
        <v>6.2704320409103717E-3</v>
      </c>
      <c r="D75" s="6">
        <v>3.6604155172889801E-3</v>
      </c>
    </row>
    <row r="76" spans="1:4" x14ac:dyDescent="0.25">
      <c r="A76" s="1">
        <v>45700</v>
      </c>
      <c r="B76" s="13">
        <v>1.810524652359782E-2</v>
      </c>
      <c r="C76" s="6">
        <v>-1.6591599818817578E-2</v>
      </c>
      <c r="D76" s="6">
        <v>-5.8502506949169517E-3</v>
      </c>
    </row>
    <row r="77" spans="1:4" x14ac:dyDescent="0.25">
      <c r="A77" s="1">
        <v>45699</v>
      </c>
      <c r="B77" s="13">
        <v>2.1596859130101596E-2</v>
      </c>
      <c r="C77" s="6">
        <v>-1.631251703217151E-3</v>
      </c>
      <c r="D77" s="6">
        <v>-1.8939859484906557E-3</v>
      </c>
    </row>
    <row r="78" spans="1:4" x14ac:dyDescent="0.25">
      <c r="A78" s="1">
        <v>45698</v>
      </c>
      <c r="B78" s="13">
        <v>8.7858021493861051E-5</v>
      </c>
      <c r="C78" s="6">
        <v>1.7262320536553234E-2</v>
      </c>
      <c r="D78" s="6">
        <v>6.0099697912124102E-3</v>
      </c>
    </row>
    <row r="79" spans="1:4" x14ac:dyDescent="0.25">
      <c r="A79" s="1">
        <v>45695</v>
      </c>
      <c r="B79" s="13">
        <v>-2.4260710332889599E-2</v>
      </c>
      <c r="C79" s="6">
        <v>-4.137519081346349E-2</v>
      </c>
      <c r="D79" s="6">
        <v>-1.4705256691303348E-2</v>
      </c>
    </row>
    <row r="80" spans="1:4" x14ac:dyDescent="0.25">
      <c r="A80" s="1">
        <v>45694</v>
      </c>
      <c r="B80" s="13">
        <v>3.2210296482183117E-3</v>
      </c>
      <c r="C80" s="6">
        <v>1.1200117079536328E-2</v>
      </c>
      <c r="D80" s="6">
        <v>6.1029485899084931E-3</v>
      </c>
    </row>
    <row r="81" spans="1:4" x14ac:dyDescent="0.25">
      <c r="A81" s="1">
        <v>45693</v>
      </c>
      <c r="B81" s="13">
        <v>-1.4185314133143574E-3</v>
      </c>
      <c r="C81" s="6">
        <v>-2.4633744621397651E-2</v>
      </c>
      <c r="D81" s="6">
        <v>2.2285211364244705E-3</v>
      </c>
    </row>
    <row r="82" spans="1:4" x14ac:dyDescent="0.25">
      <c r="A82" s="1">
        <v>45692</v>
      </c>
      <c r="B82" s="13">
        <v>2.0790228215525564E-2</v>
      </c>
      <c r="C82" s="6">
        <v>1.935490468506991E-2</v>
      </c>
      <c r="D82" s="6">
        <v>3.5224562408462663E-3</v>
      </c>
    </row>
    <row r="83" spans="1:4" x14ac:dyDescent="0.25">
      <c r="A83" s="1">
        <v>45691</v>
      </c>
      <c r="B83" s="13">
        <v>-3.4442317383852845E-2</v>
      </c>
      <c r="C83" s="6">
        <v>-1.0945065289643418E-3</v>
      </c>
      <c r="D83" s="6">
        <v>-1.0024539745451297E-2</v>
      </c>
    </row>
    <row r="84" spans="1:4" x14ac:dyDescent="0.25">
      <c r="A84" s="1">
        <v>45688</v>
      </c>
      <c r="B84" s="13">
        <v>-6.714694035086833E-3</v>
      </c>
      <c r="C84" s="6">
        <v>1.2872806485156745E-2</v>
      </c>
      <c r="D84" s="6">
        <v>1.6866453868067421E-4</v>
      </c>
    </row>
    <row r="85" spans="1:4" x14ac:dyDescent="0.25">
      <c r="A85" s="1">
        <v>45687</v>
      </c>
      <c r="B85" s="13">
        <v>-7.4221957254156003E-3</v>
      </c>
      <c r="C85" s="6">
        <v>-1.0303031505945406E-2</v>
      </c>
      <c r="D85" s="6">
        <v>-6.3801786285843556E-2</v>
      </c>
    </row>
    <row r="86" spans="1:4" x14ac:dyDescent="0.25">
      <c r="A86" s="1">
        <v>45686</v>
      </c>
      <c r="B86" s="13">
        <v>4.6061804148975023E-3</v>
      </c>
      <c r="C86" s="6">
        <v>-4.5452710717284062E-3</v>
      </c>
      <c r="D86" s="6">
        <v>-1.0949712000212162E-2</v>
      </c>
    </row>
    <row r="87" spans="1:4" x14ac:dyDescent="0.25">
      <c r="A87" s="1">
        <v>45685</v>
      </c>
      <c r="B87" s="13">
        <v>3.5892086430602384E-2</v>
      </c>
      <c r="C87" s="6">
        <v>1.15295742625348E-2</v>
      </c>
      <c r="D87" s="6">
        <v>2.8671896910612688E-2</v>
      </c>
    </row>
    <row r="88" spans="1:4" x14ac:dyDescent="0.25">
      <c r="A88" s="1">
        <v>45684</v>
      </c>
      <c r="B88" s="13">
        <v>3.1285690523568978E-2</v>
      </c>
      <c r="C88" s="6">
        <v>2.4241405113305109E-3</v>
      </c>
      <c r="D88" s="6">
        <v>-2.1625663507153406E-2</v>
      </c>
    </row>
    <row r="89" spans="1:4" x14ac:dyDescent="0.25">
      <c r="A89" s="1">
        <v>45681</v>
      </c>
      <c r="B89" s="13">
        <v>-3.9423041829985839E-3</v>
      </c>
      <c r="C89" s="6">
        <v>-2.4241405113304931E-3</v>
      </c>
      <c r="D89" s="6">
        <v>-5.9499260591469177E-3</v>
      </c>
    </row>
    <row r="90" spans="1:4" x14ac:dyDescent="0.25">
      <c r="A90" s="1">
        <v>45680</v>
      </c>
      <c r="B90" s="13">
        <v>-7.5979355149053557E-4</v>
      </c>
      <c r="C90" s="6">
        <v>1.7430865540477031E-3</v>
      </c>
      <c r="D90" s="6">
        <v>1.142332498144708E-3</v>
      </c>
    </row>
    <row r="91" spans="1:4" x14ac:dyDescent="0.25">
      <c r="A91" s="1">
        <v>45679</v>
      </c>
      <c r="B91" s="13">
        <v>5.3307179338975266E-3</v>
      </c>
      <c r="C91" s="6">
        <v>1.8466555852769646E-2</v>
      </c>
      <c r="D91" s="6">
        <v>4.0476543960597577E-2</v>
      </c>
    </row>
    <row r="92" spans="1:4" x14ac:dyDescent="0.25">
      <c r="A92" s="1">
        <v>45678</v>
      </c>
      <c r="B92" s="13">
        <v>-3.2436231402883438E-2</v>
      </c>
      <c r="C92" s="6">
        <v>2.0892033278734474E-2</v>
      </c>
      <c r="D92" s="6">
        <v>-1.236108515119177E-3</v>
      </c>
    </row>
    <row r="93" spans="1:4" x14ac:dyDescent="0.25">
      <c r="A93" s="1">
        <v>45674</v>
      </c>
      <c r="B93" s="13">
        <v>7.5070184950648353E-3</v>
      </c>
      <c r="C93" s="6">
        <v>2.3646421966622699E-2</v>
      </c>
      <c r="D93" s="6">
        <v>1.0426401549097972E-2</v>
      </c>
    </row>
    <row r="94" spans="1:4" x14ac:dyDescent="0.25">
      <c r="A94" s="1">
        <v>45673</v>
      </c>
      <c r="B94" s="13">
        <v>-4.1238975826963314E-2</v>
      </c>
      <c r="C94" s="6">
        <v>-1.2116992465967626E-2</v>
      </c>
      <c r="D94" s="6">
        <v>-4.066336151107945E-3</v>
      </c>
    </row>
    <row r="95" spans="1:4" x14ac:dyDescent="0.25">
      <c r="A95" s="1">
        <v>45672</v>
      </c>
      <c r="B95" s="13">
        <v>1.9484857132124001E-2</v>
      </c>
      <c r="C95" s="6">
        <v>2.5346508894971788E-2</v>
      </c>
      <c r="D95" s="6">
        <v>2.5275104928999953E-2</v>
      </c>
    </row>
    <row r="96" spans="1:4" x14ac:dyDescent="0.25">
      <c r="A96" s="1">
        <v>45671</v>
      </c>
      <c r="B96" s="13">
        <v>-4.7896088825642048E-3</v>
      </c>
      <c r="C96" s="6">
        <v>-3.2093925122412274E-3</v>
      </c>
      <c r="D96" s="6">
        <v>-3.6500772941136213E-3</v>
      </c>
    </row>
    <row r="97" spans="1:4" x14ac:dyDescent="0.25">
      <c r="A97" s="1">
        <v>45670</v>
      </c>
      <c r="B97" s="13">
        <v>-1.0397971666903203E-2</v>
      </c>
      <c r="C97" s="6">
        <v>-2.1947882610141591E-3</v>
      </c>
      <c r="D97" s="6">
        <v>-4.209827539218081E-3</v>
      </c>
    </row>
    <row r="98" spans="1:4" x14ac:dyDescent="0.25">
      <c r="A98" s="1">
        <v>45667</v>
      </c>
      <c r="B98" s="13">
        <v>-2.4399083362794845E-2</v>
      </c>
      <c r="C98" s="6">
        <v>-1.4465076393119836E-2</v>
      </c>
      <c r="D98" s="6">
        <v>-1.3301757460344052E-2</v>
      </c>
    </row>
    <row r="99" spans="1:4" x14ac:dyDescent="0.25">
      <c r="A99" s="1">
        <v>45665</v>
      </c>
      <c r="B99" s="13">
        <v>2.0209942743203797E-3</v>
      </c>
      <c r="C99" s="6">
        <v>9.0041419113513752E-5</v>
      </c>
      <c r="D99" s="6">
        <v>5.1716313770938417E-3</v>
      </c>
    </row>
    <row r="100" spans="1:4" x14ac:dyDescent="0.25">
      <c r="A100" s="1">
        <v>45664</v>
      </c>
      <c r="B100" s="13">
        <v>-1.1453092086491822E-2</v>
      </c>
      <c r="C100" s="6">
        <v>-2.4460883367675646E-2</v>
      </c>
      <c r="D100" s="6">
        <v>-1.2890959721518212E-2</v>
      </c>
    </row>
    <row r="101" spans="1:4" x14ac:dyDescent="0.25">
      <c r="A101" s="1">
        <v>45663</v>
      </c>
      <c r="B101" s="13">
        <v>6.7163820337442027E-3</v>
      </c>
      <c r="C101" s="6">
        <v>1.5139731407784835E-2</v>
      </c>
      <c r="D101" s="6">
        <v>1.057340677577758E-2</v>
      </c>
    </row>
    <row r="102" spans="1:4" x14ac:dyDescent="0.25">
      <c r="A102" s="1">
        <v>45660</v>
      </c>
      <c r="B102" s="13">
        <v>-2.0114536450788353E-3</v>
      </c>
      <c r="C102" s="6">
        <v>1.7866859924863424E-2</v>
      </c>
      <c r="D102" s="6">
        <v>1.1331229526454522E-2</v>
      </c>
    </row>
    <row r="103" spans="1:4" x14ac:dyDescent="0.25">
      <c r="A103" s="1">
        <v>45659</v>
      </c>
      <c r="B103" s="13">
        <v>-2.6586226084739983E-2</v>
      </c>
      <c r="C103" s="6">
        <v>3.7760787344755151E-3</v>
      </c>
      <c r="D103" s="6">
        <v>-6.9517468800784493E-3</v>
      </c>
    </row>
    <row r="104" spans="1:4" x14ac:dyDescent="0.25">
      <c r="A104" s="1">
        <v>45657</v>
      </c>
      <c r="B104" s="13">
        <v>-7.0829152900175382E-3</v>
      </c>
      <c r="C104" s="6">
        <v>-8.6682791060346213E-3</v>
      </c>
      <c r="D104" s="6">
        <v>-7.8693114611669106E-3</v>
      </c>
    </row>
    <row r="105" spans="1:4" x14ac:dyDescent="0.25">
      <c r="A105" s="1">
        <v>45656</v>
      </c>
      <c r="B105" s="13">
        <v>-1.3352174576538492E-2</v>
      </c>
      <c r="C105" s="6">
        <v>-1.1010110097960732E-2</v>
      </c>
      <c r="D105" s="6">
        <v>-1.3327918947873099E-2</v>
      </c>
    </row>
    <row r="106" spans="1:4" x14ac:dyDescent="0.25">
      <c r="A106" s="1">
        <v>45653</v>
      </c>
      <c r="B106" s="13">
        <v>-1.3330680688083499E-2</v>
      </c>
      <c r="C106" s="6">
        <v>-1.4640900388995468E-2</v>
      </c>
      <c r="D106" s="6">
        <v>-1.7453012547246734E-2</v>
      </c>
    </row>
    <row r="107" spans="1:4" x14ac:dyDescent="0.25">
      <c r="A107" s="1">
        <v>45652</v>
      </c>
      <c r="B107" s="13">
        <v>3.1708003828989626E-3</v>
      </c>
      <c r="C107" s="6">
        <v>-8.7700627887910398E-3</v>
      </c>
      <c r="D107" s="6">
        <v>-2.780818713948305E-3</v>
      </c>
    </row>
    <row r="108" spans="1:4" x14ac:dyDescent="0.25">
      <c r="A108" s="1">
        <v>45650</v>
      </c>
      <c r="B108" s="13">
        <v>1.1412669882966294E-2</v>
      </c>
      <c r="C108" s="6">
        <v>1.7573287010900208E-2</v>
      </c>
      <c r="D108" s="6">
        <v>9.3302604638468636E-3</v>
      </c>
    </row>
    <row r="109" spans="1:4" x14ac:dyDescent="0.25">
      <c r="A109" s="1">
        <v>45649</v>
      </c>
      <c r="B109" s="13">
        <v>3.0602660418225774E-3</v>
      </c>
      <c r="C109" s="6">
        <v>6.2224989785008612E-4</v>
      </c>
      <c r="D109" s="6">
        <v>-3.0968654675452034E-3</v>
      </c>
    </row>
    <row r="110" spans="1:4" x14ac:dyDescent="0.25">
      <c r="A110" s="1">
        <v>45646</v>
      </c>
      <c r="B110" s="13">
        <v>1.8640977623199214E-2</v>
      </c>
      <c r="C110" s="6">
        <v>7.2734083840718979E-3</v>
      </c>
      <c r="D110" s="6">
        <v>-9.8439850903452616E-4</v>
      </c>
    </row>
    <row r="111" spans="1:4" x14ac:dyDescent="0.25">
      <c r="A111" s="1">
        <v>45645</v>
      </c>
      <c r="B111" s="13">
        <v>6.9902261174959015E-3</v>
      </c>
      <c r="C111" s="6">
        <v>1.2482981318446182E-2</v>
      </c>
      <c r="D111" s="6">
        <v>-8.2340298790001861E-4</v>
      </c>
    </row>
    <row r="112" spans="1:4" x14ac:dyDescent="0.25">
      <c r="A112" s="1">
        <v>45644</v>
      </c>
      <c r="B112" s="13">
        <v>-2.1654585708258262E-2</v>
      </c>
      <c r="C112" s="6">
        <v>-4.7078456712751592E-2</v>
      </c>
      <c r="D112" s="6">
        <v>-3.8284655330873545E-2</v>
      </c>
    </row>
    <row r="113" spans="1:4" x14ac:dyDescent="0.25">
      <c r="A113" s="1">
        <v>45643</v>
      </c>
      <c r="B113" s="13">
        <v>9.6726354705936723E-3</v>
      </c>
      <c r="C113" s="6">
        <v>-7.67112880902857E-3</v>
      </c>
      <c r="D113" s="6">
        <v>6.3352124031293821E-3</v>
      </c>
    </row>
    <row r="114" spans="1:4" x14ac:dyDescent="0.25">
      <c r="A114" s="1">
        <v>45642</v>
      </c>
      <c r="B114" s="13">
        <v>1.1659486612797755E-2</v>
      </c>
      <c r="C114" s="6">
        <v>2.3763580486964548E-2</v>
      </c>
      <c r="D114" s="6">
        <v>9.6122494321048465E-3</v>
      </c>
    </row>
    <row r="115" spans="1:4" x14ac:dyDescent="0.25">
      <c r="A115" s="1">
        <v>45639</v>
      </c>
      <c r="B115" s="13">
        <v>6.8535953820605803E-4</v>
      </c>
      <c r="C115" s="6">
        <v>-6.6165918493073725E-3</v>
      </c>
      <c r="D115" s="6">
        <v>-5.106887541648961E-3</v>
      </c>
    </row>
    <row r="116" spans="1:4" x14ac:dyDescent="0.25">
      <c r="A116" s="1">
        <v>45638</v>
      </c>
      <c r="B116" s="13">
        <v>5.9460181251939897E-3</v>
      </c>
      <c r="C116" s="6">
        <v>-5.6181146399125149E-3</v>
      </c>
      <c r="D116" s="6">
        <v>1.2687108707523317E-3</v>
      </c>
    </row>
    <row r="117" spans="1:4" x14ac:dyDescent="0.25">
      <c r="A117" s="1">
        <v>45637</v>
      </c>
      <c r="B117" s="13">
        <v>-5.1794717822105452E-3</v>
      </c>
      <c r="C117" s="6">
        <v>2.2930941063916892E-2</v>
      </c>
      <c r="D117" s="6">
        <v>1.2686202056882959E-2</v>
      </c>
    </row>
    <row r="118" spans="1:4" x14ac:dyDescent="0.25">
      <c r="A118" s="1">
        <v>45636</v>
      </c>
      <c r="B118" s="13">
        <v>4.1252181771443009E-3</v>
      </c>
      <c r="C118" s="6">
        <v>-4.6549859066235526E-3</v>
      </c>
      <c r="D118" s="6">
        <v>-6.0493803415409345E-3</v>
      </c>
    </row>
    <row r="119" spans="1:4" x14ac:dyDescent="0.25">
      <c r="A119" s="1">
        <v>45635</v>
      </c>
      <c r="B119" s="13">
        <v>1.5972888051357558E-2</v>
      </c>
      <c r="C119" s="6">
        <v>-4.1490172513090158E-3</v>
      </c>
      <c r="D119" s="6">
        <v>5.5081693688085664E-3</v>
      </c>
    </row>
    <row r="120" spans="1:4" x14ac:dyDescent="0.25">
      <c r="A120" s="1">
        <v>45632</v>
      </c>
      <c r="B120" s="13">
        <v>-8.2324858522934052E-4</v>
      </c>
      <c r="C120" s="6">
        <v>2.8957740788585033E-2</v>
      </c>
      <c r="D120" s="6">
        <v>2.1440105708975103E-3</v>
      </c>
    </row>
    <row r="121" spans="1:4" x14ac:dyDescent="0.25">
      <c r="A121" s="1">
        <v>45631</v>
      </c>
      <c r="B121" s="13">
        <v>1.2344409027086238E-4</v>
      </c>
      <c r="C121" s="6">
        <v>1.089568801361581E-2</v>
      </c>
      <c r="D121" s="6">
        <v>1.1817782189859459E-2</v>
      </c>
    </row>
    <row r="122" spans="1:4" x14ac:dyDescent="0.25">
      <c r="A122" s="1">
        <v>45630</v>
      </c>
      <c r="B122" s="13">
        <v>1.4825189059665656E-3</v>
      </c>
      <c r="C122" s="6">
        <v>2.1872975810074226E-2</v>
      </c>
      <c r="D122" s="6">
        <v>1.432181233961893E-2</v>
      </c>
    </row>
    <row r="123" spans="1:4" x14ac:dyDescent="0.25">
      <c r="A123" s="1">
        <v>45629</v>
      </c>
      <c r="B123" s="13">
        <v>1.269094670795666E-2</v>
      </c>
      <c r="C123" s="6">
        <v>1.287298219854281E-2</v>
      </c>
      <c r="D123" s="6">
        <v>5.103342800221258E-4</v>
      </c>
    </row>
    <row r="124" spans="1:4" x14ac:dyDescent="0.25">
      <c r="A124" s="1">
        <v>45628</v>
      </c>
      <c r="B124" s="13" t="e">
        <v>#DIV/0!</v>
      </c>
      <c r="C124" s="6" t="e">
        <v>#DIV/0!</v>
      </c>
      <c r="D124" s="6" t="e">
        <v>#DIV/0!</v>
      </c>
    </row>
  </sheetData>
  <mergeCells count="3">
    <mergeCell ref="F1:H1"/>
    <mergeCell ref="L1:N1"/>
    <mergeCell ref="P1:R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topLeftCell="H1" workbookViewId="0">
      <selection activeCell="Q4" sqref="Q4"/>
    </sheetView>
  </sheetViews>
  <sheetFormatPr defaultRowHeight="15" x14ac:dyDescent="0.25"/>
  <cols>
    <col min="1" max="1" width="10.7109375" bestFit="1" customWidth="1"/>
    <col min="2" max="4" width="12.7109375" bestFit="1" customWidth="1"/>
    <col min="9" max="9" width="17.7109375" bestFit="1" customWidth="1"/>
  </cols>
  <sheetData>
    <row r="1" spans="1:18" ht="15.75" thickBot="1" x14ac:dyDescent="0.3">
      <c r="A1" t="s">
        <v>0</v>
      </c>
      <c r="B1" t="s">
        <v>6</v>
      </c>
      <c r="C1" t="s">
        <v>7</v>
      </c>
      <c r="D1" t="s">
        <v>8</v>
      </c>
      <c r="J1" s="19" t="s">
        <v>16</v>
      </c>
      <c r="K1" s="19"/>
      <c r="L1" s="19"/>
      <c r="M1" s="19"/>
    </row>
    <row r="2" spans="1:18" x14ac:dyDescent="0.25">
      <c r="A2" s="1">
        <v>45807</v>
      </c>
      <c r="B2">
        <v>4.4910255124638023E-3</v>
      </c>
      <c r="C2">
        <v>-3.36003822242771E-3</v>
      </c>
      <c r="D2">
        <v>3.6559929301866012E-3</v>
      </c>
      <c r="J2" s="18"/>
      <c r="K2" s="18" t="s">
        <v>6</v>
      </c>
      <c r="L2" s="18" t="s">
        <v>7</v>
      </c>
      <c r="M2" s="18" t="s">
        <v>8</v>
      </c>
      <c r="P2" s="15" t="s">
        <v>15</v>
      </c>
      <c r="Q2" s="15"/>
      <c r="R2" s="15" t="s">
        <v>19</v>
      </c>
    </row>
    <row r="3" spans="1:18" x14ac:dyDescent="0.25">
      <c r="A3" s="1">
        <v>45806</v>
      </c>
      <c r="B3">
        <v>-2.3478293373554809E-3</v>
      </c>
      <c r="C3">
        <v>4.7756048073780916E-3</v>
      </c>
      <c r="D3">
        <v>2.8819722143877146E-3</v>
      </c>
      <c r="J3" s="16" t="s">
        <v>6</v>
      </c>
      <c r="K3" s="16">
        <f>VARP('Q3 and Q4'!$B$2:$B$123)</f>
        <v>6.4333602989095657E-4</v>
      </c>
      <c r="L3" s="16"/>
      <c r="M3" s="16"/>
      <c r="P3" s="16" t="s">
        <v>6</v>
      </c>
      <c r="Q3" s="11">
        <v>0.73</v>
      </c>
      <c r="R3" s="11">
        <f>SUM(Q3:Q5)</f>
        <v>1</v>
      </c>
    </row>
    <row r="4" spans="1:18" x14ac:dyDescent="0.25">
      <c r="A4" s="1">
        <v>45805</v>
      </c>
      <c r="B4">
        <v>1.0483489465745394E-3</v>
      </c>
      <c r="C4">
        <v>-6.3300596040139837E-3</v>
      </c>
      <c r="D4">
        <v>-7.254538651160704E-3</v>
      </c>
      <c r="J4" s="16" t="s">
        <v>7</v>
      </c>
      <c r="K4" s="16">
        <v>4.3203845618704033E-4</v>
      </c>
      <c r="L4" s="16">
        <f>VARP('Q3 and Q4'!$C$2:$C$123)</f>
        <v>5.8352488352453075E-4</v>
      </c>
      <c r="M4" s="16"/>
      <c r="P4" s="16" t="s">
        <v>7</v>
      </c>
      <c r="Q4" s="11">
        <v>0.17</v>
      </c>
      <c r="R4">
        <v>0</v>
      </c>
    </row>
    <row r="5" spans="1:18" ht="15.75" thickBot="1" x14ac:dyDescent="0.3">
      <c r="A5" s="1">
        <v>45804</v>
      </c>
      <c r="B5">
        <v>2.4983599431202347E-2</v>
      </c>
      <c r="C5">
        <v>2.4718095877886762E-2</v>
      </c>
      <c r="D5">
        <v>2.3077862821184108E-2</v>
      </c>
      <c r="J5" s="17" t="s">
        <v>8</v>
      </c>
      <c r="K5" s="17">
        <v>2.9578630137064483E-4</v>
      </c>
      <c r="L5" s="17">
        <v>3.4485522061927353E-4</v>
      </c>
      <c r="M5" s="17">
        <f>VARP('Q3 and Q4'!$D$2:$D$123)</f>
        <v>3.5409903167579336E-4</v>
      </c>
      <c r="P5" s="17" t="s">
        <v>8</v>
      </c>
      <c r="Q5" s="11">
        <v>0.1</v>
      </c>
      <c r="R5">
        <v>0</v>
      </c>
    </row>
    <row r="6" spans="1:18" x14ac:dyDescent="0.25">
      <c r="A6" s="1">
        <v>45800</v>
      </c>
      <c r="B6">
        <v>-3.0711134574654807E-2</v>
      </c>
      <c r="C6">
        <v>-1.0443313008678411E-2</v>
      </c>
      <c r="D6">
        <v>-1.0342176510575202E-2</v>
      </c>
    </row>
    <row r="7" spans="1:18" ht="15.75" thickBot="1" x14ac:dyDescent="0.3">
      <c r="A7" s="1">
        <v>45799</v>
      </c>
      <c r="B7">
        <v>-3.6187919030965495E-3</v>
      </c>
      <c r="C7">
        <v>9.7967237444015667E-3</v>
      </c>
      <c r="D7">
        <v>5.0472319879030173E-3</v>
      </c>
      <c r="P7" s="16"/>
      <c r="Q7" s="16"/>
      <c r="R7" s="17"/>
    </row>
    <row r="8" spans="1:18" x14ac:dyDescent="0.25">
      <c r="A8" s="1">
        <v>45798</v>
      </c>
      <c r="B8">
        <v>-2.3329093219500632E-2</v>
      </c>
      <c r="C8">
        <v>-1.4561327399057002E-2</v>
      </c>
      <c r="D8">
        <v>-1.2297846975223624E-2</v>
      </c>
    </row>
    <row r="9" spans="1:18" x14ac:dyDescent="0.25">
      <c r="A9" s="1">
        <v>45797</v>
      </c>
      <c r="B9">
        <v>-9.2388300304947473E-3</v>
      </c>
      <c r="C9">
        <v>-1.0189494103115218E-2</v>
      </c>
      <c r="D9">
        <v>-1.5266512604802495E-3</v>
      </c>
    </row>
    <row r="10" spans="1:18" x14ac:dyDescent="0.25">
      <c r="A10" s="1">
        <v>45796</v>
      </c>
      <c r="B10">
        <v>-1.1808536414863721E-2</v>
      </c>
      <c r="C10">
        <v>2.7686720782676218E-3</v>
      </c>
      <c r="D10">
        <v>1.0075210618417079E-2</v>
      </c>
      <c r="I10" t="s">
        <v>17</v>
      </c>
      <c r="J10">
        <f>MMULT(K5:M5,Q3:Q5)</f>
        <v>3.0995929067342652E-4</v>
      </c>
      <c r="K10">
        <f>J10</f>
        <v>3.0995929067342652E-4</v>
      </c>
    </row>
    <row r="11" spans="1:18" x14ac:dyDescent="0.25">
      <c r="A11" s="1">
        <v>45793</v>
      </c>
      <c r="B11">
        <v>-8.9896152348143657E-4</v>
      </c>
      <c r="C11">
        <v>2.0449904877276478E-3</v>
      </c>
      <c r="D11">
        <v>2.5126748948330183E-3</v>
      </c>
      <c r="I11" t="s">
        <v>18</v>
      </c>
      <c r="J11">
        <f>SQRT(J10)</f>
        <v>1.7605660756513132E-2</v>
      </c>
    </row>
    <row r="12" spans="1:18" x14ac:dyDescent="0.25">
      <c r="A12" s="1">
        <v>45792</v>
      </c>
      <c r="B12">
        <v>-4.1531042752048983E-3</v>
      </c>
      <c r="C12">
        <v>-2.4458395074943119E-2</v>
      </c>
      <c r="D12">
        <v>4.1939365122980522E-4</v>
      </c>
    </row>
    <row r="13" spans="1:18" x14ac:dyDescent="0.25">
      <c r="A13" s="1">
        <v>45791</v>
      </c>
      <c r="B13">
        <v>-2.8218050046047607E-3</v>
      </c>
      <c r="C13">
        <v>-5.3128534436879642E-3</v>
      </c>
      <c r="D13">
        <v>8.4250232291931838E-3</v>
      </c>
    </row>
    <row r="14" spans="1:18" x14ac:dyDescent="0.25">
      <c r="A14" s="1">
        <v>45790</v>
      </c>
      <c r="B14">
        <v>1.0101095986503919E-2</v>
      </c>
      <c r="C14">
        <v>1.2999873558457381E-2</v>
      </c>
      <c r="D14">
        <v>-2.6714158662880427E-4</v>
      </c>
    </row>
    <row r="15" spans="1:18" x14ac:dyDescent="0.25">
      <c r="A15" s="1">
        <v>45789</v>
      </c>
      <c r="B15">
        <v>5.9922155002815725E-2</v>
      </c>
      <c r="C15">
        <v>7.7609257317819064E-2</v>
      </c>
      <c r="D15">
        <v>2.3717595041516697E-2</v>
      </c>
    </row>
    <row r="16" spans="1:18" x14ac:dyDescent="0.25">
      <c r="A16" s="1">
        <v>45786</v>
      </c>
      <c r="B16">
        <v>5.2522720610924155E-3</v>
      </c>
      <c r="C16">
        <v>5.0890695074712281E-3</v>
      </c>
      <c r="D16">
        <v>1.2772267673115025E-3</v>
      </c>
    </row>
    <row r="17" spans="1:4" x14ac:dyDescent="0.25">
      <c r="A17" s="1">
        <v>45785</v>
      </c>
      <c r="B17">
        <v>6.298593485377273E-3</v>
      </c>
      <c r="C17">
        <v>1.7700506771993588E-2</v>
      </c>
      <c r="D17">
        <v>1.1061247347841878E-2</v>
      </c>
    </row>
    <row r="18" spans="1:4" x14ac:dyDescent="0.25">
      <c r="A18" s="1">
        <v>45784</v>
      </c>
      <c r="B18">
        <v>-1.1450120029559962E-2</v>
      </c>
      <c r="C18">
        <v>1.9801567469493214E-2</v>
      </c>
      <c r="D18">
        <v>9.2308402438027751E-5</v>
      </c>
    </row>
    <row r="19" spans="1:4" x14ac:dyDescent="0.25">
      <c r="A19" s="1">
        <v>45783</v>
      </c>
      <c r="B19">
        <v>-1.9124313830772783E-3</v>
      </c>
      <c r="C19">
        <v>-7.2167482537563053E-3</v>
      </c>
      <c r="D19">
        <v>-6.5786684335278952E-3</v>
      </c>
    </row>
    <row r="20" spans="1:4" x14ac:dyDescent="0.25">
      <c r="A20" s="1">
        <v>45782</v>
      </c>
      <c r="B20">
        <v>-3.19639323274125E-2</v>
      </c>
      <c r="C20">
        <v>-1.929217753676896E-2</v>
      </c>
      <c r="D20">
        <v>2.0425734337741314E-3</v>
      </c>
    </row>
    <row r="21" spans="1:4" x14ac:dyDescent="0.25">
      <c r="A21" s="1">
        <v>45779</v>
      </c>
      <c r="B21">
        <v>-3.8077545329833914E-2</v>
      </c>
      <c r="C21">
        <v>-1.1573466492535804E-3</v>
      </c>
      <c r="D21">
        <v>2.2959599411533093E-2</v>
      </c>
    </row>
    <row r="22" spans="1:4" x14ac:dyDescent="0.25">
      <c r="A22" s="1">
        <v>45778</v>
      </c>
      <c r="B22">
        <v>3.8513973679298731E-3</v>
      </c>
      <c r="C22">
        <v>3.0860385000294789E-2</v>
      </c>
      <c r="D22">
        <v>7.3486126553848397E-2</v>
      </c>
    </row>
    <row r="23" spans="1:4" x14ac:dyDescent="0.25">
      <c r="A23" s="1">
        <v>45777</v>
      </c>
      <c r="B23">
        <v>6.0890891684208118E-3</v>
      </c>
      <c r="C23">
        <v>-1.5976241476579285E-2</v>
      </c>
      <c r="D23">
        <v>3.0913492248099282E-3</v>
      </c>
    </row>
    <row r="24" spans="1:4" x14ac:dyDescent="0.25">
      <c r="A24" s="1">
        <v>45776</v>
      </c>
      <c r="B24">
        <v>5.0789239354215587E-3</v>
      </c>
      <c r="C24">
        <v>-1.6529370048887133E-3</v>
      </c>
      <c r="D24">
        <v>7.3357435434040783E-3</v>
      </c>
    </row>
    <row r="25" spans="1:4" x14ac:dyDescent="0.25">
      <c r="A25" s="1">
        <v>45775</v>
      </c>
      <c r="B25">
        <v>4.1009069917952523E-3</v>
      </c>
      <c r="C25">
        <v>-6.8491600144831161E-3</v>
      </c>
      <c r="D25">
        <v>-1.7624300547992623E-3</v>
      </c>
    </row>
    <row r="26" spans="1:4" x14ac:dyDescent="0.25">
      <c r="A26" s="1">
        <v>45772</v>
      </c>
      <c r="B26">
        <v>4.3577226867250411E-3</v>
      </c>
      <c r="C26">
        <v>1.3048410308228734E-2</v>
      </c>
      <c r="D26">
        <v>1.1679526978167121E-2</v>
      </c>
    </row>
    <row r="27" spans="1:4" x14ac:dyDescent="0.25">
      <c r="A27" s="1">
        <v>45771</v>
      </c>
      <c r="B27">
        <v>1.8258492064582833E-2</v>
      </c>
      <c r="C27">
        <v>3.2361052315832299E-2</v>
      </c>
      <c r="D27">
        <v>3.3901551675681416E-2</v>
      </c>
    </row>
    <row r="28" spans="1:4" x14ac:dyDescent="0.25">
      <c r="A28" s="1">
        <v>45770</v>
      </c>
      <c r="B28">
        <v>2.4040332702537383E-2</v>
      </c>
      <c r="C28">
        <v>4.1953124963229768E-2</v>
      </c>
      <c r="D28">
        <v>2.0426770322138518E-2</v>
      </c>
    </row>
    <row r="29" spans="1:4" x14ac:dyDescent="0.25">
      <c r="A29" s="1">
        <v>45769</v>
      </c>
      <c r="B29">
        <v>3.3497659809647508E-2</v>
      </c>
      <c r="C29">
        <v>3.4423369445657499E-2</v>
      </c>
      <c r="D29">
        <v>2.1214670049209856E-2</v>
      </c>
    </row>
    <row r="30" spans="1:4" x14ac:dyDescent="0.25">
      <c r="A30" s="1">
        <v>45768</v>
      </c>
      <c r="B30">
        <v>-1.9583339736215177E-2</v>
      </c>
      <c r="C30">
        <v>-3.1126567824600306E-2</v>
      </c>
      <c r="D30">
        <v>-2.3828338839030391E-2</v>
      </c>
    </row>
    <row r="31" spans="1:4" x14ac:dyDescent="0.25">
      <c r="A31" s="1">
        <v>45764</v>
      </c>
      <c r="B31">
        <v>1.385325669086682E-2</v>
      </c>
      <c r="C31">
        <v>-9.9153403565259961E-3</v>
      </c>
      <c r="D31">
        <v>-1.0359983921511193E-2</v>
      </c>
    </row>
    <row r="32" spans="1:4" x14ac:dyDescent="0.25">
      <c r="A32" s="1">
        <v>45763</v>
      </c>
      <c r="B32">
        <v>-3.9711582595827098E-2</v>
      </c>
      <c r="C32">
        <v>-2.9726420275521061E-2</v>
      </c>
      <c r="D32">
        <v>-3.7292725613748225E-2</v>
      </c>
    </row>
    <row r="33" spans="1:4" x14ac:dyDescent="0.25">
      <c r="A33" s="1">
        <v>45762</v>
      </c>
      <c r="B33">
        <v>-1.8781204551920384E-3</v>
      </c>
      <c r="C33">
        <v>-1.3989335435936291E-2</v>
      </c>
      <c r="D33">
        <v>-5.3778861159995183E-3</v>
      </c>
    </row>
    <row r="34" spans="1:4" x14ac:dyDescent="0.25">
      <c r="A34" s="1">
        <v>45761</v>
      </c>
      <c r="B34">
        <v>2.1814327465264516E-2</v>
      </c>
      <c r="C34">
        <v>-1.4987064897772767E-2</v>
      </c>
      <c r="D34">
        <v>-1.6489324324636817E-3</v>
      </c>
    </row>
    <row r="35" spans="1:4" x14ac:dyDescent="0.25">
      <c r="A35" s="1">
        <v>45758</v>
      </c>
      <c r="B35">
        <v>3.9792160778898779E-2</v>
      </c>
      <c r="C35">
        <v>1.994111257043962E-2</v>
      </c>
      <c r="D35">
        <v>1.8446872786182199E-2</v>
      </c>
    </row>
    <row r="36" spans="1:4" x14ac:dyDescent="0.25">
      <c r="A36" s="1">
        <v>45757</v>
      </c>
      <c r="B36">
        <v>-4.3318612796154309E-2</v>
      </c>
      <c r="C36">
        <v>-5.308508845231278E-2</v>
      </c>
      <c r="D36">
        <v>-2.3684772146975341E-2</v>
      </c>
    </row>
    <row r="37" spans="1:4" x14ac:dyDescent="0.25">
      <c r="A37" s="1">
        <v>45756</v>
      </c>
      <c r="B37">
        <v>0.14261741087192081</v>
      </c>
      <c r="C37">
        <v>0.11312357813778856</v>
      </c>
      <c r="D37">
        <v>9.6524776638358664E-2</v>
      </c>
    </row>
    <row r="38" spans="1:4" x14ac:dyDescent="0.25">
      <c r="A38" s="1">
        <v>45755</v>
      </c>
      <c r="B38">
        <v>-5.1101882959704026E-2</v>
      </c>
      <c r="C38">
        <v>-2.6597312519265739E-2</v>
      </c>
      <c r="D38">
        <v>-9.2642643448515635E-3</v>
      </c>
    </row>
    <row r="39" spans="1:4" x14ac:dyDescent="0.25">
      <c r="A39" s="1">
        <v>45754</v>
      </c>
      <c r="B39">
        <v>-3.7425955653188146E-2</v>
      </c>
      <c r="C39">
        <v>2.4607029125044699E-2</v>
      </c>
      <c r="D39">
        <v>-5.5176397472896594E-3</v>
      </c>
    </row>
    <row r="40" spans="1:4" x14ac:dyDescent="0.25">
      <c r="A40" s="1">
        <v>45751</v>
      </c>
      <c r="B40">
        <v>-7.5680302500250957E-2</v>
      </c>
      <c r="C40">
        <v>-4.2420715883952138E-2</v>
      </c>
      <c r="D40">
        <v>-3.6213794122753933E-2</v>
      </c>
    </row>
    <row r="41" spans="1:4" x14ac:dyDescent="0.25">
      <c r="A41" s="1">
        <v>45750</v>
      </c>
      <c r="B41">
        <v>-9.7013357916483689E-2</v>
      </c>
      <c r="C41">
        <v>-9.4081405950571725E-2</v>
      </c>
      <c r="D41">
        <v>-2.3913751277569985E-2</v>
      </c>
    </row>
    <row r="42" spans="1:4" x14ac:dyDescent="0.25">
      <c r="A42" s="1">
        <v>45749</v>
      </c>
      <c r="B42">
        <v>3.1314331753118378E-3</v>
      </c>
      <c r="C42">
        <v>1.9785281392848002E-2</v>
      </c>
      <c r="D42">
        <v>-1.308335406730681E-4</v>
      </c>
    </row>
    <row r="43" spans="1:4" x14ac:dyDescent="0.25">
      <c r="A43" s="1">
        <v>45748</v>
      </c>
      <c r="B43">
        <v>4.7606305665627204E-3</v>
      </c>
      <c r="C43">
        <v>9.9888391660247437E-3</v>
      </c>
      <c r="D43">
        <v>1.7952381606929239E-2</v>
      </c>
    </row>
    <row r="44" spans="1:4" x14ac:dyDescent="0.25">
      <c r="A44" s="1">
        <v>45747</v>
      </c>
      <c r="B44">
        <v>1.9226554118956955E-2</v>
      </c>
      <c r="C44">
        <v>-1.2846800528305018E-2</v>
      </c>
      <c r="D44">
        <v>-9.0428757668499331E-3</v>
      </c>
    </row>
    <row r="45" spans="1:4" x14ac:dyDescent="0.25">
      <c r="A45" s="1">
        <v>45744</v>
      </c>
      <c r="B45">
        <v>-2.693994273640031E-2</v>
      </c>
      <c r="C45">
        <v>-4.3855992520444587E-2</v>
      </c>
      <c r="D45">
        <v>-3.0624452542713034E-2</v>
      </c>
    </row>
    <row r="46" spans="1:4" x14ac:dyDescent="0.25">
      <c r="A46" s="1">
        <v>45743</v>
      </c>
      <c r="B46">
        <v>1.041816419239041E-2</v>
      </c>
      <c r="C46">
        <v>1.1428856619308571E-3</v>
      </c>
      <c r="D46">
        <v>1.5630007665987881E-3</v>
      </c>
    </row>
    <row r="47" spans="1:4" x14ac:dyDescent="0.25">
      <c r="A47" s="1">
        <v>45742</v>
      </c>
      <c r="B47">
        <v>-9.9713366603807335E-3</v>
      </c>
      <c r="C47">
        <v>-2.2515944799253208E-2</v>
      </c>
      <c r="D47">
        <v>-1.3220933088235803E-2</v>
      </c>
    </row>
    <row r="48" spans="1:4" x14ac:dyDescent="0.25">
      <c r="A48" s="1">
        <v>45741</v>
      </c>
      <c r="B48">
        <v>1.3589122001844327E-2</v>
      </c>
      <c r="C48">
        <v>1.1981462254762397E-2</v>
      </c>
      <c r="D48">
        <v>5.2775926820471525E-3</v>
      </c>
    </row>
    <row r="49" spans="1:4" x14ac:dyDescent="0.25">
      <c r="A49" s="1">
        <v>45740</v>
      </c>
      <c r="B49">
        <v>1.1207406602134005E-2</v>
      </c>
      <c r="C49">
        <v>3.5300433477610083E-2</v>
      </c>
      <c r="D49">
        <v>4.6408528610601728E-3</v>
      </c>
    </row>
    <row r="50" spans="1:4" x14ac:dyDescent="0.25">
      <c r="A50" s="1">
        <v>45737</v>
      </c>
      <c r="B50">
        <v>1.9289632955349155E-2</v>
      </c>
      <c r="C50">
        <v>6.4423988034039148E-3</v>
      </c>
      <c r="D50">
        <v>1.1361129784403443E-2</v>
      </c>
    </row>
    <row r="51" spans="1:4" x14ac:dyDescent="0.25">
      <c r="A51" s="1">
        <v>45736</v>
      </c>
      <c r="B51">
        <v>-5.3104890255818429E-3</v>
      </c>
      <c r="C51">
        <v>-3.021846648918817E-3</v>
      </c>
      <c r="D51">
        <v>-2.5301436057094781E-3</v>
      </c>
    </row>
    <row r="52" spans="1:4" x14ac:dyDescent="0.25">
      <c r="A52" s="1">
        <v>45735</v>
      </c>
      <c r="B52">
        <v>1.1917978094765389E-2</v>
      </c>
      <c r="C52">
        <v>1.4007850841290906E-2</v>
      </c>
      <c r="D52">
        <v>1.1149543768397812E-2</v>
      </c>
    </row>
    <row r="53" spans="1:4" x14ac:dyDescent="0.25">
      <c r="A53" s="1">
        <v>45734</v>
      </c>
      <c r="B53">
        <v>-6.1403084953978448E-3</v>
      </c>
      <c r="C53">
        <v>-1.503013676143918E-2</v>
      </c>
      <c r="D53">
        <v>-1.3416067172103214E-2</v>
      </c>
    </row>
    <row r="54" spans="1:4" x14ac:dyDescent="0.25">
      <c r="A54" s="1">
        <v>45733</v>
      </c>
      <c r="B54">
        <v>2.3860218576188547E-3</v>
      </c>
      <c r="C54">
        <v>-1.1227225554466057E-2</v>
      </c>
      <c r="D54">
        <v>3.6023982068814872E-4</v>
      </c>
    </row>
    <row r="55" spans="1:4" x14ac:dyDescent="0.25">
      <c r="A55" s="1">
        <v>45730</v>
      </c>
      <c r="B55">
        <v>1.8007434149081746E-2</v>
      </c>
      <c r="C55">
        <v>2.0723485609225777E-2</v>
      </c>
      <c r="D55">
        <v>2.5518437327532274E-2</v>
      </c>
    </row>
    <row r="56" spans="1:4" x14ac:dyDescent="0.25">
      <c r="A56" s="1">
        <v>45729</v>
      </c>
      <c r="B56">
        <v>-3.4222624379153584E-2</v>
      </c>
      <c r="C56">
        <v>-2.5460920132241296E-2</v>
      </c>
      <c r="D56">
        <v>-1.1810540938027794E-2</v>
      </c>
    </row>
    <row r="57" spans="1:4" x14ac:dyDescent="0.25">
      <c r="A57" s="1">
        <v>45728</v>
      </c>
      <c r="B57">
        <v>-1.7633274021539299E-2</v>
      </c>
      <c r="C57">
        <v>1.1631566355639908E-2</v>
      </c>
      <c r="D57">
        <v>7.3849390254533617E-3</v>
      </c>
    </row>
    <row r="58" spans="1:4" x14ac:dyDescent="0.25">
      <c r="A58" s="1">
        <v>45727</v>
      </c>
      <c r="B58">
        <v>-2.9623865022754978E-2</v>
      </c>
      <c r="C58">
        <v>1.0482544278221042E-2</v>
      </c>
      <c r="D58">
        <v>7.625458883061385E-4</v>
      </c>
    </row>
    <row r="59" spans="1:4" x14ac:dyDescent="0.25">
      <c r="A59" s="1">
        <v>45726</v>
      </c>
      <c r="B59">
        <v>-4.9694073639167571E-2</v>
      </c>
      <c r="C59">
        <v>-2.3922520229030231E-2</v>
      </c>
      <c r="D59">
        <v>-3.400588826385554E-2</v>
      </c>
    </row>
    <row r="60" spans="1:4" x14ac:dyDescent="0.25">
      <c r="A60" s="1">
        <v>45723</v>
      </c>
      <c r="B60">
        <v>1.5767611658897701E-2</v>
      </c>
      <c r="C60">
        <v>-7.2509381319679706E-3</v>
      </c>
      <c r="D60">
        <v>-9.0610592102421551E-3</v>
      </c>
    </row>
    <row r="61" spans="1:4" x14ac:dyDescent="0.25">
      <c r="A61" s="1">
        <v>45722</v>
      </c>
      <c r="B61">
        <v>-1.740718379554715E-3</v>
      </c>
      <c r="C61">
        <v>-3.7456097074698443E-2</v>
      </c>
      <c r="D61">
        <v>-1.035213716623464E-2</v>
      </c>
    </row>
    <row r="62" spans="1:4" x14ac:dyDescent="0.25">
      <c r="A62" s="1">
        <v>45721</v>
      </c>
      <c r="B62">
        <v>-8.0564806019855866E-4</v>
      </c>
      <c r="C62">
        <v>2.2128232088366378E-2</v>
      </c>
      <c r="D62">
        <v>3.1435031360360591E-2</v>
      </c>
    </row>
    <row r="63" spans="1:4" x14ac:dyDescent="0.25">
      <c r="A63" s="1">
        <v>45720</v>
      </c>
      <c r="B63">
        <v>-8.8615652893341244E-3</v>
      </c>
      <c r="C63">
        <v>-5.9684145666310442E-3</v>
      </c>
      <c r="D63">
        <v>3.0884056351513414E-4</v>
      </c>
    </row>
    <row r="64" spans="1:4" x14ac:dyDescent="0.25">
      <c r="A64" s="1">
        <v>45719</v>
      </c>
      <c r="B64">
        <v>-1.5879634323246551E-2</v>
      </c>
      <c r="C64">
        <v>-3.4798622604438667E-2</v>
      </c>
      <c r="D64">
        <v>-2.1643662002385777E-2</v>
      </c>
    </row>
    <row r="65" spans="1:4" x14ac:dyDescent="0.25">
      <c r="A65" s="1">
        <v>45716</v>
      </c>
      <c r="B65">
        <v>1.8951187029484631E-2</v>
      </c>
      <c r="C65">
        <v>1.6816699567788553E-2</v>
      </c>
      <c r="D65">
        <v>1.1298124030447871E-2</v>
      </c>
    </row>
    <row r="66" spans="1:4" x14ac:dyDescent="0.25">
      <c r="A66" s="1">
        <v>45715</v>
      </c>
      <c r="B66">
        <v>-1.2812636024009335E-2</v>
      </c>
      <c r="C66">
        <v>-2.6520734652080394E-2</v>
      </c>
      <c r="D66">
        <v>-1.8176351770294481E-2</v>
      </c>
    </row>
    <row r="67" spans="1:4" x14ac:dyDescent="0.25">
      <c r="A67" s="1">
        <v>45714</v>
      </c>
      <c r="B67">
        <v>-2.7412467370684025E-2</v>
      </c>
      <c r="C67">
        <v>7.2574355764967076E-3</v>
      </c>
      <c r="D67">
        <v>4.5886017600314973E-3</v>
      </c>
    </row>
    <row r="68" spans="1:4" x14ac:dyDescent="0.25">
      <c r="A68" s="1">
        <v>45713</v>
      </c>
      <c r="B68">
        <v>-2.4284615815310331E-4</v>
      </c>
      <c r="C68">
        <v>4.2302179193021692E-4</v>
      </c>
      <c r="D68">
        <v>-1.5214160528267129E-2</v>
      </c>
    </row>
    <row r="69" spans="1:4" x14ac:dyDescent="0.25">
      <c r="A69" s="1">
        <v>45712</v>
      </c>
      <c r="B69">
        <v>6.2925205093107527E-3</v>
      </c>
      <c r="C69">
        <v>-1.8030258524674245E-2</v>
      </c>
      <c r="D69">
        <v>-1.0366869909726645E-2</v>
      </c>
    </row>
    <row r="70" spans="1:4" x14ac:dyDescent="0.25">
      <c r="A70" s="1">
        <v>45709</v>
      </c>
      <c r="B70">
        <v>-1.1396476466492649E-3</v>
      </c>
      <c r="C70">
        <v>-2.8673515831262143E-2</v>
      </c>
      <c r="D70">
        <v>-1.9215963572431702E-2</v>
      </c>
    </row>
    <row r="71" spans="1:4" x14ac:dyDescent="0.25">
      <c r="A71" s="1">
        <v>45708</v>
      </c>
      <c r="B71">
        <v>3.9127826565687213E-3</v>
      </c>
      <c r="C71">
        <v>-1.6685221679343602E-2</v>
      </c>
      <c r="D71">
        <v>3.2735617150155796E-3</v>
      </c>
    </row>
    <row r="72" spans="1:4" x14ac:dyDescent="0.25">
      <c r="A72" s="1">
        <v>45707</v>
      </c>
      <c r="B72">
        <v>1.6348554750960618E-3</v>
      </c>
      <c r="C72">
        <v>-8.824567601914891E-5</v>
      </c>
      <c r="D72">
        <v>1.24454245210562E-2</v>
      </c>
    </row>
    <row r="73" spans="1:4" x14ac:dyDescent="0.25">
      <c r="A73" s="1">
        <v>45706</v>
      </c>
      <c r="B73">
        <v>-5.3162125283384893E-4</v>
      </c>
      <c r="C73">
        <v>-8.9166690089123157E-3</v>
      </c>
      <c r="D73">
        <v>2.9581842198776473E-3</v>
      </c>
    </row>
    <row r="74" spans="1:4" x14ac:dyDescent="0.25">
      <c r="A74" s="1">
        <v>45702</v>
      </c>
      <c r="B74">
        <v>1.2630534273072785E-2</v>
      </c>
      <c r="C74">
        <v>-7.3630656147912936E-3</v>
      </c>
      <c r="D74">
        <v>-5.15282530167358E-3</v>
      </c>
    </row>
    <row r="75" spans="1:4" x14ac:dyDescent="0.25">
      <c r="A75" s="1">
        <v>45701</v>
      </c>
      <c r="B75">
        <v>1.9482221545508639E-2</v>
      </c>
      <c r="C75">
        <v>6.2704320409103717E-3</v>
      </c>
      <c r="D75">
        <v>3.6604155172889801E-3</v>
      </c>
    </row>
    <row r="76" spans="1:4" x14ac:dyDescent="0.25">
      <c r="A76" s="1">
        <v>45700</v>
      </c>
      <c r="B76">
        <v>1.810524652359782E-2</v>
      </c>
      <c r="C76">
        <v>-1.6591599818817578E-2</v>
      </c>
      <c r="D76">
        <v>-5.8502506949169517E-3</v>
      </c>
    </row>
    <row r="77" spans="1:4" x14ac:dyDescent="0.25">
      <c r="A77" s="1">
        <v>45699</v>
      </c>
      <c r="B77">
        <v>2.1596859130101596E-2</v>
      </c>
      <c r="C77">
        <v>-1.631251703217151E-3</v>
      </c>
      <c r="D77">
        <v>-1.8939859484906557E-3</v>
      </c>
    </row>
    <row r="78" spans="1:4" x14ac:dyDescent="0.25">
      <c r="A78" s="1">
        <v>45698</v>
      </c>
      <c r="B78">
        <v>8.7858021493861051E-5</v>
      </c>
      <c r="C78">
        <v>1.7262320536553234E-2</v>
      </c>
      <c r="D78">
        <v>6.0099697912124102E-3</v>
      </c>
    </row>
    <row r="79" spans="1:4" x14ac:dyDescent="0.25">
      <c r="A79" s="1">
        <v>45695</v>
      </c>
      <c r="B79">
        <v>-2.4260710332889599E-2</v>
      </c>
      <c r="C79">
        <v>-4.137519081346349E-2</v>
      </c>
      <c r="D79">
        <v>-1.4705256691303348E-2</v>
      </c>
    </row>
    <row r="80" spans="1:4" x14ac:dyDescent="0.25">
      <c r="A80" s="1">
        <v>45694</v>
      </c>
      <c r="B80">
        <v>3.2210296482183117E-3</v>
      </c>
      <c r="C80">
        <v>1.1200117079536328E-2</v>
      </c>
      <c r="D80">
        <v>6.1029485899084931E-3</v>
      </c>
    </row>
    <row r="81" spans="1:4" x14ac:dyDescent="0.25">
      <c r="A81" s="1">
        <v>45693</v>
      </c>
      <c r="B81">
        <v>-1.4185314133143574E-3</v>
      </c>
      <c r="C81">
        <v>-2.4633744621397651E-2</v>
      </c>
      <c r="D81">
        <v>2.2285211364244705E-3</v>
      </c>
    </row>
    <row r="82" spans="1:4" x14ac:dyDescent="0.25">
      <c r="A82" s="1">
        <v>45692</v>
      </c>
      <c r="B82">
        <v>2.0790228215525564E-2</v>
      </c>
      <c r="C82">
        <v>1.935490468506991E-2</v>
      </c>
      <c r="D82">
        <v>3.5224562408462663E-3</v>
      </c>
    </row>
    <row r="83" spans="1:4" x14ac:dyDescent="0.25">
      <c r="A83" s="1">
        <v>45691</v>
      </c>
      <c r="B83">
        <v>-3.4442317383852845E-2</v>
      </c>
      <c r="C83">
        <v>-1.0945065289643418E-3</v>
      </c>
      <c r="D83">
        <v>-1.0024539745451297E-2</v>
      </c>
    </row>
    <row r="84" spans="1:4" x14ac:dyDescent="0.25">
      <c r="A84" s="1">
        <v>45688</v>
      </c>
      <c r="B84">
        <v>-6.714694035086833E-3</v>
      </c>
      <c r="C84">
        <v>1.2872806485156745E-2</v>
      </c>
      <c r="D84">
        <v>1.6866453868067421E-4</v>
      </c>
    </row>
    <row r="85" spans="1:4" x14ac:dyDescent="0.25">
      <c r="A85" s="1">
        <v>45687</v>
      </c>
      <c r="B85">
        <v>-7.4221957254156003E-3</v>
      </c>
      <c r="C85">
        <v>-1.0303031505945406E-2</v>
      </c>
      <c r="D85">
        <v>-6.3801786285843556E-2</v>
      </c>
    </row>
    <row r="86" spans="1:4" x14ac:dyDescent="0.25">
      <c r="A86" s="1">
        <v>45686</v>
      </c>
      <c r="B86">
        <v>4.6061804148975023E-3</v>
      </c>
      <c r="C86">
        <v>-4.5452710717284062E-3</v>
      </c>
      <c r="D86">
        <v>-1.0949712000212162E-2</v>
      </c>
    </row>
    <row r="87" spans="1:4" x14ac:dyDescent="0.25">
      <c r="A87" s="1">
        <v>45685</v>
      </c>
      <c r="B87">
        <v>3.5892086430602384E-2</v>
      </c>
      <c r="C87">
        <v>1.15295742625348E-2</v>
      </c>
      <c r="D87">
        <v>2.8671896910612688E-2</v>
      </c>
    </row>
    <row r="88" spans="1:4" x14ac:dyDescent="0.25">
      <c r="A88" s="1">
        <v>45684</v>
      </c>
      <c r="B88">
        <v>3.1285690523568978E-2</v>
      </c>
      <c r="C88">
        <v>2.4241405113305109E-3</v>
      </c>
      <c r="D88">
        <v>-2.1625663507153406E-2</v>
      </c>
    </row>
    <row r="89" spans="1:4" x14ac:dyDescent="0.25">
      <c r="A89" s="1">
        <v>45681</v>
      </c>
      <c r="B89">
        <v>-3.9423041829985839E-3</v>
      </c>
      <c r="C89">
        <v>-2.4241405113304931E-3</v>
      </c>
      <c r="D89">
        <v>-5.9499260591469177E-3</v>
      </c>
    </row>
    <row r="90" spans="1:4" x14ac:dyDescent="0.25">
      <c r="A90" s="1">
        <v>45680</v>
      </c>
      <c r="B90">
        <v>-7.5979355149053557E-4</v>
      </c>
      <c r="C90">
        <v>1.7430865540477031E-3</v>
      </c>
      <c r="D90">
        <v>1.142332498144708E-3</v>
      </c>
    </row>
    <row r="91" spans="1:4" x14ac:dyDescent="0.25">
      <c r="A91" s="1">
        <v>45679</v>
      </c>
      <c r="B91">
        <v>5.3307179338975266E-3</v>
      </c>
      <c r="C91">
        <v>1.8466555852769646E-2</v>
      </c>
      <c r="D91">
        <v>4.0476543960597577E-2</v>
      </c>
    </row>
    <row r="92" spans="1:4" x14ac:dyDescent="0.25">
      <c r="A92" s="1">
        <v>45678</v>
      </c>
      <c r="B92">
        <v>-3.2436231402883438E-2</v>
      </c>
      <c r="C92">
        <v>2.0892033278734474E-2</v>
      </c>
      <c r="D92">
        <v>-1.236108515119177E-3</v>
      </c>
    </row>
    <row r="93" spans="1:4" x14ac:dyDescent="0.25">
      <c r="A93" s="1">
        <v>45674</v>
      </c>
      <c r="B93">
        <v>7.5070184950648353E-3</v>
      </c>
      <c r="C93">
        <v>2.3646421966622699E-2</v>
      </c>
      <c r="D93">
        <v>1.0426401549097972E-2</v>
      </c>
    </row>
    <row r="94" spans="1:4" x14ac:dyDescent="0.25">
      <c r="A94" s="1">
        <v>45673</v>
      </c>
      <c r="B94">
        <v>-4.1238975826963314E-2</v>
      </c>
      <c r="C94">
        <v>-1.2116992465967626E-2</v>
      </c>
      <c r="D94">
        <v>-4.066336151107945E-3</v>
      </c>
    </row>
    <row r="95" spans="1:4" x14ac:dyDescent="0.25">
      <c r="A95" s="1">
        <v>45672</v>
      </c>
      <c r="B95">
        <v>1.9484857132124001E-2</v>
      </c>
      <c r="C95">
        <v>2.5346508894971788E-2</v>
      </c>
      <c r="D95">
        <v>2.5275104928999953E-2</v>
      </c>
    </row>
    <row r="96" spans="1:4" x14ac:dyDescent="0.25">
      <c r="A96" s="1">
        <v>45671</v>
      </c>
      <c r="B96">
        <v>-4.7896088825642048E-3</v>
      </c>
      <c r="C96">
        <v>-3.2093925122412274E-3</v>
      </c>
      <c r="D96">
        <v>-3.6500772941136213E-3</v>
      </c>
    </row>
    <row r="97" spans="1:4" x14ac:dyDescent="0.25">
      <c r="A97" s="1">
        <v>45670</v>
      </c>
      <c r="B97">
        <v>-1.0397971666903203E-2</v>
      </c>
      <c r="C97">
        <v>-2.1947882610141591E-3</v>
      </c>
      <c r="D97">
        <v>-4.209827539218081E-3</v>
      </c>
    </row>
    <row r="98" spans="1:4" x14ac:dyDescent="0.25">
      <c r="A98" s="1">
        <v>45667</v>
      </c>
      <c r="B98">
        <v>-2.4399083362794845E-2</v>
      </c>
      <c r="C98">
        <v>-1.4465076393119836E-2</v>
      </c>
      <c r="D98">
        <v>-1.3301757460344052E-2</v>
      </c>
    </row>
    <row r="99" spans="1:4" x14ac:dyDescent="0.25">
      <c r="A99" s="1">
        <v>45665</v>
      </c>
      <c r="B99">
        <v>2.0209942743203797E-3</v>
      </c>
      <c r="C99">
        <v>9.0041419113513752E-5</v>
      </c>
      <c r="D99">
        <v>5.1716313770938417E-3</v>
      </c>
    </row>
    <row r="100" spans="1:4" x14ac:dyDescent="0.25">
      <c r="A100" s="1">
        <v>45664</v>
      </c>
      <c r="B100">
        <v>-1.1453092086491822E-2</v>
      </c>
      <c r="C100">
        <v>-2.4460883367675646E-2</v>
      </c>
      <c r="D100">
        <v>-1.2890959721518212E-2</v>
      </c>
    </row>
    <row r="101" spans="1:4" x14ac:dyDescent="0.25">
      <c r="A101" s="1">
        <v>45663</v>
      </c>
      <c r="B101">
        <v>6.7163820337442027E-3</v>
      </c>
      <c r="C101">
        <v>1.5139731407784835E-2</v>
      </c>
      <c r="D101">
        <v>1.057340677577758E-2</v>
      </c>
    </row>
    <row r="102" spans="1:4" x14ac:dyDescent="0.25">
      <c r="A102" s="1">
        <v>45660</v>
      </c>
      <c r="B102">
        <v>-2.0114536450788353E-3</v>
      </c>
      <c r="C102">
        <v>1.7866859924863424E-2</v>
      </c>
      <c r="D102">
        <v>1.1331229526454522E-2</v>
      </c>
    </row>
    <row r="103" spans="1:4" x14ac:dyDescent="0.25">
      <c r="A103" s="1">
        <v>45659</v>
      </c>
      <c r="B103">
        <v>-2.6586226084739983E-2</v>
      </c>
      <c r="C103">
        <v>3.7760787344755151E-3</v>
      </c>
      <c r="D103">
        <v>-6.9517468800784493E-3</v>
      </c>
    </row>
    <row r="104" spans="1:4" x14ac:dyDescent="0.25">
      <c r="A104" s="1">
        <v>45657</v>
      </c>
      <c r="B104">
        <v>-7.0829152900175382E-3</v>
      </c>
      <c r="C104">
        <v>-8.6682791060346213E-3</v>
      </c>
      <c r="D104">
        <v>-7.8693114611669106E-3</v>
      </c>
    </row>
    <row r="105" spans="1:4" x14ac:dyDescent="0.25">
      <c r="A105" s="1">
        <v>45656</v>
      </c>
      <c r="B105">
        <v>-1.3352174576538492E-2</v>
      </c>
      <c r="C105">
        <v>-1.1010110097960732E-2</v>
      </c>
      <c r="D105">
        <v>-1.3327918947873099E-2</v>
      </c>
    </row>
    <row r="106" spans="1:4" x14ac:dyDescent="0.25">
      <c r="A106" s="1">
        <v>45653</v>
      </c>
      <c r="B106">
        <v>-1.3330680688083499E-2</v>
      </c>
      <c r="C106">
        <v>-1.4640900388995468E-2</v>
      </c>
      <c r="D106">
        <v>-1.7453012547246734E-2</v>
      </c>
    </row>
    <row r="107" spans="1:4" x14ac:dyDescent="0.25">
      <c r="A107" s="1">
        <v>45652</v>
      </c>
      <c r="B107">
        <v>3.1708003828989626E-3</v>
      </c>
      <c r="C107">
        <v>-8.7700627887910398E-3</v>
      </c>
      <c r="D107">
        <v>-2.780818713948305E-3</v>
      </c>
    </row>
    <row r="108" spans="1:4" x14ac:dyDescent="0.25">
      <c r="A108" s="1">
        <v>45650</v>
      </c>
      <c r="B108">
        <v>1.1412669882966294E-2</v>
      </c>
      <c r="C108">
        <v>1.7573287010900208E-2</v>
      </c>
      <c r="D108">
        <v>9.3302604638468636E-3</v>
      </c>
    </row>
    <row r="109" spans="1:4" x14ac:dyDescent="0.25">
      <c r="A109" s="1">
        <v>45649</v>
      </c>
      <c r="B109">
        <v>3.0602660418225774E-3</v>
      </c>
      <c r="C109">
        <v>6.2224989785008612E-4</v>
      </c>
      <c r="D109">
        <v>-3.0968654675452034E-3</v>
      </c>
    </row>
    <row r="110" spans="1:4" x14ac:dyDescent="0.25">
      <c r="A110" s="1">
        <v>45646</v>
      </c>
      <c r="B110">
        <v>1.8640977623199214E-2</v>
      </c>
      <c r="C110">
        <v>7.2734083840718979E-3</v>
      </c>
      <c r="D110">
        <v>-9.8439850903452616E-4</v>
      </c>
    </row>
    <row r="111" spans="1:4" x14ac:dyDescent="0.25">
      <c r="A111" s="1">
        <v>45645</v>
      </c>
      <c r="B111">
        <v>6.9902261174959015E-3</v>
      </c>
      <c r="C111">
        <v>1.2482981318446182E-2</v>
      </c>
      <c r="D111">
        <v>-8.2340298790001861E-4</v>
      </c>
    </row>
    <row r="112" spans="1:4" x14ac:dyDescent="0.25">
      <c r="A112" s="1">
        <v>45644</v>
      </c>
      <c r="B112">
        <v>-2.1654585708258262E-2</v>
      </c>
      <c r="C112">
        <v>-4.7078456712751592E-2</v>
      </c>
      <c r="D112">
        <v>-3.8284655330873545E-2</v>
      </c>
    </row>
    <row r="113" spans="1:4" x14ac:dyDescent="0.25">
      <c r="A113" s="1">
        <v>45643</v>
      </c>
      <c r="B113">
        <v>9.6726354705936723E-3</v>
      </c>
      <c r="C113">
        <v>-7.67112880902857E-3</v>
      </c>
      <c r="D113">
        <v>6.3352124031293821E-3</v>
      </c>
    </row>
    <row r="114" spans="1:4" x14ac:dyDescent="0.25">
      <c r="A114" s="1">
        <v>45642</v>
      </c>
      <c r="B114">
        <v>1.1659486612797755E-2</v>
      </c>
      <c r="C114">
        <v>2.3763580486964548E-2</v>
      </c>
      <c r="D114">
        <v>9.6122494321048465E-3</v>
      </c>
    </row>
    <row r="115" spans="1:4" x14ac:dyDescent="0.25">
      <c r="A115" s="1">
        <v>45639</v>
      </c>
      <c r="B115">
        <v>6.8535953820605803E-4</v>
      </c>
      <c r="C115">
        <v>-6.6165918493073725E-3</v>
      </c>
      <c r="D115">
        <v>-5.106887541648961E-3</v>
      </c>
    </row>
    <row r="116" spans="1:4" x14ac:dyDescent="0.25">
      <c r="A116" s="1">
        <v>45638</v>
      </c>
      <c r="B116">
        <v>5.9460181251939897E-3</v>
      </c>
      <c r="C116">
        <v>-5.6181146399125149E-3</v>
      </c>
      <c r="D116">
        <v>1.2687108707523317E-3</v>
      </c>
    </row>
    <row r="117" spans="1:4" x14ac:dyDescent="0.25">
      <c r="A117" s="1">
        <v>45637</v>
      </c>
      <c r="B117">
        <v>-5.1794717822105452E-3</v>
      </c>
      <c r="C117">
        <v>2.2930941063916892E-2</v>
      </c>
      <c r="D117">
        <v>1.2686202056882959E-2</v>
      </c>
    </row>
    <row r="118" spans="1:4" x14ac:dyDescent="0.25">
      <c r="A118" s="1">
        <v>45636</v>
      </c>
      <c r="B118">
        <v>4.1252181771443009E-3</v>
      </c>
      <c r="C118">
        <v>-4.6549859066235526E-3</v>
      </c>
      <c r="D118">
        <v>-6.0493803415409345E-3</v>
      </c>
    </row>
    <row r="119" spans="1:4" x14ac:dyDescent="0.25">
      <c r="A119" s="1">
        <v>45635</v>
      </c>
      <c r="B119">
        <v>1.5972888051357558E-2</v>
      </c>
      <c r="C119">
        <v>-4.1490172513090158E-3</v>
      </c>
      <c r="D119">
        <v>5.5081693688085664E-3</v>
      </c>
    </row>
    <row r="120" spans="1:4" x14ac:dyDescent="0.25">
      <c r="A120" s="1">
        <v>45632</v>
      </c>
      <c r="B120">
        <v>-8.2324858522934052E-4</v>
      </c>
      <c r="C120">
        <v>2.8957740788585033E-2</v>
      </c>
      <c r="D120">
        <v>2.1440105708975103E-3</v>
      </c>
    </row>
    <row r="121" spans="1:4" x14ac:dyDescent="0.25">
      <c r="A121" s="1">
        <v>45631</v>
      </c>
      <c r="B121">
        <v>1.2344409027086238E-4</v>
      </c>
      <c r="C121">
        <v>1.089568801361581E-2</v>
      </c>
      <c r="D121">
        <v>1.1817782189859459E-2</v>
      </c>
    </row>
    <row r="122" spans="1:4" x14ac:dyDescent="0.25">
      <c r="A122" s="1">
        <v>45630</v>
      </c>
      <c r="B122">
        <v>1.4825189059665656E-3</v>
      </c>
      <c r="C122">
        <v>2.1872975810074226E-2</v>
      </c>
      <c r="D122">
        <v>1.432181233961893E-2</v>
      </c>
    </row>
    <row r="123" spans="1:4" x14ac:dyDescent="0.25">
      <c r="A123" s="1">
        <v>45629</v>
      </c>
      <c r="B123">
        <v>1.269094670795666E-2</v>
      </c>
      <c r="C123">
        <v>1.287298219854281E-2</v>
      </c>
      <c r="D123">
        <v>5.103342800221258E-4</v>
      </c>
    </row>
    <row r="124" spans="1:4" x14ac:dyDescent="0.25">
      <c r="A124" s="1">
        <v>45628</v>
      </c>
      <c r="B124" t="e">
        <v>#DIV/0!</v>
      </c>
      <c r="C124" t="e">
        <v>#DIV/0!</v>
      </c>
      <c r="D124" t="e">
        <v>#DIV/0!</v>
      </c>
    </row>
  </sheetData>
  <mergeCells count="1">
    <mergeCell ref="J1:M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2" sqref="B12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12" bestFit="1" customWidth="1"/>
    <col min="4" max="4" width="17.7109375" bestFit="1" customWidth="1"/>
    <col min="5" max="5" width="17.85546875" bestFit="1" customWidth="1"/>
    <col min="6" max="6" width="16.28515625" bestFit="1" customWidth="1"/>
  </cols>
  <sheetData>
    <row r="1" spans="1:10" x14ac:dyDescent="0.25">
      <c r="A1" t="s">
        <v>20</v>
      </c>
      <c r="B1" s="21">
        <v>4.36E-2</v>
      </c>
    </row>
    <row r="3" spans="1:10" x14ac:dyDescent="0.25">
      <c r="I3" s="14" t="s">
        <v>26</v>
      </c>
      <c r="J3" s="14"/>
    </row>
    <row r="4" spans="1:10" x14ac:dyDescent="0.25">
      <c r="A4" s="14" t="s">
        <v>21</v>
      </c>
      <c r="B4" s="14"/>
      <c r="C4" t="s">
        <v>22</v>
      </c>
      <c r="D4" t="s">
        <v>18</v>
      </c>
      <c r="E4" t="s">
        <v>23</v>
      </c>
      <c r="F4" t="s">
        <v>25</v>
      </c>
      <c r="I4" t="s">
        <v>6</v>
      </c>
      <c r="J4" t="s">
        <v>7</v>
      </c>
    </row>
    <row r="5" spans="1:10" x14ac:dyDescent="0.25">
      <c r="A5" t="s">
        <v>6</v>
      </c>
      <c r="B5" t="s">
        <v>7</v>
      </c>
      <c r="C5">
        <f>'Q3 and Q4'!K4</f>
        <v>4.3203845618704033E-4</v>
      </c>
      <c r="D5">
        <f>STDEV(A6:B6)</f>
        <v>8.6328896972162974E-4</v>
      </c>
      <c r="E5" s="22">
        <f>B1/252</f>
        <v>1.7301587301587302E-4</v>
      </c>
      <c r="F5">
        <f>AVERAGE(A6:B6)</f>
        <v>-8.3522455094348742E-4</v>
      </c>
      <c r="I5" s="20">
        <v>0.73</v>
      </c>
      <c r="J5" s="20">
        <v>0.17</v>
      </c>
    </row>
    <row r="6" spans="1:10" x14ac:dyDescent="0.25">
      <c r="A6">
        <f>AVERAGE(AAPL!G2:G123)</f>
        <v>-1.4456620355571999E-3</v>
      </c>
      <c r="B6">
        <f>AVERAGE(AMZN!G2:G123)</f>
        <v>-2.2478706632977487E-4</v>
      </c>
    </row>
    <row r="10" spans="1:10" x14ac:dyDescent="0.25">
      <c r="A10" t="s">
        <v>24</v>
      </c>
      <c r="B10">
        <f>(F5-E5)/D5</f>
        <v>-1.1679060654330735</v>
      </c>
    </row>
    <row r="12" spans="1:10" x14ac:dyDescent="0.25">
      <c r="A12" t="s">
        <v>27</v>
      </c>
      <c r="B12">
        <v>0.25600000000000001</v>
      </c>
    </row>
  </sheetData>
  <mergeCells count="2">
    <mergeCell ref="A4:B4"/>
    <mergeCell ref="I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" sqref="B1:C9"/>
    </sheetView>
  </sheetViews>
  <sheetFormatPr defaultRowHeight="15" x14ac:dyDescent="0.25"/>
  <cols>
    <col min="1" max="1" width="14.7109375" bestFit="1" customWidth="1"/>
    <col min="2" max="2" width="10.85546875" bestFit="1" customWidth="1"/>
    <col min="3" max="4" width="9.42578125" bestFit="1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0</v>
      </c>
      <c r="B2" s="12">
        <f>'Q5 and Q6'!B1</f>
        <v>4.36E-2</v>
      </c>
      <c r="C2">
        <v>0</v>
      </c>
    </row>
    <row r="3" spans="1:3" x14ac:dyDescent="0.25">
      <c r="A3">
        <v>0.2</v>
      </c>
      <c r="B3">
        <f>$B$2+A3*('Q5 and Q6'!$B$12-'Q5 and Q6'!$B$1)</f>
        <v>8.6080000000000004E-2</v>
      </c>
      <c r="C3">
        <f>A3*$B$2</f>
        <v>8.7200000000000003E-3</v>
      </c>
    </row>
    <row r="4" spans="1:3" x14ac:dyDescent="0.25">
      <c r="A4">
        <v>0.4</v>
      </c>
      <c r="B4">
        <f>$B$2+A4*('Q5 and Q6'!$B$12-'Q5 and Q6'!$B$1)</f>
        <v>0.12856000000000001</v>
      </c>
      <c r="C4">
        <f t="shared" ref="C4:C17" si="0">A4*$B$2</f>
        <v>1.7440000000000001E-2</v>
      </c>
    </row>
    <row r="5" spans="1:3" x14ac:dyDescent="0.25">
      <c r="A5">
        <v>0.6</v>
      </c>
      <c r="B5">
        <f>$B$2+A5*('Q5 and Q6'!$B$12-'Q5 and Q6'!$B$1)</f>
        <v>0.17104</v>
      </c>
      <c r="C5">
        <f t="shared" si="0"/>
        <v>2.6159999999999999E-2</v>
      </c>
    </row>
    <row r="6" spans="1:3" x14ac:dyDescent="0.25">
      <c r="A6">
        <v>0.8</v>
      </c>
      <c r="B6">
        <f>$B$2+A6*('Q5 and Q6'!$B$12-'Q5 and Q6'!$B$1)</f>
        <v>0.21352000000000002</v>
      </c>
      <c r="C6">
        <f t="shared" si="0"/>
        <v>3.4880000000000001E-2</v>
      </c>
    </row>
    <row r="7" spans="1:3" x14ac:dyDescent="0.25">
      <c r="A7">
        <v>1</v>
      </c>
      <c r="B7">
        <f>$B$2+A7*('Q5 and Q6'!$B$12-'Q5 and Q6'!$B$1)</f>
        <v>0.25600000000000001</v>
      </c>
      <c r="C7">
        <f t="shared" si="0"/>
        <v>4.36E-2</v>
      </c>
    </row>
    <row r="8" spans="1:3" x14ac:dyDescent="0.25">
      <c r="A8">
        <v>1.2</v>
      </c>
      <c r="B8">
        <f>$B$2+A8*('Q5 and Q6'!$B$12-'Q5 and Q6'!$B$1)</f>
        <v>0.29847999999999997</v>
      </c>
      <c r="C8">
        <f t="shared" si="0"/>
        <v>5.2319999999999998E-2</v>
      </c>
    </row>
    <row r="9" spans="1:3" x14ac:dyDescent="0.25">
      <c r="A9">
        <v>1.4</v>
      </c>
      <c r="B9">
        <f>$B$2+A9*('Q5 and Q6'!$B$12-'Q5 and Q6'!$B$1)</f>
        <v>0.34096000000000004</v>
      </c>
      <c r="C9">
        <f t="shared" si="0"/>
        <v>6.1039999999999997E-2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AAPL</vt:lpstr>
      <vt:lpstr>AMZN</vt:lpstr>
      <vt:lpstr>MSFT</vt:lpstr>
      <vt:lpstr>Q2</vt:lpstr>
      <vt:lpstr>Q3 and Q4</vt:lpstr>
      <vt:lpstr>Q5 and Q6</vt:lpstr>
      <vt:lpstr>Q7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2025-06-02T08:20:38Z</dcterms:created>
  <dcterms:modified xsi:type="dcterms:W3CDTF">2025-06-02T16:44:19Z</dcterms:modified>
</cp:coreProperties>
</file>