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4220" windowHeight="7350"/>
  </bookViews>
  <sheets>
    <sheet name="Resources" sheetId="1" r:id="rId1"/>
    <sheet name="оброблення замовлення в і...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20" i="1"/>
  <c r="F19"/>
  <c r="F18"/>
  <c r="F11"/>
  <c r="F16"/>
  <c r="F15"/>
  <c r="F8"/>
  <c r="F10"/>
  <c r="F9"/>
  <c r="F7"/>
  <c r="F6"/>
  <c r="F5"/>
</calcChain>
</file>

<file path=xl/sharedStrings.xml><?xml version="1.0" encoding="utf-8"?>
<sst xmlns="http://schemas.openxmlformats.org/spreadsheetml/2006/main" count="86" uniqueCount="59">
  <si>
    <t>Resource</t>
  </si>
  <si>
    <t>Utilization</t>
  </si>
  <si>
    <t>Total fixed cost</t>
  </si>
  <si>
    <t>Total unit cost</t>
  </si>
  <si>
    <t>Total cost</t>
  </si>
  <si>
    <t>менеджер</t>
  </si>
  <si>
    <t>кур`єр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</si>
  <si>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</si>
  <si>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</si>
  <si>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</si>
  <si>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</si>
  <si>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</si>
  <si>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</si>
  <si>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</si>
  <si>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</si>
  <si>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</si>
  <si>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</si>
  <si>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</si>
  <si>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</si>
  <si>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</si>
  <si>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>оброблення замовлення в інтернет магазині</t>
  </si>
  <si>
    <t>Process</t>
  </si>
  <si>
    <t>покупець відправив нове замовлення на сайті</t>
  </si>
  <si>
    <t>Start event</t>
  </si>
  <si>
    <t>Візуальний контроль замовлення</t>
  </si>
  <si>
    <t>Task</t>
  </si>
  <si>
    <t>ExclusiveGateway</t>
  </si>
  <si>
    <t>Gateway</t>
  </si>
  <si>
    <t>Перевірка наявності на складі</t>
  </si>
  <si>
    <t>Відміна замовлення</t>
  </si>
  <si>
    <t>Погодження терміну очікування з покупцем</t>
  </si>
  <si>
    <t>Підтвердження замовлення покупцем</t>
  </si>
  <si>
    <t>Поставка товару на склад</t>
  </si>
  <si>
    <t>Оформлення документів для замовлення</t>
  </si>
  <si>
    <t>Відгрузка товару зі складу</t>
  </si>
  <si>
    <t>Видача замовлення кур`єру</t>
  </si>
  <si>
    <t xml:space="preserve">Погодження часу доставки з покупцем </t>
  </si>
  <si>
    <t xml:space="preserve">Доставка замовлення покупцю </t>
  </si>
  <si>
    <t>Повернення товару на склад і  анулювання замовлення</t>
  </si>
  <si>
    <t>Це перша спроба доставки?</t>
  </si>
  <si>
    <t>Замовлення успішно виконано</t>
  </si>
  <si>
    <t>End event</t>
  </si>
  <si>
    <t>Відмова покупця від  замовлення  після відгрузки кур`єру</t>
  </si>
  <si>
    <t>Замовлення було відмінено на початковому  етапі</t>
  </si>
  <si>
    <t xml:space="preserve">Постійні витрати </t>
  </si>
  <si>
    <t>Заробітна плата працівника складу, грн за місяць</t>
  </si>
  <si>
    <t>Оренда складу, грн. на місяць</t>
  </si>
  <si>
    <t>Реклама в місяць, грн</t>
  </si>
  <si>
    <t>Інші постійні витрати (страхування тощо)</t>
  </si>
  <si>
    <t>Транспортні витрати кур'єра за доставку, грн.</t>
  </si>
  <si>
    <t>операційні витрати на місяць</t>
  </si>
  <si>
    <t>загальні витрати на місяць</t>
  </si>
  <si>
    <t>кількість успішних замовлень</t>
  </si>
  <si>
    <t>вартість доставки</t>
  </si>
  <si>
    <t>Середній прибуток інтернет-магазину, грн на місяць</t>
  </si>
  <si>
    <t>тривалість роботи магазину, год</t>
  </si>
  <si>
    <t>собівартість 1го замовлення</t>
  </si>
  <si>
    <t>з націнкою</t>
  </si>
  <si>
    <t>прибуток на місяць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</si>
</sst>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4" borderId="1" xfId="0" applyFont="1" applyFill="1" applyBorder="1"/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0" fontId="4" fillId="5" borderId="0" xfId="0" applyFont="1" applyFill="1"/>
    <xf numFmtId="0" fontId="4" fillId="5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0"/>
  <sheetViews>
    <sheetView tabSelected="1" zoomScale="90" zoomScaleNormal="90" workbookViewId="0">
      <selection activeCell="F20" sqref="F20"/>
    </sheetView>
  </sheetViews>
  <sheetFormatPr defaultRowHeight="15"/>
  <cols>
    <col min="2" max="2" width="10.710937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12" bestFit="1" customWidth="1"/>
    <col min="7" max="7" width="43.28515625" bestFit="1" customWidth="1"/>
    <col min="8" max="8" width="50.42578125" bestFit="1" customWidth="1"/>
    <col min="9" max="9" width="6.7109375" bestFit="1" customWidth="1"/>
  </cols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8" t="s">
        <v>44</v>
      </c>
      <c r="I2" s="9">
        <v>24000</v>
      </c>
    </row>
    <row r="3" spans="2:9">
      <c r="B3" s="2" t="s">
        <v>5</v>
      </c>
      <c r="C3" s="3">
        <v>0.18049999999999999</v>
      </c>
      <c r="D3" s="2">
        <v>0</v>
      </c>
      <c r="E3" s="6">
        <v>10399.026666666699</v>
      </c>
      <c r="F3" s="6">
        <v>10399.026666666699</v>
      </c>
      <c r="H3" s="10" t="s">
        <v>45</v>
      </c>
      <c r="I3" s="11">
        <v>10000</v>
      </c>
    </row>
    <row r="4" spans="2:9">
      <c r="B4" s="4" t="s">
        <v>6</v>
      </c>
      <c r="C4" s="5">
        <v>0.2382</v>
      </c>
      <c r="D4" s="7">
        <v>13650.3</v>
      </c>
      <c r="E4" s="4">
        <v>0</v>
      </c>
      <c r="F4" s="7">
        <v>13650.3</v>
      </c>
      <c r="H4" s="10" t="s">
        <v>46</v>
      </c>
      <c r="I4" s="11">
        <v>3000</v>
      </c>
    </row>
    <row r="5" spans="2:9">
      <c r="F5" s="12">
        <f>F3+F4</f>
        <v>24049.326666666697</v>
      </c>
      <c r="H5" s="10" t="s">
        <v>47</v>
      </c>
      <c r="I5" s="11">
        <v>4000</v>
      </c>
    </row>
    <row r="6" spans="2:9">
      <c r="F6">
        <f>'оброблення замовлення в і...'!O20</f>
        <v>1760</v>
      </c>
      <c r="G6" s="10" t="s">
        <v>49</v>
      </c>
      <c r="H6" s="10" t="s">
        <v>48</v>
      </c>
      <c r="I6" s="11">
        <v>7000</v>
      </c>
    </row>
    <row r="7" spans="2:9">
      <c r="F7" s="12">
        <f>'оброблення замовлення в і...'!O3</f>
        <v>1777.51</v>
      </c>
      <c r="G7" t="s">
        <v>50</v>
      </c>
    </row>
    <row r="8" spans="2:9">
      <c r="F8" s="13">
        <f>F5+F7+I3+I4+I6</f>
        <v>45826.836666666699</v>
      </c>
      <c r="G8" t="s">
        <v>51</v>
      </c>
    </row>
    <row r="9" spans="2:9">
      <c r="F9">
        <f>'оброблення замовлення в і...'!D24</f>
        <v>115</v>
      </c>
      <c r="G9" t="s">
        <v>52</v>
      </c>
    </row>
    <row r="10" spans="2:9">
      <c r="F10">
        <f>(F9+'оброблення замовлення в і...'!D25)*20</f>
        <v>3700</v>
      </c>
      <c r="G10" t="s">
        <v>53</v>
      </c>
    </row>
    <row r="11" spans="2:9">
      <c r="F11" s="14">
        <f>F8/F9</f>
        <v>398.49423188405825</v>
      </c>
      <c r="G11" t="s">
        <v>56</v>
      </c>
      <c r="H11" s="10" t="s">
        <v>54</v>
      </c>
      <c r="I11" s="11">
        <v>34500</v>
      </c>
    </row>
    <row r="13" spans="2:9">
      <c r="F13" s="12"/>
    </row>
    <row r="15" spans="2:9">
      <c r="F15" s="12">
        <f>'оброблення замовлення в і...'!I3/60</f>
        <v>1042.6321666666668</v>
      </c>
      <c r="G15" t="s">
        <v>55</v>
      </c>
    </row>
    <row r="16" spans="2:9">
      <c r="F16" s="12">
        <f>F15/30</f>
        <v>34.754405555555557</v>
      </c>
    </row>
    <row r="18" spans="6:7">
      <c r="F18" s="12">
        <f>F11*1.25</f>
        <v>498.11778985507283</v>
      </c>
      <c r="G18" t="s">
        <v>57</v>
      </c>
    </row>
    <row r="19" spans="6:7">
      <c r="F19" s="12">
        <f>F18*115</f>
        <v>57283.545833333374</v>
      </c>
      <c r="G19" t="s">
        <v>58</v>
      </c>
    </row>
    <row r="20" spans="6:7">
      <c r="F20" s="13">
        <f>F19+F10-F8</f>
        <v>15156.709166666675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7"/>
  <sheetViews>
    <sheetView topLeftCell="B1" workbookViewId="0">
      <selection activeCell="I3" sqref="I3"/>
    </sheetView>
  </sheetViews>
  <sheetFormatPr defaultRowHeight="15"/>
  <cols>
    <col min="2" max="2" width="54.8554687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300</v>
      </c>
      <c r="E3" s="2">
        <v>300</v>
      </c>
      <c r="F3" s="2">
        <v>5.37</v>
      </c>
      <c r="G3" s="2">
        <v>1858</v>
      </c>
      <c r="H3" s="2">
        <v>208.53</v>
      </c>
      <c r="I3" s="2">
        <v>62557.93</v>
      </c>
      <c r="J3" s="2"/>
      <c r="K3" s="2"/>
      <c r="L3" s="2"/>
      <c r="M3" s="2"/>
      <c r="N3" s="2">
        <v>3881.67</v>
      </c>
      <c r="O3" s="2">
        <v>1777.51</v>
      </c>
    </row>
    <row r="4" spans="2:15">
      <c r="B4" s="4" t="s">
        <v>22</v>
      </c>
      <c r="C4" s="4" t="s">
        <v>23</v>
      </c>
      <c r="D4" s="4">
        <v>300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300</v>
      </c>
      <c r="E5" s="2">
        <v>300</v>
      </c>
      <c r="F5" s="2">
        <v>5</v>
      </c>
      <c r="G5" s="2">
        <v>19.57</v>
      </c>
      <c r="H5" s="2">
        <v>5.26</v>
      </c>
      <c r="I5" s="2">
        <v>1578.33</v>
      </c>
      <c r="J5" s="2">
        <v>0</v>
      </c>
      <c r="K5" s="2">
        <v>14.57</v>
      </c>
      <c r="L5" s="2">
        <v>0.26</v>
      </c>
      <c r="M5" s="2">
        <v>1.64</v>
      </c>
      <c r="N5" s="2">
        <v>78.33</v>
      </c>
      <c r="O5" s="2">
        <v>3</v>
      </c>
    </row>
    <row r="6" spans="2:15">
      <c r="B6" s="4" t="s">
        <v>26</v>
      </c>
      <c r="C6" s="4" t="s">
        <v>27</v>
      </c>
      <c r="D6" s="4">
        <v>300</v>
      </c>
      <c r="E6" s="4">
        <v>300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>
      <c r="B7" s="2" t="s">
        <v>28</v>
      </c>
      <c r="C7" s="2" t="s">
        <v>25</v>
      </c>
      <c r="D7" s="2">
        <v>208</v>
      </c>
      <c r="E7" s="2">
        <v>208</v>
      </c>
      <c r="F7" s="2">
        <v>13</v>
      </c>
      <c r="G7" s="2">
        <v>17</v>
      </c>
      <c r="H7" s="2">
        <v>13.04</v>
      </c>
      <c r="I7" s="2">
        <v>2712</v>
      </c>
      <c r="J7" s="2">
        <v>0</v>
      </c>
      <c r="K7" s="2">
        <v>4</v>
      </c>
      <c r="L7" s="2">
        <v>0.04</v>
      </c>
      <c r="M7" s="2">
        <v>0.39</v>
      </c>
      <c r="N7" s="2">
        <v>8</v>
      </c>
      <c r="O7" s="2">
        <v>2.08</v>
      </c>
    </row>
    <row r="8" spans="2:15">
      <c r="B8" s="4" t="s">
        <v>29</v>
      </c>
      <c r="C8" s="4" t="s">
        <v>25</v>
      </c>
      <c r="D8" s="4">
        <v>115</v>
      </c>
      <c r="E8" s="4">
        <v>115</v>
      </c>
      <c r="F8" s="4">
        <v>0.37</v>
      </c>
      <c r="G8" s="4">
        <v>9.1</v>
      </c>
      <c r="H8" s="4">
        <v>0.55000000000000004</v>
      </c>
      <c r="I8" s="4">
        <v>63.63</v>
      </c>
      <c r="J8" s="4">
        <v>0</v>
      </c>
      <c r="K8" s="4">
        <v>8.73</v>
      </c>
      <c r="L8" s="4">
        <v>0.19</v>
      </c>
      <c r="M8" s="4">
        <v>1.2</v>
      </c>
      <c r="N8" s="4">
        <v>21.47</v>
      </c>
      <c r="O8" s="4">
        <v>1.1499999999999999</v>
      </c>
    </row>
    <row r="9" spans="2:15">
      <c r="B9" s="2" t="s">
        <v>26</v>
      </c>
      <c r="C9" s="2" t="s">
        <v>27</v>
      </c>
      <c r="D9" s="2">
        <v>208</v>
      </c>
      <c r="E9" s="2">
        <v>208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30</v>
      </c>
      <c r="C10" s="4" t="s">
        <v>25</v>
      </c>
      <c r="D10" s="4">
        <v>31</v>
      </c>
      <c r="E10" s="4">
        <v>31</v>
      </c>
      <c r="F10" s="4">
        <v>6</v>
      </c>
      <c r="G10" s="4">
        <v>10</v>
      </c>
      <c r="H10" s="4">
        <v>6.13</v>
      </c>
      <c r="I10" s="4">
        <v>190</v>
      </c>
      <c r="J10" s="4">
        <v>0</v>
      </c>
      <c r="K10" s="4">
        <v>4</v>
      </c>
      <c r="L10" s="4">
        <v>0.13</v>
      </c>
      <c r="M10" s="4">
        <v>0.71</v>
      </c>
      <c r="N10" s="4">
        <v>4</v>
      </c>
      <c r="O10" s="4">
        <v>0.31</v>
      </c>
    </row>
    <row r="11" spans="2:15">
      <c r="B11" s="2" t="s">
        <v>31</v>
      </c>
      <c r="C11" s="2" t="s">
        <v>25</v>
      </c>
      <c r="D11" s="2">
        <v>202</v>
      </c>
      <c r="E11" s="2">
        <v>202</v>
      </c>
      <c r="F11" s="2">
        <v>4</v>
      </c>
      <c r="G11" s="2">
        <v>12.37</v>
      </c>
      <c r="H11" s="2">
        <v>4.3099999999999996</v>
      </c>
      <c r="I11" s="2">
        <v>869.83</v>
      </c>
      <c r="J11" s="2">
        <v>0</v>
      </c>
      <c r="K11" s="2">
        <v>8.3699999999999992</v>
      </c>
      <c r="L11" s="2">
        <v>0.31</v>
      </c>
      <c r="M11" s="2">
        <v>1.43</v>
      </c>
      <c r="N11" s="2">
        <v>61.83</v>
      </c>
      <c r="O11" s="2">
        <v>2.02</v>
      </c>
    </row>
    <row r="12" spans="2:15">
      <c r="B12" s="4" t="s">
        <v>26</v>
      </c>
      <c r="C12" s="4" t="s">
        <v>27</v>
      </c>
      <c r="D12" s="4">
        <v>31</v>
      </c>
      <c r="E12" s="4">
        <v>31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15">
      <c r="B13" s="2" t="s">
        <v>32</v>
      </c>
      <c r="C13" s="2" t="s">
        <v>25</v>
      </c>
      <c r="D13" s="2">
        <v>25</v>
      </c>
      <c r="E13" s="2">
        <v>25</v>
      </c>
      <c r="F13" s="2">
        <v>1560</v>
      </c>
      <c r="G13" s="2">
        <v>1560</v>
      </c>
      <c r="H13" s="2">
        <v>1560</v>
      </c>
      <c r="I13" s="2">
        <v>39000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0.5</v>
      </c>
    </row>
    <row r="14" spans="2:15">
      <c r="B14" s="4" t="s">
        <v>26</v>
      </c>
      <c r="C14" s="4" t="s">
        <v>27</v>
      </c>
      <c r="D14" s="4">
        <v>202</v>
      </c>
      <c r="E14" s="4">
        <v>202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26</v>
      </c>
      <c r="C15" s="2" t="s">
        <v>27</v>
      </c>
      <c r="D15" s="2">
        <v>185</v>
      </c>
      <c r="E15" s="2">
        <v>185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33</v>
      </c>
      <c r="C16" s="4" t="s">
        <v>25</v>
      </c>
      <c r="D16" s="4">
        <v>103</v>
      </c>
      <c r="E16" s="4">
        <v>103</v>
      </c>
      <c r="F16" s="4">
        <v>10.37</v>
      </c>
      <c r="G16" s="4">
        <v>19.47</v>
      </c>
      <c r="H16" s="4">
        <v>10.46</v>
      </c>
      <c r="I16" s="4">
        <v>1076.8699999999999</v>
      </c>
      <c r="J16" s="4">
        <v>0</v>
      </c>
      <c r="K16" s="4">
        <v>9.1</v>
      </c>
      <c r="L16" s="4">
        <v>0.09</v>
      </c>
      <c r="M16" s="4">
        <v>0.89</v>
      </c>
      <c r="N16" s="4">
        <v>9.1</v>
      </c>
      <c r="O16" s="4">
        <v>2.06</v>
      </c>
    </row>
    <row r="17" spans="2:15">
      <c r="B17" s="2" t="s">
        <v>34</v>
      </c>
      <c r="C17" s="2" t="s">
        <v>25</v>
      </c>
      <c r="D17" s="2">
        <v>82</v>
      </c>
      <c r="E17" s="2">
        <v>82</v>
      </c>
      <c r="F17" s="2">
        <v>11</v>
      </c>
      <c r="G17" s="2">
        <v>11</v>
      </c>
      <c r="H17" s="2">
        <v>11</v>
      </c>
      <c r="I17" s="2">
        <v>902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1.64</v>
      </c>
    </row>
    <row r="18" spans="2:15">
      <c r="B18" s="4" t="s">
        <v>35</v>
      </c>
      <c r="C18" s="4" t="s">
        <v>25</v>
      </c>
      <c r="D18" s="4">
        <v>185</v>
      </c>
      <c r="E18" s="4">
        <v>185</v>
      </c>
      <c r="F18" s="4">
        <v>7</v>
      </c>
      <c r="G18" s="4">
        <v>7</v>
      </c>
      <c r="H18" s="4">
        <v>7</v>
      </c>
      <c r="I18" s="4">
        <v>1295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1.85</v>
      </c>
    </row>
    <row r="19" spans="2:15">
      <c r="B19" s="2" t="s">
        <v>36</v>
      </c>
      <c r="C19" s="2" t="s">
        <v>25</v>
      </c>
      <c r="D19" s="2">
        <v>220</v>
      </c>
      <c r="E19" s="2">
        <v>220</v>
      </c>
      <c r="F19" s="2">
        <v>4</v>
      </c>
      <c r="G19" s="2">
        <v>16</v>
      </c>
      <c r="H19" s="2">
        <v>4.74</v>
      </c>
      <c r="I19" s="2">
        <v>1042.57</v>
      </c>
      <c r="J19" s="2">
        <v>0</v>
      </c>
      <c r="K19" s="2">
        <v>12</v>
      </c>
      <c r="L19" s="2">
        <v>0.74</v>
      </c>
      <c r="M19" s="2">
        <v>2.06</v>
      </c>
      <c r="N19" s="2">
        <v>162.57</v>
      </c>
      <c r="O19" s="2">
        <v>2.2000000000000002</v>
      </c>
    </row>
    <row r="20" spans="2:15">
      <c r="B20" s="4" t="s">
        <v>37</v>
      </c>
      <c r="C20" s="4" t="s">
        <v>25</v>
      </c>
      <c r="D20" s="4">
        <v>220</v>
      </c>
      <c r="E20" s="4">
        <v>220</v>
      </c>
      <c r="F20" s="4">
        <v>44</v>
      </c>
      <c r="G20" s="4">
        <v>127.37</v>
      </c>
      <c r="H20" s="4">
        <v>53.16</v>
      </c>
      <c r="I20" s="4">
        <v>11695.4</v>
      </c>
      <c r="J20" s="4">
        <v>0</v>
      </c>
      <c r="K20" s="4">
        <v>83.37</v>
      </c>
      <c r="L20" s="4">
        <v>9.16</v>
      </c>
      <c r="M20" s="4">
        <v>15.88</v>
      </c>
      <c r="N20" s="4">
        <v>2015.4</v>
      </c>
      <c r="O20" s="4">
        <v>1760</v>
      </c>
    </row>
    <row r="21" spans="2:15">
      <c r="B21" s="2" t="s">
        <v>26</v>
      </c>
      <c r="C21" s="2" t="s">
        <v>27</v>
      </c>
      <c r="D21" s="2">
        <v>220</v>
      </c>
      <c r="E21" s="2">
        <v>220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4" t="s">
        <v>38</v>
      </c>
      <c r="C22" s="4" t="s">
        <v>25</v>
      </c>
      <c r="D22" s="4">
        <v>70</v>
      </c>
      <c r="E22" s="4">
        <v>70</v>
      </c>
      <c r="F22" s="4">
        <v>8.73</v>
      </c>
      <c r="G22" s="4">
        <v>140.72999999999999</v>
      </c>
      <c r="H22" s="4">
        <v>30.46</v>
      </c>
      <c r="I22" s="4">
        <v>2132.3000000000002</v>
      </c>
      <c r="J22" s="4">
        <v>0</v>
      </c>
      <c r="K22" s="4">
        <v>132</v>
      </c>
      <c r="L22" s="4">
        <v>21.73</v>
      </c>
      <c r="M22" s="4">
        <v>32.4</v>
      </c>
      <c r="N22" s="4">
        <v>1520.97</v>
      </c>
      <c r="O22" s="4">
        <v>0.7</v>
      </c>
    </row>
    <row r="23" spans="2:15">
      <c r="B23" s="2" t="s">
        <v>39</v>
      </c>
      <c r="C23" s="2" t="s">
        <v>27</v>
      </c>
      <c r="D23" s="2">
        <v>44</v>
      </c>
      <c r="E23" s="2">
        <v>44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>
      <c r="B24" s="4" t="s">
        <v>40</v>
      </c>
      <c r="C24" s="4" t="s">
        <v>41</v>
      </c>
      <c r="D24" s="4">
        <v>115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>
      <c r="B25" s="2" t="s">
        <v>42</v>
      </c>
      <c r="C25" s="2" t="s">
        <v>41</v>
      </c>
      <c r="D25" s="2">
        <v>70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2:15">
      <c r="B26" s="4" t="s">
        <v>43</v>
      </c>
      <c r="C26" s="4" t="s">
        <v>41</v>
      </c>
      <c r="D26" s="4">
        <v>115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5">
      <c r="B27" s="2" t="s">
        <v>26</v>
      </c>
      <c r="C27" s="2" t="s">
        <v>27</v>
      </c>
      <c r="D27" s="2">
        <v>185</v>
      </c>
      <c r="E27" s="2">
        <v>185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оброблення замовлення в і...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2022-04-10T11:48:57Z</dcterms:created>
  <dcterms:modified xsi:type="dcterms:W3CDTF">2022-04-10T14:27:38Z</dcterms:modified>
</cp:coreProperties>
</file>