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980" windowHeight="10410"/>
  </bookViews>
  <sheets>
    <sheet name="Resources" sheetId="1" r:id="rId1"/>
    <sheet name="Zakaz_Avto 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1" i="1"/>
  <c r="F11"/>
  <c r="F10"/>
  <c r="F9"/>
  <c r="F8"/>
  <c r="F7"/>
  <c r="F6"/>
  <c r="F5"/>
  <c r="G4"/>
  <c r="G3"/>
</calcChain>
</file>

<file path=xl/sharedStrings.xml><?xml version="1.0" encoding="utf-8"?>
<sst xmlns="http://schemas.openxmlformats.org/spreadsheetml/2006/main" count="58" uniqueCount="47">
  <si>
    <t>Resource</t>
  </si>
  <si>
    <t>Utilization</t>
  </si>
  <si>
    <t>Total fixed cost</t>
  </si>
  <si>
    <t>Total unit cost</t>
  </si>
  <si>
    <t>Total cost</t>
  </si>
  <si>
    <t>диспетчер</t>
  </si>
  <si>
    <t>водій</t>
  </si>
  <si>
    <t>Name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</si>
  <si>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</si>
  <si>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</si>
  <si>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</si>
  <si>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</si>
  <si>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</si>
  <si>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</si>
  <si>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</si>
  <si>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Min. time waiting resource (m)</t>
  </si>
  <si>
    <t>Max. time waiting resource (m)</t>
  </si>
  <si>
    <t>Avg. time waiting for resource (m)</t>
  </si>
  <si>
    <t>Standard deviation waiting resources (m)</t>
  </si>
  <si>
    <t>Total time waiting resource (m)</t>
  </si>
  <si>
    <t xml:space="preserve">Zakaz_Avto </t>
  </si>
  <si>
    <t>Process</t>
  </si>
  <si>
    <t>NoneStart</t>
  </si>
  <si>
    <t>Start event</t>
  </si>
  <si>
    <t>Ввести  заявку</t>
  </si>
  <si>
    <t>Task</t>
  </si>
  <si>
    <t>Додати заявку</t>
  </si>
  <si>
    <t>Схвалено?</t>
  </si>
  <si>
    <t>Gateway</t>
  </si>
  <si>
    <t>Прийняти заявку</t>
  </si>
  <si>
    <t>Прийнято?</t>
  </si>
  <si>
    <t>Відмова</t>
  </si>
  <si>
    <t>End event</t>
  </si>
  <si>
    <t>ParallelGateway</t>
  </si>
  <si>
    <t>Машина не виділена</t>
  </si>
  <si>
    <t>Машина виділена</t>
  </si>
  <si>
    <t>Успіх</t>
  </si>
  <si>
    <t>Виповнити рейс</t>
  </si>
  <si>
    <t>зарплата</t>
  </si>
  <si>
    <t>операційні витрати</t>
  </si>
  <si>
    <t>загальні витрати</t>
  </si>
  <si>
    <t>кількість успішних поїздок</t>
  </si>
  <si>
    <t>собівартість</t>
  </si>
  <si>
    <t>ціна</t>
  </si>
  <si>
    <t>прибуток за день</t>
  </si>
  <si>
    <t>зарплата в місяць диспетчера</t>
  </si>
  <si>
    <t>зарплата в місяць 1го водія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</si>
</sst>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4" borderId="1" xfId="0" applyFont="1" applyFill="1" applyBorder="1"/>
    <xf numFmtId="0" fontId="3" fillId="2" borderId="1" xfId="0" applyFont="1" applyFill="1" applyBorder="1"/>
    <xf numFmtId="10" fontId="3" fillId="2" borderId="1" xfId="0" applyNumberFormat="1" applyFont="1" applyFill="1" applyBorder="1"/>
    <xf numFmtId="0" fontId="3" fillId="3" borderId="1" xfId="0" applyFont="1" applyFill="1" applyBorder="1"/>
    <xf numFmtId="10" fontId="3" fillId="3" borderId="1" xfId="0" applyNumberFormat="1" applyFont="1" applyFill="1" applyBorder="1"/>
    <xf numFmtId="1" fontId="0" fillId="0" borderId="0" xfId="0" applyNumberFormat="1"/>
    <xf numFmtId="2" fontId="1" fillId="0" borderId="0" xfId="0" applyNumberFormat="1" applyFont="1"/>
    <xf numFmtId="0" fontId="0" fillId="0" borderId="0" xfId="0"/>
    <xf numFmtId="0" fontId="4" fillId="0" borderId="0" xfId="0" applyFont="1"/>
    <xf numFmtId="0" fontId="0" fillId="0" borderId="0" xfId="0"/>
    <xf numFmtId="1" fontId="0" fillId="0" borderId="0" xfId="0" applyNumberForma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tabSelected="1" workbookViewId="0">
      <selection activeCell="J11" sqref="J11"/>
    </sheetView>
  </sheetViews>
  <sheetFormatPr defaultRowHeight="15"/>
  <cols>
    <col min="2" max="2" width="10.5703125" bestFit="1" customWidth="1"/>
    <col min="3" max="3" width="10.140625" bestFit="1" customWidth="1"/>
    <col min="4" max="4" width="14.5703125" bestFit="1" customWidth="1"/>
    <col min="5" max="5" width="13.5703125" bestFit="1" customWidth="1"/>
    <col min="6" max="6" width="9.42578125" bestFit="1" customWidth="1"/>
  </cols>
  <sheetData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0">
      <c r="B3" s="2" t="s">
        <v>5</v>
      </c>
      <c r="C3" s="3">
        <v>3.5000000000000001E-3</v>
      </c>
      <c r="D3" s="2">
        <v>0</v>
      </c>
      <c r="E3" s="2">
        <v>105.245</v>
      </c>
      <c r="F3" s="2">
        <v>105.245</v>
      </c>
      <c r="G3" s="6">
        <f>F3*22</f>
        <v>2315.3900000000003</v>
      </c>
      <c r="H3" s="12" t="s">
        <v>45</v>
      </c>
      <c r="I3" s="10"/>
    </row>
    <row r="4" spans="2:10">
      <c r="B4" s="4" t="s">
        <v>6</v>
      </c>
      <c r="C4" s="5">
        <v>4.1999999999999997E-3</v>
      </c>
      <c r="D4" s="4">
        <v>788.5</v>
      </c>
      <c r="E4" s="4">
        <v>0</v>
      </c>
      <c r="F4" s="4">
        <v>788.5</v>
      </c>
      <c r="G4" s="6">
        <f>F4/3*22</f>
        <v>5782.333333333333</v>
      </c>
      <c r="H4" s="12" t="s">
        <v>46</v>
      </c>
      <c r="I4" s="10"/>
    </row>
    <row r="5" spans="2:10">
      <c r="F5" s="6">
        <f>F3+F4</f>
        <v>893.745</v>
      </c>
      <c r="G5" s="9" t="s">
        <v>38</v>
      </c>
      <c r="H5" s="8"/>
    </row>
    <row r="6" spans="2:10">
      <c r="F6" s="6">
        <f>'Zakaz_Avto '!O3</f>
        <v>277.69</v>
      </c>
      <c r="G6" s="9" t="s">
        <v>39</v>
      </c>
      <c r="H6" s="8"/>
    </row>
    <row r="7" spans="2:10">
      <c r="F7" s="6">
        <f>F5+F6</f>
        <v>1171.4349999999999</v>
      </c>
      <c r="G7" s="9" t="s">
        <v>40</v>
      </c>
      <c r="H7" s="8"/>
    </row>
    <row r="8" spans="2:10">
      <c r="F8">
        <f>'Zakaz_Avto '!D15</f>
        <v>40</v>
      </c>
      <c r="G8" s="9" t="s">
        <v>41</v>
      </c>
      <c r="H8" s="8"/>
    </row>
    <row r="9" spans="2:10">
      <c r="F9" s="7">
        <f>F7/F8</f>
        <v>29.285874999999997</v>
      </c>
      <c r="G9" s="9" t="s">
        <v>42</v>
      </c>
      <c r="H9" s="8"/>
    </row>
    <row r="10" spans="2:10">
      <c r="F10" s="6">
        <f>F9*1.5</f>
        <v>43.928812499999992</v>
      </c>
      <c r="G10" s="9" t="s">
        <v>43</v>
      </c>
      <c r="H10" s="8"/>
    </row>
    <row r="11" spans="2:10">
      <c r="F11" s="6">
        <f>F10*F8-F7</f>
        <v>585.71749999999975</v>
      </c>
      <c r="G11" s="9" t="s">
        <v>44</v>
      </c>
      <c r="H11" s="8"/>
      <c r="J11" s="11">
        <f>F11*22</f>
        <v>12885.784999999994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6"/>
  <sheetViews>
    <sheetView workbookViewId="0"/>
  </sheetViews>
  <sheetFormatPr defaultRowHeight="15"/>
  <cols>
    <col min="2" max="2" width="20.28515625" bestFit="1" customWidth="1"/>
    <col min="3" max="3" width="10.7109375" bestFit="1" customWidth="1"/>
    <col min="4" max="4" width="19.5703125" bestFit="1" customWidth="1"/>
    <col min="5" max="5" width="16.140625" bestFit="1" customWidth="1"/>
    <col min="6" max="6" width="13.28515625" bestFit="1" customWidth="1"/>
    <col min="7" max="7" width="13.5703125" bestFit="1" customWidth="1"/>
    <col min="8" max="8" width="13.140625" bestFit="1" customWidth="1"/>
    <col min="9" max="9" width="13.7109375" bestFit="1" customWidth="1"/>
    <col min="10" max="10" width="28.85546875" bestFit="1" customWidth="1"/>
    <col min="11" max="11" width="29.140625" bestFit="1" customWidth="1"/>
    <col min="12" max="12" width="31.85546875" bestFit="1" customWidth="1"/>
    <col min="13" max="13" width="38.28515625" bestFit="1" customWidth="1"/>
    <col min="14" max="14" width="29.28515625" bestFit="1" customWidth="1"/>
    <col min="15" max="15" width="14.5703125" bestFit="1" customWidth="1"/>
  </cols>
  <sheetData>
    <row r="2" spans="2:1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</v>
      </c>
    </row>
    <row r="3" spans="2:15">
      <c r="B3" s="2" t="s">
        <v>20</v>
      </c>
      <c r="C3" s="2" t="s">
        <v>21</v>
      </c>
      <c r="D3" s="2">
        <v>41</v>
      </c>
      <c r="E3" s="2">
        <v>41</v>
      </c>
      <c r="F3" s="2">
        <v>3.57</v>
      </c>
      <c r="G3" s="2">
        <v>26.56</v>
      </c>
      <c r="H3" s="2">
        <v>15.12</v>
      </c>
      <c r="I3" s="2">
        <v>645.97</v>
      </c>
      <c r="J3" s="2"/>
      <c r="K3" s="2"/>
      <c r="L3" s="2"/>
      <c r="M3" s="2"/>
      <c r="N3" s="2">
        <v>73.61</v>
      </c>
      <c r="O3" s="2">
        <v>277.69</v>
      </c>
    </row>
    <row r="4" spans="2:15">
      <c r="B4" s="4" t="s">
        <v>22</v>
      </c>
      <c r="C4" s="4" t="s">
        <v>23</v>
      </c>
      <c r="D4" s="4">
        <v>41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>
      <c r="B5" s="2" t="s">
        <v>24</v>
      </c>
      <c r="C5" s="2" t="s">
        <v>25</v>
      </c>
      <c r="D5" s="2">
        <v>41</v>
      </c>
      <c r="E5" s="2">
        <v>41</v>
      </c>
      <c r="F5" s="2">
        <v>2.02</v>
      </c>
      <c r="G5" s="2">
        <v>2.4300000000000002</v>
      </c>
      <c r="H5" s="2">
        <v>2.04</v>
      </c>
      <c r="I5" s="2">
        <v>83.5</v>
      </c>
      <c r="J5" s="2">
        <v>0</v>
      </c>
      <c r="K5" s="2">
        <v>0.42</v>
      </c>
      <c r="L5" s="2">
        <v>0.02</v>
      </c>
      <c r="M5" s="2">
        <v>0.09</v>
      </c>
      <c r="N5" s="2">
        <v>0.82</v>
      </c>
      <c r="O5" s="2">
        <v>0.41</v>
      </c>
    </row>
    <row r="6" spans="2:15">
      <c r="B6" s="4" t="s">
        <v>26</v>
      </c>
      <c r="C6" s="4" t="s">
        <v>25</v>
      </c>
      <c r="D6" s="4">
        <v>44</v>
      </c>
      <c r="E6" s="4">
        <v>44</v>
      </c>
      <c r="F6" s="4">
        <v>1.1499999999999999</v>
      </c>
      <c r="G6" s="4">
        <v>1.98</v>
      </c>
      <c r="H6" s="4">
        <v>1.21</v>
      </c>
      <c r="I6" s="4">
        <v>53.13</v>
      </c>
      <c r="J6" s="4">
        <v>0</v>
      </c>
      <c r="K6" s="4">
        <v>0.83</v>
      </c>
      <c r="L6" s="4">
        <v>0.06</v>
      </c>
      <c r="M6" s="4">
        <v>0.17</v>
      </c>
      <c r="N6" s="4">
        <v>2.5299999999999998</v>
      </c>
      <c r="O6" s="4">
        <v>0.44</v>
      </c>
    </row>
    <row r="7" spans="2:15">
      <c r="B7" s="2" t="s">
        <v>27</v>
      </c>
      <c r="C7" s="2" t="s">
        <v>28</v>
      </c>
      <c r="D7" s="2">
        <v>44</v>
      </c>
      <c r="E7" s="2">
        <v>44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>
      <c r="B8" s="4" t="s">
        <v>29</v>
      </c>
      <c r="C8" s="4" t="s">
        <v>25</v>
      </c>
      <c r="D8" s="4">
        <v>43</v>
      </c>
      <c r="E8" s="4">
        <v>43</v>
      </c>
      <c r="F8" s="4">
        <v>0.67</v>
      </c>
      <c r="G8" s="4">
        <v>13.14</v>
      </c>
      <c r="H8" s="4">
        <v>1.77</v>
      </c>
      <c r="I8" s="4">
        <v>76.180000000000007</v>
      </c>
      <c r="J8" s="4">
        <v>0</v>
      </c>
      <c r="K8" s="4">
        <v>12.47</v>
      </c>
      <c r="L8" s="4">
        <v>1.1000000000000001</v>
      </c>
      <c r="M8" s="4">
        <v>2.63</v>
      </c>
      <c r="N8" s="4">
        <v>47.51</v>
      </c>
      <c r="O8" s="4">
        <v>0.43</v>
      </c>
    </row>
    <row r="9" spans="2:15">
      <c r="B9" s="2" t="s">
        <v>30</v>
      </c>
      <c r="C9" s="2" t="s">
        <v>28</v>
      </c>
      <c r="D9" s="2">
        <v>43</v>
      </c>
      <c r="E9" s="2">
        <v>43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>
      <c r="B10" s="4" t="s">
        <v>31</v>
      </c>
      <c r="C10" s="4" t="s">
        <v>32</v>
      </c>
      <c r="D10" s="4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>
      <c r="B11" s="2" t="s">
        <v>33</v>
      </c>
      <c r="C11" s="2" t="s">
        <v>28</v>
      </c>
      <c r="D11" s="2">
        <v>40</v>
      </c>
      <c r="E11" s="2">
        <v>40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>
      <c r="B12" s="4" t="s">
        <v>34</v>
      </c>
      <c r="C12" s="4" t="s">
        <v>25</v>
      </c>
      <c r="D12" s="4">
        <v>1</v>
      </c>
      <c r="E12" s="4">
        <v>1</v>
      </c>
      <c r="F12" s="4">
        <v>0.4</v>
      </c>
      <c r="G12" s="4">
        <v>0.4</v>
      </c>
      <c r="H12" s="4">
        <v>0.4</v>
      </c>
      <c r="I12" s="4">
        <v>0.4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0.01</v>
      </c>
    </row>
    <row r="13" spans="2:15">
      <c r="B13" s="2" t="s">
        <v>35</v>
      </c>
      <c r="C13" s="2" t="s">
        <v>25</v>
      </c>
      <c r="D13" s="2">
        <v>40</v>
      </c>
      <c r="E13" s="2">
        <v>40</v>
      </c>
      <c r="F13" s="2">
        <v>0.42</v>
      </c>
      <c r="G13" s="2">
        <v>2.27</v>
      </c>
      <c r="H13" s="2">
        <v>0.65</v>
      </c>
      <c r="I13" s="2">
        <v>25.98</v>
      </c>
      <c r="J13" s="2">
        <v>0</v>
      </c>
      <c r="K13" s="2">
        <v>1.85</v>
      </c>
      <c r="L13" s="2">
        <v>0.23</v>
      </c>
      <c r="M13" s="2">
        <v>0.49</v>
      </c>
      <c r="N13" s="2">
        <v>9.31</v>
      </c>
      <c r="O13" s="2">
        <v>0.4</v>
      </c>
    </row>
    <row r="14" spans="2:15">
      <c r="B14" s="4" t="s">
        <v>33</v>
      </c>
      <c r="C14" s="4" t="s">
        <v>28</v>
      </c>
      <c r="D14" s="4">
        <v>40</v>
      </c>
      <c r="E14" s="4">
        <v>40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>
      <c r="B15" s="2" t="s">
        <v>36</v>
      </c>
      <c r="C15" s="2" t="s">
        <v>32</v>
      </c>
      <c r="D15" s="2">
        <v>40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4" t="s">
        <v>37</v>
      </c>
      <c r="C16" s="4" t="s">
        <v>25</v>
      </c>
      <c r="D16" s="4">
        <v>40</v>
      </c>
      <c r="E16" s="4">
        <v>40</v>
      </c>
      <c r="F16" s="4">
        <v>9.83</v>
      </c>
      <c r="G16" s="4">
        <v>19.670000000000002</v>
      </c>
      <c r="H16" s="4">
        <v>10.17</v>
      </c>
      <c r="I16" s="4">
        <v>406.78</v>
      </c>
      <c r="J16" s="4">
        <v>0</v>
      </c>
      <c r="K16" s="4">
        <v>9.83</v>
      </c>
      <c r="L16" s="4">
        <v>0.34</v>
      </c>
      <c r="M16" s="4">
        <v>1.57</v>
      </c>
      <c r="N16" s="4">
        <v>13.44</v>
      </c>
      <c r="O16" s="4"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Resources</vt:lpstr>
      <vt:lpstr>Zakaz_Avto 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2022-05-27T11:29:21Z</dcterms:created>
  <dcterms:modified xsi:type="dcterms:W3CDTF">2022-05-27T12:14:01Z</dcterms:modified>
</cp:coreProperties>
</file>