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asija\Desktop\USP\"/>
    </mc:Choice>
  </mc:AlternateContent>
  <xr:revisionPtr revIDLastSave="0" documentId="13_ncr:1_{0BFF22D9-7A6A-4967-B508-0FAC770B80DB}" xr6:coauthVersionLast="47" xr6:coauthVersionMax="47" xr10:uidLastSave="{00000000-0000-0000-0000-000000000000}"/>
  <bookViews>
    <workbookView xWindow="-108" yWindow="-108" windowWidth="23256" windowHeight="12576" xr2:uid="{8AA2A0FF-DD76-430E-A582-3570439FFF8C}"/>
  </bookViews>
  <sheets>
    <sheet name="Буџет" sheetId="1" r:id="rId1"/>
    <sheet name="Примери трошкова" sheetId="2" r:id="rId2"/>
    <sheet name="Гантограм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3" i="1" l="1"/>
  <c r="W26" i="1"/>
  <c r="U26" i="1"/>
  <c r="AD27" i="1"/>
  <c r="AD28" i="1"/>
  <c r="AD29" i="1"/>
  <c r="AD30" i="1"/>
  <c r="AD31" i="1"/>
  <c r="AD32" i="1"/>
  <c r="AD33" i="1"/>
  <c r="AD34" i="1"/>
  <c r="AD35" i="1"/>
  <c r="AC27" i="1"/>
  <c r="AC28" i="1"/>
  <c r="AC29" i="1"/>
  <c r="AC30" i="1"/>
  <c r="AC31" i="1"/>
  <c r="AC32" i="1"/>
  <c r="AC33" i="1"/>
  <c r="AC34" i="1"/>
  <c r="AC35" i="1"/>
  <c r="AB27" i="1"/>
  <c r="AB28" i="1"/>
  <c r="AB29" i="1"/>
  <c r="AB30" i="1"/>
  <c r="AB31" i="1"/>
  <c r="AB32" i="1"/>
  <c r="AB33" i="1"/>
  <c r="AB34" i="1"/>
  <c r="AB35" i="1"/>
  <c r="AA27" i="1"/>
  <c r="AA28" i="1"/>
  <c r="AA29" i="1"/>
  <c r="AA30" i="1"/>
  <c r="AA31" i="1"/>
  <c r="AA32" i="1"/>
  <c r="AA33" i="1"/>
  <c r="AA34" i="1"/>
  <c r="AA35" i="1"/>
  <c r="Z27" i="1"/>
  <c r="Z28" i="1"/>
  <c r="Z29" i="1"/>
  <c r="Z30" i="1"/>
  <c r="Z31" i="1"/>
  <c r="Z32" i="1"/>
  <c r="Z33" i="1"/>
  <c r="Z34" i="1"/>
  <c r="Z35" i="1"/>
  <c r="Y27" i="1"/>
  <c r="Y28" i="1"/>
  <c r="Y29" i="1"/>
  <c r="Y30" i="1"/>
  <c r="Y31" i="1"/>
  <c r="Y32" i="1"/>
  <c r="Y33" i="1"/>
  <c r="Y34" i="1"/>
  <c r="Y35" i="1"/>
  <c r="X27" i="1"/>
  <c r="X28" i="1"/>
  <c r="X29" i="1"/>
  <c r="X30" i="1"/>
  <c r="X31" i="1"/>
  <c r="X32" i="1"/>
  <c r="X33" i="1"/>
  <c r="X34" i="1"/>
  <c r="X35" i="1"/>
  <c r="W27" i="1"/>
  <c r="W28" i="1"/>
  <c r="W29" i="1"/>
  <c r="W30" i="1"/>
  <c r="W31" i="1"/>
  <c r="W32" i="1"/>
  <c r="W33" i="1"/>
  <c r="W34" i="1"/>
  <c r="W35" i="1"/>
  <c r="X26" i="1"/>
  <c r="Y26" i="1"/>
  <c r="Z26" i="1"/>
  <c r="AA26" i="1"/>
  <c r="AB26" i="1"/>
  <c r="AC26" i="1"/>
  <c r="AD26" i="1"/>
  <c r="X82" i="1"/>
  <c r="Y82" i="1"/>
  <c r="Z82" i="1"/>
  <c r="X83" i="1"/>
  <c r="Y83" i="1"/>
  <c r="Z83" i="1"/>
  <c r="AA83" i="1"/>
  <c r="AB83" i="1"/>
  <c r="AC83" i="1"/>
  <c r="AD83" i="1"/>
  <c r="W82" i="1"/>
  <c r="AD91" i="1"/>
  <c r="AC91" i="1"/>
  <c r="AB91" i="1"/>
  <c r="AA91" i="1"/>
  <c r="Z91" i="1"/>
  <c r="Y91" i="1"/>
  <c r="X91" i="1"/>
  <c r="W91" i="1"/>
  <c r="AD90" i="1"/>
  <c r="AC90" i="1"/>
  <c r="AB90" i="1"/>
  <c r="AA90" i="1"/>
  <c r="Z90" i="1"/>
  <c r="Y90" i="1"/>
  <c r="X90" i="1"/>
  <c r="W90" i="1"/>
  <c r="AD89" i="1"/>
  <c r="AC89" i="1"/>
  <c r="AB89" i="1"/>
  <c r="AA89" i="1"/>
  <c r="Z89" i="1"/>
  <c r="Y89" i="1"/>
  <c r="X89" i="1"/>
  <c r="W89" i="1"/>
  <c r="AD88" i="1"/>
  <c r="AC88" i="1"/>
  <c r="AB88" i="1"/>
  <c r="AA88" i="1"/>
  <c r="Z88" i="1"/>
  <c r="Y88" i="1"/>
  <c r="X88" i="1"/>
  <c r="W88" i="1"/>
  <c r="AD87" i="1"/>
  <c r="AC87" i="1"/>
  <c r="AB87" i="1"/>
  <c r="AA87" i="1"/>
  <c r="Z87" i="1"/>
  <c r="Y87" i="1"/>
  <c r="X87" i="1"/>
  <c r="W87" i="1"/>
  <c r="AD86" i="1"/>
  <c r="AC86" i="1"/>
  <c r="AB86" i="1"/>
  <c r="AA86" i="1"/>
  <c r="Z86" i="1"/>
  <c r="Y86" i="1"/>
  <c r="X86" i="1"/>
  <c r="W86" i="1"/>
  <c r="AD85" i="1"/>
  <c r="AC85" i="1"/>
  <c r="AB85" i="1"/>
  <c r="AA85" i="1"/>
  <c r="Z85" i="1"/>
  <c r="Y85" i="1"/>
  <c r="X85" i="1"/>
  <c r="W85" i="1"/>
  <c r="AD84" i="1"/>
  <c r="AC84" i="1"/>
  <c r="AB84" i="1"/>
  <c r="AA84" i="1"/>
  <c r="Z84" i="1"/>
  <c r="Y84" i="1"/>
  <c r="X84" i="1"/>
  <c r="W84" i="1"/>
  <c r="AD82" i="1"/>
  <c r="AC82" i="1"/>
  <c r="AB82" i="1"/>
  <c r="AA82" i="1"/>
  <c r="N36" i="1"/>
  <c r="O36" i="1"/>
  <c r="P36" i="1"/>
  <c r="Q36" i="1"/>
  <c r="R36" i="1"/>
  <c r="S36" i="1"/>
  <c r="T36" i="1"/>
  <c r="M36" i="1"/>
  <c r="N78" i="1"/>
  <c r="O78" i="1"/>
  <c r="P78" i="1"/>
  <c r="Q78" i="1"/>
  <c r="R78" i="1"/>
  <c r="S78" i="1"/>
  <c r="T78" i="1"/>
  <c r="M78" i="1"/>
  <c r="N64" i="1"/>
  <c r="O64" i="1"/>
  <c r="P64" i="1"/>
  <c r="Q64" i="1"/>
  <c r="R64" i="1"/>
  <c r="S64" i="1"/>
  <c r="T64" i="1"/>
  <c r="M64" i="1"/>
  <c r="N50" i="1"/>
  <c r="M50" i="1"/>
  <c r="O50" i="1"/>
  <c r="P50" i="1"/>
  <c r="Q50" i="1"/>
  <c r="R50" i="1"/>
  <c r="S50" i="1"/>
  <c r="T50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68" i="1"/>
  <c r="U68" i="1" s="1"/>
  <c r="K36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54" i="1"/>
  <c r="U54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40" i="1"/>
  <c r="U40" i="1" s="1"/>
  <c r="U27" i="1"/>
  <c r="U28" i="1"/>
  <c r="U29" i="1"/>
  <c r="U30" i="1"/>
  <c r="U31" i="1"/>
  <c r="U32" i="1"/>
  <c r="U33" i="1"/>
  <c r="U34" i="1"/>
  <c r="U35" i="1"/>
  <c r="AE29" i="1" l="1"/>
  <c r="AE31" i="1"/>
  <c r="AE30" i="1"/>
  <c r="AE28" i="1"/>
  <c r="AE35" i="1"/>
  <c r="AE27" i="1"/>
  <c r="AE34" i="1"/>
  <c r="AC36" i="1"/>
  <c r="S17" i="1" s="1"/>
  <c r="AE33" i="1"/>
  <c r="AE32" i="1"/>
  <c r="AB92" i="1"/>
  <c r="R18" i="1" s="1"/>
  <c r="AE83" i="1"/>
  <c r="AD92" i="1"/>
  <c r="T18" i="1" s="1"/>
  <c r="AC92" i="1"/>
  <c r="S18" i="1" s="1"/>
  <c r="Y92" i="1"/>
  <c r="O18" i="1" s="1"/>
  <c r="AE84" i="1"/>
  <c r="AE85" i="1"/>
  <c r="AE86" i="1"/>
  <c r="AE87" i="1"/>
  <c r="AE89" i="1"/>
  <c r="AE90" i="1"/>
  <c r="AE91" i="1"/>
  <c r="AE26" i="1"/>
  <c r="AE82" i="1"/>
  <c r="X92" i="1"/>
  <c r="N18" i="1" s="1"/>
  <c r="W92" i="1"/>
  <c r="M18" i="1" s="1"/>
  <c r="Z92" i="1"/>
  <c r="P18" i="1" s="1"/>
  <c r="AA92" i="1"/>
  <c r="Q18" i="1" s="1"/>
  <c r="AE88" i="1"/>
  <c r="Y36" i="1"/>
  <c r="O17" i="1" s="1"/>
  <c r="AD36" i="1"/>
  <c r="T17" i="1" s="1"/>
  <c r="Z36" i="1"/>
  <c r="P17" i="1" s="1"/>
  <c r="AB36" i="1"/>
  <c r="R17" i="1" s="1"/>
  <c r="AA36" i="1"/>
  <c r="Q17" i="1" s="1"/>
  <c r="X36" i="1"/>
  <c r="N17" i="1" s="1"/>
  <c r="W36" i="1"/>
  <c r="M17" i="1" s="1"/>
  <c r="K78" i="1"/>
  <c r="K64" i="1"/>
  <c r="K50" i="1"/>
  <c r="AE92" i="1" l="1"/>
  <c r="AE36" i="1"/>
  <c r="M19" i="1" l="1"/>
  <c r="N19" i="1" s="1"/>
  <c r="O19" i="1" s="1"/>
  <c r="P19" i="1" s="1"/>
  <c r="Q19" i="1" s="1"/>
  <c r="R19" i="1" s="1"/>
  <c r="S19" i="1" s="1"/>
  <c r="T19" i="1" s="1"/>
  <c r="U18" i="1"/>
  <c r="U17" i="1"/>
  <c r="U19" i="1" l="1"/>
</calcChain>
</file>

<file path=xl/sharedStrings.xml><?xml version="1.0" encoding="utf-8"?>
<sst xmlns="http://schemas.openxmlformats.org/spreadsheetml/2006/main" count="300" uniqueCount="225">
  <si>
    <t>Лична средства</t>
  </si>
  <si>
    <t>Назив стартапа:</t>
  </si>
  <si>
    <t>ePijaca</t>
  </si>
  <si>
    <t>Грант</t>
  </si>
  <si>
    <t>Чланови тима:</t>
  </si>
  <si>
    <t>Настасија Аврамовић</t>
  </si>
  <si>
    <t>22Q2</t>
  </si>
  <si>
    <t>22Q3</t>
  </si>
  <si>
    <t>22Q4</t>
  </si>
  <si>
    <t>23Q1</t>
  </si>
  <si>
    <t>23Q2</t>
  </si>
  <si>
    <t>23Q3</t>
  </si>
  <si>
    <t>23Q4</t>
  </si>
  <si>
    <t>24Q1</t>
  </si>
  <si>
    <t>Укупно</t>
  </si>
  <si>
    <t>Магдалена Чворовић</t>
  </si>
  <si>
    <t>Укупни расходи</t>
  </si>
  <si>
    <t>Укупни приходи</t>
  </si>
  <si>
    <t>Добит</t>
  </si>
  <si>
    <t>Људски ресурси</t>
  </si>
  <si>
    <t>Проценат ангажовања %</t>
  </si>
  <si>
    <t>Расподела хонорара по кварталима</t>
  </si>
  <si>
    <t>Име запосленог</t>
  </si>
  <si>
    <t>Радно место</t>
  </si>
  <si>
    <t>Бруто месечна плата</t>
  </si>
  <si>
    <t>Ангажовање на пројекту %</t>
  </si>
  <si>
    <t>директор</t>
  </si>
  <si>
    <t>Технички директор</t>
  </si>
  <si>
    <t>Душан Градојевић</t>
  </si>
  <si>
    <t>Ана Радовановић</t>
  </si>
  <si>
    <t>Програмер</t>
  </si>
  <si>
    <t>Јована Јаћимовић</t>
  </si>
  <si>
    <t>Мериса Харчиновић</t>
  </si>
  <si>
    <t>Дизајнер</t>
  </si>
  <si>
    <t>Селена Обрадовић</t>
  </si>
  <si>
    <t>Тестер</t>
  </si>
  <si>
    <t>Андрија Брајсовац</t>
  </si>
  <si>
    <t>Администратор базе</t>
  </si>
  <si>
    <t>Павле Радивојевић</t>
  </si>
  <si>
    <t>Аналитичар</t>
  </si>
  <si>
    <t>Опрема, алати, сервиси, канцеларија</t>
  </si>
  <si>
    <t>Расподела расхода по кварталима</t>
  </si>
  <si>
    <t>Назив</t>
  </si>
  <si>
    <t>Количина</t>
  </si>
  <si>
    <t>Јединична цена</t>
  </si>
  <si>
    <t>рачунар</t>
  </si>
  <si>
    <t>веб хостинг</t>
  </si>
  <si>
    <t>база података</t>
  </si>
  <si>
    <t>канцеларија</t>
  </si>
  <si>
    <t>сервер</t>
  </si>
  <si>
    <t>Услуге (маркетинг, консултације, продаја)</t>
  </si>
  <si>
    <t xml:space="preserve">Назив услуге </t>
  </si>
  <si>
    <t>Назив компаније</t>
  </si>
  <si>
    <t>Број дана</t>
  </si>
  <si>
    <t>Цена по дану</t>
  </si>
  <si>
    <t>истраживање тржишта</t>
  </si>
  <si>
    <t>ММ агенција</t>
  </si>
  <si>
    <t>Драган Јаћимовић</t>
  </si>
  <si>
    <t>промоције</t>
  </si>
  <si>
    <t>PROMOTER</t>
  </si>
  <si>
    <t>инспекција квалитета</t>
  </si>
  <si>
    <t>Инспектор</t>
  </si>
  <si>
    <t>Остали расходи</t>
  </si>
  <si>
    <t>Цена</t>
  </si>
  <si>
    <t>тим билдинг</t>
  </si>
  <si>
    <t>кречење канцеларије</t>
  </si>
  <si>
    <t>службено путовање</t>
  </si>
  <si>
    <t>Приходи</t>
  </si>
  <si>
    <t>Количина по кварталима</t>
  </si>
  <si>
    <t>Расподела прихода по кварталима</t>
  </si>
  <si>
    <t>Назив прихода</t>
  </si>
  <si>
    <t>претплата на веб сајту</t>
  </si>
  <si>
    <t>плаћена оглашавања</t>
  </si>
  <si>
    <t>проценат од продаје</t>
  </si>
  <si>
    <t>донације</t>
  </si>
  <si>
    <t xml:space="preserve"> - текући канцеларијски послови</t>
  </si>
  <si>
    <t xml:space="preserve"> - развој производа (интелектуална својина, дизајн, развој)</t>
  </si>
  <si>
    <t xml:space="preserve"> - производња и залихе (добављачи, поруџбине, пријем и складиштење робе, инвентар)</t>
  </si>
  <si>
    <t xml:space="preserve"> - обрада поруџбеница</t>
  </si>
  <si>
    <t xml:space="preserve"> - систем напате и потраживања</t>
  </si>
  <si>
    <t xml:space="preserve"> - потрошачки сервис (повраћај робе, жалбе...)</t>
  </si>
  <si>
    <t xml:space="preserve"> - маркетинг (израда плана, израда промотивног материјала, оглашавање…)</t>
  </si>
  <si>
    <t xml:space="preserve"> - кадровски послови</t>
  </si>
  <si>
    <t xml:space="preserve"> - рачуноводство (извештаји, рачуни, пријава пореза...)</t>
  </si>
  <si>
    <t xml:space="preserve"> - општи корпоративни послови (преговарање, уговарање посла, плаћање пореза, заштита ИС)</t>
  </si>
  <si>
    <t xml:space="preserve"> - управљање пословним простором</t>
  </si>
  <si>
    <t>Радни пакети и активности</t>
  </si>
  <si>
    <t>Месеци</t>
  </si>
  <si>
    <t>Резултати и прекретнице</t>
  </si>
  <si>
    <t>лиценца за тестирање</t>
  </si>
  <si>
    <t>рачуноводство</t>
  </si>
  <si>
    <t>Пакет1 - Планирање пројекта</t>
  </si>
  <si>
    <t>Активност 1.1 - SWOT анализа</t>
  </si>
  <si>
    <t>Активност 1.2 - Пословни модел</t>
  </si>
  <si>
    <t>Активност 1.3 - Финансијски план и буџет</t>
  </si>
  <si>
    <t>Активност 1.4 - Пројектни план и студија случаја</t>
  </si>
  <si>
    <t>Активност 1.5 - Бизнис модел Canvas</t>
  </si>
  <si>
    <t>Пакет2 - Управљање људским ресурсима</t>
  </si>
  <si>
    <t>Активност 2.1 - Планирање начина рада</t>
  </si>
  <si>
    <t>Активност 2.2 - Писање правилника о пословању</t>
  </si>
  <si>
    <t>Пакет3 - Управљање пројектом и администрација</t>
  </si>
  <si>
    <t>Активност 3.1 - Писање извештаја са почетног састанка</t>
  </si>
  <si>
    <t>Активност 3.2 - Писање извештаја са месечних састанака</t>
  </si>
  <si>
    <t>Активност 3.3 - Писање приручника за пројекат</t>
  </si>
  <si>
    <t>Активност 3.4 - Састављање уговора о раду</t>
  </si>
  <si>
    <t>Активност 3.5 - Писање финалног извештаја</t>
  </si>
  <si>
    <t>Активност 3.6 - Прављење модела мреже активности</t>
  </si>
  <si>
    <t>Пакет4 - Анализа корисничких захтева</t>
  </si>
  <si>
    <t>Активност 4.1 - Писање спецификације решења</t>
  </si>
  <si>
    <t>Пакет5 - Управљање ризицима</t>
  </si>
  <si>
    <t>Активност 5.1 - Писање плана управљања ризицима</t>
  </si>
  <si>
    <t>Активност 5.2 - Писање плана одговора на ризике</t>
  </si>
  <si>
    <t>Активност 5.3 - Писање извештаја праћења ризика</t>
  </si>
  <si>
    <t>Пакет6 - Сигурност квалитета</t>
  </si>
  <si>
    <t>Активност 6.1 - Писање плана осигурања квалитета</t>
  </si>
  <si>
    <t>Активност 6.2 - Писање периодичних извештаја о квалитету и евалуацији</t>
  </si>
  <si>
    <t>Активност 6.3 - Писање коначног извештаја о квалитету</t>
  </si>
  <si>
    <t>Пакет7 - Моделовање веб апликације</t>
  </si>
  <si>
    <t>Активност 7.1 - Писање плана за креирање дијаграма и базе података</t>
  </si>
  <si>
    <t>Активност 7.2 - Писање дијаграма случајева употребе</t>
  </si>
  <si>
    <t>Активност 7.3 - Прављење дијаграма класа</t>
  </si>
  <si>
    <t>Активност 7.4 - Прављење дијаграма секвенци</t>
  </si>
  <si>
    <t>Активност 7.5 - Писање ССУ</t>
  </si>
  <si>
    <t>Активност 7.6 - Прављење модела базе података</t>
  </si>
  <si>
    <t>Активност 7.7 - Писање спецификације базе података</t>
  </si>
  <si>
    <t xml:space="preserve">Пакет8 - Дизајнирање </t>
  </si>
  <si>
    <t>Активност 8.1 - Писање плана дизајнирања</t>
  </si>
  <si>
    <t>Активност 8.2 - Прављење прототипа</t>
  </si>
  <si>
    <t>Пакет9 - Имплементација решења</t>
  </si>
  <si>
    <t>Активност 9.1 - Писање плана имплементације</t>
  </si>
  <si>
    <t>Активност 9.2 - Прављење списка алата и упутстава за имплементацију</t>
  </si>
  <si>
    <t>Активност 9.3 - Имплементирање</t>
  </si>
  <si>
    <t>Активност 8.3 - Дизајнирање апликације</t>
  </si>
  <si>
    <t>Пакет10 - Тестирање</t>
  </si>
  <si>
    <t>Активност 10.1 - Писање плана тестирања</t>
  </si>
  <si>
    <t>Активност 10.2 - Имплементирање тестова</t>
  </si>
  <si>
    <t>Активност 10.3 - Писање извештаја са тестирања</t>
  </si>
  <si>
    <t>Активност 10.4 - Писање смерница за тестирање</t>
  </si>
  <si>
    <t>Пакет11 - Интеракција са корисницима</t>
  </si>
  <si>
    <t>Активност 11.1 - Писање плана промоције</t>
  </si>
  <si>
    <t>Активност 11.2 - Писање плана одржавања конференција</t>
  </si>
  <si>
    <t>Активност 11.3 - Писање корисничког водича</t>
  </si>
  <si>
    <t>Активност 11.4 - Писање извештаја о активности</t>
  </si>
  <si>
    <t>Активност 11.5 - Писање извештаја о истраживању тржишта</t>
  </si>
  <si>
    <t>Пакет12 - Управљање финансијама</t>
  </si>
  <si>
    <t>Активност 12.1 - Писање плана буџета</t>
  </si>
  <si>
    <t>Активност 12.2 - Писање плана прихода</t>
  </si>
  <si>
    <t>Активност 12.3 - Писање плана расхода</t>
  </si>
  <si>
    <t>Активност 12.4 - Писање извештаја о финансијама</t>
  </si>
  <si>
    <t>рез 1.1 - SWOT анализа</t>
  </si>
  <si>
    <t>рез 1.2 - Пословни модел</t>
  </si>
  <si>
    <t>рез 1.3 - Финансијски план и буџет</t>
  </si>
  <si>
    <t>рез 1.4 - Пројектни план и студије случајева</t>
  </si>
  <si>
    <t>рез 1.5 - бизнис модел canvas</t>
  </si>
  <si>
    <t>пр 1.1 - Одабран пројекат</t>
  </si>
  <si>
    <t>пр 1.2 - Завршен план пројекта</t>
  </si>
  <si>
    <t>рез 2.1 - План начина рада у тиму</t>
  </si>
  <si>
    <t>рез 2.2 - Извештај са састанка</t>
  </si>
  <si>
    <t>пр 2.1 - састављен правилник о пословању</t>
  </si>
  <si>
    <t>рез 3.1 - Извештај са почетног састанка</t>
  </si>
  <si>
    <t>рез 3.2 - Извештај са месечног састанка</t>
  </si>
  <si>
    <t>рез 3.3 - Приручник пројекта</t>
  </si>
  <si>
    <t>рез 3.4 - Уговор о раду</t>
  </si>
  <si>
    <t>рез 3.5 - Финални извештај</t>
  </si>
  <si>
    <t>рез 3.6 - Графички приказ распореда - модел мреже активности</t>
  </si>
  <si>
    <t>пр 3.1 - Потписани уговори</t>
  </si>
  <si>
    <t>рез 4.1 - Спецификација решења</t>
  </si>
  <si>
    <t>пр 4.1 - Завршена спецификација</t>
  </si>
  <si>
    <t>рез 5.1 - План управљања ризицима</t>
  </si>
  <si>
    <t>рез 5.2 - план одговора на ризик</t>
  </si>
  <si>
    <t>пр 5.1 - Звршена анализа ризика</t>
  </si>
  <si>
    <t>рез 5.3 - Извештај праћења ризика</t>
  </si>
  <si>
    <t>рез 6.1 - План осигурања квалитета</t>
  </si>
  <si>
    <t>рез 6.2 - Периодични извештај о квалитету и евалуацији</t>
  </si>
  <si>
    <t>рез 6.3 - Коначни извештај о квалитету и евалуацији</t>
  </si>
  <si>
    <t>пр 6.1 - Завршена анализа квалитета</t>
  </si>
  <si>
    <t>рез 7.1 - План креирања дијаграма и базе података</t>
  </si>
  <si>
    <t>рез 7.2 - Дијаграми случајева употребе</t>
  </si>
  <si>
    <t>рез 7.3 - Дијаграми класа</t>
  </si>
  <si>
    <t>рез 7.4 - Дијаграми секвенце</t>
  </si>
  <si>
    <t>рез 7.5 - ССУ документи</t>
  </si>
  <si>
    <t>рез 7.6 - Модел базе података</t>
  </si>
  <si>
    <t>рез 7.7 - Спецификација базе података</t>
  </si>
  <si>
    <t>пр 7.1 - Завршено моделовање система</t>
  </si>
  <si>
    <t>рез 8.1 - План дизајнирања</t>
  </si>
  <si>
    <t>рез 8.2 - Прототип</t>
  </si>
  <si>
    <t>рез 8.3 - Дизајн апликације</t>
  </si>
  <si>
    <t>пр 8.1 - Завршен прототип</t>
  </si>
  <si>
    <t>пр 8.2 - Завршен дизајн апликације</t>
  </si>
  <si>
    <t>рез 9.1 - План имплементације</t>
  </si>
  <si>
    <t>рез 9.2 - Списак алата и упутства за имплементацију</t>
  </si>
  <si>
    <t>рез 9.3 - Имплементација апликације</t>
  </si>
  <si>
    <t>пр 9.1 - Имплементација основних функционалности</t>
  </si>
  <si>
    <t>пр 9.2 - Имплементација сложених функционалности</t>
  </si>
  <si>
    <t>рез 10.1 - План тестирања</t>
  </si>
  <si>
    <t>рез 10.2 - Имплементација тестова</t>
  </si>
  <si>
    <t>рез 10.3 - Извештај са тестирања</t>
  </si>
  <si>
    <t>рез 10.4 -Смернице за тестирање</t>
  </si>
  <si>
    <t>пр 10.1 - Завршено АБ тестирање</t>
  </si>
  <si>
    <t>пр 10.2 - Завршено тестирање</t>
  </si>
  <si>
    <t>пр 10.3 - Отклањање недостатака</t>
  </si>
  <si>
    <t>пр 10.4 - Завршена интеграција</t>
  </si>
  <si>
    <t>рез 11.1 - План промоције</t>
  </si>
  <si>
    <t>рез 11.2 - План одржавања конференција</t>
  </si>
  <si>
    <t>рез 11.3 - Кориснички водич</t>
  </si>
  <si>
    <t>рез 11.4 - Извештај о активности</t>
  </si>
  <si>
    <t>рез 11.5 - Извештај о истраживању тржишта</t>
  </si>
  <si>
    <t>пр 11.1 -Завршено представљање корисницима</t>
  </si>
  <si>
    <t>рез 12.1 - План буџета</t>
  </si>
  <si>
    <t>рез 12.2 - План прихода</t>
  </si>
  <si>
    <t>рез 12.3 - План расхода</t>
  </si>
  <si>
    <t>рез 12.4 - Извештај о финансијама</t>
  </si>
  <si>
    <t>пр 12.1 - Састављен план буџета</t>
  </si>
  <si>
    <t>пр 3.2 - Коначно одобрење</t>
  </si>
  <si>
    <t>пр 3.3 - Пуштање веб странице у рад</t>
  </si>
  <si>
    <t>оглашавање на Instagramu</t>
  </si>
  <si>
    <t>META</t>
  </si>
  <si>
    <t>оглашавање на Facebook</t>
  </si>
  <si>
    <t>ТВ реклама</t>
  </si>
  <si>
    <t>РТС</t>
  </si>
  <si>
    <t>билборди</t>
  </si>
  <si>
    <t>BBS</t>
  </si>
  <si>
    <t>оглашавање на YouTube-u</t>
  </si>
  <si>
    <t>Google</t>
  </si>
  <si>
    <t>Тим лидер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</si>
</sst>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дин.&quot;_-;\-* #,##0.00\ &quot;дин.&quot;_-;_-* &quot;-&quot;??\ &quot;дин.&quot;_-;_-@_-"/>
    <numFmt numFmtId="164" formatCode="_-* #,##0.00\ [$€-1]_-;\-* #,##0.00\ [$€-1]_-;_-* &quot;-&quot;??\ [$€-1]_-;_-@_-"/>
    <numFmt numFmtId="165" formatCode="_-* #,##0.0000\ [$€-1]_-;\-* #,##0.0000\ [$€-1]_-;_-* &quot;-&quot;??\ [$€-1]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3" borderId="1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144">
    <xf numFmtId="0" fontId="0" fillId="0" borderId="0" xfId="0"/>
    <xf numFmtId="49" fontId="2" fillId="5" borderId="0" xfId="3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7" fillId="7" borderId="15" xfId="8" applyBorder="1" applyAlignment="1">
      <alignment vertical="center"/>
    </xf>
    <xf numFmtId="0" fontId="7" fillId="7" borderId="18" xfId="8" applyBorder="1" applyAlignment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7" fillId="7" borderId="18" xfId="8" applyBorder="1" applyAlignment="1">
      <alignment horizontal="center" vertical="center"/>
    </xf>
    <xf numFmtId="0" fontId="7" fillId="7" borderId="19" xfId="8" applyBorder="1" applyAlignment="1">
      <alignment horizontal="center" vertic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vertical="center"/>
      <protection locked="0"/>
    </xf>
    <xf numFmtId="164" fontId="0" fillId="5" borderId="0" xfId="0" applyNumberFormat="1" applyFill="1" applyAlignment="1" applyProtection="1">
      <alignment vertical="center"/>
      <protection locked="0"/>
    </xf>
    <xf numFmtId="0" fontId="0" fillId="5" borderId="4" xfId="0" applyFill="1" applyBorder="1" applyProtection="1">
      <protection locked="0"/>
    </xf>
    <xf numFmtId="0" fontId="0" fillId="5" borderId="0" xfId="0" applyFill="1" applyProtection="1">
      <protection locked="0"/>
    </xf>
    <xf numFmtId="164" fontId="0" fillId="5" borderId="4" xfId="0" applyNumberFormat="1" applyFill="1" applyBorder="1" applyProtection="1">
      <protection locked="0"/>
    </xf>
    <xf numFmtId="49" fontId="2" fillId="5" borderId="0" xfId="3" applyNumberFormat="1" applyFill="1" applyBorder="1" applyAlignment="1" applyProtection="1">
      <alignment horizontal="center" vertical="center"/>
      <protection locked="0"/>
    </xf>
    <xf numFmtId="164" fontId="0" fillId="5" borderId="0" xfId="0" applyNumberFormat="1" applyFill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164" fontId="4" fillId="4" borderId="3" xfId="5" applyNumberFormat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right" vertical="center"/>
      <protection locked="0"/>
    </xf>
    <xf numFmtId="164" fontId="2" fillId="5" borderId="0" xfId="3" applyNumberFormat="1" applyFill="1" applyBorder="1" applyAlignment="1" applyProtection="1">
      <alignment horizontal="center" vertical="center"/>
      <protection locked="0"/>
    </xf>
    <xf numFmtId="164" fontId="2" fillId="2" borderId="4" xfId="3" applyNumberFormat="1" applyBorder="1" applyAlignment="1" applyProtection="1">
      <alignment horizontal="center" vertical="center"/>
      <protection locked="0"/>
    </xf>
    <xf numFmtId="10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0" fontId="4" fillId="4" borderId="3" xfId="5" applyNumberFormat="1" applyAlignment="1" applyProtection="1">
      <alignment horizontal="center" vertical="center"/>
      <protection locked="0"/>
    </xf>
    <xf numFmtId="164" fontId="2" fillId="2" borderId="4" xfId="2" applyNumberFormat="1" applyFont="1" applyFill="1" applyBorder="1" applyAlignment="1" applyProtection="1">
      <alignment horizontal="center" vertical="center"/>
      <protection locked="0"/>
    </xf>
    <xf numFmtId="164" fontId="0" fillId="5" borderId="0" xfId="0" applyNumberForma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5" borderId="12" xfId="0" applyFill="1" applyBorder="1" applyAlignment="1" applyProtection="1">
      <alignment vertical="center"/>
      <protection locked="0"/>
    </xf>
    <xf numFmtId="2" fontId="2" fillId="2" borderId="4" xfId="2" applyNumberFormat="1" applyFont="1" applyFill="1" applyBorder="1" applyAlignment="1" applyProtection="1">
      <alignment horizontal="center" vertical="center"/>
      <protection locked="0"/>
    </xf>
    <xf numFmtId="164" fontId="3" fillId="3" borderId="2" xfId="4" applyNumberFormat="1" applyAlignment="1" applyProtection="1">
      <alignment horizontal="center" vertical="center"/>
    </xf>
    <xf numFmtId="164" fontId="3" fillId="3" borderId="16" xfId="4" applyNumberFormat="1" applyBorder="1" applyAlignment="1" applyProtection="1">
      <alignment horizontal="center" vertical="center"/>
    </xf>
    <xf numFmtId="164" fontId="4" fillId="4" borderId="4" xfId="5" applyNumberFormat="1" applyBorder="1" applyAlignment="1" applyProtection="1">
      <alignment horizontal="center" vertical="center"/>
    </xf>
    <xf numFmtId="164" fontId="4" fillId="4" borderId="17" xfId="5" applyNumberFormat="1" applyBorder="1" applyAlignment="1" applyProtection="1">
      <alignment horizontal="center" vertical="center"/>
    </xf>
    <xf numFmtId="164" fontId="4" fillId="4" borderId="3" xfId="5" applyNumberFormat="1" applyAlignment="1" applyProtection="1">
      <alignment horizontal="center" vertical="center"/>
    </xf>
    <xf numFmtId="164" fontId="5" fillId="3" borderId="1" xfId="6" applyNumberFormat="1" applyAlignment="1" applyProtection="1">
      <alignment horizontal="center" vertical="center"/>
    </xf>
    <xf numFmtId="10" fontId="3" fillId="3" borderId="11" xfId="2" applyNumberFormat="1" applyFont="1" applyFill="1" applyBorder="1" applyAlignment="1" applyProtection="1">
      <alignment horizontal="center" vertical="center"/>
    </xf>
    <xf numFmtId="164" fontId="3" fillId="3" borderId="4" xfId="4" applyNumberFormat="1" applyBorder="1" applyAlignment="1" applyProtection="1">
      <alignment horizontal="center" vertical="center"/>
    </xf>
    <xf numFmtId="164" fontId="4" fillId="4" borderId="13" xfId="5" applyNumberFormat="1" applyBorder="1" applyAlignment="1" applyProtection="1">
      <alignment horizontal="center" vertical="center"/>
    </xf>
    <xf numFmtId="164" fontId="0" fillId="5" borderId="0" xfId="0" applyNumberFormat="1" applyFill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7" fillId="5" borderId="19" xfId="8" applyFill="1" applyBorder="1" applyAlignment="1">
      <alignment vertical="center"/>
    </xf>
    <xf numFmtId="0" fontId="7" fillId="5" borderId="18" xfId="8" applyFill="1" applyBorder="1" applyAlignment="1">
      <alignment vertical="center"/>
    </xf>
    <xf numFmtId="0" fontId="7" fillId="5" borderId="20" xfId="7" applyFill="1" applyBorder="1" applyAlignment="1">
      <alignment horizontal="center" vertical="center"/>
    </xf>
    <xf numFmtId="0" fontId="7" fillId="5" borderId="0" xfId="7" applyFill="1" applyBorder="1" applyAlignment="1">
      <alignment vertical="center"/>
    </xf>
    <xf numFmtId="0" fontId="7" fillId="5" borderId="20" xfId="7" applyFill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8" borderId="5" xfId="0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7" fillId="5" borderId="15" xfId="8" applyFill="1" applyBorder="1" applyAlignment="1">
      <alignment horizontal="center" vertical="center"/>
    </xf>
    <xf numFmtId="0" fontId="7" fillId="5" borderId="18" xfId="8" applyFill="1" applyBorder="1" applyAlignment="1">
      <alignment horizontal="center" vertical="center"/>
    </xf>
    <xf numFmtId="0" fontId="7" fillId="5" borderId="19" xfId="8" applyFill="1" applyBorder="1" applyAlignment="1">
      <alignment horizontal="center" vertical="center"/>
    </xf>
    <xf numFmtId="0" fontId="7" fillId="5" borderId="6" xfId="7" applyFill="1" applyBorder="1" applyAlignment="1">
      <alignment vertical="center"/>
    </xf>
    <xf numFmtId="0" fontId="7" fillId="5" borderId="21" xfId="7" applyFill="1" applyBorder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7" fillId="8" borderId="15" xfId="8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7" fillId="8" borderId="18" xfId="8" applyFill="1" applyBorder="1" applyAlignment="1">
      <alignment horizontal="center" vertical="center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49" fontId="2" fillId="2" borderId="4" xfId="3" applyNumberFormat="1" applyBorder="1" applyAlignment="1" applyProtection="1">
      <alignment horizontal="left" vertical="center"/>
      <protection locked="0"/>
    </xf>
    <xf numFmtId="164" fontId="2" fillId="2" borderId="4" xfId="3" applyNumberFormat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164" fontId="2" fillId="2" borderId="4" xfId="1" applyNumberFormat="1" applyFont="1" applyFill="1" applyBorder="1" applyAlignment="1" applyProtection="1">
      <alignment horizontal="left" vertical="center"/>
      <protection locked="0"/>
    </xf>
    <xf numFmtId="164" fontId="2" fillId="5" borderId="5" xfId="1" applyNumberFormat="1" applyFont="1" applyFill="1" applyBorder="1" applyAlignment="1" applyProtection="1">
      <alignment horizontal="center" vertical="center"/>
      <protection locked="0"/>
    </xf>
    <xf numFmtId="164" fontId="2" fillId="5" borderId="0" xfId="1" applyNumberFormat="1" applyFon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2" fontId="2" fillId="2" borderId="4" xfId="3" applyNumberFormat="1" applyBorder="1" applyAlignment="1" applyProtection="1">
      <alignment horizontal="center" vertical="center"/>
      <protection locked="0"/>
    </xf>
    <xf numFmtId="164" fontId="2" fillId="2" borderId="4" xfId="1" applyNumberFormat="1" applyFont="1" applyFill="1" applyBorder="1" applyAlignment="1" applyProtection="1">
      <alignment horizontal="center" vertical="center"/>
      <protection locked="0"/>
    </xf>
    <xf numFmtId="164" fontId="2" fillId="2" borderId="7" xfId="1" applyNumberFormat="1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49" fontId="2" fillId="2" borderId="4" xfId="3" applyNumberFormat="1" applyBorder="1" applyAlignment="1" applyProtection="1">
      <alignment horizontal="left" vertical="center" wrapText="1"/>
      <protection locked="0"/>
    </xf>
    <xf numFmtId="49" fontId="2" fillId="2" borderId="4" xfId="3" applyNumberFormat="1" applyBorder="1" applyAlignment="1" applyProtection="1">
      <alignment horizontal="center" vertical="center"/>
      <protection locked="0"/>
    </xf>
    <xf numFmtId="49" fontId="2" fillId="2" borderId="7" xfId="3" applyNumberFormat="1" applyBorder="1" applyAlignment="1" applyProtection="1">
      <alignment horizontal="left" vertical="center"/>
      <protection locked="0"/>
    </xf>
    <xf numFmtId="49" fontId="2" fillId="2" borderId="8" xfId="3" applyNumberFormat="1" applyBorder="1" applyAlignment="1" applyProtection="1">
      <alignment horizontal="left" vertical="center"/>
      <protection locked="0"/>
    </xf>
    <xf numFmtId="164" fontId="2" fillId="5" borderId="5" xfId="3" applyNumberFormat="1" applyFill="1" applyBorder="1" applyAlignment="1" applyProtection="1">
      <alignment horizontal="center" vertical="center"/>
      <protection locked="0"/>
    </xf>
    <xf numFmtId="164" fontId="2" fillId="5" borderId="0" xfId="3" applyNumberFormat="1" applyFill="1" applyBorder="1" applyAlignment="1" applyProtection="1">
      <alignment horizontal="center" vertical="center"/>
      <protection locked="0"/>
    </xf>
    <xf numFmtId="165" fontId="2" fillId="5" borderId="5" xfId="3" applyNumberFormat="1" applyFill="1" applyBorder="1" applyAlignment="1" applyProtection="1">
      <alignment horizontal="center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49" fontId="2" fillId="2" borderId="7" xfId="3" applyNumberFormat="1" applyBorder="1" applyAlignment="1" applyProtection="1">
      <alignment horizontal="left"/>
      <protection locked="0"/>
    </xf>
    <xf numFmtId="49" fontId="2" fillId="2" borderId="9" xfId="3" applyNumberFormat="1" applyBorder="1" applyAlignment="1" applyProtection="1">
      <alignment horizontal="left"/>
      <protection locked="0"/>
    </xf>
    <xf numFmtId="49" fontId="2" fillId="2" borderId="8" xfId="3" applyNumberFormat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center" vertical="center" wrapText="1"/>
      <protection locked="0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49" fontId="2" fillId="2" borderId="7" xfId="3" applyNumberFormat="1" applyBorder="1" applyAlignment="1"/>
    <xf numFmtId="49" fontId="2" fillId="2" borderId="9" xfId="3" applyNumberFormat="1" applyBorder="1" applyAlignment="1"/>
    <xf numFmtId="49" fontId="2" fillId="2" borderId="8" xfId="3" applyNumberFormat="1" applyBorder="1" applyAlignment="1"/>
    <xf numFmtId="0" fontId="0" fillId="5" borderId="7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49" fontId="2" fillId="2" borderId="4" xfId="3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</cellXfs>
  <cellStyles count="9">
    <cellStyle name="Accent1" xfId="7" builtinId="29"/>
    <cellStyle name="Accent6" xfId="8" builtinId="49"/>
    <cellStyle name="Calculation" xfId="6" builtinId="22"/>
    <cellStyle name="Check Cell" xfId="5" builtinId="23"/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126679</xdr:rowOff>
    </xdr:from>
    <xdr:to>
      <xdr:col>9</xdr:col>
      <xdr:colOff>71718</xdr:colOff>
      <xdr:row>11</xdr:row>
      <xdr:rowOff>143196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401FE39-7AB2-457D-A1EB-318F802222A4}"/>
            </a:ext>
          </a:extLst>
        </xdr:cNvPr>
        <xdr:cNvGrpSpPr/>
      </xdr:nvGrpSpPr>
      <xdr:grpSpPr>
        <a:xfrm>
          <a:off x="645584" y="499212"/>
          <a:ext cx="6267201" cy="1692917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DFBFAB6E-0074-429B-ADDC-81A541816E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Буџет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7" name="Picture 6" descr="Logo&#10;&#10;Description automatically generated">
            <a:extLst>
              <a:ext uri="{FF2B5EF4-FFF2-40B4-BE49-F238E27FC236}">
                <a16:creationId xmlns:a16="http://schemas.microsoft.com/office/drawing/2014/main" id="{CF69701C-0353-464A-BA3E-DB0680789D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124774</xdr:rowOff>
    </xdr:from>
    <xdr:to>
      <xdr:col>9</xdr:col>
      <xdr:colOff>75528</xdr:colOff>
      <xdr:row>11</xdr:row>
      <xdr:rowOff>141291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6A425F4-BAD6-4F62-B389-DC8ADB7A1E90}"/>
            </a:ext>
          </a:extLst>
        </xdr:cNvPr>
        <xdr:cNvGrpSpPr/>
      </xdr:nvGrpSpPr>
      <xdr:grpSpPr>
        <a:xfrm>
          <a:off x="643891" y="490534"/>
          <a:ext cx="6259157" cy="1662437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E5EB1E2D-150C-8B45-50A9-172C6B406C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Гантограм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 descr="Logo&#10;&#10;Description automatically generated">
            <a:extLst>
              <a:ext uri="{FF2B5EF4-FFF2-40B4-BE49-F238E27FC236}">
                <a16:creationId xmlns:a16="http://schemas.microsoft.com/office/drawing/2014/main" id="{74254D62-3370-AC2F-5DC0-78B506E360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A134-DA9D-4F18-B204-6613568F53C0}">
  <dimension ref="A2:AE93"/>
  <sheetViews>
    <sheetView tabSelected="1" topLeftCell="A30" zoomScale="90" zoomScaleNormal="90" workbookViewId="0">
      <selection activeCell="H44" sqref="H44:I44"/>
    </sheetView>
  </sheetViews>
  <sheetFormatPr defaultColWidth="9.109375" defaultRowHeight="14.4" x14ac:dyDescent="0.3"/>
  <cols>
    <col min="1" max="2" width="9.109375" style="28"/>
    <col min="3" max="3" width="26.6640625" style="28" customWidth="1"/>
    <col min="4" max="6" width="9.109375" style="28"/>
    <col min="7" max="9" width="9.109375" style="28" customWidth="1"/>
    <col min="10" max="10" width="3.44140625" style="28" customWidth="1"/>
    <col min="11" max="11" width="15.33203125" style="28" customWidth="1"/>
    <col min="12" max="12" width="3.44140625" style="28" customWidth="1"/>
    <col min="13" max="20" width="12.33203125" style="28" bestFit="1" customWidth="1"/>
    <col min="21" max="21" width="13.6640625" style="28" bestFit="1" customWidth="1"/>
    <col min="22" max="22" width="3.44140625" style="28" customWidth="1"/>
    <col min="23" max="23" width="11.33203125" style="28" bestFit="1" customWidth="1"/>
    <col min="24" max="27" width="11.109375" style="28" bestFit="1" customWidth="1"/>
    <col min="28" max="30" width="11.33203125" style="28" bestFit="1" customWidth="1"/>
    <col min="31" max="31" width="35.21875" style="28" customWidth="1"/>
    <col min="32" max="16384" width="9.109375" style="28"/>
  </cols>
  <sheetData>
    <row r="2" spans="2:21" x14ac:dyDescent="0.3"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2:21" x14ac:dyDescent="0.3"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2:21" x14ac:dyDescent="0.3"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2:21" x14ac:dyDescent="0.3"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2:21" x14ac:dyDescent="0.3">
      <c r="K6" s="29"/>
      <c r="L6" s="29"/>
      <c r="M6" s="29"/>
      <c r="N6" s="29"/>
      <c r="O6" s="29"/>
      <c r="P6" s="29"/>
      <c r="Q6" s="29"/>
      <c r="R6" s="29"/>
      <c r="S6" s="29"/>
      <c r="T6" s="29"/>
    </row>
    <row r="7" spans="2:21" x14ac:dyDescent="0.3">
      <c r="K7" s="29"/>
      <c r="L7" s="29"/>
      <c r="M7" s="29"/>
      <c r="N7" s="29"/>
      <c r="O7" s="29"/>
      <c r="P7" s="29"/>
      <c r="Q7" s="29"/>
      <c r="R7" s="29"/>
      <c r="S7" s="29"/>
      <c r="T7" s="29"/>
    </row>
    <row r="8" spans="2:21" x14ac:dyDescent="0.3">
      <c r="K8" s="29"/>
      <c r="L8" s="29"/>
      <c r="M8" s="29"/>
      <c r="N8" s="29"/>
      <c r="O8" s="29"/>
      <c r="P8" s="29"/>
      <c r="Q8" s="29"/>
      <c r="R8" s="29"/>
      <c r="S8" s="29"/>
      <c r="T8" s="29"/>
    </row>
    <row r="9" spans="2:21" x14ac:dyDescent="0.3">
      <c r="K9" s="29"/>
      <c r="L9" s="29"/>
      <c r="M9" s="29"/>
      <c r="N9" s="29"/>
      <c r="O9" s="29"/>
      <c r="P9" s="29"/>
      <c r="Q9" s="29"/>
      <c r="R9" s="29"/>
      <c r="S9" s="29"/>
      <c r="T9" s="29"/>
    </row>
    <row r="10" spans="2:21" x14ac:dyDescent="0.3"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spans="2:21" x14ac:dyDescent="0.3"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spans="2:21" x14ac:dyDescent="0.3">
      <c r="K12" s="29"/>
      <c r="L12" s="29"/>
      <c r="M12" s="30"/>
      <c r="N12" s="29"/>
      <c r="O12" s="29"/>
      <c r="P12" s="29"/>
      <c r="Q12" s="29"/>
      <c r="R12" s="29"/>
      <c r="S12" s="29"/>
      <c r="T12" s="29"/>
    </row>
    <row r="13" spans="2:21" x14ac:dyDescent="0.3">
      <c r="K13" s="31" t="s">
        <v>0</v>
      </c>
      <c r="L13" s="32"/>
      <c r="M13" s="33">
        <v>20000</v>
      </c>
      <c r="N13" s="32"/>
      <c r="O13" s="32"/>
      <c r="P13" s="32"/>
    </row>
    <row r="14" spans="2:21" x14ac:dyDescent="0.3">
      <c r="B14" s="100" t="s">
        <v>1</v>
      </c>
      <c r="C14" s="103"/>
      <c r="D14" s="118" t="s">
        <v>2</v>
      </c>
      <c r="E14" s="118"/>
      <c r="F14" s="118"/>
      <c r="G14" s="118"/>
      <c r="H14" s="34"/>
      <c r="I14" s="34"/>
      <c r="K14" s="31" t="s">
        <v>3</v>
      </c>
      <c r="L14" s="32"/>
      <c r="M14" s="33">
        <v>20000</v>
      </c>
      <c r="N14" s="33">
        <v>20000</v>
      </c>
      <c r="O14" s="33">
        <v>20000</v>
      </c>
      <c r="P14" s="33">
        <v>20000</v>
      </c>
      <c r="Q14" s="35"/>
    </row>
    <row r="16" spans="2:21" x14ac:dyDescent="0.3">
      <c r="B16" s="100" t="s">
        <v>4</v>
      </c>
      <c r="C16" s="101"/>
      <c r="D16" s="118" t="s">
        <v>5</v>
      </c>
      <c r="E16" s="118"/>
      <c r="F16" s="118"/>
      <c r="G16" s="118"/>
      <c r="H16" s="34"/>
      <c r="I16" s="34"/>
      <c r="M16" s="36" t="s">
        <v>6</v>
      </c>
      <c r="N16" s="36" t="s">
        <v>7</v>
      </c>
      <c r="O16" s="36" t="s">
        <v>8</v>
      </c>
      <c r="P16" s="36" t="s">
        <v>9</v>
      </c>
      <c r="Q16" s="36" t="s">
        <v>10</v>
      </c>
      <c r="R16" s="36" t="s">
        <v>11</v>
      </c>
      <c r="S16" s="36" t="s">
        <v>12</v>
      </c>
      <c r="T16" s="37" t="s">
        <v>13</v>
      </c>
      <c r="U16" s="38" t="s">
        <v>14</v>
      </c>
    </row>
    <row r="17" spans="1:31" x14ac:dyDescent="0.3">
      <c r="D17" s="118" t="s">
        <v>15</v>
      </c>
      <c r="E17" s="118"/>
      <c r="F17" s="118"/>
      <c r="G17" s="118"/>
      <c r="H17" s="34"/>
      <c r="I17" s="34"/>
      <c r="K17" s="125" t="s">
        <v>16</v>
      </c>
      <c r="L17" s="126"/>
      <c r="M17" s="58">
        <f>W36+M50+M64+M78</f>
        <v>12670</v>
      </c>
      <c r="N17" s="58">
        <f t="shared" ref="N17:T17" si="0">X36+N50+N64+N78</f>
        <v>10230</v>
      </c>
      <c r="O17" s="58">
        <f t="shared" si="0"/>
        <v>9850</v>
      </c>
      <c r="P17" s="58">
        <f t="shared" si="0"/>
        <v>10770</v>
      </c>
      <c r="Q17" s="58">
        <f t="shared" si="0"/>
        <v>10420</v>
      </c>
      <c r="R17" s="58">
        <f t="shared" si="0"/>
        <v>11960</v>
      </c>
      <c r="S17" s="58">
        <f t="shared" si="0"/>
        <v>11960</v>
      </c>
      <c r="T17" s="59">
        <f t="shared" si="0"/>
        <v>13300</v>
      </c>
      <c r="U17" s="60">
        <f>SUM(M17:T17)</f>
        <v>91160</v>
      </c>
    </row>
    <row r="18" spans="1:31" ht="15" thickBot="1" x14ac:dyDescent="0.35">
      <c r="D18" s="118"/>
      <c r="E18" s="118"/>
      <c r="F18" s="118"/>
      <c r="G18" s="118"/>
      <c r="H18" s="34"/>
      <c r="I18" s="34"/>
      <c r="K18" s="125" t="s">
        <v>17</v>
      </c>
      <c r="L18" s="126"/>
      <c r="M18" s="58">
        <f>W92+M14+M13</f>
        <v>40000</v>
      </c>
      <c r="N18" s="58">
        <f>X92+N14</f>
        <v>20000</v>
      </c>
      <c r="O18" s="58">
        <f>Y92+O14</f>
        <v>20000</v>
      </c>
      <c r="P18" s="58">
        <f>Z92+P14</f>
        <v>20000</v>
      </c>
      <c r="Q18" s="58">
        <f t="shared" ref="Q18:T18" si="1">AA92</f>
        <v>0</v>
      </c>
      <c r="R18" s="58">
        <f t="shared" si="1"/>
        <v>0</v>
      </c>
      <c r="S18" s="58">
        <f t="shared" si="1"/>
        <v>0</v>
      </c>
      <c r="T18" s="58">
        <f t="shared" si="1"/>
        <v>5450</v>
      </c>
      <c r="U18" s="60">
        <f>SUM(M18:T18)</f>
        <v>105450</v>
      </c>
    </row>
    <row r="19" spans="1:31" ht="15.6" thickTop="1" thickBot="1" x14ac:dyDescent="0.35">
      <c r="K19" s="125" t="s">
        <v>18</v>
      </c>
      <c r="L19" s="126"/>
      <c r="M19" s="61">
        <f>M18-M17</f>
        <v>27330</v>
      </c>
      <c r="N19" s="62">
        <f>N18-N17+M19</f>
        <v>37100</v>
      </c>
      <c r="O19" s="62">
        <f t="shared" ref="O19:S19" si="2">O18-O17+N19</f>
        <v>47250</v>
      </c>
      <c r="P19" s="62">
        <f t="shared" si="2"/>
        <v>56480</v>
      </c>
      <c r="Q19" s="62">
        <f t="shared" si="2"/>
        <v>46060</v>
      </c>
      <c r="R19" s="62">
        <f t="shared" si="2"/>
        <v>34100</v>
      </c>
      <c r="S19" s="62">
        <f t="shared" si="2"/>
        <v>22140</v>
      </c>
      <c r="T19" s="62">
        <f>T18-T17+S19</f>
        <v>14290</v>
      </c>
      <c r="U19" s="63">
        <f>U18-U17</f>
        <v>14290</v>
      </c>
    </row>
    <row r="20" spans="1:31" ht="15" thickTop="1" x14ac:dyDescent="0.3"/>
    <row r="24" spans="1:31" x14ac:dyDescent="0.3">
      <c r="B24" s="106" t="s">
        <v>19</v>
      </c>
      <c r="C24" s="106"/>
      <c r="D24" s="106"/>
      <c r="E24" s="106"/>
      <c r="M24" s="102" t="s">
        <v>20</v>
      </c>
      <c r="N24" s="102"/>
      <c r="O24" s="102"/>
      <c r="U24" s="40"/>
      <c r="W24" s="102" t="s">
        <v>21</v>
      </c>
      <c r="X24" s="102"/>
      <c r="Y24" s="102"/>
      <c r="Z24" s="41"/>
      <c r="AA24" s="41"/>
    </row>
    <row r="25" spans="1:31" ht="29.25" customHeight="1" x14ac:dyDescent="0.3">
      <c r="B25" s="102" t="s">
        <v>22</v>
      </c>
      <c r="C25" s="102"/>
      <c r="D25" s="102" t="s">
        <v>23</v>
      </c>
      <c r="E25" s="100"/>
      <c r="F25" s="111"/>
      <c r="G25" s="112"/>
      <c r="H25" s="42"/>
      <c r="I25" s="42"/>
      <c r="K25" s="43" t="s">
        <v>24</v>
      </c>
      <c r="M25" s="38" t="s">
        <v>6</v>
      </c>
      <c r="N25" s="38" t="s">
        <v>7</v>
      </c>
      <c r="O25" s="38" t="s">
        <v>8</v>
      </c>
      <c r="P25" s="38" t="s">
        <v>9</v>
      </c>
      <c r="Q25" s="38" t="s">
        <v>10</v>
      </c>
      <c r="R25" s="38" t="s">
        <v>11</v>
      </c>
      <c r="S25" s="38" t="s">
        <v>12</v>
      </c>
      <c r="T25" s="44" t="s">
        <v>13</v>
      </c>
      <c r="U25" s="45" t="s">
        <v>25</v>
      </c>
      <c r="W25" s="38" t="s">
        <v>6</v>
      </c>
      <c r="X25" s="38" t="s">
        <v>7</v>
      </c>
      <c r="Y25" s="38" t="s">
        <v>8</v>
      </c>
      <c r="Z25" s="46" t="s">
        <v>9</v>
      </c>
      <c r="AA25" s="46" t="s">
        <v>10</v>
      </c>
      <c r="AB25" s="38" t="s">
        <v>11</v>
      </c>
      <c r="AC25" s="38" t="s">
        <v>12</v>
      </c>
      <c r="AD25" s="38" t="s">
        <v>13</v>
      </c>
      <c r="AE25" s="38" t="s">
        <v>14</v>
      </c>
    </row>
    <row r="26" spans="1:31" ht="15" thickBot="1" x14ac:dyDescent="0.35">
      <c r="A26" s="47">
        <v>1</v>
      </c>
      <c r="B26" s="119" t="s">
        <v>15</v>
      </c>
      <c r="C26" s="120"/>
      <c r="D26" s="104" t="s">
        <v>26</v>
      </c>
      <c r="E26" s="119"/>
      <c r="F26" s="121"/>
      <c r="G26" s="122"/>
      <c r="H26" s="48"/>
      <c r="I26" s="48"/>
      <c r="K26" s="49">
        <v>1300</v>
      </c>
      <c r="M26" s="50">
        <v>0.4</v>
      </c>
      <c r="N26" s="50">
        <v>0.4</v>
      </c>
      <c r="O26" s="50">
        <v>0.4</v>
      </c>
      <c r="P26" s="50">
        <v>0.4</v>
      </c>
      <c r="Q26" s="50">
        <v>0.4</v>
      </c>
      <c r="R26" s="50">
        <v>0.4</v>
      </c>
      <c r="S26" s="50">
        <v>0.4</v>
      </c>
      <c r="T26" s="50">
        <v>0.4</v>
      </c>
      <c r="U26" s="64">
        <f>SUM(M26:T26)/8</f>
        <v>0.39999999999999997</v>
      </c>
      <c r="W26" s="65">
        <f>M26*$K26*3</f>
        <v>1560</v>
      </c>
      <c r="X26" s="65">
        <f t="shared" ref="X26:AD35" si="3">N26*$K26*3</f>
        <v>1560</v>
      </c>
      <c r="Y26" s="65">
        <f t="shared" si="3"/>
        <v>1560</v>
      </c>
      <c r="Z26" s="65">
        <f t="shared" si="3"/>
        <v>1560</v>
      </c>
      <c r="AA26" s="65">
        <f t="shared" si="3"/>
        <v>1560</v>
      </c>
      <c r="AB26" s="65">
        <f t="shared" si="3"/>
        <v>1560</v>
      </c>
      <c r="AC26" s="65">
        <f t="shared" si="3"/>
        <v>1560</v>
      </c>
      <c r="AD26" s="65">
        <f t="shared" si="3"/>
        <v>1560</v>
      </c>
      <c r="AE26" s="66">
        <f>SUM(W26:AD26)</f>
        <v>12480</v>
      </c>
    </row>
    <row r="27" spans="1:31" ht="15.6" thickTop="1" thickBot="1" x14ac:dyDescent="0.35">
      <c r="A27" s="47">
        <v>2</v>
      </c>
      <c r="B27" s="119" t="s">
        <v>5</v>
      </c>
      <c r="C27" s="120"/>
      <c r="D27" s="104" t="s">
        <v>27</v>
      </c>
      <c r="E27" s="119"/>
      <c r="F27" s="123"/>
      <c r="G27" s="124"/>
      <c r="H27" s="51"/>
      <c r="I27" s="51"/>
      <c r="K27" s="49">
        <v>1200</v>
      </c>
      <c r="M27" s="50">
        <v>0.4</v>
      </c>
      <c r="N27" s="50">
        <v>0.35</v>
      </c>
      <c r="O27" s="50">
        <v>0.2</v>
      </c>
      <c r="P27" s="50">
        <v>0.2</v>
      </c>
      <c r="Q27" s="50">
        <v>0.2</v>
      </c>
      <c r="R27" s="50">
        <v>0.2</v>
      </c>
      <c r="S27" s="50">
        <v>0.2</v>
      </c>
      <c r="T27" s="50">
        <v>0.2</v>
      </c>
      <c r="U27" s="64">
        <f t="shared" ref="U27:U35" si="4">SUM(M27:T27)/8</f>
        <v>0.24374999999999997</v>
      </c>
      <c r="W27" s="65">
        <f t="shared" ref="W27:W35" si="5">M27*$K27*3</f>
        <v>1440</v>
      </c>
      <c r="X27" s="65">
        <f t="shared" si="3"/>
        <v>1260</v>
      </c>
      <c r="Y27" s="65">
        <f t="shared" si="3"/>
        <v>720</v>
      </c>
      <c r="Z27" s="65">
        <f t="shared" si="3"/>
        <v>720</v>
      </c>
      <c r="AA27" s="65">
        <f t="shared" si="3"/>
        <v>720</v>
      </c>
      <c r="AB27" s="65">
        <f t="shared" si="3"/>
        <v>720</v>
      </c>
      <c r="AC27" s="65">
        <f t="shared" si="3"/>
        <v>720</v>
      </c>
      <c r="AD27" s="65">
        <f t="shared" si="3"/>
        <v>720</v>
      </c>
      <c r="AE27" s="66">
        <f>SUM(W27:AD27)</f>
        <v>7020</v>
      </c>
    </row>
    <row r="28" spans="1:31" ht="15.6" thickTop="1" thickBot="1" x14ac:dyDescent="0.35">
      <c r="A28" s="47">
        <v>3</v>
      </c>
      <c r="B28" s="119" t="s">
        <v>28</v>
      </c>
      <c r="C28" s="120"/>
      <c r="D28" s="104" t="s">
        <v>224</v>
      </c>
      <c r="E28" s="119"/>
      <c r="F28" s="123"/>
      <c r="G28" s="124"/>
      <c r="H28" s="51"/>
      <c r="I28" s="51"/>
      <c r="K28" s="49">
        <v>1200</v>
      </c>
      <c r="M28" s="50">
        <v>0.2</v>
      </c>
      <c r="N28" s="50">
        <v>0.35</v>
      </c>
      <c r="O28" s="50">
        <v>0.45</v>
      </c>
      <c r="P28" s="50">
        <v>0.4</v>
      </c>
      <c r="Q28" s="50">
        <v>0.4</v>
      </c>
      <c r="R28" s="50">
        <v>0.3</v>
      </c>
      <c r="S28" s="50">
        <v>0.3</v>
      </c>
      <c r="T28" s="50">
        <v>0.2</v>
      </c>
      <c r="U28" s="64">
        <f t="shared" si="4"/>
        <v>0.32499999999999996</v>
      </c>
      <c r="W28" s="65">
        <f t="shared" si="5"/>
        <v>720</v>
      </c>
      <c r="X28" s="65">
        <f t="shared" si="3"/>
        <v>1260</v>
      </c>
      <c r="Y28" s="65">
        <f t="shared" si="3"/>
        <v>1620</v>
      </c>
      <c r="Z28" s="65">
        <f t="shared" si="3"/>
        <v>1440</v>
      </c>
      <c r="AA28" s="65">
        <f t="shared" si="3"/>
        <v>1440</v>
      </c>
      <c r="AB28" s="65">
        <f t="shared" si="3"/>
        <v>1080</v>
      </c>
      <c r="AC28" s="65">
        <f t="shared" si="3"/>
        <v>1080</v>
      </c>
      <c r="AD28" s="65">
        <f t="shared" si="3"/>
        <v>720</v>
      </c>
      <c r="AE28" s="66">
        <f t="shared" ref="AE28:AE35" si="6">SUM(W28:AD28)</f>
        <v>9360</v>
      </c>
    </row>
    <row r="29" spans="1:31" ht="15.6" thickTop="1" thickBot="1" x14ac:dyDescent="0.35">
      <c r="A29" s="47">
        <v>4</v>
      </c>
      <c r="B29" s="119" t="s">
        <v>29</v>
      </c>
      <c r="C29" s="120"/>
      <c r="D29" s="104" t="s">
        <v>30</v>
      </c>
      <c r="E29" s="119"/>
      <c r="F29" s="123"/>
      <c r="G29" s="124"/>
      <c r="H29" s="51"/>
      <c r="I29" s="51"/>
      <c r="K29" s="49">
        <v>1000</v>
      </c>
      <c r="M29" s="50">
        <v>0.05</v>
      </c>
      <c r="N29" s="50">
        <v>0.05</v>
      </c>
      <c r="O29" s="50">
        <v>0.2</v>
      </c>
      <c r="P29" s="50">
        <v>0.5</v>
      </c>
      <c r="Q29" s="50">
        <v>0.5</v>
      </c>
      <c r="R29" s="50">
        <v>0.5</v>
      </c>
      <c r="S29" s="50">
        <v>0.5</v>
      </c>
      <c r="T29" s="50">
        <v>0.5</v>
      </c>
      <c r="U29" s="64">
        <f t="shared" si="4"/>
        <v>0.35</v>
      </c>
      <c r="W29" s="65">
        <f t="shared" si="5"/>
        <v>150</v>
      </c>
      <c r="X29" s="65">
        <f t="shared" si="3"/>
        <v>150</v>
      </c>
      <c r="Y29" s="65">
        <f t="shared" si="3"/>
        <v>600</v>
      </c>
      <c r="Z29" s="65">
        <f t="shared" si="3"/>
        <v>1500</v>
      </c>
      <c r="AA29" s="65">
        <f t="shared" si="3"/>
        <v>1500</v>
      </c>
      <c r="AB29" s="65">
        <f t="shared" si="3"/>
        <v>1500</v>
      </c>
      <c r="AC29" s="65">
        <f t="shared" si="3"/>
        <v>1500</v>
      </c>
      <c r="AD29" s="65">
        <f t="shared" si="3"/>
        <v>1500</v>
      </c>
      <c r="AE29" s="66">
        <f t="shared" si="6"/>
        <v>8400</v>
      </c>
    </row>
    <row r="30" spans="1:31" ht="15.6" thickTop="1" thickBot="1" x14ac:dyDescent="0.35">
      <c r="A30" s="47">
        <v>5</v>
      </c>
      <c r="B30" s="119" t="s">
        <v>31</v>
      </c>
      <c r="C30" s="120"/>
      <c r="D30" s="104" t="s">
        <v>30</v>
      </c>
      <c r="E30" s="119"/>
      <c r="F30" s="123"/>
      <c r="G30" s="124"/>
      <c r="H30" s="51"/>
      <c r="I30" s="51"/>
      <c r="K30" s="49">
        <v>1000</v>
      </c>
      <c r="M30" s="50">
        <v>0.05</v>
      </c>
      <c r="N30" s="50">
        <v>0.05</v>
      </c>
      <c r="O30" s="50">
        <v>0.2</v>
      </c>
      <c r="P30" s="50">
        <v>0.5</v>
      </c>
      <c r="Q30" s="50">
        <v>0.5</v>
      </c>
      <c r="R30" s="50">
        <v>0.5</v>
      </c>
      <c r="S30" s="50">
        <v>0.5</v>
      </c>
      <c r="T30" s="50">
        <v>0.5</v>
      </c>
      <c r="U30" s="64">
        <f t="shared" si="4"/>
        <v>0.35</v>
      </c>
      <c r="W30" s="65">
        <f t="shared" si="5"/>
        <v>150</v>
      </c>
      <c r="X30" s="65">
        <f t="shared" si="3"/>
        <v>150</v>
      </c>
      <c r="Y30" s="65">
        <f t="shared" si="3"/>
        <v>600</v>
      </c>
      <c r="Z30" s="65">
        <f t="shared" si="3"/>
        <v>1500</v>
      </c>
      <c r="AA30" s="65">
        <f t="shared" si="3"/>
        <v>1500</v>
      </c>
      <c r="AB30" s="65">
        <f t="shared" si="3"/>
        <v>1500</v>
      </c>
      <c r="AC30" s="65">
        <f t="shared" si="3"/>
        <v>1500</v>
      </c>
      <c r="AD30" s="65">
        <f t="shared" si="3"/>
        <v>1500</v>
      </c>
      <c r="AE30" s="66">
        <f t="shared" si="6"/>
        <v>8400</v>
      </c>
    </row>
    <row r="31" spans="1:31" ht="15.6" thickTop="1" thickBot="1" x14ac:dyDescent="0.35">
      <c r="A31" s="47">
        <v>6</v>
      </c>
      <c r="B31" s="119" t="s">
        <v>32</v>
      </c>
      <c r="C31" s="120"/>
      <c r="D31" s="104" t="s">
        <v>33</v>
      </c>
      <c r="E31" s="119"/>
      <c r="F31" s="123"/>
      <c r="G31" s="124"/>
      <c r="H31" s="51"/>
      <c r="I31" s="51"/>
      <c r="K31" s="49">
        <v>500</v>
      </c>
      <c r="M31" s="50">
        <v>0</v>
      </c>
      <c r="N31" s="50">
        <v>0</v>
      </c>
      <c r="O31" s="50">
        <v>0.5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64">
        <f t="shared" si="4"/>
        <v>6.25E-2</v>
      </c>
      <c r="W31" s="65">
        <f t="shared" si="5"/>
        <v>0</v>
      </c>
      <c r="X31" s="65">
        <f t="shared" si="3"/>
        <v>0</v>
      </c>
      <c r="Y31" s="65">
        <f t="shared" si="3"/>
        <v>750</v>
      </c>
      <c r="Z31" s="65">
        <f t="shared" si="3"/>
        <v>0</v>
      </c>
      <c r="AA31" s="65">
        <f t="shared" si="3"/>
        <v>0</v>
      </c>
      <c r="AB31" s="65">
        <f t="shared" si="3"/>
        <v>0</v>
      </c>
      <c r="AC31" s="65">
        <f t="shared" si="3"/>
        <v>0</v>
      </c>
      <c r="AD31" s="65">
        <f t="shared" si="3"/>
        <v>0</v>
      </c>
      <c r="AE31" s="66">
        <f t="shared" si="6"/>
        <v>750</v>
      </c>
    </row>
    <row r="32" spans="1:31" ht="15.6" thickTop="1" thickBot="1" x14ac:dyDescent="0.35">
      <c r="A32" s="47">
        <v>7</v>
      </c>
      <c r="B32" s="119" t="s">
        <v>34</v>
      </c>
      <c r="C32" s="120"/>
      <c r="D32" s="104" t="s">
        <v>35</v>
      </c>
      <c r="E32" s="119"/>
      <c r="F32" s="123"/>
      <c r="G32" s="124"/>
      <c r="H32" s="51"/>
      <c r="I32" s="51"/>
      <c r="K32" s="49">
        <v>500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0.5</v>
      </c>
      <c r="S32" s="50">
        <v>0.5</v>
      </c>
      <c r="T32" s="50">
        <v>0.5</v>
      </c>
      <c r="U32" s="64">
        <f t="shared" si="4"/>
        <v>0.1875</v>
      </c>
      <c r="W32" s="65">
        <f t="shared" si="5"/>
        <v>0</v>
      </c>
      <c r="X32" s="65">
        <f t="shared" si="3"/>
        <v>0</v>
      </c>
      <c r="Y32" s="65">
        <f t="shared" si="3"/>
        <v>0</v>
      </c>
      <c r="Z32" s="65">
        <f t="shared" si="3"/>
        <v>0</v>
      </c>
      <c r="AA32" s="65">
        <f t="shared" si="3"/>
        <v>0</v>
      </c>
      <c r="AB32" s="65">
        <f t="shared" si="3"/>
        <v>750</v>
      </c>
      <c r="AC32" s="65">
        <f t="shared" si="3"/>
        <v>750</v>
      </c>
      <c r="AD32" s="65">
        <f t="shared" si="3"/>
        <v>750</v>
      </c>
      <c r="AE32" s="66">
        <f t="shared" si="6"/>
        <v>2250</v>
      </c>
    </row>
    <row r="33" spans="1:31" ht="15.6" thickTop="1" thickBot="1" x14ac:dyDescent="0.35">
      <c r="A33" s="47">
        <v>8</v>
      </c>
      <c r="B33" s="119" t="s">
        <v>36</v>
      </c>
      <c r="C33" s="120"/>
      <c r="D33" s="104" t="s">
        <v>37</v>
      </c>
      <c r="E33" s="119"/>
      <c r="F33" s="123"/>
      <c r="G33" s="124"/>
      <c r="H33" s="51"/>
      <c r="I33" s="51"/>
      <c r="K33" s="49">
        <v>500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0.5</v>
      </c>
      <c r="U33" s="64">
        <f t="shared" si="4"/>
        <v>6.25E-2</v>
      </c>
      <c r="W33" s="65">
        <f t="shared" si="5"/>
        <v>0</v>
      </c>
      <c r="X33" s="65">
        <f t="shared" si="3"/>
        <v>0</v>
      </c>
      <c r="Y33" s="65">
        <f t="shared" si="3"/>
        <v>0</v>
      </c>
      <c r="Z33" s="65">
        <f t="shared" si="3"/>
        <v>0</v>
      </c>
      <c r="AA33" s="65">
        <f t="shared" si="3"/>
        <v>0</v>
      </c>
      <c r="AB33" s="65">
        <f t="shared" si="3"/>
        <v>0</v>
      </c>
      <c r="AC33" s="65">
        <f t="shared" si="3"/>
        <v>0</v>
      </c>
      <c r="AD33" s="65">
        <f t="shared" si="3"/>
        <v>750</v>
      </c>
      <c r="AE33" s="66">
        <f t="shared" si="6"/>
        <v>750</v>
      </c>
    </row>
    <row r="34" spans="1:31" ht="15.6" thickTop="1" thickBot="1" x14ac:dyDescent="0.35">
      <c r="A34" s="47">
        <v>9</v>
      </c>
      <c r="B34" s="119" t="s">
        <v>38</v>
      </c>
      <c r="C34" s="120"/>
      <c r="D34" s="104" t="s">
        <v>39</v>
      </c>
      <c r="E34" s="119"/>
      <c r="F34" s="123"/>
      <c r="G34" s="124"/>
      <c r="H34" s="51"/>
      <c r="I34" s="51"/>
      <c r="K34" s="49">
        <v>1000</v>
      </c>
      <c r="M34" s="50">
        <v>0.6</v>
      </c>
      <c r="N34" s="50">
        <v>0.1</v>
      </c>
      <c r="O34" s="50">
        <v>0.1</v>
      </c>
      <c r="P34" s="50">
        <v>0.1</v>
      </c>
      <c r="Q34" s="50">
        <v>0.1</v>
      </c>
      <c r="R34" s="50">
        <v>0.1</v>
      </c>
      <c r="S34" s="50">
        <v>0.1</v>
      </c>
      <c r="T34" s="50">
        <v>0.5</v>
      </c>
      <c r="U34" s="64">
        <f t="shared" si="4"/>
        <v>0.21249999999999999</v>
      </c>
      <c r="W34" s="65">
        <f t="shared" si="5"/>
        <v>1800</v>
      </c>
      <c r="X34" s="65">
        <f t="shared" si="3"/>
        <v>300</v>
      </c>
      <c r="Y34" s="65">
        <f t="shared" si="3"/>
        <v>300</v>
      </c>
      <c r="Z34" s="65">
        <f t="shared" si="3"/>
        <v>300</v>
      </c>
      <c r="AA34" s="65">
        <f t="shared" si="3"/>
        <v>300</v>
      </c>
      <c r="AB34" s="65">
        <f t="shared" si="3"/>
        <v>300</v>
      </c>
      <c r="AC34" s="65">
        <f t="shared" si="3"/>
        <v>300</v>
      </c>
      <c r="AD34" s="65">
        <f t="shared" si="3"/>
        <v>1500</v>
      </c>
      <c r="AE34" s="66">
        <f t="shared" si="6"/>
        <v>5100</v>
      </c>
    </row>
    <row r="35" spans="1:31" ht="15.6" thickTop="1" thickBot="1" x14ac:dyDescent="0.35">
      <c r="A35" s="47">
        <v>10</v>
      </c>
      <c r="B35" s="104"/>
      <c r="C35" s="104"/>
      <c r="D35" s="104"/>
      <c r="E35" s="119"/>
      <c r="F35" s="123"/>
      <c r="G35" s="124"/>
      <c r="H35" s="51"/>
      <c r="I35" s="51"/>
      <c r="K35" s="49"/>
      <c r="M35" s="50"/>
      <c r="N35" s="50"/>
      <c r="O35" s="50"/>
      <c r="P35" s="50"/>
      <c r="Q35" s="50"/>
      <c r="R35" s="50"/>
      <c r="S35" s="50"/>
      <c r="T35" s="50"/>
      <c r="U35" s="64">
        <f t="shared" si="4"/>
        <v>0</v>
      </c>
      <c r="W35" s="65">
        <f t="shared" si="5"/>
        <v>0</v>
      </c>
      <c r="X35" s="65">
        <f t="shared" si="3"/>
        <v>0</v>
      </c>
      <c r="Y35" s="65">
        <f t="shared" si="3"/>
        <v>0</v>
      </c>
      <c r="Z35" s="65">
        <f t="shared" si="3"/>
        <v>0</v>
      </c>
      <c r="AA35" s="65">
        <f t="shared" si="3"/>
        <v>0</v>
      </c>
      <c r="AB35" s="65">
        <f t="shared" si="3"/>
        <v>0</v>
      </c>
      <c r="AC35" s="65">
        <f t="shared" si="3"/>
        <v>0</v>
      </c>
      <c r="AD35" s="65">
        <f t="shared" si="3"/>
        <v>0</v>
      </c>
      <c r="AE35" s="66">
        <f t="shared" si="6"/>
        <v>0</v>
      </c>
    </row>
    <row r="36" spans="1:31" ht="15.6" thickTop="1" thickBot="1" x14ac:dyDescent="0.35">
      <c r="A36" s="47"/>
      <c r="K36" s="39">
        <f>+SUM(K26:K35)</f>
        <v>8200</v>
      </c>
      <c r="M36" s="52">
        <f t="shared" ref="M36:T36" si="7">+SUM(M26:M35)</f>
        <v>1.7000000000000002</v>
      </c>
      <c r="N36" s="52">
        <f t="shared" si="7"/>
        <v>1.3000000000000003</v>
      </c>
      <c r="O36" s="52">
        <f t="shared" si="7"/>
        <v>2.0499999999999998</v>
      </c>
      <c r="P36" s="52">
        <f t="shared" si="7"/>
        <v>2.1</v>
      </c>
      <c r="Q36" s="52">
        <f t="shared" si="7"/>
        <v>2.1</v>
      </c>
      <c r="R36" s="52">
        <f t="shared" si="7"/>
        <v>2.5000000000000004</v>
      </c>
      <c r="S36" s="52">
        <f t="shared" si="7"/>
        <v>2.5000000000000004</v>
      </c>
      <c r="T36" s="52">
        <f t="shared" si="7"/>
        <v>3.3</v>
      </c>
      <c r="W36" s="66">
        <f t="shared" ref="W36:AD36" si="8">+SUM(W26:W35)</f>
        <v>5820</v>
      </c>
      <c r="X36" s="66">
        <f t="shared" si="8"/>
        <v>4680</v>
      </c>
      <c r="Y36" s="66">
        <f t="shared" si="8"/>
        <v>6150</v>
      </c>
      <c r="Z36" s="66">
        <f t="shared" si="8"/>
        <v>7020</v>
      </c>
      <c r="AA36" s="66">
        <f t="shared" si="8"/>
        <v>7020</v>
      </c>
      <c r="AB36" s="66">
        <f t="shared" si="8"/>
        <v>7410</v>
      </c>
      <c r="AC36" s="66">
        <f t="shared" si="8"/>
        <v>7410</v>
      </c>
      <c r="AD36" s="66">
        <f t="shared" si="8"/>
        <v>9000</v>
      </c>
      <c r="AE36" s="63">
        <f>SUM(W36:AD36)</f>
        <v>54510</v>
      </c>
    </row>
    <row r="37" spans="1:31" ht="15" thickTop="1" x14ac:dyDescent="0.3">
      <c r="A37" s="47"/>
    </row>
    <row r="38" spans="1:31" ht="15" customHeight="1" x14ac:dyDescent="0.3">
      <c r="A38" s="47"/>
      <c r="B38" s="116" t="s">
        <v>40</v>
      </c>
      <c r="C38" s="116"/>
      <c r="D38" s="116"/>
      <c r="E38" s="116"/>
      <c r="F38" s="116"/>
      <c r="G38" s="116"/>
      <c r="H38" s="42"/>
      <c r="I38" s="42"/>
      <c r="M38" s="100" t="s">
        <v>41</v>
      </c>
      <c r="N38" s="101"/>
      <c r="O38" s="103"/>
      <c r="P38" s="41"/>
      <c r="Q38" s="41"/>
    </row>
    <row r="39" spans="1:31" x14ac:dyDescent="0.3">
      <c r="A39" s="47"/>
      <c r="B39" s="102" t="s">
        <v>42</v>
      </c>
      <c r="C39" s="102"/>
      <c r="D39" s="102" t="s">
        <v>43</v>
      </c>
      <c r="E39" s="102"/>
      <c r="F39" s="110" t="s">
        <v>44</v>
      </c>
      <c r="G39" s="130"/>
      <c r="H39" s="111"/>
      <c r="I39" s="112"/>
      <c r="K39" s="38" t="s">
        <v>14</v>
      </c>
      <c r="M39" s="38" t="s">
        <v>6</v>
      </c>
      <c r="N39" s="38" t="s">
        <v>7</v>
      </c>
      <c r="O39" s="38" t="s">
        <v>8</v>
      </c>
      <c r="P39" s="46" t="s">
        <v>9</v>
      </c>
      <c r="Q39" s="46" t="s">
        <v>10</v>
      </c>
      <c r="R39" s="38" t="s">
        <v>11</v>
      </c>
      <c r="S39" s="38" t="s">
        <v>12</v>
      </c>
      <c r="T39" s="38" t="s">
        <v>13</v>
      </c>
    </row>
    <row r="40" spans="1:31" x14ac:dyDescent="0.3">
      <c r="A40" s="47">
        <v>1</v>
      </c>
      <c r="B40" s="104" t="s">
        <v>45</v>
      </c>
      <c r="C40" s="104"/>
      <c r="D40" s="113">
        <v>5</v>
      </c>
      <c r="E40" s="113"/>
      <c r="F40" s="114">
        <v>1200</v>
      </c>
      <c r="G40" s="115"/>
      <c r="H40" s="108"/>
      <c r="I40" s="109"/>
      <c r="K40" s="58">
        <f>D40*F40</f>
        <v>6000</v>
      </c>
      <c r="M40" s="53">
        <v>3000</v>
      </c>
      <c r="N40" s="53">
        <v>3000</v>
      </c>
      <c r="O40" s="53"/>
      <c r="P40" s="53"/>
      <c r="Q40" s="53"/>
      <c r="R40" s="53"/>
      <c r="S40" s="53"/>
      <c r="T40" s="53"/>
      <c r="U40" s="67">
        <f>SUM(M40:T40)-K40</f>
        <v>0</v>
      </c>
    </row>
    <row r="41" spans="1:31" x14ac:dyDescent="0.3">
      <c r="A41" s="47">
        <v>2</v>
      </c>
      <c r="B41" s="104" t="s">
        <v>46</v>
      </c>
      <c r="C41" s="104"/>
      <c r="D41" s="113">
        <v>2</v>
      </c>
      <c r="E41" s="113"/>
      <c r="F41" s="114">
        <v>100</v>
      </c>
      <c r="G41" s="115"/>
      <c r="H41" s="108"/>
      <c r="I41" s="109"/>
      <c r="K41" s="58">
        <f t="shared" ref="K41:K49" si="9">D41*F41</f>
        <v>200</v>
      </c>
      <c r="M41" s="53">
        <v>100</v>
      </c>
      <c r="N41" s="53"/>
      <c r="O41" s="53"/>
      <c r="P41" s="53"/>
      <c r="Q41" s="53">
        <v>100</v>
      </c>
      <c r="R41" s="53"/>
      <c r="S41" s="53"/>
      <c r="T41" s="53"/>
      <c r="U41" s="67">
        <f t="shared" ref="U41:U49" si="10">SUM(M41:T41)-K41</f>
        <v>0</v>
      </c>
    </row>
    <row r="42" spans="1:31" x14ac:dyDescent="0.3">
      <c r="A42" s="47">
        <v>3</v>
      </c>
      <c r="B42" s="104" t="s">
        <v>47</v>
      </c>
      <c r="C42" s="104"/>
      <c r="D42" s="113">
        <v>24</v>
      </c>
      <c r="E42" s="113"/>
      <c r="F42" s="114">
        <v>100</v>
      </c>
      <c r="G42" s="115"/>
      <c r="H42" s="108"/>
      <c r="I42" s="109"/>
      <c r="K42" s="58">
        <f t="shared" si="9"/>
        <v>2400</v>
      </c>
      <c r="M42" s="53">
        <v>300</v>
      </c>
      <c r="N42" s="53">
        <v>300</v>
      </c>
      <c r="O42" s="53">
        <v>300</v>
      </c>
      <c r="P42" s="53">
        <v>300</v>
      </c>
      <c r="Q42" s="53">
        <v>300</v>
      </c>
      <c r="R42" s="53">
        <v>300</v>
      </c>
      <c r="S42" s="53">
        <v>300</v>
      </c>
      <c r="T42" s="53">
        <v>300</v>
      </c>
      <c r="U42" s="67">
        <f t="shared" si="10"/>
        <v>0</v>
      </c>
    </row>
    <row r="43" spans="1:31" x14ac:dyDescent="0.3">
      <c r="A43" s="47">
        <v>4</v>
      </c>
      <c r="B43" s="104" t="s">
        <v>48</v>
      </c>
      <c r="C43" s="104"/>
      <c r="D43" s="113">
        <v>24</v>
      </c>
      <c r="E43" s="113"/>
      <c r="F43" s="114">
        <v>400</v>
      </c>
      <c r="G43" s="115"/>
      <c r="H43" s="108"/>
      <c r="I43" s="109"/>
      <c r="K43" s="58">
        <f t="shared" si="9"/>
        <v>9600</v>
      </c>
      <c r="M43" s="53">
        <v>1200</v>
      </c>
      <c r="N43" s="53">
        <v>1200</v>
      </c>
      <c r="O43" s="53">
        <v>1200</v>
      </c>
      <c r="P43" s="53">
        <v>1200</v>
      </c>
      <c r="Q43" s="53">
        <v>1200</v>
      </c>
      <c r="R43" s="53">
        <v>1200</v>
      </c>
      <c r="S43" s="53">
        <v>1200</v>
      </c>
      <c r="T43" s="53">
        <v>1200</v>
      </c>
      <c r="U43" s="67">
        <f t="shared" si="10"/>
        <v>0</v>
      </c>
      <c r="AA43" s="55"/>
    </row>
    <row r="44" spans="1:31" x14ac:dyDescent="0.3">
      <c r="A44" s="47">
        <v>5</v>
      </c>
      <c r="B44" s="104" t="s">
        <v>89</v>
      </c>
      <c r="C44" s="104"/>
      <c r="D44" s="113">
        <v>3</v>
      </c>
      <c r="E44" s="113"/>
      <c r="F44" s="114">
        <v>200</v>
      </c>
      <c r="G44" s="115"/>
      <c r="H44" s="108"/>
      <c r="I44" s="109"/>
      <c r="K44" s="58">
        <f t="shared" si="9"/>
        <v>600</v>
      </c>
      <c r="M44" s="53"/>
      <c r="N44" s="53"/>
      <c r="O44" s="53"/>
      <c r="P44" s="53"/>
      <c r="Q44" s="53">
        <v>600</v>
      </c>
      <c r="R44" s="53"/>
      <c r="S44" s="53"/>
      <c r="T44" s="53"/>
      <c r="U44" s="67">
        <f t="shared" si="10"/>
        <v>0</v>
      </c>
    </row>
    <row r="45" spans="1:31" x14ac:dyDescent="0.3">
      <c r="A45" s="47">
        <v>6</v>
      </c>
      <c r="B45" s="104" t="s">
        <v>49</v>
      </c>
      <c r="C45" s="104"/>
      <c r="D45" s="113">
        <v>24</v>
      </c>
      <c r="E45" s="113"/>
      <c r="F45" s="114">
        <v>100</v>
      </c>
      <c r="G45" s="115"/>
      <c r="H45" s="108"/>
      <c r="I45" s="109"/>
      <c r="K45" s="58">
        <f t="shared" si="9"/>
        <v>2400</v>
      </c>
      <c r="M45" s="53"/>
      <c r="N45" s="53"/>
      <c r="O45" s="53">
        <v>1200</v>
      </c>
      <c r="P45" s="53">
        <v>1200</v>
      </c>
      <c r="Q45" s="53"/>
      <c r="R45" s="53"/>
      <c r="S45" s="53"/>
      <c r="T45" s="53"/>
      <c r="U45" s="67">
        <f t="shared" si="10"/>
        <v>0</v>
      </c>
    </row>
    <row r="46" spans="1:31" x14ac:dyDescent="0.3">
      <c r="A46" s="47">
        <v>7</v>
      </c>
      <c r="B46" s="104"/>
      <c r="C46" s="104"/>
      <c r="D46" s="113"/>
      <c r="E46" s="113"/>
      <c r="F46" s="114"/>
      <c r="G46" s="115"/>
      <c r="H46" s="108"/>
      <c r="I46" s="109"/>
      <c r="K46" s="58">
        <f t="shared" si="9"/>
        <v>0</v>
      </c>
      <c r="M46" s="53"/>
      <c r="N46" s="53"/>
      <c r="O46" s="53"/>
      <c r="P46" s="53"/>
      <c r="Q46" s="53"/>
      <c r="R46" s="53"/>
      <c r="S46" s="53"/>
      <c r="T46" s="53"/>
      <c r="U46" s="67">
        <f t="shared" si="10"/>
        <v>0</v>
      </c>
    </row>
    <row r="47" spans="1:31" x14ac:dyDescent="0.3">
      <c r="A47" s="47">
        <v>8</v>
      </c>
      <c r="B47" s="104"/>
      <c r="C47" s="104"/>
      <c r="D47" s="113"/>
      <c r="E47" s="113"/>
      <c r="F47" s="114"/>
      <c r="G47" s="115"/>
      <c r="H47" s="108"/>
      <c r="I47" s="109"/>
      <c r="K47" s="58">
        <f t="shared" si="9"/>
        <v>0</v>
      </c>
      <c r="M47" s="53"/>
      <c r="N47" s="53"/>
      <c r="O47" s="53"/>
      <c r="P47" s="53"/>
      <c r="Q47" s="53"/>
      <c r="R47" s="53"/>
      <c r="S47" s="53"/>
      <c r="T47" s="53"/>
      <c r="U47" s="67">
        <f t="shared" si="10"/>
        <v>0</v>
      </c>
    </row>
    <row r="48" spans="1:31" x14ac:dyDescent="0.3">
      <c r="A48" s="47">
        <v>9</v>
      </c>
      <c r="B48" s="104"/>
      <c r="C48" s="104"/>
      <c r="D48" s="113"/>
      <c r="E48" s="113"/>
      <c r="F48" s="114"/>
      <c r="G48" s="115"/>
      <c r="H48" s="108"/>
      <c r="I48" s="109"/>
      <c r="K48" s="58">
        <f t="shared" si="9"/>
        <v>0</v>
      </c>
      <c r="M48" s="53"/>
      <c r="N48" s="53"/>
      <c r="O48" s="53"/>
      <c r="P48" s="53"/>
      <c r="Q48" s="53"/>
      <c r="R48" s="53"/>
      <c r="S48" s="53"/>
      <c r="T48" s="53"/>
      <c r="U48" s="67">
        <f t="shared" si="10"/>
        <v>0</v>
      </c>
    </row>
    <row r="49" spans="1:21" ht="15" thickBot="1" x14ac:dyDescent="0.35">
      <c r="A49" s="47">
        <v>10</v>
      </c>
      <c r="B49" s="104"/>
      <c r="C49" s="104"/>
      <c r="D49" s="113"/>
      <c r="E49" s="113"/>
      <c r="F49" s="114"/>
      <c r="G49" s="115"/>
      <c r="H49" s="108"/>
      <c r="I49" s="109"/>
      <c r="K49" s="58">
        <f t="shared" si="9"/>
        <v>0</v>
      </c>
      <c r="M49" s="53"/>
      <c r="N49" s="53"/>
      <c r="O49" s="53"/>
      <c r="P49" s="53"/>
      <c r="Q49" s="53"/>
      <c r="R49" s="53"/>
      <c r="S49" s="53"/>
      <c r="T49" s="53"/>
      <c r="U49" s="67">
        <f t="shared" si="10"/>
        <v>0</v>
      </c>
    </row>
    <row r="50" spans="1:21" ht="15.6" thickTop="1" thickBot="1" x14ac:dyDescent="0.35">
      <c r="A50" s="47"/>
      <c r="K50" s="62">
        <f>+SUM(K40:K49)</f>
        <v>21200</v>
      </c>
      <c r="M50" s="62">
        <f>+SUM(M40:M49)</f>
        <v>4600</v>
      </c>
      <c r="N50" s="62">
        <f>+SUM(N40:N49)</f>
        <v>4500</v>
      </c>
      <c r="O50" s="62">
        <f t="shared" ref="O50:T50" si="11">+SUM(O40:O49)</f>
        <v>2700</v>
      </c>
      <c r="P50" s="62">
        <f t="shared" si="11"/>
        <v>2700</v>
      </c>
      <c r="Q50" s="62">
        <f t="shared" si="11"/>
        <v>2200</v>
      </c>
      <c r="R50" s="62">
        <f t="shared" si="11"/>
        <v>1500</v>
      </c>
      <c r="S50" s="62">
        <f t="shared" si="11"/>
        <v>1500</v>
      </c>
      <c r="T50" s="62">
        <f t="shared" si="11"/>
        <v>1500</v>
      </c>
    </row>
    <row r="51" spans="1:21" ht="15" thickTop="1" x14ac:dyDescent="0.3">
      <c r="A51" s="47"/>
    </row>
    <row r="52" spans="1:21" x14ac:dyDescent="0.3">
      <c r="A52" s="47"/>
      <c r="B52" s="116" t="s">
        <v>50</v>
      </c>
      <c r="C52" s="116"/>
      <c r="D52" s="116"/>
      <c r="E52" s="116"/>
      <c r="F52" s="116"/>
      <c r="G52" s="116"/>
      <c r="H52" s="42"/>
      <c r="I52" s="42"/>
      <c r="M52" s="102" t="s">
        <v>41</v>
      </c>
      <c r="N52" s="102"/>
      <c r="O52" s="102"/>
      <c r="P52" s="41"/>
      <c r="Q52" s="41"/>
    </row>
    <row r="53" spans="1:21" x14ac:dyDescent="0.3">
      <c r="A53" s="47"/>
      <c r="B53" s="102" t="s">
        <v>51</v>
      </c>
      <c r="C53" s="102"/>
      <c r="D53" s="102" t="s">
        <v>52</v>
      </c>
      <c r="E53" s="102"/>
      <c r="F53" s="110" t="s">
        <v>53</v>
      </c>
      <c r="G53" s="110"/>
      <c r="H53" s="110" t="s">
        <v>54</v>
      </c>
      <c r="I53" s="110"/>
      <c r="K53" s="38" t="s">
        <v>14</v>
      </c>
      <c r="M53" s="38" t="s">
        <v>6</v>
      </c>
      <c r="N53" s="38" t="s">
        <v>7</v>
      </c>
      <c r="O53" s="38" t="s">
        <v>8</v>
      </c>
      <c r="P53" s="46" t="s">
        <v>9</v>
      </c>
      <c r="Q53" s="46" t="s">
        <v>10</v>
      </c>
      <c r="R53" s="38" t="s">
        <v>11</v>
      </c>
      <c r="S53" s="38" t="s">
        <v>12</v>
      </c>
      <c r="T53" s="38" t="s">
        <v>13</v>
      </c>
    </row>
    <row r="54" spans="1:21" ht="14.7" customHeight="1" x14ac:dyDescent="0.3">
      <c r="A54" s="47">
        <v>1</v>
      </c>
      <c r="B54" s="117" t="s">
        <v>55</v>
      </c>
      <c r="C54" s="117"/>
      <c r="D54" s="104" t="s">
        <v>56</v>
      </c>
      <c r="E54" s="104"/>
      <c r="F54" s="107">
        <v>12</v>
      </c>
      <c r="G54" s="107"/>
      <c r="H54" s="107">
        <v>100</v>
      </c>
      <c r="I54" s="107"/>
      <c r="K54" s="58">
        <f>F54*H54</f>
        <v>1200</v>
      </c>
      <c r="M54" s="53">
        <v>1200</v>
      </c>
      <c r="N54" s="53"/>
      <c r="O54" s="53"/>
      <c r="P54" s="53"/>
      <c r="Q54" s="53"/>
      <c r="R54" s="53"/>
      <c r="S54" s="53"/>
      <c r="T54" s="53"/>
      <c r="U54" s="67">
        <f>SUM(M54:T54)-K54</f>
        <v>0</v>
      </c>
    </row>
    <row r="55" spans="1:21" x14ac:dyDescent="0.3">
      <c r="A55" s="47">
        <v>2</v>
      </c>
      <c r="B55" s="104" t="s">
        <v>90</v>
      </c>
      <c r="C55" s="104"/>
      <c r="D55" s="104" t="s">
        <v>57</v>
      </c>
      <c r="E55" s="104"/>
      <c r="F55" s="107">
        <v>720</v>
      </c>
      <c r="G55" s="107"/>
      <c r="H55" s="107">
        <v>10</v>
      </c>
      <c r="I55" s="107"/>
      <c r="K55" s="58">
        <f t="shared" ref="K55:K63" si="12">F55*H55</f>
        <v>7200</v>
      </c>
      <c r="M55" s="53">
        <v>900</v>
      </c>
      <c r="N55" s="53">
        <v>900</v>
      </c>
      <c r="O55" s="53">
        <v>900</v>
      </c>
      <c r="P55" s="53">
        <v>900</v>
      </c>
      <c r="Q55" s="53">
        <v>900</v>
      </c>
      <c r="R55" s="53">
        <v>900</v>
      </c>
      <c r="S55" s="53">
        <v>900</v>
      </c>
      <c r="T55" s="53">
        <v>900</v>
      </c>
      <c r="U55" s="67">
        <f t="shared" ref="U55:U63" si="13">SUM(M55:T55)-K55</f>
        <v>0</v>
      </c>
    </row>
    <row r="56" spans="1:21" x14ac:dyDescent="0.3">
      <c r="A56" s="47">
        <v>3</v>
      </c>
      <c r="B56" s="104" t="s">
        <v>215</v>
      </c>
      <c r="C56" s="104"/>
      <c r="D56" s="104" t="s">
        <v>216</v>
      </c>
      <c r="E56" s="104"/>
      <c r="F56" s="107">
        <v>180</v>
      </c>
      <c r="G56" s="107"/>
      <c r="H56" s="107">
        <v>5</v>
      </c>
      <c r="I56" s="107"/>
      <c r="K56" s="58">
        <f t="shared" si="12"/>
        <v>900</v>
      </c>
      <c r="M56" s="53"/>
      <c r="N56" s="53"/>
      <c r="O56" s="53"/>
      <c r="P56" s="53"/>
      <c r="Q56" s="53"/>
      <c r="R56" s="53">
        <v>300</v>
      </c>
      <c r="S56" s="53">
        <v>300</v>
      </c>
      <c r="T56" s="53">
        <v>300</v>
      </c>
      <c r="U56" s="67">
        <f t="shared" si="13"/>
        <v>0</v>
      </c>
    </row>
    <row r="57" spans="1:21" x14ac:dyDescent="0.3">
      <c r="A57" s="47">
        <v>4</v>
      </c>
      <c r="B57" s="104" t="s">
        <v>217</v>
      </c>
      <c r="C57" s="104"/>
      <c r="D57" s="104" t="s">
        <v>216</v>
      </c>
      <c r="E57" s="104"/>
      <c r="F57" s="107">
        <v>180</v>
      </c>
      <c r="G57" s="107"/>
      <c r="H57" s="107">
        <v>5</v>
      </c>
      <c r="I57" s="107"/>
      <c r="K57" s="58">
        <f t="shared" si="12"/>
        <v>900</v>
      </c>
      <c r="M57" s="53"/>
      <c r="N57" s="53"/>
      <c r="O57" s="53"/>
      <c r="P57" s="53"/>
      <c r="Q57" s="53"/>
      <c r="R57" s="53">
        <v>300</v>
      </c>
      <c r="S57" s="53">
        <v>300</v>
      </c>
      <c r="T57" s="53">
        <v>300</v>
      </c>
      <c r="U57" s="67">
        <f t="shared" si="13"/>
        <v>0</v>
      </c>
    </row>
    <row r="58" spans="1:21" x14ac:dyDescent="0.3">
      <c r="A58" s="47">
        <v>5</v>
      </c>
      <c r="B58" s="104" t="s">
        <v>60</v>
      </c>
      <c r="C58" s="104"/>
      <c r="D58" s="104" t="s">
        <v>61</v>
      </c>
      <c r="E58" s="104"/>
      <c r="F58" s="107">
        <v>10</v>
      </c>
      <c r="G58" s="107"/>
      <c r="H58" s="107">
        <v>50</v>
      </c>
      <c r="I58" s="107"/>
      <c r="K58" s="58">
        <f t="shared" si="12"/>
        <v>500</v>
      </c>
      <c r="M58" s="53"/>
      <c r="N58" s="53"/>
      <c r="O58" s="53"/>
      <c r="P58" s="53"/>
      <c r="Q58" s="53"/>
      <c r="R58" s="53">
        <v>250</v>
      </c>
      <c r="S58" s="53">
        <v>250</v>
      </c>
      <c r="T58" s="53"/>
      <c r="U58" s="67">
        <f t="shared" si="13"/>
        <v>0</v>
      </c>
    </row>
    <row r="59" spans="1:21" x14ac:dyDescent="0.3">
      <c r="A59" s="47">
        <v>6</v>
      </c>
      <c r="B59" s="104" t="s">
        <v>58</v>
      </c>
      <c r="C59" s="104"/>
      <c r="D59" s="104" t="s">
        <v>59</v>
      </c>
      <c r="E59" s="104"/>
      <c r="F59" s="107">
        <v>25</v>
      </c>
      <c r="G59" s="107"/>
      <c r="H59" s="107">
        <v>20</v>
      </c>
      <c r="I59" s="107"/>
      <c r="K59" s="58">
        <f t="shared" si="12"/>
        <v>500</v>
      </c>
      <c r="M59" s="53"/>
      <c r="N59" s="53"/>
      <c r="O59" s="53"/>
      <c r="P59" s="53">
        <v>100</v>
      </c>
      <c r="Q59" s="53">
        <v>100</v>
      </c>
      <c r="R59" s="53">
        <v>100</v>
      </c>
      <c r="S59" s="53">
        <v>100</v>
      </c>
      <c r="T59" s="53">
        <v>100</v>
      </c>
      <c r="U59" s="67">
        <f t="shared" si="13"/>
        <v>0</v>
      </c>
    </row>
    <row r="60" spans="1:21" x14ac:dyDescent="0.3">
      <c r="A60" s="47">
        <v>7</v>
      </c>
      <c r="B60" s="104" t="s">
        <v>218</v>
      </c>
      <c r="C60" s="104"/>
      <c r="D60" s="104" t="s">
        <v>219</v>
      </c>
      <c r="E60" s="104"/>
      <c r="F60" s="107">
        <v>30</v>
      </c>
      <c r="G60" s="107"/>
      <c r="H60" s="107">
        <v>30</v>
      </c>
      <c r="I60" s="107"/>
      <c r="K60" s="58">
        <f t="shared" si="12"/>
        <v>900</v>
      </c>
      <c r="M60" s="53"/>
      <c r="N60" s="53"/>
      <c r="O60" s="53"/>
      <c r="P60" s="53"/>
      <c r="Q60" s="53"/>
      <c r="R60" s="53">
        <v>300</v>
      </c>
      <c r="S60" s="53">
        <v>300</v>
      </c>
      <c r="T60" s="53">
        <v>300</v>
      </c>
      <c r="U60" s="67">
        <f t="shared" si="13"/>
        <v>0</v>
      </c>
    </row>
    <row r="61" spans="1:21" x14ac:dyDescent="0.3">
      <c r="A61" s="47">
        <v>8</v>
      </c>
      <c r="B61" s="104" t="s">
        <v>220</v>
      </c>
      <c r="C61" s="104"/>
      <c r="D61" s="104" t="s">
        <v>221</v>
      </c>
      <c r="E61" s="104"/>
      <c r="F61" s="107">
        <v>60</v>
      </c>
      <c r="G61" s="107"/>
      <c r="H61" s="107">
        <v>30</v>
      </c>
      <c r="I61" s="107"/>
      <c r="K61" s="58">
        <f t="shared" si="12"/>
        <v>1800</v>
      </c>
      <c r="M61" s="53"/>
      <c r="N61" s="53"/>
      <c r="O61" s="53"/>
      <c r="P61" s="53"/>
      <c r="Q61" s="53"/>
      <c r="R61" s="53">
        <v>600</v>
      </c>
      <c r="S61" s="53">
        <v>600</v>
      </c>
      <c r="T61" s="53">
        <v>600</v>
      </c>
      <c r="U61" s="67">
        <f t="shared" si="13"/>
        <v>0</v>
      </c>
    </row>
    <row r="62" spans="1:21" x14ac:dyDescent="0.3">
      <c r="A62" s="47">
        <v>9</v>
      </c>
      <c r="B62" s="104" t="s">
        <v>222</v>
      </c>
      <c r="C62" s="104"/>
      <c r="D62" s="104" t="s">
        <v>223</v>
      </c>
      <c r="E62" s="104"/>
      <c r="F62" s="107">
        <v>180</v>
      </c>
      <c r="G62" s="107"/>
      <c r="H62" s="107">
        <v>5</v>
      </c>
      <c r="I62" s="107"/>
      <c r="K62" s="58">
        <f t="shared" si="12"/>
        <v>900</v>
      </c>
      <c r="M62" s="53"/>
      <c r="N62" s="53"/>
      <c r="O62" s="53"/>
      <c r="P62" s="53"/>
      <c r="Q62" s="53"/>
      <c r="R62" s="53">
        <v>300</v>
      </c>
      <c r="S62" s="53">
        <v>300</v>
      </c>
      <c r="T62" s="53">
        <v>300</v>
      </c>
      <c r="U62" s="67">
        <f t="shared" si="13"/>
        <v>0</v>
      </c>
    </row>
    <row r="63" spans="1:21" ht="15" thickBot="1" x14ac:dyDescent="0.35">
      <c r="A63" s="47">
        <v>10</v>
      </c>
      <c r="B63" s="104"/>
      <c r="C63" s="104"/>
      <c r="D63" s="104"/>
      <c r="E63" s="104"/>
      <c r="F63" s="107"/>
      <c r="G63" s="107"/>
      <c r="H63" s="107"/>
      <c r="I63" s="107"/>
      <c r="K63" s="58">
        <f t="shared" si="12"/>
        <v>0</v>
      </c>
      <c r="M63" s="53"/>
      <c r="N63" s="53"/>
      <c r="O63" s="53"/>
      <c r="P63" s="53"/>
      <c r="Q63" s="53"/>
      <c r="R63" s="53"/>
      <c r="S63" s="53"/>
      <c r="T63" s="53"/>
      <c r="U63" s="67">
        <f t="shared" si="13"/>
        <v>0</v>
      </c>
    </row>
    <row r="64" spans="1:21" ht="15.6" thickTop="1" thickBot="1" x14ac:dyDescent="0.35">
      <c r="K64" s="62">
        <f>SUM(K54:K63)</f>
        <v>14800</v>
      </c>
      <c r="M64" s="62">
        <f>SUM(M54:M63)</f>
        <v>2100</v>
      </c>
      <c r="N64" s="62">
        <f t="shared" ref="N64:T64" si="14">SUM(N54:N63)</f>
        <v>900</v>
      </c>
      <c r="O64" s="62">
        <f t="shared" si="14"/>
        <v>900</v>
      </c>
      <c r="P64" s="62">
        <f t="shared" si="14"/>
        <v>1000</v>
      </c>
      <c r="Q64" s="62">
        <f t="shared" si="14"/>
        <v>1000</v>
      </c>
      <c r="R64" s="62">
        <f t="shared" si="14"/>
        <v>3050</v>
      </c>
      <c r="S64" s="62">
        <f t="shared" si="14"/>
        <v>3050</v>
      </c>
      <c r="T64" s="62">
        <f t="shared" si="14"/>
        <v>2800</v>
      </c>
      <c r="U64" s="35"/>
    </row>
    <row r="65" spans="1:27" ht="15" thickTop="1" x14ac:dyDescent="0.3"/>
    <row r="66" spans="1:27" x14ac:dyDescent="0.3">
      <c r="B66" s="106" t="s">
        <v>62</v>
      </c>
      <c r="C66" s="106"/>
      <c r="D66" s="106"/>
      <c r="E66" s="106"/>
      <c r="M66" s="100" t="s">
        <v>41</v>
      </c>
      <c r="N66" s="101"/>
      <c r="O66" s="101"/>
      <c r="P66" s="56"/>
      <c r="Q66" s="41"/>
    </row>
    <row r="67" spans="1:27" x14ac:dyDescent="0.3">
      <c r="B67" s="102" t="s">
        <v>42</v>
      </c>
      <c r="C67" s="102"/>
      <c r="D67" s="102" t="s">
        <v>63</v>
      </c>
      <c r="E67" s="102"/>
      <c r="K67" s="38" t="s">
        <v>14</v>
      </c>
      <c r="M67" s="38" t="s">
        <v>6</v>
      </c>
      <c r="N67" s="38" t="s">
        <v>7</v>
      </c>
      <c r="O67" s="38" t="s">
        <v>8</v>
      </c>
      <c r="P67" s="46" t="s">
        <v>9</v>
      </c>
      <c r="Q67" s="46" t="s">
        <v>10</v>
      </c>
      <c r="R67" s="38" t="s">
        <v>11</v>
      </c>
      <c r="S67" s="38" t="s">
        <v>12</v>
      </c>
      <c r="T67" s="38" t="s">
        <v>13</v>
      </c>
    </row>
    <row r="68" spans="1:27" x14ac:dyDescent="0.3">
      <c r="A68" s="47">
        <v>1</v>
      </c>
      <c r="B68" s="104" t="s">
        <v>64</v>
      </c>
      <c r="C68" s="104"/>
      <c r="D68" s="105">
        <v>250</v>
      </c>
      <c r="E68" s="105"/>
      <c r="K68" s="58">
        <f>D68</f>
        <v>250</v>
      </c>
      <c r="M68" s="53">
        <v>150</v>
      </c>
      <c r="N68" s="53">
        <v>100</v>
      </c>
      <c r="O68" s="53"/>
      <c r="P68" s="53"/>
      <c r="Q68" s="53"/>
      <c r="R68" s="53"/>
      <c r="S68" s="53"/>
      <c r="T68" s="53"/>
      <c r="U68" s="54">
        <f>SUM(M68:T68)-K68</f>
        <v>0</v>
      </c>
    </row>
    <row r="69" spans="1:27" x14ac:dyDescent="0.3">
      <c r="A69" s="47">
        <v>2</v>
      </c>
      <c r="B69" s="104" t="s">
        <v>65</v>
      </c>
      <c r="C69" s="104"/>
      <c r="D69" s="105">
        <v>200</v>
      </c>
      <c r="E69" s="105"/>
      <c r="K69" s="58">
        <f t="shared" ref="K69:K77" si="15">D69</f>
        <v>200</v>
      </c>
      <c r="M69" s="53"/>
      <c r="N69" s="53"/>
      <c r="O69" s="53"/>
      <c r="P69" s="53"/>
      <c r="Q69" s="53">
        <v>200</v>
      </c>
      <c r="R69" s="53"/>
      <c r="S69" s="53"/>
      <c r="T69" s="53"/>
      <c r="U69" s="54">
        <f t="shared" ref="U69:U77" si="16">SUM(M69:T69)-K69</f>
        <v>0</v>
      </c>
    </row>
    <row r="70" spans="1:27" x14ac:dyDescent="0.3">
      <c r="A70" s="47">
        <v>3</v>
      </c>
      <c r="B70" s="104" t="s">
        <v>66</v>
      </c>
      <c r="C70" s="104"/>
      <c r="D70" s="105">
        <v>200</v>
      </c>
      <c r="E70" s="105"/>
      <c r="K70" s="58">
        <f t="shared" si="15"/>
        <v>200</v>
      </c>
      <c r="M70" s="53"/>
      <c r="N70" s="53">
        <v>50</v>
      </c>
      <c r="O70" s="53">
        <v>100</v>
      </c>
      <c r="P70" s="53">
        <v>50</v>
      </c>
      <c r="Q70" s="53"/>
      <c r="R70" s="53"/>
      <c r="S70" s="53"/>
      <c r="T70" s="53"/>
      <c r="U70" s="54">
        <f t="shared" si="16"/>
        <v>0</v>
      </c>
    </row>
    <row r="71" spans="1:27" x14ac:dyDescent="0.3">
      <c r="A71" s="47">
        <v>4</v>
      </c>
      <c r="B71" s="104"/>
      <c r="C71" s="104"/>
      <c r="D71" s="105"/>
      <c r="E71" s="105"/>
      <c r="K71" s="58">
        <f t="shared" si="15"/>
        <v>0</v>
      </c>
      <c r="M71" s="53"/>
      <c r="N71" s="53"/>
      <c r="O71" s="53"/>
      <c r="P71" s="53"/>
      <c r="Q71" s="53"/>
      <c r="R71" s="53"/>
      <c r="S71" s="53"/>
      <c r="T71" s="53"/>
      <c r="U71" s="54">
        <f t="shared" si="16"/>
        <v>0</v>
      </c>
    </row>
    <row r="72" spans="1:27" x14ac:dyDescent="0.3">
      <c r="A72" s="47">
        <v>5</v>
      </c>
      <c r="B72" s="104"/>
      <c r="C72" s="104"/>
      <c r="D72" s="105"/>
      <c r="E72" s="105"/>
      <c r="K72" s="58">
        <f t="shared" si="15"/>
        <v>0</v>
      </c>
      <c r="M72" s="53"/>
      <c r="N72" s="53"/>
      <c r="O72" s="53"/>
      <c r="P72" s="53"/>
      <c r="Q72" s="53"/>
      <c r="R72" s="53"/>
      <c r="S72" s="53"/>
      <c r="T72" s="53"/>
      <c r="U72" s="54">
        <f t="shared" si="16"/>
        <v>0</v>
      </c>
    </row>
    <row r="73" spans="1:27" x14ac:dyDescent="0.3">
      <c r="A73" s="47">
        <v>6</v>
      </c>
      <c r="B73" s="104"/>
      <c r="C73" s="104"/>
      <c r="D73" s="105"/>
      <c r="E73" s="105"/>
      <c r="K73" s="58">
        <f t="shared" si="15"/>
        <v>0</v>
      </c>
      <c r="M73" s="53"/>
      <c r="N73" s="53"/>
      <c r="O73" s="53"/>
      <c r="P73" s="53"/>
      <c r="Q73" s="53"/>
      <c r="R73" s="53"/>
      <c r="S73" s="53"/>
      <c r="T73" s="53"/>
      <c r="U73" s="54">
        <f t="shared" si="16"/>
        <v>0</v>
      </c>
    </row>
    <row r="74" spans="1:27" x14ac:dyDescent="0.3">
      <c r="A74" s="47">
        <v>7</v>
      </c>
      <c r="B74" s="104"/>
      <c r="C74" s="104"/>
      <c r="D74" s="105"/>
      <c r="E74" s="105"/>
      <c r="K74" s="58">
        <f t="shared" si="15"/>
        <v>0</v>
      </c>
      <c r="M74" s="53"/>
      <c r="N74" s="53"/>
      <c r="O74" s="53"/>
      <c r="P74" s="53"/>
      <c r="Q74" s="53"/>
      <c r="R74" s="53"/>
      <c r="S74" s="53"/>
      <c r="T74" s="53"/>
      <c r="U74" s="54">
        <f t="shared" si="16"/>
        <v>0</v>
      </c>
    </row>
    <row r="75" spans="1:27" x14ac:dyDescent="0.3">
      <c r="A75" s="47">
        <v>8</v>
      </c>
      <c r="B75" s="104"/>
      <c r="C75" s="104"/>
      <c r="D75" s="105"/>
      <c r="E75" s="105"/>
      <c r="K75" s="58">
        <f t="shared" si="15"/>
        <v>0</v>
      </c>
      <c r="M75" s="53"/>
      <c r="N75" s="53"/>
      <c r="O75" s="53"/>
      <c r="P75" s="53"/>
      <c r="Q75" s="53"/>
      <c r="R75" s="53"/>
      <c r="S75" s="53"/>
      <c r="T75" s="53"/>
      <c r="U75" s="54">
        <f t="shared" si="16"/>
        <v>0</v>
      </c>
    </row>
    <row r="76" spans="1:27" x14ac:dyDescent="0.3">
      <c r="A76" s="47">
        <v>9</v>
      </c>
      <c r="B76" s="104"/>
      <c r="C76" s="104"/>
      <c r="D76" s="105"/>
      <c r="E76" s="105"/>
      <c r="K76" s="58">
        <f t="shared" si="15"/>
        <v>0</v>
      </c>
      <c r="M76" s="53"/>
      <c r="N76" s="53"/>
      <c r="O76" s="53"/>
      <c r="P76" s="53"/>
      <c r="Q76" s="53"/>
      <c r="R76" s="53"/>
      <c r="S76" s="53"/>
      <c r="T76" s="53"/>
      <c r="U76" s="54">
        <f t="shared" si="16"/>
        <v>0</v>
      </c>
    </row>
    <row r="77" spans="1:27" ht="15" thickBot="1" x14ac:dyDescent="0.35">
      <c r="A77" s="47">
        <v>10</v>
      </c>
      <c r="B77" s="104"/>
      <c r="C77" s="104"/>
      <c r="D77" s="105"/>
      <c r="E77" s="105"/>
      <c r="K77" s="58">
        <f t="shared" si="15"/>
        <v>0</v>
      </c>
      <c r="M77" s="53"/>
      <c r="N77" s="53"/>
      <c r="O77" s="53"/>
      <c r="P77" s="53"/>
      <c r="Q77" s="53"/>
      <c r="R77" s="53"/>
      <c r="S77" s="53"/>
      <c r="T77" s="53"/>
      <c r="U77" s="54">
        <f t="shared" si="16"/>
        <v>0</v>
      </c>
    </row>
    <row r="78" spans="1:27" ht="15.6" thickTop="1" thickBot="1" x14ac:dyDescent="0.35">
      <c r="K78" s="62">
        <f>SUM(K68:K77)</f>
        <v>650</v>
      </c>
      <c r="M78" s="62">
        <f>SUM(M68:M77)</f>
        <v>150</v>
      </c>
      <c r="N78" s="62">
        <f t="shared" ref="N78:T78" si="17">SUM(N68:N77)</f>
        <v>150</v>
      </c>
      <c r="O78" s="62">
        <f t="shared" si="17"/>
        <v>100</v>
      </c>
      <c r="P78" s="62">
        <f t="shared" si="17"/>
        <v>50</v>
      </c>
      <c r="Q78" s="62">
        <f t="shared" si="17"/>
        <v>200</v>
      </c>
      <c r="R78" s="62">
        <f t="shared" si="17"/>
        <v>0</v>
      </c>
      <c r="S78" s="62">
        <f t="shared" si="17"/>
        <v>0</v>
      </c>
      <c r="T78" s="62">
        <f t="shared" si="17"/>
        <v>0</v>
      </c>
    </row>
    <row r="79" spans="1:27" ht="15" thickTop="1" x14ac:dyDescent="0.3"/>
    <row r="80" spans="1:27" x14ac:dyDescent="0.3">
      <c r="B80" s="106" t="s">
        <v>67</v>
      </c>
      <c r="C80" s="106"/>
      <c r="D80" s="106"/>
      <c r="E80" s="106"/>
      <c r="M80" s="100" t="s">
        <v>68</v>
      </c>
      <c r="N80" s="101"/>
      <c r="O80" s="101"/>
      <c r="P80" s="56"/>
      <c r="Q80" s="41"/>
      <c r="W80" s="102" t="s">
        <v>69</v>
      </c>
      <c r="X80" s="102"/>
      <c r="Y80" s="102"/>
      <c r="Z80" s="41"/>
      <c r="AA80" s="41"/>
    </row>
    <row r="81" spans="1:31" ht="14.7" customHeight="1" x14ac:dyDescent="0.3">
      <c r="B81" s="100" t="s">
        <v>70</v>
      </c>
      <c r="C81" s="101"/>
      <c r="D81" s="101"/>
      <c r="E81" s="103"/>
      <c r="K81" s="38" t="s">
        <v>44</v>
      </c>
      <c r="M81" s="38" t="s">
        <v>6</v>
      </c>
      <c r="N81" s="38" t="s">
        <v>7</v>
      </c>
      <c r="O81" s="38" t="s">
        <v>8</v>
      </c>
      <c r="P81" s="46" t="s">
        <v>9</v>
      </c>
      <c r="Q81" s="46" t="s">
        <v>10</v>
      </c>
      <c r="R81" s="38" t="s">
        <v>11</v>
      </c>
      <c r="S81" s="38" t="s">
        <v>12</v>
      </c>
      <c r="T81" s="38" t="s">
        <v>13</v>
      </c>
      <c r="W81" s="38" t="s">
        <v>6</v>
      </c>
      <c r="X81" s="38" t="s">
        <v>7</v>
      </c>
      <c r="Y81" s="38" t="s">
        <v>8</v>
      </c>
      <c r="Z81" s="46" t="s">
        <v>9</v>
      </c>
      <c r="AA81" s="46" t="s">
        <v>10</v>
      </c>
      <c r="AB81" s="38" t="s">
        <v>11</v>
      </c>
      <c r="AC81" s="38" t="s">
        <v>12</v>
      </c>
      <c r="AD81" s="38" t="s">
        <v>13</v>
      </c>
      <c r="AE81" s="38" t="s">
        <v>14</v>
      </c>
    </row>
    <row r="82" spans="1:31" ht="15" thickBot="1" x14ac:dyDescent="0.35">
      <c r="A82" s="47">
        <v>1</v>
      </c>
      <c r="B82" s="127" t="s">
        <v>71</v>
      </c>
      <c r="C82" s="128"/>
      <c r="D82" s="128"/>
      <c r="E82" s="129"/>
      <c r="K82" s="49">
        <v>5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550</v>
      </c>
      <c r="U82" s="54"/>
      <c r="W82" s="65">
        <f t="shared" ref="W82:AD83" si="18">M82*$K82</f>
        <v>0</v>
      </c>
      <c r="X82" s="65">
        <f t="shared" si="18"/>
        <v>0</v>
      </c>
      <c r="Y82" s="65">
        <f t="shared" si="18"/>
        <v>0</v>
      </c>
      <c r="Z82" s="65">
        <f t="shared" si="18"/>
        <v>0</v>
      </c>
      <c r="AA82" s="65">
        <f t="shared" si="18"/>
        <v>0</v>
      </c>
      <c r="AB82" s="65">
        <f t="shared" si="18"/>
        <v>0</v>
      </c>
      <c r="AC82" s="65">
        <f t="shared" si="18"/>
        <v>0</v>
      </c>
      <c r="AD82" s="65">
        <f t="shared" si="18"/>
        <v>2750</v>
      </c>
      <c r="AE82" s="66">
        <f>SUM(W82:AD82)</f>
        <v>2750</v>
      </c>
    </row>
    <row r="83" spans="1:31" ht="15.6" thickTop="1" thickBot="1" x14ac:dyDescent="0.35">
      <c r="A83" s="47">
        <v>2</v>
      </c>
      <c r="B83" s="127" t="s">
        <v>72</v>
      </c>
      <c r="C83" s="128"/>
      <c r="D83" s="128"/>
      <c r="E83" s="129"/>
      <c r="K83" s="49">
        <v>120</v>
      </c>
      <c r="M83" s="57"/>
      <c r="N83" s="57"/>
      <c r="O83" s="57"/>
      <c r="P83" s="57"/>
      <c r="Q83" s="57"/>
      <c r="R83" s="57"/>
      <c r="S83" s="57"/>
      <c r="T83" s="57">
        <v>10</v>
      </c>
      <c r="U83" s="54"/>
      <c r="W83" s="65">
        <f t="shared" si="18"/>
        <v>0</v>
      </c>
      <c r="X83" s="65">
        <f t="shared" si="18"/>
        <v>0</v>
      </c>
      <c r="Y83" s="65">
        <f t="shared" si="18"/>
        <v>0</v>
      </c>
      <c r="Z83" s="65">
        <f t="shared" si="18"/>
        <v>0</v>
      </c>
      <c r="AA83" s="65">
        <f t="shared" si="18"/>
        <v>0</v>
      </c>
      <c r="AB83" s="65">
        <f t="shared" si="18"/>
        <v>0</v>
      </c>
      <c r="AC83" s="65">
        <f t="shared" si="18"/>
        <v>0</v>
      </c>
      <c r="AD83" s="65">
        <f t="shared" si="18"/>
        <v>1200</v>
      </c>
      <c r="AE83" s="62">
        <f>SUM(W83:AD83)</f>
        <v>1200</v>
      </c>
    </row>
    <row r="84" spans="1:31" ht="15.6" thickTop="1" thickBot="1" x14ac:dyDescent="0.35">
      <c r="A84" s="47">
        <v>3</v>
      </c>
      <c r="B84" s="127" t="s">
        <v>73</v>
      </c>
      <c r="C84" s="128"/>
      <c r="D84" s="128"/>
      <c r="E84" s="129"/>
      <c r="K84" s="49">
        <v>1</v>
      </c>
      <c r="M84" s="57"/>
      <c r="N84" s="57"/>
      <c r="O84" s="57"/>
      <c r="P84" s="57"/>
      <c r="Q84" s="57"/>
      <c r="R84" s="57"/>
      <c r="S84" s="57"/>
      <c r="T84" s="57">
        <v>1000</v>
      </c>
      <c r="U84" s="54"/>
      <c r="W84" s="65">
        <f t="shared" ref="W84:W91" si="19">M84*$K84</f>
        <v>0</v>
      </c>
      <c r="X84" s="65">
        <f t="shared" ref="X84:X91" si="20">N84*$K84</f>
        <v>0</v>
      </c>
      <c r="Y84" s="65">
        <f t="shared" ref="Y84:Y91" si="21">O84*$K84</f>
        <v>0</v>
      </c>
      <c r="Z84" s="65">
        <f t="shared" ref="Z84:Z91" si="22">P84*$K84</f>
        <v>0</v>
      </c>
      <c r="AA84" s="65">
        <f t="shared" ref="AA84:AA91" si="23">Q84*$K84</f>
        <v>0</v>
      </c>
      <c r="AB84" s="65">
        <f t="shared" ref="AB84:AB91" si="24">R84*$K84</f>
        <v>0</v>
      </c>
      <c r="AC84" s="65">
        <f t="shared" ref="AC84:AC91" si="25">S84*$K84</f>
        <v>0</v>
      </c>
      <c r="AD84" s="65">
        <f t="shared" ref="AD84:AD91" si="26">T84*$K84</f>
        <v>1000</v>
      </c>
      <c r="AE84" s="62">
        <f t="shared" ref="AE84:AE91" si="27">SUM(W84:AD84)</f>
        <v>1000</v>
      </c>
    </row>
    <row r="85" spans="1:31" ht="15.6" thickTop="1" thickBot="1" x14ac:dyDescent="0.35">
      <c r="A85" s="47">
        <v>4</v>
      </c>
      <c r="B85" s="127" t="s">
        <v>74</v>
      </c>
      <c r="C85" s="128"/>
      <c r="D85" s="128"/>
      <c r="E85" s="129"/>
      <c r="K85" s="49">
        <v>500</v>
      </c>
      <c r="M85" s="57"/>
      <c r="N85" s="57"/>
      <c r="O85" s="57"/>
      <c r="P85" s="57"/>
      <c r="Q85" s="57"/>
      <c r="R85" s="57"/>
      <c r="S85" s="57"/>
      <c r="T85" s="57">
        <v>1</v>
      </c>
      <c r="U85" s="54"/>
      <c r="W85" s="65">
        <f t="shared" si="19"/>
        <v>0</v>
      </c>
      <c r="X85" s="65">
        <f t="shared" si="20"/>
        <v>0</v>
      </c>
      <c r="Y85" s="65">
        <f t="shared" si="21"/>
        <v>0</v>
      </c>
      <c r="Z85" s="65">
        <f t="shared" si="22"/>
        <v>0</v>
      </c>
      <c r="AA85" s="65">
        <f t="shared" si="23"/>
        <v>0</v>
      </c>
      <c r="AB85" s="65">
        <f t="shared" si="24"/>
        <v>0</v>
      </c>
      <c r="AC85" s="65">
        <f t="shared" si="25"/>
        <v>0</v>
      </c>
      <c r="AD85" s="65">
        <f t="shared" si="26"/>
        <v>500</v>
      </c>
      <c r="AE85" s="62">
        <f t="shared" si="27"/>
        <v>500</v>
      </c>
    </row>
    <row r="86" spans="1:31" ht="15.6" thickTop="1" thickBot="1" x14ac:dyDescent="0.35">
      <c r="A86" s="47">
        <v>5</v>
      </c>
      <c r="B86" s="127"/>
      <c r="C86" s="128"/>
      <c r="D86" s="128"/>
      <c r="E86" s="129"/>
      <c r="K86" s="49"/>
      <c r="M86" s="57"/>
      <c r="N86" s="57"/>
      <c r="O86" s="57"/>
      <c r="P86" s="57"/>
      <c r="Q86" s="57"/>
      <c r="R86" s="57"/>
      <c r="S86" s="57"/>
      <c r="T86" s="57"/>
      <c r="U86" s="54"/>
      <c r="W86" s="65">
        <f t="shared" si="19"/>
        <v>0</v>
      </c>
      <c r="X86" s="65">
        <f t="shared" si="20"/>
        <v>0</v>
      </c>
      <c r="Y86" s="65">
        <f t="shared" si="21"/>
        <v>0</v>
      </c>
      <c r="Z86" s="65">
        <f t="shared" si="22"/>
        <v>0</v>
      </c>
      <c r="AA86" s="65">
        <f t="shared" si="23"/>
        <v>0</v>
      </c>
      <c r="AB86" s="65">
        <f t="shared" si="24"/>
        <v>0</v>
      </c>
      <c r="AC86" s="65">
        <f t="shared" si="25"/>
        <v>0</v>
      </c>
      <c r="AD86" s="65">
        <f t="shared" si="26"/>
        <v>0</v>
      </c>
      <c r="AE86" s="62">
        <f t="shared" si="27"/>
        <v>0</v>
      </c>
    </row>
    <row r="87" spans="1:31" ht="15.6" thickTop="1" thickBot="1" x14ac:dyDescent="0.35">
      <c r="A87" s="47">
        <v>6</v>
      </c>
      <c r="B87" s="127"/>
      <c r="C87" s="128"/>
      <c r="D87" s="128"/>
      <c r="E87" s="129"/>
      <c r="K87" s="49"/>
      <c r="M87" s="57"/>
      <c r="N87" s="57"/>
      <c r="O87" s="57"/>
      <c r="P87" s="57"/>
      <c r="Q87" s="57"/>
      <c r="R87" s="57"/>
      <c r="S87" s="57"/>
      <c r="T87" s="57"/>
      <c r="U87" s="54"/>
      <c r="W87" s="65">
        <f t="shared" si="19"/>
        <v>0</v>
      </c>
      <c r="X87" s="65">
        <f t="shared" si="20"/>
        <v>0</v>
      </c>
      <c r="Y87" s="65">
        <f t="shared" si="21"/>
        <v>0</v>
      </c>
      <c r="Z87" s="65">
        <f t="shared" si="22"/>
        <v>0</v>
      </c>
      <c r="AA87" s="65">
        <f t="shared" si="23"/>
        <v>0</v>
      </c>
      <c r="AB87" s="65">
        <f t="shared" si="24"/>
        <v>0</v>
      </c>
      <c r="AC87" s="65">
        <f t="shared" si="25"/>
        <v>0</v>
      </c>
      <c r="AD87" s="65">
        <f t="shared" si="26"/>
        <v>0</v>
      </c>
      <c r="AE87" s="62">
        <f t="shared" si="27"/>
        <v>0</v>
      </c>
    </row>
    <row r="88" spans="1:31" ht="15.6" thickTop="1" thickBot="1" x14ac:dyDescent="0.35">
      <c r="A88" s="47">
        <v>7</v>
      </c>
      <c r="B88" s="127"/>
      <c r="C88" s="128"/>
      <c r="D88" s="128"/>
      <c r="E88" s="129"/>
      <c r="K88" s="49"/>
      <c r="M88" s="57"/>
      <c r="N88" s="57"/>
      <c r="O88" s="57"/>
      <c r="P88" s="57"/>
      <c r="Q88" s="57"/>
      <c r="R88" s="57"/>
      <c r="S88" s="57"/>
      <c r="T88" s="57"/>
      <c r="U88" s="54"/>
      <c r="W88" s="65">
        <f t="shared" si="19"/>
        <v>0</v>
      </c>
      <c r="X88" s="65">
        <f t="shared" si="20"/>
        <v>0</v>
      </c>
      <c r="Y88" s="65">
        <f t="shared" si="21"/>
        <v>0</v>
      </c>
      <c r="Z88" s="65">
        <f t="shared" si="22"/>
        <v>0</v>
      </c>
      <c r="AA88" s="65">
        <f t="shared" si="23"/>
        <v>0</v>
      </c>
      <c r="AB88" s="65">
        <f t="shared" si="24"/>
        <v>0</v>
      </c>
      <c r="AC88" s="65">
        <f t="shared" si="25"/>
        <v>0</v>
      </c>
      <c r="AD88" s="65">
        <f t="shared" si="26"/>
        <v>0</v>
      </c>
      <c r="AE88" s="62">
        <f t="shared" si="27"/>
        <v>0</v>
      </c>
    </row>
    <row r="89" spans="1:31" ht="15.6" thickTop="1" thickBot="1" x14ac:dyDescent="0.35">
      <c r="A89" s="47">
        <v>8</v>
      </c>
      <c r="B89" s="127"/>
      <c r="C89" s="128"/>
      <c r="D89" s="128"/>
      <c r="E89" s="129"/>
      <c r="K89" s="49"/>
      <c r="M89" s="57"/>
      <c r="N89" s="57"/>
      <c r="O89" s="57"/>
      <c r="P89" s="57"/>
      <c r="Q89" s="57"/>
      <c r="R89" s="57"/>
      <c r="S89" s="57"/>
      <c r="T89" s="57"/>
      <c r="U89" s="54"/>
      <c r="W89" s="65">
        <f t="shared" si="19"/>
        <v>0</v>
      </c>
      <c r="X89" s="65">
        <f t="shared" si="20"/>
        <v>0</v>
      </c>
      <c r="Y89" s="65">
        <f t="shared" si="21"/>
        <v>0</v>
      </c>
      <c r="Z89" s="65">
        <f t="shared" si="22"/>
        <v>0</v>
      </c>
      <c r="AA89" s="65">
        <f t="shared" si="23"/>
        <v>0</v>
      </c>
      <c r="AB89" s="65">
        <f t="shared" si="24"/>
        <v>0</v>
      </c>
      <c r="AC89" s="65">
        <f t="shared" si="25"/>
        <v>0</v>
      </c>
      <c r="AD89" s="65">
        <f t="shared" si="26"/>
        <v>0</v>
      </c>
      <c r="AE89" s="62">
        <f t="shared" si="27"/>
        <v>0</v>
      </c>
    </row>
    <row r="90" spans="1:31" ht="15.6" thickTop="1" thickBot="1" x14ac:dyDescent="0.35">
      <c r="A90" s="47">
        <v>9</v>
      </c>
      <c r="B90" s="127"/>
      <c r="C90" s="128"/>
      <c r="D90" s="128"/>
      <c r="E90" s="129"/>
      <c r="K90" s="49"/>
      <c r="M90" s="57"/>
      <c r="N90" s="57"/>
      <c r="O90" s="57"/>
      <c r="P90" s="57"/>
      <c r="Q90" s="57"/>
      <c r="R90" s="57"/>
      <c r="S90" s="57"/>
      <c r="T90" s="57"/>
      <c r="U90" s="54"/>
      <c r="W90" s="65">
        <f t="shared" si="19"/>
        <v>0</v>
      </c>
      <c r="X90" s="65">
        <f t="shared" si="20"/>
        <v>0</v>
      </c>
      <c r="Y90" s="65">
        <f t="shared" si="21"/>
        <v>0</v>
      </c>
      <c r="Z90" s="65">
        <f t="shared" si="22"/>
        <v>0</v>
      </c>
      <c r="AA90" s="65">
        <f t="shared" si="23"/>
        <v>0</v>
      </c>
      <c r="AB90" s="65">
        <f t="shared" si="24"/>
        <v>0</v>
      </c>
      <c r="AC90" s="65">
        <f t="shared" si="25"/>
        <v>0</v>
      </c>
      <c r="AD90" s="65">
        <f t="shared" si="26"/>
        <v>0</v>
      </c>
      <c r="AE90" s="62">
        <f t="shared" si="27"/>
        <v>0</v>
      </c>
    </row>
    <row r="91" spans="1:31" ht="15.6" thickTop="1" thickBot="1" x14ac:dyDescent="0.35">
      <c r="A91" s="47">
        <v>10</v>
      </c>
      <c r="B91" s="127"/>
      <c r="C91" s="128"/>
      <c r="D91" s="128"/>
      <c r="E91" s="129"/>
      <c r="K91" s="49"/>
      <c r="M91" s="57"/>
      <c r="N91" s="57"/>
      <c r="O91" s="57"/>
      <c r="P91" s="57"/>
      <c r="Q91" s="57"/>
      <c r="R91" s="57"/>
      <c r="S91" s="57"/>
      <c r="T91" s="57"/>
      <c r="U91" s="54"/>
      <c r="W91" s="65">
        <f t="shared" si="19"/>
        <v>0</v>
      </c>
      <c r="X91" s="65">
        <f t="shared" si="20"/>
        <v>0</v>
      </c>
      <c r="Y91" s="65">
        <f t="shared" si="21"/>
        <v>0</v>
      </c>
      <c r="Z91" s="65">
        <f t="shared" si="22"/>
        <v>0</v>
      </c>
      <c r="AA91" s="65">
        <f t="shared" si="23"/>
        <v>0</v>
      </c>
      <c r="AB91" s="65">
        <f t="shared" si="24"/>
        <v>0</v>
      </c>
      <c r="AC91" s="65">
        <f t="shared" si="25"/>
        <v>0</v>
      </c>
      <c r="AD91" s="65">
        <f t="shared" si="26"/>
        <v>0</v>
      </c>
      <c r="AE91" s="62">
        <f t="shared" si="27"/>
        <v>0</v>
      </c>
    </row>
    <row r="92" spans="1:31" ht="15.6" thickTop="1" thickBot="1" x14ac:dyDescent="0.35">
      <c r="W92" s="66">
        <f t="shared" ref="W92:AD92" si="28">+SUM(W82:W91)</f>
        <v>0</v>
      </c>
      <c r="X92" s="66">
        <f t="shared" si="28"/>
        <v>0</v>
      </c>
      <c r="Y92" s="66">
        <f t="shared" si="28"/>
        <v>0</v>
      </c>
      <c r="Z92" s="66">
        <f t="shared" si="28"/>
        <v>0</v>
      </c>
      <c r="AA92" s="66">
        <f t="shared" si="28"/>
        <v>0</v>
      </c>
      <c r="AB92" s="66">
        <f t="shared" si="28"/>
        <v>0</v>
      </c>
      <c r="AC92" s="66">
        <f t="shared" si="28"/>
        <v>0</v>
      </c>
      <c r="AD92" s="66">
        <f t="shared" si="28"/>
        <v>5450</v>
      </c>
      <c r="AE92" s="63">
        <f>SUM(W92:AD92)</f>
        <v>5450</v>
      </c>
    </row>
    <row r="93" spans="1:31" ht="15" thickTop="1" x14ac:dyDescent="0.3"/>
  </sheetData>
  <sheetProtection algorithmName="SHA-512" hashValue="DQKHqnhO/HFhgHQeGZ5R0BIrewKztBOiXZ/Sb31i7L3dbmOC/2UA2ZIaG6IR0C0tMoYgaMi2iVUEoTkjg+IMjw==" saltValue="6MYOQ2dUMboaAIDqTjTnvA==" spinCount="100000" sheet="1" objects="1" scenarios="1" formatCells="0" formatColumns="0" formatRows="0" insertColumns="0" insertRows="0" insertHyperlinks="0" deleteColumns="0" deleteRows="0" sort="0"/>
  <mergeCells count="175">
    <mergeCell ref="K19:L19"/>
    <mergeCell ref="B91:E91"/>
    <mergeCell ref="B81:E81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39:C39"/>
    <mergeCell ref="D39:E39"/>
    <mergeCell ref="F39:G39"/>
    <mergeCell ref="B40:C40"/>
    <mergeCell ref="D40:E40"/>
    <mergeCell ref="F40:G40"/>
    <mergeCell ref="B38:G38"/>
    <mergeCell ref="D35:E35"/>
    <mergeCell ref="B44:C44"/>
    <mergeCell ref="D44:E44"/>
    <mergeCell ref="F44:G44"/>
    <mergeCell ref="B41:C41"/>
    <mergeCell ref="K17:L17"/>
    <mergeCell ref="K18:L18"/>
    <mergeCell ref="B80:E80"/>
    <mergeCell ref="M80:O80"/>
    <mergeCell ref="B28:C28"/>
    <mergeCell ref="B29:C29"/>
    <mergeCell ref="D29:E29"/>
    <mergeCell ref="D28:E28"/>
    <mergeCell ref="D27:E27"/>
    <mergeCell ref="B25:C25"/>
    <mergeCell ref="D25:E25"/>
    <mergeCell ref="B30:C30"/>
    <mergeCell ref="D30:E30"/>
    <mergeCell ref="B26:C26"/>
    <mergeCell ref="F33:G33"/>
    <mergeCell ref="F34:G34"/>
    <mergeCell ref="F35:G35"/>
    <mergeCell ref="M24:O24"/>
    <mergeCell ref="B35:C35"/>
    <mergeCell ref="B49:C49"/>
    <mergeCell ref="D49:E49"/>
    <mergeCell ref="F49:G49"/>
    <mergeCell ref="F28:G28"/>
    <mergeCell ref="F29:G29"/>
    <mergeCell ref="D14:G14"/>
    <mergeCell ref="D16:G16"/>
    <mergeCell ref="D17:G17"/>
    <mergeCell ref="D18:G18"/>
    <mergeCell ref="B34:C34"/>
    <mergeCell ref="B33:C33"/>
    <mergeCell ref="B32:C32"/>
    <mergeCell ref="B31:C31"/>
    <mergeCell ref="D26:E26"/>
    <mergeCell ref="B27:C27"/>
    <mergeCell ref="B24:E24"/>
    <mergeCell ref="B14:C14"/>
    <mergeCell ref="B16:C16"/>
    <mergeCell ref="F25:G25"/>
    <mergeCell ref="F26:G26"/>
    <mergeCell ref="F27:G27"/>
    <mergeCell ref="F30:G30"/>
    <mergeCell ref="F31:G31"/>
    <mergeCell ref="F32:G32"/>
    <mergeCell ref="D31:E31"/>
    <mergeCell ref="D32:E32"/>
    <mergeCell ref="D33:E33"/>
    <mergeCell ref="D34:E3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D41:E41"/>
    <mergeCell ref="F41:G41"/>
    <mergeCell ref="B56:C56"/>
    <mergeCell ref="D56:E56"/>
    <mergeCell ref="F56:G56"/>
    <mergeCell ref="B52:G52"/>
    <mergeCell ref="B53:C53"/>
    <mergeCell ref="D53:E53"/>
    <mergeCell ref="F53:G53"/>
    <mergeCell ref="B54:C54"/>
    <mergeCell ref="D54:E54"/>
    <mergeCell ref="F54:G54"/>
    <mergeCell ref="B42:C42"/>
    <mergeCell ref="D42:E42"/>
    <mergeCell ref="F42:G42"/>
    <mergeCell ref="B43:C43"/>
    <mergeCell ref="D43:E43"/>
    <mergeCell ref="F43:G43"/>
    <mergeCell ref="B55:C55"/>
    <mergeCell ref="D55:E55"/>
    <mergeCell ref="F55:G55"/>
    <mergeCell ref="B48:C48"/>
    <mergeCell ref="D48:E48"/>
    <mergeCell ref="F48:G48"/>
    <mergeCell ref="H39:I39"/>
    <mergeCell ref="H40:I40"/>
    <mergeCell ref="H41:I41"/>
    <mergeCell ref="H42:I42"/>
    <mergeCell ref="H43:I43"/>
    <mergeCell ref="H44:I44"/>
    <mergeCell ref="B63:C63"/>
    <mergeCell ref="D63:E63"/>
    <mergeCell ref="F63:G63"/>
    <mergeCell ref="B61:C61"/>
    <mergeCell ref="D61:E61"/>
    <mergeCell ref="F61:G61"/>
    <mergeCell ref="B62:C62"/>
    <mergeCell ref="D62:E62"/>
    <mergeCell ref="F62:G62"/>
    <mergeCell ref="B59:C59"/>
    <mergeCell ref="D59:E59"/>
    <mergeCell ref="F59:G59"/>
    <mergeCell ref="B60:C60"/>
    <mergeCell ref="D60:E60"/>
    <mergeCell ref="F60:G60"/>
    <mergeCell ref="B57:C57"/>
    <mergeCell ref="D57:E57"/>
    <mergeCell ref="F57:G57"/>
    <mergeCell ref="H45:I45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B68:C68"/>
    <mergeCell ref="D68:E68"/>
    <mergeCell ref="B69:C69"/>
    <mergeCell ref="D69:E69"/>
    <mergeCell ref="H58:I58"/>
    <mergeCell ref="H59:I59"/>
    <mergeCell ref="H60:I60"/>
    <mergeCell ref="H61:I61"/>
    <mergeCell ref="H62:I62"/>
    <mergeCell ref="H63:I63"/>
    <mergeCell ref="B58:C58"/>
    <mergeCell ref="D58:E58"/>
    <mergeCell ref="F58:G58"/>
    <mergeCell ref="M66:O66"/>
    <mergeCell ref="M52:O52"/>
    <mergeCell ref="M38:O38"/>
    <mergeCell ref="W24:Y24"/>
    <mergeCell ref="W80:Y80"/>
    <mergeCell ref="B76:C76"/>
    <mergeCell ref="D76:E76"/>
    <mergeCell ref="B77:C77"/>
    <mergeCell ref="D77:E77"/>
    <mergeCell ref="B73:C73"/>
    <mergeCell ref="D73:E73"/>
    <mergeCell ref="B74:C74"/>
    <mergeCell ref="D74:E74"/>
    <mergeCell ref="B75:C75"/>
    <mergeCell ref="D75:E75"/>
    <mergeCell ref="B70:C70"/>
    <mergeCell ref="D70:E70"/>
    <mergeCell ref="B71:C71"/>
    <mergeCell ref="D71:E71"/>
    <mergeCell ref="B72:C72"/>
    <mergeCell ref="D72:E72"/>
    <mergeCell ref="B66:E66"/>
    <mergeCell ref="B67:C67"/>
    <mergeCell ref="D67:E67"/>
  </mergeCells>
  <conditionalFormatting sqref="M19:U19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U19">
    <cfRule type="cellIs" dxfId="1" priority="1" operator="lessThan">
      <formula>$M$13</formula>
    </cfRule>
    <cfRule type="cellIs" dxfId="0" priority="2" operator="greaterThan">
      <formula>$M$13</formula>
    </cfRule>
  </conditionalFormatting>
  <dataValidations count="1">
    <dataValidation type="decimal" allowBlank="1" showInputMessage="1" showErrorMessage="1" errorTitle="Грешка." error="Aнгажовање запосленог је између 0% и 100%." sqref="M26:T35" xr:uid="{849CCF0B-6F37-4702-9DE4-E7EC35DEF279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3AE47FB-DF4E-4F18-96C6-68CF0B04BB8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U40:U49</xm:sqref>
        </x14:conditionalFormatting>
        <x14:conditionalFormatting xmlns:xm="http://schemas.microsoft.com/office/excel/2006/main">
          <x14:cfRule type="iconSet" priority="8" id="{70602C55-C7EF-4E97-889E-11878FD798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U54:U63</xm:sqref>
        </x14:conditionalFormatting>
        <x14:conditionalFormatting xmlns:xm="http://schemas.microsoft.com/office/excel/2006/main">
          <x14:cfRule type="iconSet" priority="7" id="{6F36E4FB-2963-43F9-BB70-F425E779EA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U68:U77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23EB-A680-42C3-ADB9-C841481ED068}">
  <dimension ref="A1:A11"/>
  <sheetViews>
    <sheetView workbookViewId="0">
      <selection activeCell="D15" sqref="D15"/>
    </sheetView>
  </sheetViews>
  <sheetFormatPr defaultColWidth="8.88671875" defaultRowHeight="14.4" x14ac:dyDescent="0.3"/>
  <cols>
    <col min="1" max="16384" width="8.88671875" style="7"/>
  </cols>
  <sheetData>
    <row r="1" spans="1:1" x14ac:dyDescent="0.3">
      <c r="A1" s="7" t="s">
        <v>75</v>
      </c>
    </row>
    <row r="2" spans="1:1" x14ac:dyDescent="0.3">
      <c r="A2" s="7" t="s">
        <v>76</v>
      </c>
    </row>
    <row r="3" spans="1:1" x14ac:dyDescent="0.3">
      <c r="A3" s="7" t="s">
        <v>77</v>
      </c>
    </row>
    <row r="4" spans="1:1" x14ac:dyDescent="0.3">
      <c r="A4" s="7" t="s">
        <v>78</v>
      </c>
    </row>
    <row r="5" spans="1:1" x14ac:dyDescent="0.3">
      <c r="A5" s="7" t="s">
        <v>79</v>
      </c>
    </row>
    <row r="6" spans="1:1" x14ac:dyDescent="0.3">
      <c r="A6" s="7" t="s">
        <v>80</v>
      </c>
    </row>
    <row r="7" spans="1:1" x14ac:dyDescent="0.3">
      <c r="A7" s="7" t="s">
        <v>81</v>
      </c>
    </row>
    <row r="8" spans="1:1" x14ac:dyDescent="0.3">
      <c r="A8" s="7" t="s">
        <v>82</v>
      </c>
    </row>
    <row r="9" spans="1:1" x14ac:dyDescent="0.3">
      <c r="A9" s="7" t="s">
        <v>83</v>
      </c>
    </row>
    <row r="10" spans="1:1" x14ac:dyDescent="0.3">
      <c r="A10" s="7" t="s">
        <v>84</v>
      </c>
    </row>
    <row r="11" spans="1:1" x14ac:dyDescent="0.3">
      <c r="A11" s="7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06D2-C446-4EBC-AD65-5581CECD63A1}">
  <dimension ref="A2:AH174"/>
  <sheetViews>
    <sheetView topLeftCell="A144" zoomScaleNormal="100" workbookViewId="0">
      <selection activeCell="AJ113" sqref="AJ113"/>
    </sheetView>
  </sheetViews>
  <sheetFormatPr defaultColWidth="9.109375" defaultRowHeight="14.4" x14ac:dyDescent="0.3"/>
  <cols>
    <col min="1" max="2" width="9.109375" style="2"/>
    <col min="3" max="3" width="26.6640625" style="2" customWidth="1"/>
    <col min="4" max="6" width="9.109375" style="2"/>
    <col min="7" max="9" width="9.109375" style="2" customWidth="1"/>
    <col min="10" max="10" width="3.44140625" style="2" customWidth="1"/>
    <col min="11" max="34" width="3.5546875" style="2" customWidth="1"/>
    <col min="35" max="16384" width="9.109375" style="2"/>
  </cols>
  <sheetData>
    <row r="2" spans="2:30" x14ac:dyDescent="0.3">
      <c r="K2" s="6"/>
      <c r="L2" s="6"/>
      <c r="M2" s="6"/>
      <c r="N2" s="6"/>
      <c r="O2" s="6"/>
      <c r="P2" s="6"/>
      <c r="Q2" s="6"/>
      <c r="R2" s="6"/>
      <c r="S2" s="6"/>
      <c r="T2" s="6"/>
    </row>
    <row r="3" spans="2:30" x14ac:dyDescent="0.3">
      <c r="K3" s="6"/>
      <c r="L3" s="6"/>
      <c r="M3" s="6"/>
      <c r="N3" s="6"/>
      <c r="O3" s="6"/>
      <c r="P3" s="6"/>
      <c r="Q3" s="6"/>
      <c r="R3" s="6"/>
      <c r="S3" s="6"/>
      <c r="T3" s="6"/>
    </row>
    <row r="4" spans="2:30" x14ac:dyDescent="0.3">
      <c r="K4" s="6"/>
      <c r="L4" s="6"/>
      <c r="M4" s="6"/>
      <c r="N4" s="6"/>
      <c r="O4" s="6"/>
      <c r="P4" s="6"/>
      <c r="Q4" s="6"/>
      <c r="R4" s="6"/>
      <c r="S4" s="6"/>
      <c r="T4" s="6"/>
    </row>
    <row r="5" spans="2:30" x14ac:dyDescent="0.3">
      <c r="K5" s="6"/>
      <c r="L5" s="6"/>
      <c r="M5" s="6"/>
      <c r="N5" s="6"/>
      <c r="O5" s="6"/>
      <c r="P5" s="6"/>
      <c r="Q5" s="6"/>
      <c r="R5" s="6"/>
      <c r="S5" s="6"/>
      <c r="T5" s="6"/>
    </row>
    <row r="6" spans="2:30" x14ac:dyDescent="0.3">
      <c r="K6" s="6"/>
      <c r="L6" s="6"/>
      <c r="M6" s="6"/>
      <c r="N6" s="6"/>
      <c r="O6" s="6"/>
      <c r="P6" s="6"/>
      <c r="Q6" s="6"/>
      <c r="R6" s="6"/>
      <c r="S6" s="6"/>
      <c r="T6" s="6"/>
    </row>
    <row r="7" spans="2:30" x14ac:dyDescent="0.3">
      <c r="K7" s="6"/>
      <c r="L7" s="6"/>
      <c r="M7" s="6"/>
      <c r="N7" s="6"/>
      <c r="O7" s="6"/>
      <c r="P7" s="6"/>
      <c r="Q7" s="6"/>
      <c r="R7" s="6"/>
      <c r="S7" s="6"/>
      <c r="T7" s="6"/>
    </row>
    <row r="8" spans="2:30" x14ac:dyDescent="0.3">
      <c r="K8" s="6"/>
      <c r="L8" s="6"/>
      <c r="M8" s="6"/>
      <c r="N8" s="6"/>
      <c r="O8" s="6"/>
      <c r="P8" s="6"/>
      <c r="Q8" s="6"/>
      <c r="R8" s="6"/>
      <c r="S8" s="6"/>
      <c r="T8" s="6"/>
    </row>
    <row r="9" spans="2:30" x14ac:dyDescent="0.3">
      <c r="K9" s="6"/>
      <c r="L9" s="6"/>
      <c r="M9" s="6"/>
      <c r="N9" s="6"/>
      <c r="O9" s="6"/>
      <c r="P9" s="6"/>
      <c r="Q9" s="6"/>
      <c r="R9" s="6"/>
      <c r="S9" s="6"/>
      <c r="T9" s="6"/>
    </row>
    <row r="10" spans="2:30" x14ac:dyDescent="0.3"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2:30" x14ac:dyDescent="0.3"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2:30" x14ac:dyDescent="0.3">
      <c r="K12" s="6"/>
      <c r="L12" s="6"/>
      <c r="M12" s="8"/>
      <c r="N12" s="6"/>
      <c r="O12" s="6"/>
      <c r="P12" s="6"/>
      <c r="Q12" s="6"/>
      <c r="R12" s="6"/>
      <c r="S12" s="6"/>
      <c r="T12" s="6"/>
    </row>
    <row r="13" spans="2:30" x14ac:dyDescent="0.3"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2:30" x14ac:dyDescent="0.3">
      <c r="B14" s="141" t="s">
        <v>1</v>
      </c>
      <c r="C14" s="142"/>
      <c r="D14" s="140" t="s">
        <v>2</v>
      </c>
      <c r="E14" s="140"/>
      <c r="F14" s="140"/>
      <c r="G14" s="140"/>
      <c r="H14" s="1"/>
      <c r="I14" s="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x14ac:dyDescent="0.3"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0" x14ac:dyDescent="0.3">
      <c r="B16" s="141" t="s">
        <v>4</v>
      </c>
      <c r="C16" s="143"/>
      <c r="D16" s="140" t="s">
        <v>5</v>
      </c>
      <c r="E16" s="140"/>
      <c r="F16" s="140"/>
      <c r="G16" s="140"/>
      <c r="H16" s="1"/>
      <c r="I16" s="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4" x14ac:dyDescent="0.3">
      <c r="D17" s="140" t="s">
        <v>15</v>
      </c>
      <c r="E17" s="140"/>
      <c r="F17" s="140"/>
      <c r="G17" s="140"/>
      <c r="H17" s="1"/>
      <c r="I17" s="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4" x14ac:dyDescent="0.3">
      <c r="D18" s="140"/>
      <c r="E18" s="140"/>
      <c r="F18" s="140"/>
      <c r="G18" s="140"/>
      <c r="H18" s="1"/>
      <c r="I18" s="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4" x14ac:dyDescent="0.3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4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34" ht="14.7" customHeight="1" x14ac:dyDescent="0.3">
      <c r="B21" s="137" t="s">
        <v>86</v>
      </c>
      <c r="C21" s="138"/>
      <c r="D21" s="138"/>
      <c r="E21" s="138"/>
      <c r="F21" s="138"/>
      <c r="G21" s="138"/>
      <c r="H21" s="139"/>
      <c r="I21" s="13" t="s">
        <v>87</v>
      </c>
      <c r="J21" s="6"/>
      <c r="K21" s="10">
        <v>1</v>
      </c>
      <c r="L21" s="10">
        <v>2</v>
      </c>
      <c r="M21" s="10">
        <v>3</v>
      </c>
      <c r="N21" s="10">
        <v>4</v>
      </c>
      <c r="O21" s="10">
        <v>5</v>
      </c>
      <c r="P21" s="10">
        <v>6</v>
      </c>
      <c r="Q21" s="10">
        <v>7</v>
      </c>
      <c r="R21" s="10">
        <v>8</v>
      </c>
      <c r="S21" s="10">
        <v>9</v>
      </c>
      <c r="T21" s="10">
        <v>10</v>
      </c>
      <c r="U21" s="10">
        <v>11</v>
      </c>
      <c r="V21" s="10">
        <v>12</v>
      </c>
      <c r="W21" s="10">
        <v>13</v>
      </c>
      <c r="X21" s="10">
        <v>14</v>
      </c>
      <c r="Y21" s="10">
        <v>15</v>
      </c>
      <c r="Z21" s="10">
        <v>16</v>
      </c>
      <c r="AA21" s="10">
        <v>17</v>
      </c>
      <c r="AB21" s="10">
        <v>18</v>
      </c>
      <c r="AC21" s="10">
        <v>19</v>
      </c>
      <c r="AD21" s="10">
        <v>20</v>
      </c>
      <c r="AE21" s="10">
        <v>21</v>
      </c>
      <c r="AF21" s="10">
        <v>22</v>
      </c>
      <c r="AG21" s="10">
        <v>23</v>
      </c>
      <c r="AH21" s="10">
        <v>24</v>
      </c>
    </row>
    <row r="22" spans="1:34" ht="14.7" customHeight="1" x14ac:dyDescent="0.3">
      <c r="C22" s="6"/>
      <c r="D22" s="6"/>
      <c r="E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4" x14ac:dyDescent="0.3">
      <c r="A23" s="3"/>
      <c r="B23" s="131" t="s">
        <v>91</v>
      </c>
      <c r="C23" s="132"/>
      <c r="D23" s="132"/>
      <c r="E23" s="132"/>
      <c r="F23" s="132"/>
      <c r="G23" s="132"/>
      <c r="H23" s="132"/>
      <c r="I23" s="133"/>
      <c r="J23" s="6"/>
      <c r="K23" s="14"/>
      <c r="L23" s="15"/>
      <c r="M23" s="71"/>
      <c r="N23" s="72"/>
      <c r="O23" s="72"/>
      <c r="P23" s="71"/>
      <c r="Q23" s="72"/>
      <c r="R23" s="72"/>
      <c r="S23" s="18"/>
      <c r="T23" s="17"/>
      <c r="U23" s="17"/>
      <c r="V23" s="24"/>
      <c r="W23" s="17"/>
      <c r="X23" s="17"/>
      <c r="Y23" s="24"/>
      <c r="Z23" s="17"/>
      <c r="AA23" s="17"/>
      <c r="AB23" s="24"/>
      <c r="AC23" s="17"/>
      <c r="AD23" s="17"/>
      <c r="AE23" s="18"/>
      <c r="AF23" s="16"/>
      <c r="AG23" s="16"/>
      <c r="AH23" s="18"/>
    </row>
    <row r="24" spans="1:34" x14ac:dyDescent="0.3">
      <c r="B24" s="131" t="s">
        <v>92</v>
      </c>
      <c r="C24" s="132"/>
      <c r="D24" s="132"/>
      <c r="E24" s="132"/>
      <c r="F24" s="132"/>
      <c r="G24" s="132"/>
      <c r="H24" s="132"/>
      <c r="I24" s="133"/>
      <c r="J24" s="6"/>
      <c r="K24" s="77"/>
      <c r="L24" s="6"/>
      <c r="M24" s="73"/>
      <c r="N24" s="74"/>
      <c r="O24" s="74"/>
      <c r="P24" s="19"/>
      <c r="Q24" s="6"/>
      <c r="R24" s="6"/>
      <c r="S24" s="19"/>
      <c r="T24" s="6"/>
      <c r="U24" s="6"/>
      <c r="V24" s="19"/>
      <c r="W24" s="6"/>
      <c r="X24" s="6"/>
      <c r="Y24" s="19"/>
      <c r="Z24" s="6"/>
      <c r="AA24" s="6"/>
      <c r="AB24" s="19"/>
      <c r="AC24" s="6"/>
      <c r="AD24" s="6"/>
      <c r="AE24" s="19"/>
      <c r="AF24" s="6"/>
      <c r="AG24" s="6"/>
      <c r="AH24" s="19"/>
    </row>
    <row r="25" spans="1:34" x14ac:dyDescent="0.3">
      <c r="B25" s="131" t="s">
        <v>93</v>
      </c>
      <c r="C25" s="132"/>
      <c r="D25" s="132"/>
      <c r="E25" s="132"/>
      <c r="F25" s="132"/>
      <c r="G25" s="132"/>
      <c r="H25" s="132"/>
      <c r="I25" s="133"/>
      <c r="J25" s="6"/>
      <c r="K25" s="77"/>
      <c r="L25" s="6"/>
      <c r="M25" s="19"/>
      <c r="N25" s="6"/>
      <c r="O25" s="74"/>
      <c r="P25" s="75"/>
      <c r="Q25" s="74"/>
      <c r="R25" s="74"/>
      <c r="S25" s="19"/>
      <c r="T25" s="6"/>
      <c r="U25" s="6"/>
      <c r="V25" s="19"/>
      <c r="W25" s="6"/>
      <c r="X25" s="6"/>
      <c r="Y25" s="19"/>
      <c r="Z25" s="6"/>
      <c r="AA25" s="6"/>
      <c r="AB25" s="19"/>
      <c r="AC25" s="6"/>
      <c r="AD25" s="6"/>
      <c r="AE25" s="19"/>
      <c r="AF25" s="6"/>
      <c r="AG25" s="6"/>
      <c r="AH25" s="19"/>
    </row>
    <row r="26" spans="1:34" x14ac:dyDescent="0.3">
      <c r="B26" s="134" t="s">
        <v>94</v>
      </c>
      <c r="C26" s="135"/>
      <c r="D26" s="135"/>
      <c r="E26" s="135"/>
      <c r="F26" s="135"/>
      <c r="G26" s="135"/>
      <c r="H26" s="135"/>
      <c r="I26" s="136"/>
      <c r="J26" s="6"/>
      <c r="K26" s="77"/>
      <c r="L26" s="78"/>
      <c r="M26" s="19"/>
      <c r="N26" s="6"/>
      <c r="O26" s="74"/>
      <c r="P26" s="75"/>
      <c r="Q26" s="74"/>
      <c r="R26" s="74"/>
      <c r="S26" s="19"/>
      <c r="T26" s="6"/>
      <c r="U26" s="6"/>
      <c r="V26" s="19"/>
      <c r="W26" s="6"/>
      <c r="X26" s="6"/>
      <c r="Y26" s="19"/>
      <c r="Z26" s="6"/>
      <c r="AA26" s="6"/>
      <c r="AB26" s="19"/>
      <c r="AC26" s="6"/>
      <c r="AD26" s="6"/>
      <c r="AE26" s="19"/>
      <c r="AF26" s="6"/>
      <c r="AG26" s="6"/>
      <c r="AH26" s="19"/>
    </row>
    <row r="27" spans="1:34" x14ac:dyDescent="0.3">
      <c r="B27" s="131" t="s">
        <v>95</v>
      </c>
      <c r="C27" s="132"/>
      <c r="D27" s="132"/>
      <c r="E27" s="132"/>
      <c r="F27" s="132"/>
      <c r="G27" s="132"/>
      <c r="H27" s="132"/>
      <c r="I27" s="133"/>
      <c r="J27" s="6"/>
      <c r="K27" s="77"/>
      <c r="L27" s="6"/>
      <c r="M27" s="19"/>
      <c r="N27" s="6"/>
      <c r="O27" s="74"/>
      <c r="P27" s="75"/>
      <c r="Q27" s="74"/>
      <c r="R27" s="74"/>
      <c r="S27" s="19"/>
      <c r="T27" s="6"/>
      <c r="U27" s="6"/>
      <c r="V27" s="19"/>
      <c r="W27" s="6"/>
      <c r="X27" s="6"/>
      <c r="Y27" s="19"/>
      <c r="Z27" s="6"/>
      <c r="AA27" s="6"/>
      <c r="AB27" s="19"/>
      <c r="AC27" s="6"/>
      <c r="AD27" s="6"/>
      <c r="AE27" s="19"/>
      <c r="AF27" s="6"/>
      <c r="AG27" s="6"/>
      <c r="AH27" s="19"/>
    </row>
    <row r="28" spans="1:34" x14ac:dyDescent="0.3">
      <c r="B28" s="131" t="s">
        <v>96</v>
      </c>
      <c r="C28" s="132"/>
      <c r="D28" s="132"/>
      <c r="E28" s="132"/>
      <c r="F28" s="132"/>
      <c r="G28" s="132"/>
      <c r="H28" s="132"/>
      <c r="I28" s="133"/>
      <c r="J28" s="6"/>
      <c r="K28" s="77"/>
      <c r="L28" s="5"/>
      <c r="M28" s="25"/>
      <c r="N28" s="5"/>
      <c r="O28" s="5"/>
      <c r="P28" s="25"/>
      <c r="Q28" s="5"/>
      <c r="R28" s="5"/>
      <c r="S28" s="25"/>
      <c r="T28" s="5"/>
      <c r="U28" s="5"/>
      <c r="V28" s="25"/>
      <c r="W28" s="22"/>
      <c r="X28" s="22"/>
      <c r="Y28" s="23"/>
      <c r="Z28" s="22"/>
      <c r="AA28" s="22"/>
      <c r="AB28" s="23"/>
      <c r="AC28" s="22"/>
      <c r="AD28" s="22"/>
      <c r="AE28" s="23"/>
      <c r="AF28" s="22"/>
      <c r="AG28" s="22"/>
      <c r="AH28" s="23"/>
    </row>
    <row r="29" spans="1:34" ht="14.7" customHeight="1" x14ac:dyDescent="0.3">
      <c r="C29" s="6"/>
      <c r="D29" s="6"/>
      <c r="E29" s="6"/>
      <c r="J29" s="6"/>
      <c r="K29" s="12"/>
      <c r="L29" s="6"/>
      <c r="M29" s="6"/>
      <c r="N29" s="12"/>
      <c r="O29" s="6"/>
      <c r="P29" s="6"/>
      <c r="Q29" s="12"/>
      <c r="R29" s="6"/>
      <c r="S29" s="6"/>
      <c r="T29" s="12"/>
      <c r="U29" s="6"/>
      <c r="V29" s="6"/>
      <c r="W29" s="12"/>
      <c r="X29" s="6"/>
      <c r="Y29" s="6"/>
      <c r="Z29" s="12"/>
      <c r="AA29" s="6"/>
      <c r="AB29" s="6"/>
      <c r="AC29" s="12"/>
      <c r="AD29" s="6"/>
      <c r="AF29" s="9"/>
      <c r="AH29" s="9"/>
    </row>
    <row r="30" spans="1:34" x14ac:dyDescent="0.3">
      <c r="B30" s="131" t="s">
        <v>97</v>
      </c>
      <c r="C30" s="132"/>
      <c r="D30" s="132"/>
      <c r="E30" s="132"/>
      <c r="F30" s="132"/>
      <c r="G30" s="132"/>
      <c r="H30" s="132"/>
      <c r="I30" s="133"/>
      <c r="K30" s="79"/>
      <c r="L30" s="26"/>
      <c r="M30" s="27"/>
      <c r="N30" s="80"/>
      <c r="O30" s="80"/>
      <c r="P30" s="81"/>
      <c r="Q30" s="80"/>
      <c r="R30" s="80"/>
      <c r="S30" s="81"/>
      <c r="T30" s="80"/>
      <c r="U30" s="80"/>
      <c r="V30" s="81"/>
      <c r="W30" s="80"/>
      <c r="X30" s="80"/>
      <c r="Y30" s="81"/>
      <c r="Z30" s="80"/>
      <c r="AA30" s="16"/>
      <c r="AB30" s="18"/>
      <c r="AC30" s="16"/>
      <c r="AD30" s="16"/>
      <c r="AE30" s="18"/>
      <c r="AF30" s="16"/>
      <c r="AG30" s="16"/>
      <c r="AH30" s="18"/>
    </row>
    <row r="31" spans="1:34" x14ac:dyDescent="0.3">
      <c r="B31" s="131" t="s">
        <v>98</v>
      </c>
      <c r="C31" s="132"/>
      <c r="D31" s="132"/>
      <c r="E31" s="132"/>
      <c r="F31" s="132"/>
      <c r="G31" s="132"/>
      <c r="H31" s="132"/>
      <c r="I31" s="133"/>
      <c r="K31" s="11"/>
      <c r="L31" s="84"/>
      <c r="M31" s="20"/>
      <c r="N31" s="74"/>
      <c r="P31" s="20"/>
      <c r="S31" s="20"/>
      <c r="V31" s="20"/>
      <c r="Y31" s="20"/>
      <c r="AB31" s="20"/>
      <c r="AE31" s="20"/>
      <c r="AH31" s="20"/>
    </row>
    <row r="32" spans="1:34" x14ac:dyDescent="0.3">
      <c r="B32" s="131" t="s">
        <v>99</v>
      </c>
      <c r="C32" s="132"/>
      <c r="D32" s="132"/>
      <c r="E32" s="132"/>
      <c r="F32" s="132"/>
      <c r="G32" s="132"/>
      <c r="H32" s="132"/>
      <c r="I32" s="133"/>
      <c r="K32" s="21"/>
      <c r="L32" s="22"/>
      <c r="M32" s="85"/>
      <c r="N32" s="22"/>
      <c r="O32" s="82"/>
      <c r="P32" s="83"/>
      <c r="Q32" s="82"/>
      <c r="R32" s="82"/>
      <c r="S32" s="83"/>
      <c r="T32" s="82"/>
      <c r="U32" s="82"/>
      <c r="V32" s="83"/>
      <c r="W32" s="82"/>
      <c r="X32" s="82"/>
      <c r="Y32" s="83"/>
      <c r="Z32" s="82"/>
      <c r="AA32" s="22"/>
      <c r="AB32" s="23"/>
      <c r="AC32" s="22"/>
      <c r="AD32" s="22"/>
      <c r="AE32" s="23"/>
      <c r="AF32" s="22"/>
      <c r="AG32" s="22"/>
      <c r="AH32" s="23"/>
    </row>
    <row r="33" spans="2:34" ht="14.7" customHeight="1" x14ac:dyDescent="0.3">
      <c r="C33" s="6"/>
      <c r="D33" s="6"/>
      <c r="E33" s="6"/>
      <c r="J33" s="6"/>
      <c r="K33" s="5"/>
      <c r="L33" s="6"/>
      <c r="M33" s="6"/>
      <c r="N33" s="5"/>
      <c r="O33" s="6"/>
      <c r="P33" s="6"/>
      <c r="Q33" s="5"/>
      <c r="R33" s="6"/>
      <c r="S33" s="6"/>
      <c r="T33" s="5"/>
      <c r="U33" s="6"/>
      <c r="V33" s="6"/>
      <c r="W33" s="5"/>
      <c r="X33" s="6"/>
      <c r="Y33" s="6"/>
      <c r="Z33" s="5"/>
      <c r="AA33" s="6"/>
      <c r="AB33" s="6"/>
      <c r="AC33" s="5"/>
      <c r="AD33" s="6"/>
      <c r="AF33" s="22"/>
    </row>
    <row r="34" spans="2:34" x14ac:dyDescent="0.3">
      <c r="B34" s="131" t="s">
        <v>100</v>
      </c>
      <c r="C34" s="132"/>
      <c r="D34" s="132"/>
      <c r="E34" s="132"/>
      <c r="F34" s="132"/>
      <c r="G34" s="132"/>
      <c r="H34" s="132"/>
      <c r="I34" s="133"/>
      <c r="K34" s="86"/>
      <c r="L34" s="87"/>
      <c r="M34" s="88"/>
      <c r="N34" s="87"/>
      <c r="O34" s="87"/>
      <c r="P34" s="88"/>
      <c r="Q34" s="87"/>
      <c r="R34" s="87"/>
      <c r="S34" s="88"/>
      <c r="T34" s="87"/>
      <c r="U34" s="87"/>
      <c r="V34" s="88"/>
      <c r="W34" s="87"/>
      <c r="X34" s="87"/>
      <c r="Y34" s="88"/>
      <c r="Z34" s="87"/>
      <c r="AA34" s="87"/>
      <c r="AB34" s="88"/>
      <c r="AC34" s="87"/>
      <c r="AD34" s="87"/>
      <c r="AE34" s="88"/>
      <c r="AF34" s="87"/>
      <c r="AG34" s="87"/>
      <c r="AH34" s="88"/>
    </row>
    <row r="35" spans="2:34" x14ac:dyDescent="0.3">
      <c r="B35" s="131" t="s">
        <v>101</v>
      </c>
      <c r="C35" s="132"/>
      <c r="D35" s="132"/>
      <c r="E35" s="132"/>
      <c r="F35" s="132"/>
      <c r="G35" s="132"/>
      <c r="H35" s="132"/>
      <c r="I35" s="133"/>
      <c r="K35" s="84"/>
      <c r="M35" s="20"/>
      <c r="P35" s="20"/>
      <c r="S35" s="20"/>
      <c r="V35" s="20"/>
      <c r="Y35" s="20"/>
      <c r="AB35" s="20"/>
      <c r="AE35" s="20"/>
      <c r="AH35" s="20"/>
    </row>
    <row r="36" spans="2:34" x14ac:dyDescent="0.3">
      <c r="B36" s="131" t="s">
        <v>102</v>
      </c>
      <c r="C36" s="132"/>
      <c r="D36" s="132"/>
      <c r="E36" s="132"/>
      <c r="F36" s="132"/>
      <c r="G36" s="132"/>
      <c r="H36" s="132"/>
      <c r="I36" s="133"/>
      <c r="K36" s="89"/>
      <c r="L36" s="84"/>
      <c r="M36" s="90"/>
      <c r="N36" s="84"/>
      <c r="O36" s="84"/>
      <c r="P36" s="90"/>
      <c r="Q36" s="84"/>
      <c r="R36" s="84"/>
      <c r="S36" s="90"/>
      <c r="T36" s="84"/>
      <c r="U36" s="84"/>
      <c r="V36" s="90"/>
      <c r="W36" s="84"/>
      <c r="X36" s="84"/>
      <c r="Y36" s="90"/>
      <c r="Z36" s="84"/>
      <c r="AA36" s="84"/>
      <c r="AB36" s="90"/>
      <c r="AC36" s="84"/>
      <c r="AD36" s="84"/>
      <c r="AE36" s="90"/>
      <c r="AF36" s="84"/>
      <c r="AG36" s="84"/>
      <c r="AH36" s="90"/>
    </row>
    <row r="37" spans="2:34" x14ac:dyDescent="0.3">
      <c r="B37" s="131" t="s">
        <v>103</v>
      </c>
      <c r="C37" s="132"/>
      <c r="D37" s="132"/>
      <c r="E37" s="132"/>
      <c r="F37" s="132"/>
      <c r="G37" s="132"/>
      <c r="H37" s="132"/>
      <c r="I37" s="133"/>
      <c r="K37" s="11"/>
      <c r="L37" s="84"/>
      <c r="M37" s="20"/>
      <c r="P37" s="20"/>
      <c r="S37" s="20"/>
      <c r="V37" s="20"/>
      <c r="Y37" s="20"/>
      <c r="AB37" s="20"/>
      <c r="AE37" s="20"/>
      <c r="AH37" s="20"/>
    </row>
    <row r="38" spans="2:34" x14ac:dyDescent="0.3">
      <c r="B38" s="131" t="s">
        <v>104</v>
      </c>
      <c r="C38" s="132"/>
      <c r="D38" s="132"/>
      <c r="E38" s="132"/>
      <c r="F38" s="132"/>
      <c r="G38" s="132"/>
      <c r="H38" s="132"/>
      <c r="I38" s="133"/>
      <c r="K38" s="11"/>
      <c r="L38" s="84"/>
      <c r="M38" s="20"/>
      <c r="P38" s="20"/>
      <c r="S38" s="20"/>
      <c r="V38" s="20"/>
      <c r="Y38" s="20"/>
      <c r="AB38" s="20"/>
      <c r="AE38" s="20"/>
      <c r="AH38" s="20"/>
    </row>
    <row r="39" spans="2:34" x14ac:dyDescent="0.3">
      <c r="B39" s="131" t="s">
        <v>105</v>
      </c>
      <c r="C39" s="132"/>
      <c r="D39" s="132"/>
      <c r="E39" s="132"/>
      <c r="F39" s="132"/>
      <c r="G39" s="132"/>
      <c r="H39" s="132"/>
      <c r="I39" s="133"/>
      <c r="K39" s="11"/>
      <c r="M39" s="20"/>
      <c r="P39" s="20"/>
      <c r="S39" s="20"/>
      <c r="V39" s="20"/>
      <c r="Y39" s="20"/>
      <c r="AB39" s="20"/>
      <c r="AE39" s="20"/>
      <c r="AH39" s="90"/>
    </row>
    <row r="40" spans="2:34" ht="14.7" customHeight="1" x14ac:dyDescent="0.3">
      <c r="B40" s="131" t="s">
        <v>106</v>
      </c>
      <c r="C40" s="132"/>
      <c r="D40" s="132"/>
      <c r="E40" s="132"/>
      <c r="F40" s="132"/>
      <c r="G40" s="132"/>
      <c r="H40" s="132"/>
      <c r="I40" s="133"/>
      <c r="J40" s="6"/>
      <c r="K40" s="21"/>
      <c r="L40" s="22"/>
      <c r="M40" s="23"/>
      <c r="N40" s="91"/>
      <c r="O40" s="22"/>
      <c r="P40" s="23"/>
      <c r="Q40" s="22"/>
      <c r="R40" s="22"/>
      <c r="S40" s="23"/>
      <c r="T40" s="22"/>
      <c r="U40" s="22"/>
      <c r="V40" s="23"/>
      <c r="W40" s="22"/>
      <c r="X40" s="22"/>
      <c r="Y40" s="23"/>
      <c r="Z40" s="22"/>
      <c r="AA40" s="22"/>
      <c r="AB40" s="23"/>
      <c r="AC40" s="22"/>
      <c r="AD40" s="22"/>
      <c r="AE40" s="23"/>
      <c r="AF40" s="22"/>
      <c r="AG40" s="22"/>
      <c r="AH40" s="23"/>
    </row>
    <row r="41" spans="2:34" x14ac:dyDescent="0.3">
      <c r="C41" s="6"/>
      <c r="D41" s="6"/>
      <c r="E41" s="6"/>
      <c r="K41" s="17"/>
      <c r="L41" s="6"/>
      <c r="M41" s="6"/>
      <c r="N41" s="17"/>
      <c r="O41" s="6"/>
      <c r="P41" s="6"/>
      <c r="Q41" s="17"/>
      <c r="R41" s="6"/>
      <c r="S41" s="17"/>
      <c r="T41" s="6"/>
      <c r="U41" s="6"/>
      <c r="V41" s="6"/>
      <c r="W41" s="17"/>
      <c r="X41" s="6"/>
      <c r="Y41" s="17"/>
      <c r="Z41" s="6"/>
      <c r="AA41" s="6"/>
      <c r="AB41" s="17"/>
      <c r="AC41" s="6"/>
      <c r="AD41" s="6"/>
      <c r="AE41" s="16"/>
      <c r="AH41" s="16"/>
    </row>
    <row r="42" spans="2:34" x14ac:dyDescent="0.3">
      <c r="B42" s="131" t="s">
        <v>107</v>
      </c>
      <c r="C42" s="132"/>
      <c r="D42" s="132"/>
      <c r="E42" s="132"/>
      <c r="F42" s="132"/>
      <c r="G42" s="132"/>
      <c r="H42" s="132"/>
      <c r="I42" s="133"/>
      <c r="K42" s="4"/>
      <c r="L42" s="16"/>
      <c r="M42" s="88"/>
      <c r="N42" s="86"/>
      <c r="O42" s="16"/>
      <c r="P42" s="18"/>
      <c r="Q42" s="4"/>
      <c r="R42" s="16"/>
      <c r="S42" s="18"/>
      <c r="T42" s="4"/>
      <c r="U42" s="16"/>
      <c r="V42" s="18"/>
      <c r="W42" s="4"/>
      <c r="X42" s="16"/>
      <c r="Y42" s="18"/>
      <c r="Z42" s="4"/>
      <c r="AA42" s="16"/>
      <c r="AB42" s="18"/>
      <c r="AC42" s="4"/>
      <c r="AD42" s="16"/>
      <c r="AE42" s="18"/>
      <c r="AF42" s="16"/>
      <c r="AG42" s="16"/>
      <c r="AH42" s="18"/>
    </row>
    <row r="43" spans="2:34" x14ac:dyDescent="0.3">
      <c r="B43" s="131" t="s">
        <v>108</v>
      </c>
      <c r="C43" s="132"/>
      <c r="D43" s="132"/>
      <c r="E43" s="132"/>
      <c r="F43" s="132"/>
      <c r="G43" s="132"/>
      <c r="H43" s="132"/>
      <c r="I43" s="133"/>
      <c r="K43" s="21"/>
      <c r="L43" s="22"/>
      <c r="M43" s="85"/>
      <c r="N43" s="94"/>
      <c r="O43" s="22"/>
      <c r="P43" s="23"/>
      <c r="Q43" s="21"/>
      <c r="R43" s="22"/>
      <c r="S43" s="23"/>
      <c r="T43" s="21"/>
      <c r="U43" s="22"/>
      <c r="V43" s="23"/>
      <c r="W43" s="21"/>
      <c r="X43" s="22"/>
      <c r="Y43" s="23"/>
      <c r="Z43" s="21"/>
      <c r="AA43" s="22"/>
      <c r="AB43" s="23"/>
      <c r="AC43" s="21"/>
      <c r="AD43" s="22"/>
      <c r="AE43" s="23"/>
      <c r="AF43" s="22"/>
      <c r="AG43" s="22"/>
      <c r="AH43" s="23"/>
    </row>
    <row r="45" spans="2:34" ht="14.7" customHeight="1" x14ac:dyDescent="0.3">
      <c r="B45" s="131" t="s">
        <v>109</v>
      </c>
      <c r="C45" s="132"/>
      <c r="D45" s="132"/>
      <c r="E45" s="132"/>
      <c r="F45" s="132"/>
      <c r="G45" s="132"/>
      <c r="H45" s="132"/>
      <c r="I45" s="133"/>
      <c r="K45" s="4"/>
      <c r="L45" s="87"/>
      <c r="M45" s="88"/>
      <c r="N45" s="87"/>
      <c r="O45" s="87"/>
      <c r="P45" s="88"/>
      <c r="Q45" s="87"/>
      <c r="R45" s="87"/>
      <c r="S45" s="88"/>
      <c r="T45" s="87"/>
      <c r="U45" s="87"/>
      <c r="V45" s="88"/>
      <c r="W45" s="87"/>
      <c r="X45" s="87"/>
      <c r="Y45" s="88"/>
      <c r="Z45" s="87"/>
      <c r="AA45" s="87"/>
      <c r="AB45" s="88"/>
      <c r="AC45" s="87"/>
      <c r="AD45" s="87"/>
      <c r="AE45" s="88"/>
      <c r="AF45" s="87"/>
      <c r="AG45" s="87"/>
      <c r="AH45" s="88"/>
    </row>
    <row r="46" spans="2:34" x14ac:dyDescent="0.3">
      <c r="B46" s="131" t="s">
        <v>110</v>
      </c>
      <c r="C46" s="132"/>
      <c r="D46" s="132"/>
      <c r="E46" s="132"/>
      <c r="F46" s="132"/>
      <c r="G46" s="132"/>
      <c r="H46" s="132"/>
      <c r="I46" s="133"/>
      <c r="K46" s="11"/>
      <c r="L46" s="95"/>
      <c r="M46" s="20"/>
      <c r="N46" s="70"/>
      <c r="O46" s="70"/>
      <c r="P46" s="20"/>
      <c r="Q46" s="70"/>
      <c r="R46" s="70"/>
      <c r="S46" s="20"/>
      <c r="T46" s="70"/>
      <c r="U46" s="70"/>
      <c r="V46" s="20"/>
      <c r="W46" s="70"/>
      <c r="X46" s="70"/>
      <c r="Y46" s="20"/>
      <c r="Z46" s="70"/>
      <c r="AA46" s="70"/>
      <c r="AB46" s="20"/>
      <c r="AC46" s="70"/>
      <c r="AD46" s="70"/>
      <c r="AE46" s="20"/>
      <c r="AF46" s="70"/>
      <c r="AG46" s="70"/>
      <c r="AH46" s="20"/>
    </row>
    <row r="47" spans="2:34" x14ac:dyDescent="0.3">
      <c r="B47" s="131" t="s">
        <v>111</v>
      </c>
      <c r="C47" s="132"/>
      <c r="D47" s="132"/>
      <c r="E47" s="132"/>
      <c r="F47" s="132"/>
      <c r="G47" s="132"/>
      <c r="H47" s="132"/>
      <c r="I47" s="133"/>
      <c r="K47" s="11"/>
      <c r="L47" s="95"/>
      <c r="M47" s="90"/>
      <c r="N47" s="70"/>
      <c r="O47" s="70"/>
      <c r="P47" s="20"/>
      <c r="Q47" s="70"/>
      <c r="R47" s="70"/>
      <c r="S47" s="20"/>
      <c r="T47" s="70"/>
      <c r="U47" s="70"/>
      <c r="V47" s="20"/>
      <c r="W47" s="70"/>
      <c r="X47" s="70"/>
      <c r="Y47" s="20"/>
      <c r="Z47" s="70"/>
      <c r="AA47" s="70"/>
      <c r="AB47" s="20"/>
      <c r="AC47" s="70"/>
      <c r="AD47" s="70"/>
      <c r="AE47" s="20"/>
      <c r="AF47" s="70"/>
      <c r="AG47" s="70"/>
      <c r="AH47" s="20"/>
    </row>
    <row r="48" spans="2:34" x14ac:dyDescent="0.3">
      <c r="B48" s="131" t="s">
        <v>112</v>
      </c>
      <c r="C48" s="132"/>
      <c r="D48" s="132"/>
      <c r="E48" s="132"/>
      <c r="F48" s="132"/>
      <c r="G48" s="132"/>
      <c r="H48" s="132"/>
      <c r="I48" s="133"/>
      <c r="K48" s="21"/>
      <c r="L48" s="22"/>
      <c r="M48" s="23"/>
      <c r="N48" s="91"/>
      <c r="O48" s="91"/>
      <c r="P48" s="85"/>
      <c r="Q48" s="91"/>
      <c r="R48" s="91"/>
      <c r="S48" s="85"/>
      <c r="T48" s="91"/>
      <c r="U48" s="91"/>
      <c r="V48" s="85"/>
      <c r="W48" s="91"/>
      <c r="X48" s="91"/>
      <c r="Y48" s="85"/>
      <c r="Z48" s="91"/>
      <c r="AA48" s="91"/>
      <c r="AB48" s="85"/>
      <c r="AC48" s="91"/>
      <c r="AD48" s="91"/>
      <c r="AE48" s="85"/>
      <c r="AF48" s="91"/>
      <c r="AG48" s="91"/>
      <c r="AH48" s="85"/>
    </row>
    <row r="50" spans="2:34" x14ac:dyDescent="0.3">
      <c r="B50" s="131" t="s">
        <v>113</v>
      </c>
      <c r="C50" s="132"/>
      <c r="D50" s="132"/>
      <c r="E50" s="132"/>
      <c r="F50" s="132"/>
      <c r="G50" s="132"/>
      <c r="H50" s="132"/>
      <c r="I50" s="133"/>
      <c r="K50" s="4"/>
      <c r="L50" s="16"/>
      <c r="M50" s="88"/>
      <c r="N50" s="87"/>
      <c r="O50" s="87"/>
      <c r="P50" s="88"/>
      <c r="Q50" s="87"/>
      <c r="R50" s="87"/>
      <c r="S50" s="88"/>
      <c r="T50" s="87"/>
      <c r="U50" s="87"/>
      <c r="V50" s="88"/>
      <c r="W50" s="87"/>
      <c r="X50" s="87"/>
      <c r="Y50" s="88"/>
      <c r="Z50" s="87"/>
      <c r="AA50" s="87"/>
      <c r="AB50" s="88"/>
      <c r="AC50" s="87"/>
      <c r="AD50" s="87"/>
      <c r="AE50" s="88"/>
      <c r="AF50" s="87"/>
      <c r="AG50" s="87"/>
      <c r="AH50" s="88"/>
    </row>
    <row r="51" spans="2:34" x14ac:dyDescent="0.3">
      <c r="B51" s="131" t="s">
        <v>114</v>
      </c>
      <c r="C51" s="132"/>
      <c r="D51" s="132"/>
      <c r="E51" s="132"/>
      <c r="F51" s="132"/>
      <c r="G51" s="132"/>
      <c r="H51" s="132"/>
      <c r="I51" s="133"/>
      <c r="K51" s="11"/>
      <c r="L51" s="70"/>
      <c r="M51" s="90"/>
      <c r="N51" s="70"/>
      <c r="O51" s="70"/>
      <c r="P51" s="20"/>
      <c r="Q51" s="70"/>
      <c r="R51" s="70"/>
      <c r="S51" s="20"/>
      <c r="T51" s="70"/>
      <c r="U51" s="70"/>
      <c r="V51" s="20"/>
      <c r="W51" s="70"/>
      <c r="X51" s="70"/>
      <c r="Y51" s="20"/>
      <c r="Z51" s="70"/>
      <c r="AA51" s="70"/>
      <c r="AB51" s="20"/>
      <c r="AC51" s="70"/>
      <c r="AD51" s="70"/>
      <c r="AE51" s="20"/>
      <c r="AF51" s="70"/>
      <c r="AG51" s="70"/>
      <c r="AH51" s="20"/>
    </row>
    <row r="52" spans="2:34" x14ac:dyDescent="0.3">
      <c r="B52" s="131" t="s">
        <v>115</v>
      </c>
      <c r="C52" s="132"/>
      <c r="D52" s="132"/>
      <c r="E52" s="132"/>
      <c r="F52" s="132"/>
      <c r="G52" s="132"/>
      <c r="H52" s="132"/>
      <c r="I52" s="133"/>
      <c r="K52" s="11"/>
      <c r="L52" s="70"/>
      <c r="M52" s="90"/>
      <c r="N52" s="70"/>
      <c r="O52" s="70"/>
      <c r="P52" s="90"/>
      <c r="Q52" s="70"/>
      <c r="R52" s="70"/>
      <c r="S52" s="90"/>
      <c r="T52" s="70"/>
      <c r="U52" s="70"/>
      <c r="V52" s="90"/>
      <c r="W52" s="70"/>
      <c r="X52" s="70"/>
      <c r="Y52" s="90"/>
      <c r="Z52" s="70"/>
      <c r="AA52" s="70"/>
      <c r="AB52" s="90"/>
      <c r="AC52" s="70"/>
      <c r="AD52" s="70"/>
      <c r="AE52" s="90"/>
      <c r="AF52" s="70"/>
      <c r="AG52" s="70"/>
      <c r="AH52" s="20"/>
    </row>
    <row r="53" spans="2:34" x14ac:dyDescent="0.3">
      <c r="B53" s="131" t="s">
        <v>116</v>
      </c>
      <c r="C53" s="132"/>
      <c r="D53" s="132"/>
      <c r="E53" s="132"/>
      <c r="F53" s="132"/>
      <c r="G53" s="132"/>
      <c r="H53" s="132"/>
      <c r="I53" s="133"/>
      <c r="K53" s="21"/>
      <c r="L53" s="22"/>
      <c r="M53" s="23"/>
      <c r="N53" s="22"/>
      <c r="O53" s="22"/>
      <c r="P53" s="23"/>
      <c r="Q53" s="22"/>
      <c r="R53" s="22"/>
      <c r="S53" s="23"/>
      <c r="T53" s="22"/>
      <c r="U53" s="22"/>
      <c r="V53" s="23"/>
      <c r="W53" s="22"/>
      <c r="X53" s="22"/>
      <c r="Y53" s="23"/>
      <c r="Z53" s="22"/>
      <c r="AA53" s="22"/>
      <c r="AB53" s="23"/>
      <c r="AC53" s="22"/>
      <c r="AD53" s="22"/>
      <c r="AE53" s="23"/>
      <c r="AF53" s="22"/>
      <c r="AG53" s="22"/>
      <c r="AH53" s="85"/>
    </row>
    <row r="55" spans="2:34" x14ac:dyDescent="0.3">
      <c r="B55" s="131" t="s">
        <v>117</v>
      </c>
      <c r="C55" s="132"/>
      <c r="D55" s="132"/>
      <c r="E55" s="132"/>
      <c r="F55" s="132"/>
      <c r="G55" s="132"/>
      <c r="H55" s="132"/>
      <c r="I55" s="133"/>
      <c r="K55" s="4"/>
      <c r="L55" s="16"/>
      <c r="M55" s="88"/>
      <c r="N55" s="87"/>
      <c r="O55" s="87"/>
      <c r="P55" s="88"/>
      <c r="Q55" s="16"/>
      <c r="R55" s="16"/>
      <c r="S55" s="18"/>
      <c r="T55" s="16"/>
      <c r="U55" s="16"/>
      <c r="V55" s="18"/>
      <c r="W55" s="16"/>
      <c r="X55" s="16"/>
      <c r="Y55" s="18"/>
      <c r="Z55" s="16"/>
      <c r="AA55" s="16"/>
      <c r="AB55" s="18"/>
      <c r="AC55" s="16"/>
      <c r="AD55" s="16"/>
      <c r="AE55" s="18"/>
      <c r="AF55" s="16"/>
      <c r="AG55" s="16"/>
      <c r="AH55" s="18"/>
    </row>
    <row r="56" spans="2:34" x14ac:dyDescent="0.3">
      <c r="B56" s="131" t="s">
        <v>118</v>
      </c>
      <c r="C56" s="132"/>
      <c r="D56" s="132"/>
      <c r="E56" s="132"/>
      <c r="F56" s="132"/>
      <c r="G56" s="132"/>
      <c r="H56" s="132"/>
      <c r="I56" s="133"/>
      <c r="K56" s="11"/>
      <c r="M56" s="90"/>
      <c r="P56" s="20"/>
      <c r="S56" s="20"/>
      <c r="V56" s="20"/>
      <c r="Y56" s="20"/>
      <c r="AB56" s="20"/>
      <c r="AE56" s="20"/>
      <c r="AH56" s="20"/>
    </row>
    <row r="57" spans="2:34" x14ac:dyDescent="0.3">
      <c r="B57" s="131" t="s">
        <v>119</v>
      </c>
      <c r="C57" s="132"/>
      <c r="D57" s="132"/>
      <c r="E57" s="132"/>
      <c r="F57" s="132"/>
      <c r="G57" s="132"/>
      <c r="H57" s="132"/>
      <c r="I57" s="133"/>
      <c r="K57" s="11"/>
      <c r="M57" s="20"/>
      <c r="N57" s="84"/>
      <c r="O57" s="84"/>
      <c r="P57" s="20"/>
      <c r="S57" s="20"/>
      <c r="V57" s="20"/>
      <c r="Y57" s="20"/>
      <c r="AB57" s="20"/>
      <c r="AE57" s="20"/>
      <c r="AH57" s="20"/>
    </row>
    <row r="58" spans="2:34" x14ac:dyDescent="0.3">
      <c r="B58" s="131" t="s">
        <v>120</v>
      </c>
      <c r="C58" s="132"/>
      <c r="D58" s="132"/>
      <c r="E58" s="132"/>
      <c r="F58" s="132"/>
      <c r="G58" s="132"/>
      <c r="H58" s="132"/>
      <c r="I58" s="133"/>
      <c r="K58" s="11"/>
      <c r="M58" s="20"/>
      <c r="N58" s="84"/>
      <c r="O58" s="84"/>
      <c r="P58" s="20"/>
      <c r="S58" s="20"/>
      <c r="V58" s="20"/>
      <c r="Y58" s="20"/>
      <c r="AB58" s="20"/>
      <c r="AE58" s="20"/>
      <c r="AH58" s="20"/>
    </row>
    <row r="59" spans="2:34" x14ac:dyDescent="0.3">
      <c r="B59" s="131" t="s">
        <v>121</v>
      </c>
      <c r="C59" s="132"/>
      <c r="D59" s="132"/>
      <c r="E59" s="132"/>
      <c r="F59" s="132"/>
      <c r="G59" s="132"/>
      <c r="H59" s="132"/>
      <c r="I59" s="133"/>
      <c r="K59" s="11"/>
      <c r="M59" s="20"/>
      <c r="N59" s="84"/>
      <c r="O59" s="84"/>
      <c r="P59" s="20"/>
      <c r="S59" s="20"/>
      <c r="V59" s="20"/>
      <c r="Y59" s="20"/>
      <c r="AB59" s="20"/>
      <c r="AE59" s="20"/>
      <c r="AH59" s="20"/>
    </row>
    <row r="60" spans="2:34" x14ac:dyDescent="0.3">
      <c r="B60" s="131" t="s">
        <v>122</v>
      </c>
      <c r="C60" s="132"/>
      <c r="D60" s="132"/>
      <c r="E60" s="132"/>
      <c r="F60" s="132"/>
      <c r="G60" s="132"/>
      <c r="H60" s="132"/>
      <c r="I60" s="133"/>
      <c r="K60" s="11"/>
      <c r="M60" s="20"/>
      <c r="N60" s="84"/>
      <c r="P60" s="20"/>
      <c r="S60" s="20"/>
      <c r="V60" s="20"/>
      <c r="Y60" s="20"/>
      <c r="AB60" s="20"/>
      <c r="AE60" s="20"/>
      <c r="AH60" s="20"/>
    </row>
    <row r="61" spans="2:34" x14ac:dyDescent="0.3">
      <c r="B61" s="131" t="s">
        <v>123</v>
      </c>
      <c r="C61" s="132"/>
      <c r="D61" s="132"/>
      <c r="E61" s="132"/>
      <c r="F61" s="132"/>
      <c r="G61" s="132"/>
      <c r="H61" s="132"/>
      <c r="I61" s="133"/>
      <c r="K61" s="11"/>
      <c r="M61" s="20"/>
      <c r="O61" s="84"/>
      <c r="P61" s="90"/>
      <c r="S61" s="20"/>
      <c r="V61" s="20"/>
      <c r="Y61" s="20"/>
      <c r="AB61" s="20"/>
      <c r="AE61" s="20"/>
      <c r="AH61" s="20"/>
    </row>
    <row r="62" spans="2:34" x14ac:dyDescent="0.3">
      <c r="B62" s="131" t="s">
        <v>124</v>
      </c>
      <c r="C62" s="132"/>
      <c r="D62" s="132"/>
      <c r="E62" s="132"/>
      <c r="F62" s="132"/>
      <c r="G62" s="132"/>
      <c r="H62" s="132"/>
      <c r="I62" s="133"/>
      <c r="J62" s="6"/>
      <c r="K62" s="21"/>
      <c r="L62" s="22"/>
      <c r="M62" s="23"/>
      <c r="N62" s="22"/>
      <c r="O62" s="22"/>
      <c r="P62" s="85"/>
      <c r="Q62" s="22"/>
      <c r="R62" s="22"/>
      <c r="S62" s="23"/>
      <c r="T62" s="22"/>
      <c r="U62" s="22"/>
      <c r="V62" s="23"/>
      <c r="W62" s="22"/>
      <c r="X62" s="22"/>
      <c r="Y62" s="23"/>
      <c r="Z62" s="22"/>
      <c r="AA62" s="22"/>
      <c r="AB62" s="23"/>
      <c r="AC62" s="22"/>
      <c r="AD62" s="22"/>
      <c r="AE62" s="23"/>
      <c r="AF62" s="22"/>
      <c r="AG62" s="22"/>
      <c r="AH62" s="23"/>
    </row>
    <row r="64" spans="2:34" x14ac:dyDescent="0.3">
      <c r="B64" s="131" t="s">
        <v>125</v>
      </c>
      <c r="C64" s="132"/>
      <c r="D64" s="132"/>
      <c r="E64" s="132"/>
      <c r="F64" s="132"/>
      <c r="G64" s="132"/>
      <c r="H64" s="132"/>
      <c r="I64" s="133"/>
      <c r="K64" s="4"/>
      <c r="L64" s="16"/>
      <c r="M64" s="18"/>
      <c r="N64" s="16"/>
      <c r="O64" s="16"/>
      <c r="P64" s="88"/>
      <c r="Q64" s="87"/>
      <c r="R64" s="87"/>
      <c r="S64" s="88"/>
      <c r="T64" s="87"/>
      <c r="U64" s="16"/>
      <c r="V64" s="18"/>
      <c r="W64" s="16"/>
      <c r="X64" s="16"/>
      <c r="Y64" s="18"/>
      <c r="Z64" s="16"/>
      <c r="AA64" s="16"/>
      <c r="AB64" s="18"/>
      <c r="AC64" s="16"/>
      <c r="AD64" s="16"/>
      <c r="AE64" s="18"/>
      <c r="AF64" s="16"/>
      <c r="AG64" s="16"/>
      <c r="AH64" s="18"/>
    </row>
    <row r="65" spans="2:34" x14ac:dyDescent="0.3">
      <c r="B65" s="131" t="s">
        <v>126</v>
      </c>
      <c r="C65" s="132"/>
      <c r="D65" s="132"/>
      <c r="E65" s="132"/>
      <c r="F65" s="132"/>
      <c r="G65" s="132"/>
      <c r="H65" s="132"/>
      <c r="I65" s="133"/>
      <c r="K65" s="11"/>
      <c r="L65" s="70"/>
      <c r="M65" s="20"/>
      <c r="N65" s="70"/>
      <c r="O65" s="70"/>
      <c r="P65" s="90"/>
      <c r="Q65" s="70"/>
      <c r="R65" s="70"/>
      <c r="S65" s="20"/>
      <c r="T65" s="70"/>
      <c r="U65" s="70"/>
      <c r="V65" s="20"/>
      <c r="W65" s="70"/>
      <c r="X65" s="70"/>
      <c r="Y65" s="20"/>
      <c r="Z65" s="70"/>
      <c r="AA65" s="70"/>
      <c r="AB65" s="20"/>
      <c r="AC65" s="70"/>
      <c r="AD65" s="70"/>
      <c r="AE65" s="20"/>
      <c r="AF65" s="70"/>
      <c r="AG65" s="70"/>
      <c r="AH65" s="20"/>
    </row>
    <row r="66" spans="2:34" x14ac:dyDescent="0.3">
      <c r="B66" s="131" t="s">
        <v>127</v>
      </c>
      <c r="C66" s="132"/>
      <c r="D66" s="132"/>
      <c r="E66" s="132"/>
      <c r="F66" s="132"/>
      <c r="G66" s="132"/>
      <c r="H66" s="132"/>
      <c r="I66" s="133"/>
      <c r="K66" s="11"/>
      <c r="L66" s="70"/>
      <c r="M66" s="20"/>
      <c r="N66" s="70"/>
      <c r="O66" s="70"/>
      <c r="P66" s="90"/>
      <c r="Q66" s="95"/>
      <c r="R66" s="70"/>
      <c r="S66" s="20"/>
      <c r="T66" s="70"/>
      <c r="U66" s="70"/>
      <c r="V66" s="20"/>
      <c r="W66" s="70"/>
      <c r="X66" s="70"/>
      <c r="Y66" s="20"/>
      <c r="Z66" s="70"/>
      <c r="AA66" s="70"/>
      <c r="AB66" s="20"/>
      <c r="AC66" s="70"/>
      <c r="AD66" s="70"/>
      <c r="AE66" s="20"/>
      <c r="AF66" s="70"/>
      <c r="AG66" s="70"/>
      <c r="AH66" s="20"/>
    </row>
    <row r="67" spans="2:34" x14ac:dyDescent="0.3">
      <c r="B67" s="131" t="s">
        <v>132</v>
      </c>
      <c r="C67" s="132"/>
      <c r="D67" s="132"/>
      <c r="E67" s="132"/>
      <c r="F67" s="132"/>
      <c r="G67" s="132"/>
      <c r="H67" s="132"/>
      <c r="I67" s="133"/>
      <c r="K67" s="21"/>
      <c r="L67" s="22"/>
      <c r="M67" s="23"/>
      <c r="N67" s="22"/>
      <c r="O67" s="22"/>
      <c r="P67" s="23"/>
      <c r="Q67" s="91"/>
      <c r="R67" s="91"/>
      <c r="S67" s="85"/>
      <c r="T67" s="91"/>
      <c r="U67" s="22"/>
      <c r="V67" s="23"/>
      <c r="W67" s="22"/>
      <c r="X67" s="22"/>
      <c r="Y67" s="23"/>
      <c r="Z67" s="22"/>
      <c r="AA67" s="22"/>
      <c r="AB67" s="23"/>
      <c r="AC67" s="22"/>
      <c r="AD67" s="22"/>
      <c r="AE67" s="23"/>
      <c r="AF67" s="22"/>
      <c r="AG67" s="22"/>
      <c r="AH67" s="23"/>
    </row>
    <row r="69" spans="2:34" x14ac:dyDescent="0.3">
      <c r="B69" s="131" t="s">
        <v>128</v>
      </c>
      <c r="C69" s="132"/>
      <c r="D69" s="132"/>
      <c r="E69" s="132"/>
      <c r="F69" s="132"/>
      <c r="G69" s="132"/>
      <c r="H69" s="132"/>
      <c r="I69" s="133"/>
      <c r="K69" s="4"/>
      <c r="L69" s="16"/>
      <c r="M69" s="18"/>
      <c r="N69" s="16"/>
      <c r="O69" s="16"/>
      <c r="P69" s="18"/>
      <c r="Q69" s="16"/>
      <c r="R69" s="16"/>
      <c r="S69" s="18"/>
      <c r="T69" s="87"/>
      <c r="U69" s="87"/>
      <c r="V69" s="88"/>
      <c r="W69" s="87"/>
      <c r="X69" s="87"/>
      <c r="Y69" s="88"/>
      <c r="Z69" s="87"/>
      <c r="AA69" s="87"/>
      <c r="AB69" s="88"/>
      <c r="AC69" s="87"/>
      <c r="AD69" s="87"/>
      <c r="AE69" s="18"/>
      <c r="AF69" s="16"/>
      <c r="AG69" s="16"/>
      <c r="AH69" s="18"/>
    </row>
    <row r="70" spans="2:34" x14ac:dyDescent="0.3">
      <c r="B70" s="131" t="s">
        <v>129</v>
      </c>
      <c r="C70" s="132"/>
      <c r="D70" s="132"/>
      <c r="E70" s="132"/>
      <c r="F70" s="132"/>
      <c r="G70" s="132"/>
      <c r="H70" s="132"/>
      <c r="I70" s="133"/>
      <c r="K70" s="11"/>
      <c r="L70" s="70"/>
      <c r="M70" s="20"/>
      <c r="N70" s="70"/>
      <c r="O70" s="70"/>
      <c r="P70" s="20"/>
      <c r="Q70" s="70"/>
      <c r="R70" s="70"/>
      <c r="S70" s="20"/>
      <c r="T70" s="95"/>
      <c r="U70" s="70"/>
      <c r="V70" s="20"/>
      <c r="W70" s="70"/>
      <c r="X70" s="70"/>
      <c r="Y70" s="20"/>
      <c r="Z70" s="70"/>
      <c r="AA70" s="70"/>
      <c r="AB70" s="20"/>
      <c r="AC70" s="70"/>
      <c r="AD70" s="70"/>
      <c r="AE70" s="20"/>
      <c r="AF70" s="70"/>
      <c r="AG70" s="70"/>
      <c r="AH70" s="20"/>
    </row>
    <row r="71" spans="2:34" x14ac:dyDescent="0.3">
      <c r="B71" s="131" t="s">
        <v>130</v>
      </c>
      <c r="C71" s="132"/>
      <c r="D71" s="132"/>
      <c r="E71" s="132"/>
      <c r="F71" s="132"/>
      <c r="G71" s="132"/>
      <c r="H71" s="132"/>
      <c r="I71" s="133"/>
      <c r="K71" s="11"/>
      <c r="L71" s="70"/>
      <c r="M71" s="20"/>
      <c r="N71" s="70"/>
      <c r="O71" s="70"/>
      <c r="P71" s="20"/>
      <c r="Q71" s="70"/>
      <c r="R71" s="70"/>
      <c r="S71" s="20"/>
      <c r="T71" s="95"/>
      <c r="U71" s="70"/>
      <c r="V71" s="20"/>
      <c r="W71" s="70"/>
      <c r="X71" s="70"/>
      <c r="Y71" s="20"/>
      <c r="Z71" s="70"/>
      <c r="AA71" s="70"/>
      <c r="AB71" s="20"/>
      <c r="AC71" s="70"/>
      <c r="AD71" s="70"/>
      <c r="AE71" s="20"/>
      <c r="AF71" s="70"/>
      <c r="AG71" s="70"/>
      <c r="AH71" s="20"/>
    </row>
    <row r="72" spans="2:34" x14ac:dyDescent="0.3">
      <c r="B72" s="131" t="s">
        <v>131</v>
      </c>
      <c r="C72" s="132"/>
      <c r="D72" s="132"/>
      <c r="E72" s="132"/>
      <c r="F72" s="132"/>
      <c r="G72" s="132"/>
      <c r="H72" s="132"/>
      <c r="I72" s="133"/>
      <c r="K72" s="21"/>
      <c r="L72" s="22"/>
      <c r="M72" s="23"/>
      <c r="N72" s="22"/>
      <c r="O72" s="22"/>
      <c r="P72" s="23"/>
      <c r="Q72" s="22"/>
      <c r="R72" s="22"/>
      <c r="S72" s="23"/>
      <c r="T72" s="22"/>
      <c r="U72" s="91"/>
      <c r="V72" s="85"/>
      <c r="W72" s="91"/>
      <c r="X72" s="91"/>
      <c r="Y72" s="85"/>
      <c r="Z72" s="91"/>
      <c r="AA72" s="91"/>
      <c r="AB72" s="85"/>
      <c r="AC72" s="91"/>
      <c r="AD72" s="91"/>
      <c r="AE72" s="23"/>
      <c r="AF72" s="22"/>
      <c r="AG72" s="22"/>
      <c r="AH72" s="23"/>
    </row>
    <row r="74" spans="2:34" x14ac:dyDescent="0.3">
      <c r="B74" s="131" t="s">
        <v>133</v>
      </c>
      <c r="C74" s="132"/>
      <c r="D74" s="132"/>
      <c r="E74" s="132"/>
      <c r="F74" s="132"/>
      <c r="G74" s="132"/>
      <c r="H74" s="132"/>
      <c r="I74" s="133"/>
      <c r="K74" s="4"/>
      <c r="L74" s="16"/>
      <c r="M74" s="18"/>
      <c r="N74" s="16"/>
      <c r="O74" s="16"/>
      <c r="P74" s="18"/>
      <c r="Q74" s="16"/>
      <c r="R74" s="16"/>
      <c r="S74" s="18"/>
      <c r="T74" s="16"/>
      <c r="U74" s="16"/>
      <c r="V74" s="88"/>
      <c r="W74" s="87"/>
      <c r="X74" s="87"/>
      <c r="Y74" s="88"/>
      <c r="Z74" s="87"/>
      <c r="AA74" s="87"/>
      <c r="AB74" s="88"/>
      <c r="AC74" s="87"/>
      <c r="AD74" s="87"/>
      <c r="AE74" s="88"/>
      <c r="AF74" s="87"/>
      <c r="AG74" s="87"/>
      <c r="AH74" s="18"/>
    </row>
    <row r="75" spans="2:34" x14ac:dyDescent="0.3">
      <c r="B75" s="131" t="s">
        <v>134</v>
      </c>
      <c r="C75" s="132"/>
      <c r="D75" s="132"/>
      <c r="E75" s="132"/>
      <c r="F75" s="132"/>
      <c r="G75" s="132"/>
      <c r="H75" s="132"/>
      <c r="I75" s="133"/>
      <c r="K75" s="11"/>
      <c r="L75" s="70"/>
      <c r="M75" s="20"/>
      <c r="N75" s="70"/>
      <c r="O75" s="70"/>
      <c r="P75" s="20"/>
      <c r="Q75" s="70"/>
      <c r="R75" s="70"/>
      <c r="S75" s="20"/>
      <c r="T75" s="70"/>
      <c r="U75" s="70"/>
      <c r="V75" s="90"/>
      <c r="W75" s="70"/>
      <c r="X75" s="70"/>
      <c r="Y75" s="20"/>
      <c r="Z75" s="70"/>
      <c r="AA75" s="70"/>
      <c r="AB75" s="20"/>
      <c r="AC75" s="70"/>
      <c r="AD75" s="70"/>
      <c r="AE75" s="20"/>
      <c r="AF75" s="70"/>
      <c r="AG75" s="70"/>
      <c r="AH75" s="20"/>
    </row>
    <row r="76" spans="2:34" x14ac:dyDescent="0.3">
      <c r="B76" s="131" t="s">
        <v>135</v>
      </c>
      <c r="C76" s="132"/>
      <c r="D76" s="132"/>
      <c r="E76" s="132"/>
      <c r="F76" s="132"/>
      <c r="G76" s="132"/>
      <c r="H76" s="132"/>
      <c r="I76" s="133"/>
      <c r="K76" s="11"/>
      <c r="L76" s="70"/>
      <c r="M76" s="20"/>
      <c r="N76" s="70"/>
      <c r="O76" s="70"/>
      <c r="P76" s="20"/>
      <c r="Q76" s="70"/>
      <c r="R76" s="70"/>
      <c r="S76" s="20"/>
      <c r="T76" s="70"/>
      <c r="U76" s="70"/>
      <c r="V76" s="90"/>
      <c r="W76" s="95"/>
      <c r="X76" s="95"/>
      <c r="Y76" s="90"/>
      <c r="Z76" s="95"/>
      <c r="AA76" s="95"/>
      <c r="AB76" s="90"/>
      <c r="AC76" s="95"/>
      <c r="AD76" s="95"/>
      <c r="AE76" s="90"/>
      <c r="AF76" s="95"/>
      <c r="AG76" s="95"/>
      <c r="AH76" s="20"/>
    </row>
    <row r="77" spans="2:34" x14ac:dyDescent="0.3">
      <c r="B77" s="131" t="s">
        <v>136</v>
      </c>
      <c r="C77" s="132"/>
      <c r="D77" s="132"/>
      <c r="E77" s="132"/>
      <c r="F77" s="132"/>
      <c r="G77" s="132"/>
      <c r="H77" s="132"/>
      <c r="I77" s="133"/>
      <c r="K77" s="11"/>
      <c r="L77" s="70"/>
      <c r="M77" s="20"/>
      <c r="N77" s="70"/>
      <c r="O77" s="70"/>
      <c r="P77" s="20"/>
      <c r="Q77" s="70"/>
      <c r="R77" s="70"/>
      <c r="S77" s="20"/>
      <c r="T77" s="70"/>
      <c r="U77" s="70"/>
      <c r="V77" s="90"/>
      <c r="W77" s="95"/>
      <c r="X77" s="95"/>
      <c r="Y77" s="90"/>
      <c r="Z77" s="95"/>
      <c r="AA77" s="95"/>
      <c r="AB77" s="90"/>
      <c r="AC77" s="95"/>
      <c r="AD77" s="95"/>
      <c r="AE77" s="90"/>
      <c r="AF77" s="95"/>
      <c r="AG77" s="95"/>
      <c r="AH77" s="20"/>
    </row>
    <row r="78" spans="2:34" x14ac:dyDescent="0.3">
      <c r="B78" s="131" t="s">
        <v>137</v>
      </c>
      <c r="C78" s="132"/>
      <c r="D78" s="132"/>
      <c r="E78" s="132"/>
      <c r="F78" s="132"/>
      <c r="G78" s="132"/>
      <c r="H78" s="132"/>
      <c r="I78" s="133"/>
      <c r="K78" s="21"/>
      <c r="L78" s="22"/>
      <c r="M78" s="23"/>
      <c r="N78" s="22"/>
      <c r="O78" s="22"/>
      <c r="P78" s="23"/>
      <c r="Q78" s="22"/>
      <c r="R78" s="22"/>
      <c r="S78" s="23"/>
      <c r="T78" s="22"/>
      <c r="U78" s="22"/>
      <c r="V78" s="85"/>
      <c r="W78" s="22"/>
      <c r="X78" s="22"/>
      <c r="Y78" s="23"/>
      <c r="Z78" s="22"/>
      <c r="AA78" s="22"/>
      <c r="AB78" s="23"/>
      <c r="AC78" s="22"/>
      <c r="AD78" s="22"/>
      <c r="AE78" s="23"/>
      <c r="AF78" s="22"/>
      <c r="AG78" s="22"/>
      <c r="AH78" s="23"/>
    </row>
    <row r="80" spans="2:34" x14ac:dyDescent="0.3">
      <c r="B80" s="131" t="s">
        <v>138</v>
      </c>
      <c r="C80" s="132"/>
      <c r="D80" s="132"/>
      <c r="E80" s="132"/>
      <c r="F80" s="132"/>
      <c r="G80" s="132"/>
      <c r="H80" s="132"/>
      <c r="I80" s="133"/>
      <c r="K80" s="4"/>
      <c r="L80" s="16"/>
      <c r="M80" s="18"/>
      <c r="N80" s="16"/>
      <c r="O80" s="16"/>
      <c r="P80" s="18"/>
      <c r="Q80" s="16"/>
      <c r="R80" s="16"/>
      <c r="S80" s="18"/>
      <c r="T80" s="16"/>
      <c r="U80" s="16"/>
      <c r="V80" s="18"/>
      <c r="W80" s="16"/>
      <c r="X80" s="16"/>
      <c r="Y80" s="18"/>
      <c r="Z80" s="16"/>
      <c r="AA80" s="16"/>
      <c r="AB80" s="18"/>
      <c r="AC80" s="16"/>
      <c r="AD80" s="87"/>
      <c r="AE80" s="88"/>
      <c r="AF80" s="87"/>
      <c r="AG80" s="87"/>
      <c r="AH80" s="88"/>
    </row>
    <row r="81" spans="2:34" x14ac:dyDescent="0.3">
      <c r="B81" s="131" t="s">
        <v>139</v>
      </c>
      <c r="C81" s="132"/>
      <c r="D81" s="132"/>
      <c r="E81" s="132"/>
      <c r="F81" s="132"/>
      <c r="G81" s="132"/>
      <c r="H81" s="132"/>
      <c r="I81" s="133"/>
      <c r="K81" s="11"/>
      <c r="L81" s="70"/>
      <c r="M81" s="20"/>
      <c r="N81" s="70"/>
      <c r="O81" s="70"/>
      <c r="P81" s="20"/>
      <c r="Q81" s="70"/>
      <c r="R81" s="70"/>
      <c r="S81" s="20"/>
      <c r="T81" s="70"/>
      <c r="U81" s="70"/>
      <c r="V81" s="20"/>
      <c r="W81" s="70"/>
      <c r="X81" s="70"/>
      <c r="Y81" s="20"/>
      <c r="Z81" s="70"/>
      <c r="AA81" s="70"/>
      <c r="AB81" s="20"/>
      <c r="AC81" s="70"/>
      <c r="AD81" s="95"/>
      <c r="AE81" s="20"/>
      <c r="AF81" s="70"/>
      <c r="AG81" s="70"/>
      <c r="AH81" s="20"/>
    </row>
    <row r="82" spans="2:34" x14ac:dyDescent="0.3">
      <c r="B82" s="131" t="s">
        <v>140</v>
      </c>
      <c r="C82" s="132"/>
      <c r="D82" s="132"/>
      <c r="E82" s="132"/>
      <c r="F82" s="132"/>
      <c r="G82" s="132"/>
      <c r="H82" s="132"/>
      <c r="I82" s="133"/>
      <c r="K82" s="11"/>
      <c r="L82" s="70"/>
      <c r="M82" s="20"/>
      <c r="N82" s="70"/>
      <c r="O82" s="70"/>
      <c r="P82" s="20"/>
      <c r="Q82" s="70"/>
      <c r="R82" s="70"/>
      <c r="S82" s="20"/>
      <c r="T82" s="70"/>
      <c r="U82" s="70"/>
      <c r="V82" s="20"/>
      <c r="W82" s="70"/>
      <c r="X82" s="70"/>
      <c r="Y82" s="20"/>
      <c r="Z82" s="70"/>
      <c r="AA82" s="70"/>
      <c r="AB82" s="20"/>
      <c r="AC82" s="70"/>
      <c r="AD82" s="70"/>
      <c r="AE82" s="20"/>
      <c r="AF82" s="70"/>
      <c r="AG82" s="95"/>
      <c r="AH82" s="20"/>
    </row>
    <row r="83" spans="2:34" x14ac:dyDescent="0.3">
      <c r="B83" s="131" t="s">
        <v>141</v>
      </c>
      <c r="C83" s="132"/>
      <c r="D83" s="132"/>
      <c r="E83" s="132"/>
      <c r="F83" s="132"/>
      <c r="G83" s="132"/>
      <c r="H83" s="132"/>
      <c r="I83" s="133"/>
      <c r="K83" s="11"/>
      <c r="L83" s="70"/>
      <c r="M83" s="20"/>
      <c r="N83" s="70"/>
      <c r="O83" s="70"/>
      <c r="P83" s="20"/>
      <c r="Q83" s="70"/>
      <c r="R83" s="70"/>
      <c r="S83" s="20"/>
      <c r="T83" s="70"/>
      <c r="U83" s="70"/>
      <c r="V83" s="20"/>
      <c r="W83" s="70"/>
      <c r="X83" s="70"/>
      <c r="Y83" s="20"/>
      <c r="Z83" s="70"/>
      <c r="AA83" s="70"/>
      <c r="AB83" s="20"/>
      <c r="AC83" s="70"/>
      <c r="AD83" s="70"/>
      <c r="AE83" s="20"/>
      <c r="AF83" s="95"/>
      <c r="AG83" s="95"/>
      <c r="AH83" s="20"/>
    </row>
    <row r="84" spans="2:34" x14ac:dyDescent="0.3">
      <c r="B84" s="131" t="s">
        <v>142</v>
      </c>
      <c r="C84" s="132"/>
      <c r="D84" s="132"/>
      <c r="E84" s="132"/>
      <c r="F84" s="132"/>
      <c r="G84" s="132"/>
      <c r="H84" s="132"/>
      <c r="I84" s="133"/>
      <c r="K84" s="11"/>
      <c r="L84" s="70"/>
      <c r="M84" s="20"/>
      <c r="N84" s="70"/>
      <c r="O84" s="70"/>
      <c r="P84" s="20"/>
      <c r="Q84" s="70"/>
      <c r="R84" s="70"/>
      <c r="S84" s="20"/>
      <c r="T84" s="70"/>
      <c r="U84" s="70"/>
      <c r="V84" s="20"/>
      <c r="W84" s="70"/>
      <c r="X84" s="70"/>
      <c r="Y84" s="20"/>
      <c r="Z84" s="70"/>
      <c r="AA84" s="70"/>
      <c r="AB84" s="20"/>
      <c r="AC84" s="70"/>
      <c r="AD84" s="70"/>
      <c r="AE84" s="20"/>
      <c r="AF84" s="70"/>
      <c r="AG84" s="70"/>
      <c r="AH84" s="90"/>
    </row>
    <row r="85" spans="2:34" x14ac:dyDescent="0.3">
      <c r="B85" s="131" t="s">
        <v>143</v>
      </c>
      <c r="C85" s="132"/>
      <c r="D85" s="132"/>
      <c r="E85" s="132"/>
      <c r="F85" s="132"/>
      <c r="G85" s="132"/>
      <c r="H85" s="132"/>
      <c r="I85" s="133"/>
      <c r="K85" s="21"/>
      <c r="L85" s="22"/>
      <c r="M85" s="23"/>
      <c r="N85" s="22"/>
      <c r="O85" s="22"/>
      <c r="P85" s="23"/>
      <c r="Q85" s="22"/>
      <c r="R85" s="22"/>
      <c r="S85" s="23"/>
      <c r="T85" s="22"/>
      <c r="U85" s="22"/>
      <c r="V85" s="23"/>
      <c r="W85" s="22"/>
      <c r="X85" s="22"/>
      <c r="Y85" s="23"/>
      <c r="Z85" s="22"/>
      <c r="AA85" s="22"/>
      <c r="AB85" s="23"/>
      <c r="AC85" s="22"/>
      <c r="AD85" s="91"/>
      <c r="AE85" s="23"/>
      <c r="AF85" s="22"/>
      <c r="AG85" s="22"/>
      <c r="AH85" s="23"/>
    </row>
    <row r="87" spans="2:34" x14ac:dyDescent="0.3">
      <c r="B87" s="131" t="s">
        <v>144</v>
      </c>
      <c r="C87" s="132"/>
      <c r="D87" s="132"/>
      <c r="E87" s="132"/>
      <c r="F87" s="132"/>
      <c r="G87" s="132"/>
      <c r="H87" s="132"/>
      <c r="I87" s="133"/>
      <c r="K87" s="4"/>
      <c r="L87" s="87"/>
      <c r="M87" s="88"/>
      <c r="N87" s="87"/>
      <c r="O87" s="87"/>
      <c r="P87" s="88"/>
      <c r="Q87" s="87"/>
      <c r="R87" s="87"/>
      <c r="S87" s="88"/>
      <c r="T87" s="87"/>
      <c r="U87" s="87"/>
      <c r="V87" s="88"/>
      <c r="W87" s="87"/>
      <c r="X87" s="87"/>
      <c r="Y87" s="88"/>
      <c r="Z87" s="87"/>
      <c r="AA87" s="87"/>
      <c r="AB87" s="88"/>
      <c r="AC87" s="87"/>
      <c r="AD87" s="87"/>
      <c r="AE87" s="88"/>
      <c r="AF87" s="87"/>
      <c r="AG87" s="87"/>
      <c r="AH87" s="88"/>
    </row>
    <row r="88" spans="2:34" x14ac:dyDescent="0.3">
      <c r="B88" s="131" t="s">
        <v>145</v>
      </c>
      <c r="C88" s="132"/>
      <c r="D88" s="132"/>
      <c r="E88" s="132"/>
      <c r="F88" s="132"/>
      <c r="G88" s="132"/>
      <c r="H88" s="132"/>
      <c r="I88" s="133"/>
      <c r="K88" s="11"/>
      <c r="L88" s="95"/>
      <c r="M88" s="90"/>
      <c r="N88" s="70"/>
      <c r="O88" s="70"/>
      <c r="P88" s="20"/>
      <c r="Q88" s="70"/>
      <c r="R88" s="70"/>
      <c r="S88" s="20"/>
      <c r="T88" s="70"/>
      <c r="U88" s="70"/>
      <c r="V88" s="20"/>
      <c r="W88" s="70"/>
      <c r="X88" s="70"/>
      <c r="Y88" s="20"/>
      <c r="Z88" s="70"/>
      <c r="AA88" s="70"/>
      <c r="AB88" s="20"/>
      <c r="AC88" s="70"/>
      <c r="AD88" s="70"/>
      <c r="AE88" s="20"/>
      <c r="AF88" s="70"/>
      <c r="AG88" s="70"/>
      <c r="AH88" s="20"/>
    </row>
    <row r="89" spans="2:34" x14ac:dyDescent="0.3">
      <c r="B89" s="131" t="s">
        <v>146</v>
      </c>
      <c r="C89" s="132"/>
      <c r="D89" s="132"/>
      <c r="E89" s="132"/>
      <c r="F89" s="132"/>
      <c r="G89" s="132"/>
      <c r="H89" s="132"/>
      <c r="I89" s="133"/>
      <c r="K89" s="11"/>
      <c r="L89" s="70"/>
      <c r="M89" s="90"/>
      <c r="N89" s="70"/>
      <c r="O89" s="70"/>
      <c r="P89" s="20"/>
      <c r="Q89" s="70"/>
      <c r="R89" s="70"/>
      <c r="S89" s="20"/>
      <c r="T89" s="70"/>
      <c r="U89" s="70"/>
      <c r="V89" s="20"/>
      <c r="W89" s="70"/>
      <c r="X89" s="70"/>
      <c r="Y89" s="20"/>
      <c r="Z89" s="70"/>
      <c r="AA89" s="70"/>
      <c r="AB89" s="20"/>
      <c r="AC89" s="70"/>
      <c r="AD89" s="70"/>
      <c r="AE89" s="20"/>
      <c r="AF89" s="70"/>
      <c r="AG89" s="70"/>
      <c r="AH89" s="20"/>
    </row>
    <row r="90" spans="2:34" x14ac:dyDescent="0.3">
      <c r="B90" s="131" t="s">
        <v>147</v>
      </c>
      <c r="C90" s="132"/>
      <c r="D90" s="132"/>
      <c r="E90" s="132"/>
      <c r="F90" s="132"/>
      <c r="G90" s="132"/>
      <c r="H90" s="132"/>
      <c r="I90" s="133"/>
      <c r="K90" s="11"/>
      <c r="L90" s="70"/>
      <c r="M90" s="90"/>
      <c r="N90" s="70"/>
      <c r="O90" s="70"/>
      <c r="P90" s="20"/>
      <c r="Q90" s="70"/>
      <c r="R90" s="70"/>
      <c r="S90" s="20"/>
      <c r="T90" s="70"/>
      <c r="U90" s="70"/>
      <c r="V90" s="20"/>
      <c r="W90" s="70"/>
      <c r="X90" s="70"/>
      <c r="Y90" s="20"/>
      <c r="Z90" s="70"/>
      <c r="AA90" s="70"/>
      <c r="AB90" s="20"/>
      <c r="AC90" s="70"/>
      <c r="AD90" s="70"/>
      <c r="AE90" s="20"/>
      <c r="AF90" s="70"/>
      <c r="AG90" s="70"/>
      <c r="AH90" s="20"/>
    </row>
    <row r="91" spans="2:34" x14ac:dyDescent="0.3">
      <c r="B91" s="131" t="s">
        <v>148</v>
      </c>
      <c r="C91" s="132"/>
      <c r="D91" s="132"/>
      <c r="E91" s="132"/>
      <c r="F91" s="132"/>
      <c r="G91" s="132"/>
      <c r="H91" s="132"/>
      <c r="I91" s="133"/>
      <c r="K91" s="21"/>
      <c r="L91" s="91"/>
      <c r="M91" s="85"/>
      <c r="N91" s="91"/>
      <c r="O91" s="91"/>
      <c r="P91" s="85"/>
      <c r="Q91" s="91"/>
      <c r="R91" s="91"/>
      <c r="S91" s="85"/>
      <c r="T91" s="91"/>
      <c r="U91" s="91"/>
      <c r="V91" s="85"/>
      <c r="W91" s="91"/>
      <c r="X91" s="91"/>
      <c r="Y91" s="85"/>
      <c r="Z91" s="91"/>
      <c r="AA91" s="91"/>
      <c r="AB91" s="85"/>
      <c r="AC91" s="91"/>
      <c r="AD91" s="91"/>
      <c r="AE91" s="85"/>
      <c r="AF91" s="91"/>
      <c r="AG91" s="91"/>
      <c r="AH91" s="85"/>
    </row>
    <row r="95" spans="2:34" x14ac:dyDescent="0.3">
      <c r="J95" s="6"/>
    </row>
    <row r="96" spans="2:34" x14ac:dyDescent="0.3">
      <c r="B96" s="137" t="s">
        <v>88</v>
      </c>
      <c r="C96" s="138"/>
      <c r="D96" s="138"/>
      <c r="E96" s="138"/>
      <c r="F96" s="138"/>
      <c r="G96" s="138"/>
      <c r="H96" s="139"/>
      <c r="I96" s="13" t="s">
        <v>87</v>
      </c>
      <c r="K96" s="10">
        <v>1</v>
      </c>
      <c r="L96" s="10">
        <v>2</v>
      </c>
      <c r="M96" s="10">
        <v>3</v>
      </c>
      <c r="N96" s="10">
        <v>4</v>
      </c>
      <c r="O96" s="10">
        <v>5</v>
      </c>
      <c r="P96" s="10">
        <v>6</v>
      </c>
      <c r="Q96" s="10">
        <v>7</v>
      </c>
      <c r="R96" s="10">
        <v>8</v>
      </c>
      <c r="S96" s="10">
        <v>9</v>
      </c>
      <c r="T96" s="10">
        <v>10</v>
      </c>
      <c r="U96" s="10">
        <v>11</v>
      </c>
      <c r="V96" s="10">
        <v>12</v>
      </c>
      <c r="W96" s="10">
        <v>13</v>
      </c>
      <c r="X96" s="10">
        <v>14</v>
      </c>
      <c r="Y96" s="10">
        <v>15</v>
      </c>
      <c r="Z96" s="10">
        <v>16</v>
      </c>
      <c r="AA96" s="10">
        <v>17</v>
      </c>
      <c r="AB96" s="10">
        <v>18</v>
      </c>
      <c r="AC96" s="10">
        <v>19</v>
      </c>
      <c r="AD96" s="10">
        <v>20</v>
      </c>
      <c r="AE96" s="10">
        <v>21</v>
      </c>
      <c r="AF96" s="10">
        <v>22</v>
      </c>
      <c r="AG96" s="10">
        <v>23</v>
      </c>
      <c r="AH96" s="10">
        <v>24</v>
      </c>
    </row>
    <row r="97" spans="2:34" x14ac:dyDescent="0.3">
      <c r="J97" s="6"/>
    </row>
    <row r="98" spans="2:34" x14ac:dyDescent="0.3">
      <c r="B98" s="131" t="s">
        <v>149</v>
      </c>
      <c r="C98" s="132"/>
      <c r="D98" s="132"/>
      <c r="E98" s="132"/>
      <c r="F98" s="132"/>
      <c r="G98" s="132"/>
      <c r="H98" s="132"/>
      <c r="I98" s="133"/>
      <c r="J98" s="6"/>
      <c r="K98" s="97"/>
      <c r="L98" s="72"/>
      <c r="M98" s="71"/>
      <c r="N98" s="72"/>
      <c r="O98" s="72"/>
      <c r="P98" s="71"/>
      <c r="Q98" s="72"/>
      <c r="R98" s="72"/>
      <c r="S98" s="18"/>
      <c r="T98" s="17"/>
      <c r="U98" s="17"/>
      <c r="V98" s="24"/>
      <c r="W98" s="17"/>
      <c r="X98" s="17"/>
      <c r="Y98" s="24"/>
      <c r="Z98" s="17"/>
      <c r="AA98" s="17"/>
      <c r="AB98" s="24"/>
      <c r="AC98" s="17"/>
      <c r="AD98" s="17"/>
      <c r="AE98" s="18"/>
      <c r="AF98" s="16"/>
      <c r="AG98" s="16"/>
      <c r="AH98" s="18"/>
    </row>
    <row r="99" spans="2:34" x14ac:dyDescent="0.3">
      <c r="B99" s="131" t="s">
        <v>150</v>
      </c>
      <c r="C99" s="132"/>
      <c r="D99" s="132"/>
      <c r="E99" s="132"/>
      <c r="F99" s="132"/>
      <c r="G99" s="132"/>
      <c r="H99" s="132"/>
      <c r="I99" s="133"/>
      <c r="J99" s="6"/>
      <c r="K99" s="77"/>
      <c r="L99" s="6"/>
      <c r="M99" s="73"/>
      <c r="N99" s="74"/>
      <c r="O99" s="74"/>
      <c r="P99" s="19"/>
      <c r="Q99" s="6"/>
      <c r="R99" s="6"/>
      <c r="S99" s="19"/>
      <c r="T99" s="6"/>
      <c r="U99" s="6"/>
      <c r="V99" s="19"/>
      <c r="W99" s="6"/>
      <c r="X99" s="6"/>
      <c r="Y99" s="19"/>
      <c r="Z99" s="6"/>
      <c r="AA99" s="6"/>
      <c r="AB99" s="19"/>
      <c r="AC99" s="6"/>
      <c r="AD99" s="6"/>
      <c r="AE99" s="19"/>
      <c r="AF99" s="6"/>
      <c r="AG99" s="6"/>
      <c r="AH99" s="19"/>
    </row>
    <row r="100" spans="2:34" x14ac:dyDescent="0.3">
      <c r="B100" s="131" t="s">
        <v>151</v>
      </c>
      <c r="C100" s="132"/>
      <c r="D100" s="132"/>
      <c r="E100" s="132"/>
      <c r="F100" s="132"/>
      <c r="G100" s="132"/>
      <c r="H100" s="132"/>
      <c r="I100" s="133"/>
      <c r="J100" s="6"/>
      <c r="K100" s="76"/>
      <c r="L100" s="78"/>
      <c r="M100" s="19"/>
      <c r="N100" s="6"/>
      <c r="O100" s="74"/>
      <c r="P100" s="75"/>
      <c r="Q100" s="74"/>
      <c r="R100" s="74"/>
      <c r="S100" s="19"/>
      <c r="T100" s="6"/>
      <c r="U100" s="6"/>
      <c r="V100" s="19"/>
      <c r="W100" s="6"/>
      <c r="X100" s="6"/>
      <c r="Y100" s="19"/>
      <c r="Z100" s="6"/>
      <c r="AA100" s="6"/>
      <c r="AB100" s="19"/>
      <c r="AC100" s="6"/>
      <c r="AD100" s="6"/>
      <c r="AE100" s="19"/>
      <c r="AF100" s="6"/>
      <c r="AG100" s="6"/>
      <c r="AH100" s="19"/>
    </row>
    <row r="101" spans="2:34" x14ac:dyDescent="0.3">
      <c r="B101" s="134" t="s">
        <v>152</v>
      </c>
      <c r="C101" s="135"/>
      <c r="D101" s="135"/>
      <c r="E101" s="135"/>
      <c r="F101" s="135"/>
      <c r="G101" s="135"/>
      <c r="H101" s="135"/>
      <c r="I101" s="136"/>
      <c r="J101" s="6"/>
      <c r="K101" s="77"/>
      <c r="L101" s="6"/>
      <c r="M101" s="19"/>
      <c r="N101" s="6"/>
      <c r="O101" s="74"/>
      <c r="P101" s="75"/>
      <c r="Q101" s="74"/>
      <c r="R101" s="74"/>
      <c r="S101" s="19"/>
      <c r="T101" s="6"/>
      <c r="U101" s="6"/>
      <c r="V101" s="19"/>
      <c r="W101" s="6"/>
      <c r="X101" s="6"/>
      <c r="Y101" s="19"/>
      <c r="Z101" s="6"/>
      <c r="AA101" s="6"/>
      <c r="AB101" s="19"/>
      <c r="AC101" s="6"/>
      <c r="AD101" s="6"/>
      <c r="AE101" s="19"/>
      <c r="AF101" s="6"/>
      <c r="AG101" s="6"/>
      <c r="AH101" s="19"/>
    </row>
    <row r="102" spans="2:34" x14ac:dyDescent="0.3">
      <c r="B102" s="131" t="s">
        <v>153</v>
      </c>
      <c r="C102" s="132"/>
      <c r="D102" s="132"/>
      <c r="E102" s="132"/>
      <c r="F102" s="132"/>
      <c r="G102" s="132"/>
      <c r="H102" s="132"/>
      <c r="I102" s="133"/>
      <c r="J102" s="6"/>
      <c r="K102" s="77"/>
      <c r="L102" s="6"/>
      <c r="M102" s="19"/>
      <c r="N102" s="6"/>
      <c r="O102" s="74"/>
      <c r="P102" s="75"/>
      <c r="Q102" s="74"/>
      <c r="R102" s="74"/>
      <c r="S102" s="19"/>
      <c r="T102" s="6"/>
      <c r="U102" s="6"/>
      <c r="V102" s="19"/>
      <c r="W102" s="6"/>
      <c r="X102" s="6"/>
      <c r="Y102" s="19"/>
      <c r="Z102" s="6"/>
      <c r="AA102" s="6"/>
      <c r="AB102" s="19"/>
      <c r="AC102" s="6"/>
      <c r="AD102" s="6"/>
      <c r="AE102" s="19"/>
      <c r="AF102" s="6"/>
      <c r="AG102" s="6"/>
      <c r="AH102" s="19"/>
    </row>
    <row r="103" spans="2:34" x14ac:dyDescent="0.3">
      <c r="B103" s="131" t="s">
        <v>154</v>
      </c>
      <c r="C103" s="132"/>
      <c r="D103" s="132"/>
      <c r="E103" s="132"/>
      <c r="F103" s="132"/>
      <c r="G103" s="132"/>
      <c r="H103" s="132"/>
      <c r="I103" s="133"/>
      <c r="J103" s="6"/>
      <c r="K103" s="77"/>
      <c r="L103" s="6"/>
      <c r="M103" s="19"/>
      <c r="N103" s="6"/>
      <c r="O103" s="74"/>
      <c r="P103" s="75"/>
      <c r="Q103" s="74"/>
      <c r="R103" s="74"/>
      <c r="S103" s="19"/>
      <c r="T103" s="6"/>
      <c r="U103" s="6"/>
      <c r="V103" s="19"/>
      <c r="W103" s="6"/>
      <c r="X103" s="6"/>
      <c r="Y103" s="19"/>
      <c r="Z103" s="6"/>
      <c r="AA103" s="6"/>
      <c r="AB103" s="19"/>
      <c r="AC103" s="6"/>
      <c r="AD103" s="6"/>
      <c r="AE103" s="19"/>
      <c r="AF103" s="6"/>
      <c r="AG103" s="6"/>
      <c r="AH103" s="19"/>
    </row>
    <row r="104" spans="2:34" x14ac:dyDescent="0.3">
      <c r="B104" s="131" t="s">
        <v>155</v>
      </c>
      <c r="C104" s="132"/>
      <c r="D104" s="132"/>
      <c r="E104" s="132"/>
      <c r="F104" s="132"/>
      <c r="G104" s="132"/>
      <c r="H104" s="132"/>
      <c r="I104" s="133"/>
      <c r="J104" s="6"/>
      <c r="K104" s="76"/>
      <c r="L104" s="98"/>
      <c r="M104" s="25"/>
      <c r="N104" s="5"/>
      <c r="O104" s="5"/>
      <c r="P104" s="25"/>
      <c r="Q104" s="5"/>
      <c r="R104" s="5"/>
      <c r="S104" s="25"/>
      <c r="T104" s="5"/>
      <c r="U104" s="5"/>
      <c r="V104" s="25"/>
      <c r="W104" s="22"/>
      <c r="X104" s="22"/>
      <c r="Y104" s="23"/>
      <c r="Z104" s="22"/>
      <c r="AA104" s="22"/>
      <c r="AB104" s="23"/>
      <c r="AC104" s="22"/>
      <c r="AD104" s="22"/>
      <c r="AE104" s="23"/>
      <c r="AF104" s="22"/>
      <c r="AG104" s="22"/>
      <c r="AH104" s="23"/>
    </row>
    <row r="105" spans="2:34" x14ac:dyDescent="0.3">
      <c r="C105" s="6"/>
      <c r="D105" s="6"/>
      <c r="E105" s="6"/>
      <c r="J105" s="6"/>
      <c r="K105" s="69"/>
      <c r="L105" s="6"/>
      <c r="M105" s="6"/>
      <c r="N105" s="69"/>
      <c r="O105" s="6"/>
      <c r="P105" s="6"/>
      <c r="Q105" s="69"/>
      <c r="R105" s="6"/>
      <c r="S105" s="6"/>
      <c r="T105" s="69"/>
      <c r="U105" s="6"/>
      <c r="V105" s="6"/>
      <c r="W105" s="69"/>
      <c r="X105" s="6"/>
      <c r="Y105" s="6"/>
      <c r="Z105" s="69"/>
      <c r="AA105" s="6"/>
      <c r="AB105" s="6"/>
      <c r="AC105" s="69"/>
      <c r="AD105" s="6"/>
      <c r="AF105" s="68"/>
      <c r="AH105" s="68"/>
    </row>
    <row r="106" spans="2:34" x14ac:dyDescent="0.3">
      <c r="B106" s="131" t="s">
        <v>156</v>
      </c>
      <c r="C106" s="132"/>
      <c r="D106" s="132"/>
      <c r="E106" s="132"/>
      <c r="F106" s="132"/>
      <c r="G106" s="132"/>
      <c r="H106" s="132"/>
      <c r="I106" s="133"/>
      <c r="K106" s="79"/>
      <c r="L106" s="99"/>
      <c r="M106" s="81"/>
      <c r="N106" s="80"/>
      <c r="O106" s="80"/>
      <c r="P106" s="81"/>
      <c r="Q106" s="80"/>
      <c r="R106" s="80"/>
      <c r="S106" s="81"/>
      <c r="T106" s="80"/>
      <c r="U106" s="80"/>
      <c r="V106" s="81"/>
      <c r="W106" s="80"/>
      <c r="X106" s="80"/>
      <c r="Y106" s="81"/>
      <c r="Z106" s="80"/>
      <c r="AA106" s="16"/>
      <c r="AB106" s="18"/>
      <c r="AC106" s="16"/>
      <c r="AD106" s="16"/>
      <c r="AE106" s="18"/>
      <c r="AF106" s="16"/>
      <c r="AG106" s="16"/>
      <c r="AH106" s="18"/>
    </row>
    <row r="107" spans="2:34" x14ac:dyDescent="0.3">
      <c r="B107" s="131" t="s">
        <v>157</v>
      </c>
      <c r="C107" s="132"/>
      <c r="D107" s="132"/>
      <c r="E107" s="132"/>
      <c r="F107" s="132"/>
      <c r="G107" s="132"/>
      <c r="H107" s="132"/>
      <c r="I107" s="133"/>
      <c r="K107" s="11"/>
      <c r="M107" s="90"/>
      <c r="N107" s="74"/>
      <c r="P107" s="20"/>
      <c r="S107" s="20"/>
      <c r="V107" s="20"/>
      <c r="Y107" s="20"/>
      <c r="AB107" s="20"/>
      <c r="AE107" s="20"/>
      <c r="AH107" s="20"/>
    </row>
    <row r="108" spans="2:34" x14ac:dyDescent="0.3">
      <c r="B108" s="131" t="s">
        <v>158</v>
      </c>
      <c r="C108" s="132"/>
      <c r="D108" s="132"/>
      <c r="E108" s="132"/>
      <c r="F108" s="132"/>
      <c r="G108" s="132"/>
      <c r="H108" s="132"/>
      <c r="I108" s="133"/>
      <c r="K108" s="21"/>
      <c r="L108" s="22"/>
      <c r="M108" s="85"/>
      <c r="N108" s="22"/>
      <c r="O108" s="82"/>
      <c r="P108" s="83"/>
      <c r="Q108" s="82"/>
      <c r="R108" s="82"/>
      <c r="S108" s="83"/>
      <c r="T108" s="82"/>
      <c r="U108" s="82"/>
      <c r="V108" s="83"/>
      <c r="W108" s="82"/>
      <c r="X108" s="82"/>
      <c r="Y108" s="83"/>
      <c r="Z108" s="82"/>
      <c r="AA108" s="22"/>
      <c r="AB108" s="23"/>
      <c r="AC108" s="22"/>
      <c r="AD108" s="22"/>
      <c r="AE108" s="23"/>
      <c r="AF108" s="22"/>
      <c r="AG108" s="22"/>
      <c r="AH108" s="23"/>
    </row>
    <row r="109" spans="2:34" x14ac:dyDescent="0.3">
      <c r="C109" s="6"/>
      <c r="D109" s="6"/>
      <c r="E109" s="6"/>
      <c r="J109" s="6"/>
      <c r="K109" s="5"/>
      <c r="L109" s="6"/>
      <c r="M109" s="6"/>
      <c r="N109" s="5"/>
      <c r="O109" s="6"/>
      <c r="P109" s="6"/>
      <c r="Q109" s="5"/>
      <c r="R109" s="6"/>
      <c r="S109" s="6"/>
      <c r="T109" s="5"/>
      <c r="U109" s="6"/>
      <c r="V109" s="6"/>
      <c r="W109" s="5"/>
      <c r="X109" s="6"/>
      <c r="Y109" s="6"/>
      <c r="Z109" s="5"/>
      <c r="AA109" s="6"/>
      <c r="AB109" s="6"/>
      <c r="AC109" s="5"/>
      <c r="AD109" s="6"/>
      <c r="AF109" s="22"/>
    </row>
    <row r="110" spans="2:34" x14ac:dyDescent="0.3">
      <c r="B110" s="131" t="s">
        <v>159</v>
      </c>
      <c r="C110" s="132"/>
      <c r="D110" s="132"/>
      <c r="E110" s="132"/>
      <c r="F110" s="132"/>
      <c r="G110" s="132"/>
      <c r="H110" s="132"/>
      <c r="I110" s="133"/>
      <c r="K110" s="4"/>
      <c r="L110" s="96"/>
      <c r="M110" s="18"/>
      <c r="N110" s="16"/>
      <c r="O110" s="16"/>
      <c r="P110" s="18"/>
      <c r="Q110" s="16"/>
      <c r="R110" s="16"/>
      <c r="S110" s="18"/>
      <c r="T110" s="16"/>
      <c r="U110" s="16"/>
      <c r="V110" s="18"/>
      <c r="W110" s="16"/>
      <c r="X110" s="16"/>
      <c r="Y110" s="18"/>
      <c r="Z110" s="16"/>
      <c r="AA110" s="16"/>
      <c r="AB110" s="18"/>
      <c r="AC110" s="16"/>
      <c r="AD110" s="16"/>
      <c r="AE110" s="18"/>
      <c r="AF110" s="16"/>
      <c r="AG110" s="16"/>
      <c r="AH110" s="18"/>
    </row>
    <row r="111" spans="2:34" x14ac:dyDescent="0.3">
      <c r="B111" s="131" t="s">
        <v>160</v>
      </c>
      <c r="C111" s="132"/>
      <c r="D111" s="132"/>
      <c r="E111" s="132"/>
      <c r="F111" s="132"/>
      <c r="G111" s="132"/>
      <c r="H111" s="132"/>
      <c r="I111" s="133"/>
      <c r="K111" s="89"/>
      <c r="L111" s="84"/>
      <c r="M111" s="90"/>
      <c r="N111" s="84"/>
      <c r="O111" s="84"/>
      <c r="P111" s="90"/>
      <c r="Q111" s="84"/>
      <c r="R111" s="84"/>
      <c r="S111" s="90"/>
      <c r="T111" s="84"/>
      <c r="U111" s="84"/>
      <c r="V111" s="90"/>
      <c r="W111" s="84"/>
      <c r="X111" s="84"/>
      <c r="Y111" s="90"/>
      <c r="Z111" s="84"/>
      <c r="AA111" s="84"/>
      <c r="AB111" s="90"/>
      <c r="AC111" s="84"/>
      <c r="AD111" s="84"/>
      <c r="AE111" s="90"/>
      <c r="AF111" s="84"/>
      <c r="AG111" s="84"/>
      <c r="AH111" s="90"/>
    </row>
    <row r="112" spans="2:34" x14ac:dyDescent="0.3">
      <c r="B112" s="131" t="s">
        <v>161</v>
      </c>
      <c r="C112" s="132"/>
      <c r="D112" s="132"/>
      <c r="E112" s="132"/>
      <c r="F112" s="132"/>
      <c r="G112" s="132"/>
      <c r="H112" s="132"/>
      <c r="I112" s="133"/>
      <c r="K112" s="11"/>
      <c r="M112" s="20"/>
      <c r="N112" s="84"/>
      <c r="P112" s="20"/>
      <c r="S112" s="20"/>
      <c r="V112" s="20"/>
      <c r="Y112" s="20"/>
      <c r="AB112" s="20"/>
      <c r="AE112" s="20"/>
      <c r="AH112" s="20"/>
    </row>
    <row r="113" spans="2:34" x14ac:dyDescent="0.3">
      <c r="B113" s="131" t="s">
        <v>162</v>
      </c>
      <c r="C113" s="132"/>
      <c r="D113" s="132"/>
      <c r="E113" s="132"/>
      <c r="F113" s="132"/>
      <c r="G113" s="132"/>
      <c r="H113" s="132"/>
      <c r="I113" s="133"/>
      <c r="K113" s="11"/>
      <c r="L113" s="84"/>
      <c r="M113" s="20"/>
      <c r="P113" s="20"/>
      <c r="S113" s="20"/>
      <c r="V113" s="20"/>
      <c r="Y113" s="20"/>
      <c r="AB113" s="20"/>
      <c r="AE113" s="20"/>
      <c r="AH113" s="20"/>
    </row>
    <row r="114" spans="2:34" x14ac:dyDescent="0.3">
      <c r="B114" s="131" t="s">
        <v>163</v>
      </c>
      <c r="C114" s="132"/>
      <c r="D114" s="132"/>
      <c r="E114" s="132"/>
      <c r="F114" s="132"/>
      <c r="G114" s="132"/>
      <c r="H114" s="132"/>
      <c r="I114" s="133"/>
      <c r="K114" s="11"/>
      <c r="M114" s="20"/>
      <c r="P114" s="20"/>
      <c r="S114" s="20"/>
      <c r="V114" s="20"/>
      <c r="Y114" s="20"/>
      <c r="AB114" s="20"/>
      <c r="AE114" s="20"/>
      <c r="AH114" s="90"/>
    </row>
    <row r="115" spans="2:34" x14ac:dyDescent="0.3">
      <c r="B115" s="131" t="s">
        <v>164</v>
      </c>
      <c r="C115" s="132"/>
      <c r="D115" s="132"/>
      <c r="E115" s="132"/>
      <c r="F115" s="132"/>
      <c r="G115" s="132"/>
      <c r="H115" s="132"/>
      <c r="I115" s="133"/>
      <c r="K115" s="11"/>
      <c r="L115" s="84"/>
      <c r="M115" s="20"/>
      <c r="P115" s="20"/>
      <c r="S115" s="20"/>
      <c r="V115" s="20"/>
      <c r="Y115" s="20"/>
      <c r="AB115" s="20"/>
      <c r="AE115" s="20"/>
      <c r="AH115" s="20"/>
    </row>
    <row r="116" spans="2:34" x14ac:dyDescent="0.3">
      <c r="B116" s="131" t="s">
        <v>165</v>
      </c>
      <c r="C116" s="132"/>
      <c r="D116" s="132"/>
      <c r="E116" s="132"/>
      <c r="F116" s="132"/>
      <c r="G116" s="132"/>
      <c r="H116" s="132"/>
      <c r="I116" s="133"/>
      <c r="J116" s="6"/>
      <c r="K116" s="11"/>
      <c r="L116" s="70"/>
      <c r="M116" s="90"/>
      <c r="N116" s="70"/>
      <c r="O116" s="70"/>
      <c r="P116" s="20"/>
      <c r="Q116" s="70"/>
      <c r="R116" s="70"/>
      <c r="S116" s="20"/>
      <c r="T116" s="70"/>
      <c r="U116" s="70"/>
      <c r="V116" s="20"/>
      <c r="W116" s="70"/>
      <c r="X116" s="70"/>
      <c r="Y116" s="20"/>
      <c r="Z116" s="70"/>
      <c r="AA116" s="70"/>
      <c r="AB116" s="20"/>
      <c r="AC116" s="70"/>
      <c r="AD116" s="70"/>
      <c r="AE116" s="20"/>
      <c r="AF116" s="70"/>
      <c r="AG116" s="70"/>
      <c r="AH116" s="20"/>
    </row>
    <row r="117" spans="2:34" x14ac:dyDescent="0.3">
      <c r="B117" s="131" t="s">
        <v>213</v>
      </c>
      <c r="C117" s="132"/>
      <c r="D117" s="132"/>
      <c r="E117" s="132"/>
      <c r="F117" s="132"/>
      <c r="G117" s="132"/>
      <c r="H117" s="132"/>
      <c r="I117" s="133"/>
      <c r="K117" s="11"/>
      <c r="M117" s="20"/>
      <c r="P117" s="20"/>
      <c r="S117" s="20"/>
      <c r="V117" s="20"/>
      <c r="Y117" s="20"/>
      <c r="AB117" s="20"/>
      <c r="AE117" s="20"/>
      <c r="AH117" s="90"/>
    </row>
    <row r="118" spans="2:34" x14ac:dyDescent="0.3">
      <c r="B118" s="131" t="s">
        <v>214</v>
      </c>
      <c r="C118" s="132"/>
      <c r="D118" s="132"/>
      <c r="E118" s="132"/>
      <c r="F118" s="132"/>
      <c r="G118" s="132"/>
      <c r="H118" s="132"/>
      <c r="I118" s="133"/>
      <c r="J118" s="6"/>
      <c r="K118" s="21"/>
      <c r="L118" s="22"/>
      <c r="M118" s="23"/>
      <c r="N118" s="22"/>
      <c r="O118" s="22"/>
      <c r="P118" s="23"/>
      <c r="Q118" s="22"/>
      <c r="R118" s="22"/>
      <c r="S118" s="23"/>
      <c r="T118" s="22"/>
      <c r="U118" s="22"/>
      <c r="V118" s="23"/>
      <c r="W118" s="22"/>
      <c r="X118" s="22"/>
      <c r="Y118" s="23"/>
      <c r="Z118" s="22"/>
      <c r="AA118" s="22"/>
      <c r="AB118" s="23"/>
      <c r="AC118" s="22"/>
      <c r="AD118" s="22"/>
      <c r="AE118" s="23"/>
      <c r="AF118" s="22"/>
      <c r="AG118" s="22"/>
      <c r="AH118" s="85"/>
    </row>
    <row r="119" spans="2:34" x14ac:dyDescent="0.3">
      <c r="C119" s="6"/>
      <c r="D119" s="6"/>
      <c r="E119" s="6"/>
      <c r="K119" s="17"/>
      <c r="L119" s="6"/>
      <c r="M119" s="6"/>
      <c r="N119" s="17"/>
      <c r="O119" s="6"/>
      <c r="P119" s="6"/>
      <c r="Q119" s="17"/>
      <c r="R119" s="6"/>
      <c r="S119" s="17"/>
      <c r="T119" s="6"/>
      <c r="U119" s="6"/>
      <c r="V119" s="6"/>
      <c r="W119" s="17"/>
      <c r="X119" s="6"/>
      <c r="Y119" s="17"/>
      <c r="Z119" s="6"/>
      <c r="AA119" s="6"/>
      <c r="AB119" s="17"/>
      <c r="AC119" s="6"/>
      <c r="AD119" s="6"/>
      <c r="AE119" s="16"/>
      <c r="AH119" s="16"/>
    </row>
    <row r="120" spans="2:34" x14ac:dyDescent="0.3">
      <c r="B120" s="131" t="s">
        <v>166</v>
      </c>
      <c r="C120" s="132"/>
      <c r="D120" s="132"/>
      <c r="E120" s="132"/>
      <c r="F120" s="132"/>
      <c r="G120" s="132"/>
      <c r="H120" s="132"/>
      <c r="I120" s="133"/>
      <c r="K120" s="4"/>
      <c r="L120" s="16"/>
      <c r="M120" s="18"/>
      <c r="N120" s="93"/>
      <c r="O120" s="16"/>
      <c r="P120" s="18"/>
      <c r="Q120" s="4"/>
      <c r="R120" s="16"/>
      <c r="S120" s="18"/>
      <c r="T120" s="4"/>
      <c r="U120" s="16"/>
      <c r="V120" s="18"/>
      <c r="W120" s="4"/>
      <c r="X120" s="16"/>
      <c r="Y120" s="18"/>
      <c r="Z120" s="4"/>
      <c r="AA120" s="16"/>
      <c r="AB120" s="18"/>
      <c r="AC120" s="4"/>
      <c r="AD120" s="16"/>
      <c r="AE120" s="18"/>
      <c r="AF120" s="16"/>
      <c r="AG120" s="16"/>
      <c r="AH120" s="18"/>
    </row>
    <row r="121" spans="2:34" x14ac:dyDescent="0.3">
      <c r="B121" s="131" t="s">
        <v>167</v>
      </c>
      <c r="C121" s="132"/>
      <c r="D121" s="132"/>
      <c r="E121" s="132"/>
      <c r="F121" s="132"/>
      <c r="G121" s="132"/>
      <c r="H121" s="132"/>
      <c r="I121" s="133"/>
      <c r="K121" s="21"/>
      <c r="L121" s="22"/>
      <c r="M121" s="23"/>
      <c r="N121" s="94"/>
      <c r="O121" s="22"/>
      <c r="P121" s="23"/>
      <c r="Q121" s="21"/>
      <c r="R121" s="22"/>
      <c r="S121" s="23"/>
      <c r="T121" s="21"/>
      <c r="U121" s="22"/>
      <c r="V121" s="23"/>
      <c r="W121" s="21"/>
      <c r="X121" s="22"/>
      <c r="Y121" s="23"/>
      <c r="Z121" s="21"/>
      <c r="AA121" s="22"/>
      <c r="AB121" s="23"/>
      <c r="AC121" s="21"/>
      <c r="AD121" s="22"/>
      <c r="AE121" s="23"/>
      <c r="AF121" s="22"/>
      <c r="AG121" s="22"/>
      <c r="AH121" s="23"/>
    </row>
    <row r="123" spans="2:34" x14ac:dyDescent="0.3">
      <c r="B123" s="131" t="s">
        <v>168</v>
      </c>
      <c r="C123" s="132"/>
      <c r="D123" s="132"/>
      <c r="E123" s="132"/>
      <c r="F123" s="132"/>
      <c r="G123" s="132"/>
      <c r="H123" s="132"/>
      <c r="I123" s="133"/>
      <c r="K123" s="4"/>
      <c r="L123" s="96"/>
      <c r="M123" s="18"/>
      <c r="N123" s="16"/>
      <c r="O123" s="16"/>
      <c r="P123" s="18"/>
      <c r="Q123" s="16"/>
      <c r="R123" s="16"/>
      <c r="S123" s="18"/>
      <c r="T123" s="16"/>
      <c r="U123" s="16"/>
      <c r="V123" s="18"/>
      <c r="W123" s="16"/>
      <c r="X123" s="16"/>
      <c r="Y123" s="18"/>
      <c r="Z123" s="16"/>
      <c r="AA123" s="16"/>
      <c r="AB123" s="18"/>
      <c r="AC123" s="16"/>
      <c r="AD123" s="16"/>
      <c r="AE123" s="18"/>
      <c r="AF123" s="16"/>
      <c r="AG123" s="16"/>
      <c r="AH123" s="18"/>
    </row>
    <row r="124" spans="2:34" x14ac:dyDescent="0.3">
      <c r="B124" s="131" t="s">
        <v>169</v>
      </c>
      <c r="C124" s="132"/>
      <c r="D124" s="132"/>
      <c r="E124" s="132"/>
      <c r="F124" s="132"/>
      <c r="G124" s="132"/>
      <c r="H124" s="132"/>
      <c r="I124" s="133"/>
      <c r="K124" s="11"/>
      <c r="L124" s="70"/>
      <c r="M124" s="90"/>
      <c r="N124" s="70"/>
      <c r="O124" s="70"/>
      <c r="P124" s="20"/>
      <c r="Q124" s="70"/>
      <c r="R124" s="70"/>
      <c r="S124" s="20"/>
      <c r="T124" s="70"/>
      <c r="U124" s="70"/>
      <c r="V124" s="20"/>
      <c r="W124" s="70"/>
      <c r="X124" s="70"/>
      <c r="Y124" s="20"/>
      <c r="Z124" s="70"/>
      <c r="AA124" s="70"/>
      <c r="AB124" s="20"/>
      <c r="AC124" s="70"/>
      <c r="AD124" s="70"/>
      <c r="AE124" s="20"/>
      <c r="AF124" s="70"/>
      <c r="AG124" s="70"/>
      <c r="AH124" s="20"/>
    </row>
    <row r="125" spans="2:34" x14ac:dyDescent="0.3">
      <c r="B125" s="131" t="s">
        <v>171</v>
      </c>
      <c r="C125" s="132"/>
      <c r="D125" s="132"/>
      <c r="E125" s="132"/>
      <c r="F125" s="132"/>
      <c r="G125" s="132"/>
      <c r="H125" s="132"/>
      <c r="I125" s="133"/>
      <c r="K125" s="11"/>
      <c r="L125" s="70"/>
      <c r="M125" s="20"/>
      <c r="N125" s="95"/>
      <c r="O125" s="95"/>
      <c r="P125" s="90"/>
      <c r="Q125" s="95"/>
      <c r="R125" s="95"/>
      <c r="S125" s="90"/>
      <c r="T125" s="95"/>
      <c r="U125" s="95"/>
      <c r="V125" s="90"/>
      <c r="W125" s="95"/>
      <c r="X125" s="95"/>
      <c r="Y125" s="90"/>
      <c r="Z125" s="95"/>
      <c r="AA125" s="95"/>
      <c r="AB125" s="90"/>
      <c r="AC125" s="95"/>
      <c r="AD125" s="95"/>
      <c r="AE125" s="90"/>
      <c r="AF125" s="95"/>
      <c r="AG125" s="95"/>
      <c r="AH125" s="90"/>
    </row>
    <row r="126" spans="2:34" x14ac:dyDescent="0.3">
      <c r="B126" s="131" t="s">
        <v>170</v>
      </c>
      <c r="C126" s="132"/>
      <c r="D126" s="132"/>
      <c r="E126" s="132"/>
      <c r="F126" s="132"/>
      <c r="G126" s="132"/>
      <c r="H126" s="132"/>
      <c r="I126" s="133"/>
      <c r="K126" s="21"/>
      <c r="L126" s="22"/>
      <c r="M126" s="85"/>
      <c r="N126" s="22"/>
      <c r="O126" s="22"/>
      <c r="P126" s="23"/>
      <c r="Q126" s="22"/>
      <c r="R126" s="22"/>
      <c r="S126" s="23"/>
      <c r="T126" s="22"/>
      <c r="U126" s="22"/>
      <c r="V126" s="23"/>
      <c r="W126" s="22"/>
      <c r="X126" s="22"/>
      <c r="Y126" s="23"/>
      <c r="Z126" s="22"/>
      <c r="AA126" s="22"/>
      <c r="AB126" s="23"/>
      <c r="AC126" s="22"/>
      <c r="AD126" s="22"/>
      <c r="AE126" s="23"/>
      <c r="AF126" s="22"/>
      <c r="AG126" s="22"/>
      <c r="AH126" s="23"/>
    </row>
    <row r="128" spans="2:34" x14ac:dyDescent="0.3">
      <c r="B128" s="131" t="s">
        <v>172</v>
      </c>
      <c r="C128" s="132"/>
      <c r="D128" s="132"/>
      <c r="E128" s="132"/>
      <c r="F128" s="132"/>
      <c r="G128" s="132"/>
      <c r="H128" s="132"/>
      <c r="I128" s="133"/>
      <c r="K128" s="4"/>
      <c r="L128" s="16"/>
      <c r="M128" s="92"/>
      <c r="N128" s="16"/>
      <c r="O128" s="16"/>
      <c r="P128" s="18"/>
      <c r="Q128" s="16"/>
      <c r="R128" s="16"/>
      <c r="S128" s="18"/>
      <c r="T128" s="16"/>
      <c r="U128" s="16"/>
      <c r="V128" s="18"/>
      <c r="W128" s="16"/>
      <c r="X128" s="16"/>
      <c r="Y128" s="18"/>
      <c r="Z128" s="16"/>
      <c r="AA128" s="16"/>
      <c r="AB128" s="18"/>
      <c r="AC128" s="16"/>
      <c r="AD128" s="16"/>
      <c r="AE128" s="18"/>
      <c r="AF128" s="16"/>
      <c r="AG128" s="16"/>
      <c r="AH128" s="18"/>
    </row>
    <row r="129" spans="2:34" x14ac:dyDescent="0.3">
      <c r="B129" s="131" t="s">
        <v>173</v>
      </c>
      <c r="C129" s="132"/>
      <c r="D129" s="132"/>
      <c r="E129" s="132"/>
      <c r="F129" s="132"/>
      <c r="G129" s="132"/>
      <c r="H129" s="132"/>
      <c r="I129" s="133"/>
      <c r="K129" s="11"/>
      <c r="L129" s="70"/>
      <c r="M129" s="90"/>
      <c r="N129" s="70"/>
      <c r="O129" s="70"/>
      <c r="P129" s="90"/>
      <c r="Q129" s="70"/>
      <c r="R129" s="70"/>
      <c r="S129" s="90"/>
      <c r="T129" s="70"/>
      <c r="U129" s="70"/>
      <c r="V129" s="90"/>
      <c r="W129" s="70"/>
      <c r="X129" s="70"/>
      <c r="Y129" s="90"/>
      <c r="Z129" s="70"/>
      <c r="AA129" s="70"/>
      <c r="AB129" s="90"/>
      <c r="AC129" s="70"/>
      <c r="AD129" s="70"/>
      <c r="AE129" s="90"/>
      <c r="AF129" s="70"/>
      <c r="AG129" s="70"/>
      <c r="AH129" s="20"/>
    </row>
    <row r="130" spans="2:34" x14ac:dyDescent="0.3">
      <c r="B130" s="131" t="s">
        <v>174</v>
      </c>
      <c r="C130" s="132"/>
      <c r="D130" s="132"/>
      <c r="E130" s="132"/>
      <c r="F130" s="132"/>
      <c r="G130" s="132"/>
      <c r="H130" s="132"/>
      <c r="I130" s="133"/>
      <c r="K130" s="11"/>
      <c r="L130" s="70"/>
      <c r="M130" s="20"/>
      <c r="N130" s="70"/>
      <c r="O130" s="70"/>
      <c r="P130" s="20"/>
      <c r="Q130" s="70"/>
      <c r="R130" s="70"/>
      <c r="S130" s="20"/>
      <c r="T130" s="70"/>
      <c r="U130" s="70"/>
      <c r="V130" s="20"/>
      <c r="W130" s="70"/>
      <c r="X130" s="70"/>
      <c r="Y130" s="20"/>
      <c r="Z130" s="70"/>
      <c r="AA130" s="70"/>
      <c r="AB130" s="20"/>
      <c r="AC130" s="70"/>
      <c r="AD130" s="70"/>
      <c r="AE130" s="20"/>
      <c r="AF130" s="70"/>
      <c r="AG130" s="70"/>
      <c r="AH130" s="90"/>
    </row>
    <row r="131" spans="2:34" x14ac:dyDescent="0.3">
      <c r="B131" s="131" t="s">
        <v>175</v>
      </c>
      <c r="C131" s="132"/>
      <c r="D131" s="132"/>
      <c r="E131" s="132"/>
      <c r="F131" s="132"/>
      <c r="G131" s="132"/>
      <c r="H131" s="132"/>
      <c r="I131" s="133"/>
      <c r="K131" s="21"/>
      <c r="L131" s="22"/>
      <c r="M131" s="85"/>
      <c r="N131" s="22"/>
      <c r="O131" s="22"/>
      <c r="P131" s="85"/>
      <c r="Q131" s="22"/>
      <c r="R131" s="22"/>
      <c r="S131" s="85"/>
      <c r="T131" s="22"/>
      <c r="U131" s="22"/>
      <c r="V131" s="85"/>
      <c r="W131" s="22"/>
      <c r="X131" s="22"/>
      <c r="Y131" s="85"/>
      <c r="Z131" s="22"/>
      <c r="AA131" s="22"/>
      <c r="AB131" s="85"/>
      <c r="AC131" s="22"/>
      <c r="AD131" s="22"/>
      <c r="AE131" s="85"/>
      <c r="AF131" s="22"/>
      <c r="AG131" s="22"/>
      <c r="AH131" s="23"/>
    </row>
    <row r="133" spans="2:34" x14ac:dyDescent="0.3">
      <c r="B133" s="131" t="s">
        <v>176</v>
      </c>
      <c r="C133" s="132"/>
      <c r="D133" s="132"/>
      <c r="E133" s="132"/>
      <c r="F133" s="132"/>
      <c r="G133" s="132"/>
      <c r="H133" s="132"/>
      <c r="I133" s="133"/>
      <c r="K133" s="4"/>
      <c r="L133" s="16"/>
      <c r="M133" s="92"/>
      <c r="N133" s="16"/>
      <c r="O133" s="16"/>
      <c r="P133" s="18"/>
      <c r="Q133" s="16"/>
      <c r="R133" s="16"/>
      <c r="S133" s="18"/>
      <c r="T133" s="16"/>
      <c r="U133" s="16"/>
      <c r="V133" s="18"/>
      <c r="W133" s="16"/>
      <c r="X133" s="16"/>
      <c r="Y133" s="18"/>
      <c r="Z133" s="16"/>
      <c r="AA133" s="16"/>
      <c r="AB133" s="18"/>
      <c r="AC133" s="16"/>
      <c r="AD133" s="16"/>
      <c r="AE133" s="18"/>
      <c r="AF133" s="16"/>
      <c r="AG133" s="16"/>
      <c r="AH133" s="18"/>
    </row>
    <row r="134" spans="2:34" x14ac:dyDescent="0.3">
      <c r="B134" s="131" t="s">
        <v>177</v>
      </c>
      <c r="C134" s="132"/>
      <c r="D134" s="132"/>
      <c r="E134" s="132"/>
      <c r="F134" s="132"/>
      <c r="G134" s="132"/>
      <c r="H134" s="132"/>
      <c r="I134" s="133"/>
      <c r="K134" s="11"/>
      <c r="M134" s="20"/>
      <c r="O134" s="84"/>
      <c r="P134" s="20"/>
      <c r="S134" s="20"/>
      <c r="V134" s="20"/>
      <c r="Y134" s="20"/>
      <c r="AB134" s="20"/>
      <c r="AE134" s="20"/>
      <c r="AH134" s="20"/>
    </row>
    <row r="135" spans="2:34" x14ac:dyDescent="0.3">
      <c r="B135" s="131" t="s">
        <v>178</v>
      </c>
      <c r="C135" s="132"/>
      <c r="D135" s="132"/>
      <c r="E135" s="132"/>
      <c r="F135" s="132"/>
      <c r="G135" s="132"/>
      <c r="H135" s="132"/>
      <c r="I135" s="133"/>
      <c r="K135" s="11"/>
      <c r="M135" s="20"/>
      <c r="O135" s="84"/>
      <c r="P135" s="20"/>
      <c r="S135" s="20"/>
      <c r="V135" s="20"/>
      <c r="Y135" s="20"/>
      <c r="AB135" s="20"/>
      <c r="AE135" s="20"/>
      <c r="AH135" s="20"/>
    </row>
    <row r="136" spans="2:34" x14ac:dyDescent="0.3">
      <c r="B136" s="131" t="s">
        <v>179</v>
      </c>
      <c r="C136" s="132"/>
      <c r="D136" s="132"/>
      <c r="E136" s="132"/>
      <c r="F136" s="132"/>
      <c r="G136" s="132"/>
      <c r="H136" s="132"/>
      <c r="I136" s="133"/>
      <c r="K136" s="11"/>
      <c r="M136" s="20"/>
      <c r="O136" s="84"/>
      <c r="P136" s="20"/>
      <c r="S136" s="20"/>
      <c r="V136" s="20"/>
      <c r="Y136" s="20"/>
      <c r="AB136" s="20"/>
      <c r="AE136" s="20"/>
      <c r="AH136" s="20"/>
    </row>
    <row r="137" spans="2:34" x14ac:dyDescent="0.3">
      <c r="B137" s="131" t="s">
        <v>180</v>
      </c>
      <c r="C137" s="132"/>
      <c r="D137" s="132"/>
      <c r="E137" s="132"/>
      <c r="F137" s="132"/>
      <c r="G137" s="132"/>
      <c r="H137" s="132"/>
      <c r="I137" s="133"/>
      <c r="K137" s="11"/>
      <c r="M137" s="20"/>
      <c r="N137" s="84"/>
      <c r="P137" s="20"/>
      <c r="S137" s="20"/>
      <c r="V137" s="20"/>
      <c r="Y137" s="20"/>
      <c r="AB137" s="20"/>
      <c r="AE137" s="20"/>
      <c r="AH137" s="20"/>
    </row>
    <row r="138" spans="2:34" x14ac:dyDescent="0.3">
      <c r="B138" s="131" t="s">
        <v>181</v>
      </c>
      <c r="C138" s="132"/>
      <c r="D138" s="132"/>
      <c r="E138" s="132"/>
      <c r="F138" s="132"/>
      <c r="G138" s="132"/>
      <c r="H138" s="132"/>
      <c r="I138" s="133"/>
      <c r="K138" s="11"/>
      <c r="M138" s="20"/>
      <c r="P138" s="90"/>
      <c r="S138" s="20"/>
      <c r="V138" s="20"/>
      <c r="Y138" s="20"/>
      <c r="AB138" s="20"/>
      <c r="AE138" s="20"/>
      <c r="AH138" s="20"/>
    </row>
    <row r="139" spans="2:34" x14ac:dyDescent="0.3">
      <c r="B139" s="131" t="s">
        <v>182</v>
      </c>
      <c r="C139" s="132"/>
      <c r="D139" s="132"/>
      <c r="E139" s="132"/>
      <c r="F139" s="132"/>
      <c r="G139" s="132"/>
      <c r="H139" s="132"/>
      <c r="I139" s="133"/>
      <c r="K139" s="11"/>
      <c r="M139" s="20"/>
      <c r="P139" s="90"/>
      <c r="S139" s="20"/>
      <c r="V139" s="20"/>
      <c r="Y139" s="20"/>
      <c r="AB139" s="20"/>
      <c r="AE139" s="20"/>
      <c r="AH139" s="20"/>
    </row>
    <row r="140" spans="2:34" x14ac:dyDescent="0.3">
      <c r="B140" s="131" t="s">
        <v>183</v>
      </c>
      <c r="C140" s="132"/>
      <c r="D140" s="132"/>
      <c r="E140" s="132"/>
      <c r="F140" s="132"/>
      <c r="G140" s="132"/>
      <c r="H140" s="132"/>
      <c r="I140" s="133"/>
      <c r="J140" s="6"/>
      <c r="K140" s="21"/>
      <c r="L140" s="22"/>
      <c r="M140" s="23"/>
      <c r="N140" s="22"/>
      <c r="O140" s="22"/>
      <c r="P140" s="85"/>
      <c r="Q140" s="22"/>
      <c r="R140" s="22"/>
      <c r="S140" s="23"/>
      <c r="T140" s="22"/>
      <c r="U140" s="22"/>
      <c r="V140" s="23"/>
      <c r="W140" s="22"/>
      <c r="X140" s="22"/>
      <c r="Y140" s="23"/>
      <c r="Z140" s="22"/>
      <c r="AA140" s="22"/>
      <c r="AB140" s="23"/>
      <c r="AC140" s="22"/>
      <c r="AD140" s="22"/>
      <c r="AE140" s="23"/>
      <c r="AF140" s="22"/>
      <c r="AG140" s="22"/>
      <c r="AH140" s="23"/>
    </row>
    <row r="142" spans="2:34" x14ac:dyDescent="0.3">
      <c r="B142" s="131" t="s">
        <v>184</v>
      </c>
      <c r="C142" s="132"/>
      <c r="D142" s="132"/>
      <c r="E142" s="132"/>
      <c r="F142" s="132"/>
      <c r="G142" s="132"/>
      <c r="H142" s="132"/>
      <c r="I142" s="133"/>
      <c r="K142" s="4"/>
      <c r="L142" s="16"/>
      <c r="M142" s="18"/>
      <c r="N142" s="16"/>
      <c r="O142" s="16"/>
      <c r="P142" s="92"/>
      <c r="Q142" s="16"/>
      <c r="R142" s="16"/>
      <c r="S142" s="18"/>
      <c r="T142" s="16"/>
      <c r="U142" s="16"/>
      <c r="V142" s="18"/>
      <c r="W142" s="16"/>
      <c r="X142" s="16"/>
      <c r="Y142" s="18"/>
      <c r="Z142" s="16"/>
      <c r="AA142" s="16"/>
      <c r="AB142" s="18"/>
      <c r="AC142" s="16"/>
      <c r="AD142" s="16"/>
      <c r="AE142" s="18"/>
      <c r="AF142" s="16"/>
      <c r="AG142" s="16"/>
      <c r="AH142" s="18"/>
    </row>
    <row r="143" spans="2:34" x14ac:dyDescent="0.3">
      <c r="B143" s="131" t="s">
        <v>185</v>
      </c>
      <c r="C143" s="132"/>
      <c r="D143" s="132"/>
      <c r="E143" s="132"/>
      <c r="F143" s="132"/>
      <c r="G143" s="132"/>
      <c r="H143" s="132"/>
      <c r="I143" s="133"/>
      <c r="K143" s="11"/>
      <c r="L143" s="70"/>
      <c r="M143" s="20"/>
      <c r="N143" s="70"/>
      <c r="O143" s="70"/>
      <c r="P143" s="20"/>
      <c r="Q143" s="95"/>
      <c r="R143" s="70"/>
      <c r="S143" s="20"/>
      <c r="T143" s="70"/>
      <c r="U143" s="70"/>
      <c r="V143" s="20"/>
      <c r="W143" s="70"/>
      <c r="X143" s="70"/>
      <c r="Y143" s="20"/>
      <c r="Z143" s="70"/>
      <c r="AA143" s="70"/>
      <c r="AB143" s="20"/>
      <c r="AC143" s="70"/>
      <c r="AD143" s="70"/>
      <c r="AE143" s="20"/>
      <c r="AF143" s="70"/>
      <c r="AG143" s="70"/>
      <c r="AH143" s="20"/>
    </row>
    <row r="144" spans="2:34" x14ac:dyDescent="0.3">
      <c r="B144" s="131" t="s">
        <v>186</v>
      </c>
      <c r="C144" s="132"/>
      <c r="D144" s="132"/>
      <c r="E144" s="132"/>
      <c r="F144" s="132"/>
      <c r="G144" s="132"/>
      <c r="H144" s="132"/>
      <c r="I144" s="133"/>
      <c r="K144" s="11"/>
      <c r="L144" s="70"/>
      <c r="M144" s="20"/>
      <c r="N144" s="70"/>
      <c r="O144" s="70"/>
      <c r="P144" s="20"/>
      <c r="Q144" s="70"/>
      <c r="R144" s="70"/>
      <c r="S144" s="20"/>
      <c r="T144" s="95"/>
      <c r="U144" s="70"/>
      <c r="V144" s="20"/>
      <c r="W144" s="70"/>
      <c r="X144" s="70"/>
      <c r="Y144" s="20"/>
      <c r="Z144" s="70"/>
      <c r="AA144" s="70"/>
      <c r="AB144" s="20"/>
      <c r="AC144" s="70"/>
      <c r="AD144" s="70"/>
      <c r="AE144" s="20"/>
      <c r="AF144" s="70"/>
      <c r="AG144" s="70"/>
      <c r="AH144" s="20"/>
    </row>
    <row r="145" spans="2:34" x14ac:dyDescent="0.3">
      <c r="B145" s="131" t="s">
        <v>187</v>
      </c>
      <c r="C145" s="132"/>
      <c r="D145" s="132"/>
      <c r="E145" s="132"/>
      <c r="F145" s="132"/>
      <c r="G145" s="132"/>
      <c r="H145" s="132"/>
      <c r="I145" s="133"/>
      <c r="K145" s="11"/>
      <c r="L145" s="70"/>
      <c r="M145" s="20"/>
      <c r="N145" s="70"/>
      <c r="O145" s="70"/>
      <c r="P145" s="20"/>
      <c r="Q145" s="95"/>
      <c r="R145" s="70"/>
      <c r="S145" s="20"/>
      <c r="T145" s="70"/>
      <c r="U145" s="70"/>
      <c r="V145" s="20"/>
      <c r="W145" s="70"/>
      <c r="X145" s="70"/>
      <c r="Y145" s="20"/>
      <c r="Z145" s="70"/>
      <c r="AA145" s="70"/>
      <c r="AB145" s="20"/>
      <c r="AC145" s="70"/>
      <c r="AD145" s="70"/>
      <c r="AE145" s="20"/>
      <c r="AF145" s="70"/>
      <c r="AG145" s="70"/>
      <c r="AH145" s="20"/>
    </row>
    <row r="146" spans="2:34" x14ac:dyDescent="0.3">
      <c r="B146" s="131" t="s">
        <v>188</v>
      </c>
      <c r="C146" s="132"/>
      <c r="D146" s="132"/>
      <c r="E146" s="132"/>
      <c r="F146" s="132"/>
      <c r="G146" s="132"/>
      <c r="H146" s="132"/>
      <c r="I146" s="133"/>
      <c r="K146" s="21"/>
      <c r="L146" s="22"/>
      <c r="M146" s="23"/>
      <c r="N146" s="22"/>
      <c r="O146" s="22"/>
      <c r="P146" s="23"/>
      <c r="Q146" s="22"/>
      <c r="R146" s="22"/>
      <c r="S146" s="23"/>
      <c r="T146" s="91"/>
      <c r="U146" s="22"/>
      <c r="V146" s="23"/>
      <c r="W146" s="22"/>
      <c r="X146" s="22"/>
      <c r="Y146" s="23"/>
      <c r="Z146" s="22"/>
      <c r="AA146" s="22"/>
      <c r="AB146" s="23"/>
      <c r="AC146" s="22"/>
      <c r="AD146" s="22"/>
      <c r="AE146" s="23"/>
      <c r="AF146" s="22"/>
      <c r="AG146" s="22"/>
      <c r="AH146" s="23"/>
    </row>
    <row r="148" spans="2:34" x14ac:dyDescent="0.3">
      <c r="B148" s="131" t="s">
        <v>189</v>
      </c>
      <c r="C148" s="132"/>
      <c r="D148" s="132"/>
      <c r="E148" s="132"/>
      <c r="F148" s="132"/>
      <c r="G148" s="132"/>
      <c r="H148" s="132"/>
      <c r="I148" s="133"/>
      <c r="K148" s="4"/>
      <c r="L148" s="16"/>
      <c r="M148" s="18"/>
      <c r="N148" s="16"/>
      <c r="O148" s="16"/>
      <c r="P148" s="18"/>
      <c r="Q148" s="16"/>
      <c r="R148" s="16"/>
      <c r="S148" s="18"/>
      <c r="T148" s="96"/>
      <c r="U148" s="16"/>
      <c r="V148" s="18"/>
      <c r="W148" s="16"/>
      <c r="X148" s="16"/>
      <c r="Y148" s="18"/>
      <c r="Z148" s="16"/>
      <c r="AA148" s="16"/>
      <c r="AB148" s="18"/>
      <c r="AC148" s="16"/>
      <c r="AD148" s="16"/>
      <c r="AE148" s="18"/>
      <c r="AF148" s="16"/>
      <c r="AG148" s="16"/>
      <c r="AH148" s="18"/>
    </row>
    <row r="149" spans="2:34" x14ac:dyDescent="0.3">
      <c r="B149" s="131" t="s">
        <v>190</v>
      </c>
      <c r="C149" s="132"/>
      <c r="D149" s="132"/>
      <c r="E149" s="132"/>
      <c r="F149" s="132"/>
      <c r="G149" s="132"/>
      <c r="H149" s="132"/>
      <c r="I149" s="133"/>
      <c r="K149" s="11"/>
      <c r="L149" s="70"/>
      <c r="M149" s="20"/>
      <c r="N149" s="70"/>
      <c r="O149" s="70"/>
      <c r="P149" s="20"/>
      <c r="Q149" s="70"/>
      <c r="R149" s="70"/>
      <c r="S149" s="20"/>
      <c r="T149" s="95"/>
      <c r="U149" s="70"/>
      <c r="V149" s="20"/>
      <c r="W149" s="70"/>
      <c r="X149" s="70"/>
      <c r="Y149" s="20"/>
      <c r="Z149" s="70"/>
      <c r="AA149" s="70"/>
      <c r="AB149" s="20"/>
      <c r="AC149" s="70"/>
      <c r="AD149" s="70"/>
      <c r="AE149" s="20"/>
      <c r="AF149" s="70"/>
      <c r="AG149" s="70"/>
      <c r="AH149" s="20"/>
    </row>
    <row r="150" spans="2:34" x14ac:dyDescent="0.3">
      <c r="B150" s="131" t="s">
        <v>191</v>
      </c>
      <c r="C150" s="132"/>
      <c r="D150" s="132"/>
      <c r="E150" s="132"/>
      <c r="F150" s="132"/>
      <c r="G150" s="132"/>
      <c r="H150" s="132"/>
      <c r="I150" s="133"/>
      <c r="K150" s="11"/>
      <c r="L150" s="70"/>
      <c r="M150" s="20"/>
      <c r="N150" s="70"/>
      <c r="O150" s="70"/>
      <c r="P150" s="20"/>
      <c r="Q150" s="70"/>
      <c r="R150" s="70"/>
      <c r="S150" s="20"/>
      <c r="T150" s="70"/>
      <c r="U150" s="70"/>
      <c r="V150" s="20"/>
      <c r="W150" s="70"/>
      <c r="X150" s="70"/>
      <c r="Y150" s="20"/>
      <c r="Z150" s="70"/>
      <c r="AA150" s="70"/>
      <c r="AB150" s="20"/>
      <c r="AC150" s="70"/>
      <c r="AD150" s="95"/>
      <c r="AE150" s="20"/>
      <c r="AF150" s="70"/>
      <c r="AG150" s="70"/>
      <c r="AH150" s="20"/>
    </row>
    <row r="151" spans="2:34" x14ac:dyDescent="0.3">
      <c r="B151" s="131" t="s">
        <v>192</v>
      </c>
      <c r="C151" s="132"/>
      <c r="D151" s="132"/>
      <c r="E151" s="132"/>
      <c r="F151" s="132"/>
      <c r="G151" s="132"/>
      <c r="H151" s="132"/>
      <c r="I151" s="133"/>
      <c r="K151" s="11"/>
      <c r="L151" s="70"/>
      <c r="M151" s="20"/>
      <c r="N151" s="70"/>
      <c r="O151" s="70"/>
      <c r="P151" s="20"/>
      <c r="Q151" s="70"/>
      <c r="R151" s="70"/>
      <c r="S151" s="20"/>
      <c r="T151" s="70"/>
      <c r="U151" s="70"/>
      <c r="V151" s="20"/>
      <c r="W151" s="70"/>
      <c r="X151" s="70"/>
      <c r="Y151" s="90"/>
      <c r="Z151" s="70"/>
      <c r="AA151" s="70"/>
      <c r="AB151" s="20"/>
      <c r="AC151" s="70"/>
      <c r="AD151" s="70"/>
      <c r="AE151" s="20"/>
      <c r="AF151" s="70"/>
      <c r="AG151" s="70"/>
      <c r="AH151" s="20"/>
    </row>
    <row r="152" spans="2:34" x14ac:dyDescent="0.3">
      <c r="B152" s="131" t="s">
        <v>193</v>
      </c>
      <c r="C152" s="132"/>
      <c r="D152" s="132"/>
      <c r="E152" s="132"/>
      <c r="F152" s="132"/>
      <c r="G152" s="132"/>
      <c r="H152" s="132"/>
      <c r="I152" s="133"/>
      <c r="K152" s="21"/>
      <c r="L152" s="22"/>
      <c r="M152" s="23"/>
      <c r="N152" s="22"/>
      <c r="O152" s="22"/>
      <c r="P152" s="23"/>
      <c r="Q152" s="22"/>
      <c r="R152" s="22"/>
      <c r="S152" s="23"/>
      <c r="T152" s="22"/>
      <c r="U152" s="22"/>
      <c r="V152" s="23"/>
      <c r="W152" s="22"/>
      <c r="X152" s="22"/>
      <c r="Y152" s="23"/>
      <c r="Z152" s="22"/>
      <c r="AA152" s="22"/>
      <c r="AB152" s="23"/>
      <c r="AC152" s="22"/>
      <c r="AD152" s="91"/>
      <c r="AE152" s="23"/>
      <c r="AF152" s="22"/>
      <c r="AG152" s="22"/>
      <c r="AH152" s="23"/>
    </row>
    <row r="154" spans="2:34" x14ac:dyDescent="0.3">
      <c r="B154" s="131" t="s">
        <v>194</v>
      </c>
      <c r="C154" s="132"/>
      <c r="D154" s="132"/>
      <c r="E154" s="132"/>
      <c r="F154" s="132"/>
      <c r="G154" s="132"/>
      <c r="H154" s="132"/>
      <c r="I154" s="133"/>
      <c r="K154" s="4"/>
      <c r="L154" s="16"/>
      <c r="M154" s="18"/>
      <c r="N154" s="16"/>
      <c r="O154" s="16"/>
      <c r="P154" s="18"/>
      <c r="Q154" s="16"/>
      <c r="R154" s="16"/>
      <c r="S154" s="18"/>
      <c r="T154" s="16"/>
      <c r="U154" s="16"/>
      <c r="V154" s="92"/>
      <c r="W154" s="16"/>
      <c r="X154" s="16"/>
      <c r="Y154" s="18"/>
      <c r="Z154" s="16"/>
      <c r="AA154" s="16"/>
      <c r="AB154" s="18"/>
      <c r="AC154" s="16"/>
      <c r="AD154" s="16"/>
      <c r="AE154" s="18"/>
      <c r="AF154" s="16"/>
      <c r="AG154" s="16"/>
      <c r="AH154" s="18"/>
    </row>
    <row r="155" spans="2:34" x14ac:dyDescent="0.3">
      <c r="B155" s="131" t="s">
        <v>195</v>
      </c>
      <c r="C155" s="132"/>
      <c r="D155" s="132"/>
      <c r="E155" s="132"/>
      <c r="F155" s="132"/>
      <c r="G155" s="132"/>
      <c r="H155" s="132"/>
      <c r="I155" s="133"/>
      <c r="K155" s="11"/>
      <c r="L155" s="70"/>
      <c r="M155" s="20"/>
      <c r="N155" s="70"/>
      <c r="O155" s="70"/>
      <c r="P155" s="20"/>
      <c r="Q155" s="70"/>
      <c r="R155" s="70"/>
      <c r="S155" s="20"/>
      <c r="T155" s="70"/>
      <c r="U155" s="70"/>
      <c r="V155" s="20"/>
      <c r="W155" s="95"/>
      <c r="X155" s="95"/>
      <c r="Y155" s="90"/>
      <c r="Z155" s="95"/>
      <c r="AA155" s="95"/>
      <c r="AB155" s="90"/>
      <c r="AC155" s="95"/>
      <c r="AD155" s="95"/>
      <c r="AE155" s="90"/>
      <c r="AF155" s="95"/>
      <c r="AG155" s="95"/>
      <c r="AH155" s="20"/>
    </row>
    <row r="156" spans="2:34" x14ac:dyDescent="0.3">
      <c r="B156" s="131" t="s">
        <v>196</v>
      </c>
      <c r="C156" s="132"/>
      <c r="D156" s="132"/>
      <c r="E156" s="132"/>
      <c r="F156" s="132"/>
      <c r="G156" s="132"/>
      <c r="H156" s="132"/>
      <c r="I156" s="133"/>
      <c r="K156" s="11"/>
      <c r="L156" s="70"/>
      <c r="M156" s="20"/>
      <c r="N156" s="70"/>
      <c r="O156" s="70"/>
      <c r="P156" s="20"/>
      <c r="Q156" s="70"/>
      <c r="R156" s="70"/>
      <c r="S156" s="20"/>
      <c r="T156" s="70"/>
      <c r="U156" s="70"/>
      <c r="V156" s="20"/>
      <c r="W156" s="95"/>
      <c r="X156" s="95"/>
      <c r="Y156" s="90"/>
      <c r="Z156" s="95"/>
      <c r="AA156" s="95"/>
      <c r="AB156" s="90"/>
      <c r="AC156" s="95"/>
      <c r="AD156" s="95"/>
      <c r="AE156" s="90"/>
      <c r="AF156" s="95"/>
      <c r="AG156" s="95"/>
      <c r="AH156" s="20"/>
    </row>
    <row r="157" spans="2:34" x14ac:dyDescent="0.3">
      <c r="B157" s="131" t="s">
        <v>197</v>
      </c>
      <c r="C157" s="132"/>
      <c r="D157" s="132"/>
      <c r="E157" s="132"/>
      <c r="F157" s="132"/>
      <c r="G157" s="132"/>
      <c r="H157" s="132"/>
      <c r="I157" s="133"/>
      <c r="K157" s="11"/>
      <c r="L157" s="70"/>
      <c r="M157" s="20"/>
      <c r="N157" s="70"/>
      <c r="O157" s="70"/>
      <c r="P157" s="20"/>
      <c r="Q157" s="70"/>
      <c r="R157" s="70"/>
      <c r="S157" s="20"/>
      <c r="T157" s="70"/>
      <c r="U157" s="70"/>
      <c r="V157" s="20"/>
      <c r="W157" s="95"/>
      <c r="X157" s="70"/>
      <c r="Y157" s="20"/>
      <c r="Z157" s="70"/>
      <c r="AA157" s="70"/>
      <c r="AB157" s="20"/>
      <c r="AC157" s="70"/>
      <c r="AD157" s="70"/>
      <c r="AE157" s="20"/>
      <c r="AF157" s="70"/>
      <c r="AG157" s="70"/>
      <c r="AH157" s="20"/>
    </row>
    <row r="158" spans="2:34" x14ac:dyDescent="0.3">
      <c r="B158" s="131" t="s">
        <v>198</v>
      </c>
      <c r="C158" s="132"/>
      <c r="D158" s="132"/>
      <c r="E158" s="132"/>
      <c r="F158" s="132"/>
      <c r="G158" s="132"/>
      <c r="H158" s="132"/>
      <c r="I158" s="133"/>
      <c r="K158" s="11"/>
      <c r="L158" s="70"/>
      <c r="M158" s="20"/>
      <c r="N158" s="70"/>
      <c r="O158" s="70"/>
      <c r="P158" s="20"/>
      <c r="Q158" s="70"/>
      <c r="R158" s="70"/>
      <c r="S158" s="20"/>
      <c r="T158" s="70"/>
      <c r="U158" s="70"/>
      <c r="V158" s="20"/>
      <c r="W158" s="70"/>
      <c r="X158" s="70"/>
      <c r="Y158" s="20"/>
      <c r="Z158" s="70"/>
      <c r="AA158" s="70"/>
      <c r="AB158" s="20"/>
      <c r="AC158" s="70"/>
      <c r="AD158" s="70"/>
      <c r="AE158" s="20"/>
      <c r="AF158" s="70"/>
      <c r="AG158" s="70"/>
      <c r="AH158" s="90"/>
    </row>
    <row r="159" spans="2:34" x14ac:dyDescent="0.3">
      <c r="B159" s="131" t="s">
        <v>199</v>
      </c>
      <c r="C159" s="132"/>
      <c r="D159" s="132"/>
      <c r="E159" s="132"/>
      <c r="F159" s="132"/>
      <c r="G159" s="132"/>
      <c r="H159" s="132"/>
      <c r="I159" s="133"/>
      <c r="K159" s="11"/>
      <c r="L159" s="70"/>
      <c r="M159" s="20"/>
      <c r="N159" s="70"/>
      <c r="O159" s="70"/>
      <c r="P159" s="20"/>
      <c r="Q159" s="70"/>
      <c r="R159" s="70"/>
      <c r="S159" s="20"/>
      <c r="T159" s="70"/>
      <c r="U159" s="70"/>
      <c r="V159" s="20"/>
      <c r="W159" s="70"/>
      <c r="X159" s="70"/>
      <c r="Y159" s="20"/>
      <c r="Z159" s="70"/>
      <c r="AA159" s="70"/>
      <c r="AB159" s="20"/>
      <c r="AC159" s="70"/>
      <c r="AD159" s="70"/>
      <c r="AE159" s="90"/>
      <c r="AF159" s="70"/>
      <c r="AG159" s="70"/>
      <c r="AH159" s="20"/>
    </row>
    <row r="160" spans="2:34" x14ac:dyDescent="0.3">
      <c r="B160" s="131" t="s">
        <v>200</v>
      </c>
      <c r="C160" s="132"/>
      <c r="D160" s="132"/>
      <c r="E160" s="132"/>
      <c r="F160" s="132"/>
      <c r="G160" s="132"/>
      <c r="H160" s="132"/>
      <c r="I160" s="133"/>
      <c r="K160" s="11"/>
      <c r="L160" s="70"/>
      <c r="M160" s="20"/>
      <c r="N160" s="70"/>
      <c r="O160" s="70"/>
      <c r="P160" s="20"/>
      <c r="Q160" s="70"/>
      <c r="R160" s="70"/>
      <c r="S160" s="20"/>
      <c r="T160" s="70"/>
      <c r="U160" s="70"/>
      <c r="V160" s="20"/>
      <c r="W160" s="70"/>
      <c r="X160" s="70"/>
      <c r="Y160" s="20"/>
      <c r="Z160" s="70"/>
      <c r="AA160" s="70"/>
      <c r="AB160" s="20"/>
      <c r="AC160" s="70"/>
      <c r="AD160" s="70"/>
      <c r="AE160" s="20"/>
      <c r="AF160" s="70"/>
      <c r="AG160" s="70"/>
      <c r="AH160" s="90"/>
    </row>
    <row r="161" spans="2:34" x14ac:dyDescent="0.3">
      <c r="B161" s="131" t="s">
        <v>201</v>
      </c>
      <c r="C161" s="132"/>
      <c r="D161" s="132"/>
      <c r="E161" s="132"/>
      <c r="F161" s="132"/>
      <c r="G161" s="132"/>
      <c r="H161" s="132"/>
      <c r="I161" s="133"/>
      <c r="K161" s="21"/>
      <c r="L161" s="22"/>
      <c r="M161" s="23"/>
      <c r="N161" s="22"/>
      <c r="O161" s="22"/>
      <c r="P161" s="23"/>
      <c r="Q161" s="22"/>
      <c r="R161" s="22"/>
      <c r="S161" s="23"/>
      <c r="T161" s="22"/>
      <c r="U161" s="22"/>
      <c r="V161" s="23"/>
      <c r="W161" s="22"/>
      <c r="X161" s="22"/>
      <c r="Y161" s="23"/>
      <c r="Z161" s="22"/>
      <c r="AA161" s="22"/>
      <c r="AB161" s="23"/>
      <c r="AC161" s="22"/>
      <c r="AD161" s="22"/>
      <c r="AE161" s="23"/>
      <c r="AF161" s="22"/>
      <c r="AG161" s="91"/>
      <c r="AH161" s="23"/>
    </row>
    <row r="163" spans="2:34" x14ac:dyDescent="0.3">
      <c r="B163" s="131" t="s">
        <v>202</v>
      </c>
      <c r="C163" s="132"/>
      <c r="D163" s="132"/>
      <c r="E163" s="132"/>
      <c r="F163" s="132"/>
      <c r="G163" s="132"/>
      <c r="H163" s="132"/>
      <c r="I163" s="133"/>
      <c r="K163" s="4"/>
      <c r="L163" s="16"/>
      <c r="M163" s="18"/>
      <c r="N163" s="16"/>
      <c r="O163" s="16"/>
      <c r="P163" s="18"/>
      <c r="Q163" s="16"/>
      <c r="R163" s="16"/>
      <c r="S163" s="18"/>
      <c r="T163" s="16"/>
      <c r="U163" s="16"/>
      <c r="V163" s="18"/>
      <c r="W163" s="16"/>
      <c r="X163" s="16"/>
      <c r="Y163" s="18"/>
      <c r="Z163" s="16"/>
      <c r="AA163" s="16"/>
      <c r="AB163" s="18"/>
      <c r="AC163" s="16"/>
      <c r="AD163" s="96"/>
      <c r="AE163" s="18"/>
      <c r="AF163" s="16"/>
      <c r="AG163" s="16"/>
      <c r="AH163" s="18"/>
    </row>
    <row r="164" spans="2:34" x14ac:dyDescent="0.3">
      <c r="B164" s="131" t="s">
        <v>203</v>
      </c>
      <c r="C164" s="132"/>
      <c r="D164" s="132"/>
      <c r="E164" s="132"/>
      <c r="F164" s="132"/>
      <c r="G164" s="132"/>
      <c r="H164" s="132"/>
      <c r="I164" s="133"/>
      <c r="K164" s="11"/>
      <c r="L164" s="70"/>
      <c r="M164" s="20"/>
      <c r="N164" s="70"/>
      <c r="O164" s="70"/>
      <c r="P164" s="20"/>
      <c r="Q164" s="70"/>
      <c r="R164" s="70"/>
      <c r="S164" s="20"/>
      <c r="T164" s="70"/>
      <c r="U164" s="70"/>
      <c r="V164" s="20"/>
      <c r="W164" s="70"/>
      <c r="X164" s="70"/>
      <c r="Y164" s="20"/>
      <c r="Z164" s="70"/>
      <c r="AA164" s="70"/>
      <c r="AB164" s="20"/>
      <c r="AC164" s="70"/>
      <c r="AD164" s="70"/>
      <c r="AE164" s="20"/>
      <c r="AF164" s="70"/>
      <c r="AG164" s="95"/>
      <c r="AH164" s="20"/>
    </row>
    <row r="165" spans="2:34" x14ac:dyDescent="0.3">
      <c r="B165" s="131" t="s">
        <v>204</v>
      </c>
      <c r="C165" s="132"/>
      <c r="D165" s="132"/>
      <c r="E165" s="132"/>
      <c r="F165" s="132"/>
      <c r="G165" s="132"/>
      <c r="H165" s="132"/>
      <c r="I165" s="133"/>
      <c r="K165" s="11"/>
      <c r="L165" s="70"/>
      <c r="M165" s="20"/>
      <c r="N165" s="70"/>
      <c r="O165" s="70"/>
      <c r="P165" s="20"/>
      <c r="Q165" s="70"/>
      <c r="R165" s="70"/>
      <c r="S165" s="20"/>
      <c r="T165" s="70"/>
      <c r="U165" s="70"/>
      <c r="V165" s="20"/>
      <c r="W165" s="70"/>
      <c r="X165" s="70"/>
      <c r="Y165" s="20"/>
      <c r="Z165" s="70"/>
      <c r="AA165" s="70"/>
      <c r="AB165" s="20"/>
      <c r="AC165" s="70"/>
      <c r="AD165" s="70"/>
      <c r="AE165" s="20"/>
      <c r="AF165" s="70"/>
      <c r="AG165" s="95"/>
      <c r="AH165" s="20"/>
    </row>
    <row r="166" spans="2:34" x14ac:dyDescent="0.3">
      <c r="B166" s="131" t="s">
        <v>205</v>
      </c>
      <c r="C166" s="132"/>
      <c r="D166" s="132"/>
      <c r="E166" s="132"/>
      <c r="F166" s="132"/>
      <c r="G166" s="132"/>
      <c r="H166" s="132"/>
      <c r="I166" s="133"/>
      <c r="K166" s="11"/>
      <c r="L166" s="70"/>
      <c r="M166" s="20"/>
      <c r="N166" s="70"/>
      <c r="O166" s="70"/>
      <c r="P166" s="20"/>
      <c r="Q166" s="70"/>
      <c r="R166" s="70"/>
      <c r="S166" s="20"/>
      <c r="T166" s="70"/>
      <c r="U166" s="70"/>
      <c r="V166" s="20"/>
      <c r="W166" s="70"/>
      <c r="X166" s="70"/>
      <c r="Y166" s="20"/>
      <c r="Z166" s="70"/>
      <c r="AA166" s="70"/>
      <c r="AB166" s="20"/>
      <c r="AC166" s="70"/>
      <c r="AD166" s="70"/>
      <c r="AE166" s="20"/>
      <c r="AF166" s="70"/>
      <c r="AG166" s="70"/>
      <c r="AH166" s="90"/>
    </row>
    <row r="167" spans="2:34" x14ac:dyDescent="0.3">
      <c r="B167" s="131" t="s">
        <v>206</v>
      </c>
      <c r="C167" s="132"/>
      <c r="D167" s="132"/>
      <c r="E167" s="132"/>
      <c r="F167" s="132"/>
      <c r="G167" s="132"/>
      <c r="H167" s="132"/>
      <c r="I167" s="133"/>
      <c r="K167" s="11"/>
      <c r="L167" s="70"/>
      <c r="M167" s="20"/>
      <c r="N167" s="70"/>
      <c r="O167" s="70"/>
      <c r="P167" s="20"/>
      <c r="Q167" s="70"/>
      <c r="R167" s="70"/>
      <c r="S167" s="20"/>
      <c r="T167" s="70"/>
      <c r="U167" s="70"/>
      <c r="V167" s="20"/>
      <c r="W167" s="70"/>
      <c r="X167" s="70"/>
      <c r="Y167" s="20"/>
      <c r="Z167" s="70"/>
      <c r="AA167" s="70"/>
      <c r="AB167" s="20"/>
      <c r="AC167" s="70"/>
      <c r="AD167" s="95"/>
      <c r="AE167" s="20"/>
      <c r="AF167" s="70"/>
      <c r="AG167" s="70"/>
      <c r="AH167" s="20"/>
    </row>
    <row r="168" spans="2:34" x14ac:dyDescent="0.3">
      <c r="B168" s="131" t="s">
        <v>207</v>
      </c>
      <c r="C168" s="132"/>
      <c r="D168" s="132"/>
      <c r="E168" s="132"/>
      <c r="F168" s="132"/>
      <c r="G168" s="132"/>
      <c r="H168" s="132"/>
      <c r="I168" s="133"/>
      <c r="K168" s="21"/>
      <c r="L168" s="22"/>
      <c r="M168" s="23"/>
      <c r="N168" s="22"/>
      <c r="O168" s="22"/>
      <c r="P168" s="23"/>
      <c r="Q168" s="22"/>
      <c r="R168" s="22"/>
      <c r="S168" s="23"/>
      <c r="T168" s="22"/>
      <c r="U168" s="22"/>
      <c r="V168" s="23"/>
      <c r="W168" s="22"/>
      <c r="X168" s="22"/>
      <c r="Y168" s="23"/>
      <c r="Z168" s="22"/>
      <c r="AA168" s="22"/>
      <c r="AB168" s="23"/>
      <c r="AC168" s="22"/>
      <c r="AD168" s="22"/>
      <c r="AE168" s="23"/>
      <c r="AF168" s="22"/>
      <c r="AG168" s="22"/>
      <c r="AH168" s="85"/>
    </row>
    <row r="170" spans="2:34" x14ac:dyDescent="0.3">
      <c r="B170" s="131" t="s">
        <v>208</v>
      </c>
      <c r="C170" s="132"/>
      <c r="D170" s="132"/>
      <c r="E170" s="132"/>
      <c r="F170" s="132"/>
      <c r="G170" s="132"/>
      <c r="H170" s="132"/>
      <c r="I170" s="133"/>
      <c r="K170" s="4"/>
      <c r="L170" s="16"/>
      <c r="M170" s="92"/>
      <c r="N170" s="16"/>
      <c r="O170" s="16"/>
      <c r="P170" s="18"/>
      <c r="Q170" s="16"/>
      <c r="R170" s="16"/>
      <c r="S170" s="18"/>
      <c r="T170" s="16"/>
      <c r="U170" s="16"/>
      <c r="V170" s="18"/>
      <c r="W170" s="16"/>
      <c r="X170" s="16"/>
      <c r="Y170" s="18"/>
      <c r="Z170" s="16"/>
      <c r="AA170" s="16"/>
      <c r="AB170" s="18"/>
      <c r="AC170" s="16"/>
      <c r="AD170" s="16"/>
      <c r="AE170" s="18"/>
      <c r="AF170" s="16"/>
      <c r="AG170" s="16"/>
      <c r="AH170" s="18"/>
    </row>
    <row r="171" spans="2:34" x14ac:dyDescent="0.3">
      <c r="B171" s="131" t="s">
        <v>209</v>
      </c>
      <c r="C171" s="132"/>
      <c r="D171" s="132"/>
      <c r="E171" s="132"/>
      <c r="F171" s="132"/>
      <c r="G171" s="132"/>
      <c r="H171" s="132"/>
      <c r="I171" s="133"/>
      <c r="K171" s="11"/>
      <c r="L171" s="70"/>
      <c r="M171" s="90"/>
      <c r="N171" s="70"/>
      <c r="O171" s="70"/>
      <c r="P171" s="20"/>
      <c r="Q171" s="70"/>
      <c r="R171" s="70"/>
      <c r="S171" s="20"/>
      <c r="T171" s="70"/>
      <c r="U171" s="70"/>
      <c r="V171" s="20"/>
      <c r="W171" s="70"/>
      <c r="X171" s="70"/>
      <c r="Y171" s="20"/>
      <c r="Z171" s="70"/>
      <c r="AA171" s="70"/>
      <c r="AB171" s="20"/>
      <c r="AC171" s="70"/>
      <c r="AD171" s="70"/>
      <c r="AE171" s="20"/>
      <c r="AF171" s="70"/>
      <c r="AG171" s="70"/>
      <c r="AH171" s="20"/>
    </row>
    <row r="172" spans="2:34" x14ac:dyDescent="0.3">
      <c r="B172" s="131" t="s">
        <v>210</v>
      </c>
      <c r="C172" s="132"/>
      <c r="D172" s="132"/>
      <c r="E172" s="132"/>
      <c r="F172" s="132"/>
      <c r="G172" s="132"/>
      <c r="H172" s="132"/>
      <c r="I172" s="133"/>
      <c r="K172" s="11"/>
      <c r="L172" s="70"/>
      <c r="M172" s="90"/>
      <c r="N172" s="70"/>
      <c r="O172" s="70"/>
      <c r="P172" s="20"/>
      <c r="Q172" s="70"/>
      <c r="R172" s="70"/>
      <c r="S172" s="20"/>
      <c r="T172" s="70"/>
      <c r="U172" s="70"/>
      <c r="V172" s="20"/>
      <c r="W172" s="70"/>
      <c r="X172" s="70"/>
      <c r="Y172" s="20"/>
      <c r="Z172" s="70"/>
      <c r="AA172" s="70"/>
      <c r="AB172" s="20"/>
      <c r="AC172" s="70"/>
      <c r="AD172" s="70"/>
      <c r="AE172" s="20"/>
      <c r="AF172" s="70"/>
      <c r="AG172" s="70"/>
      <c r="AH172" s="20"/>
    </row>
    <row r="173" spans="2:34" x14ac:dyDescent="0.3">
      <c r="B173" s="131" t="s">
        <v>211</v>
      </c>
      <c r="C173" s="132"/>
      <c r="D173" s="132"/>
      <c r="E173" s="132"/>
      <c r="F173" s="132"/>
      <c r="G173" s="132"/>
      <c r="H173" s="132"/>
      <c r="I173" s="133"/>
      <c r="K173" s="11"/>
      <c r="L173" s="70"/>
      <c r="M173" s="90"/>
      <c r="N173" s="95"/>
      <c r="O173" s="95"/>
      <c r="P173" s="90"/>
      <c r="Q173" s="95"/>
      <c r="R173" s="95"/>
      <c r="S173" s="90"/>
      <c r="T173" s="95"/>
      <c r="U173" s="95"/>
      <c r="V173" s="90"/>
      <c r="W173" s="95"/>
      <c r="X173" s="95"/>
      <c r="Y173" s="90"/>
      <c r="Z173" s="95"/>
      <c r="AA173" s="95"/>
      <c r="AB173" s="90"/>
      <c r="AC173" s="95"/>
      <c r="AD173" s="95"/>
      <c r="AE173" s="90"/>
      <c r="AF173" s="95"/>
      <c r="AG173" s="95"/>
      <c r="AH173" s="90"/>
    </row>
    <row r="174" spans="2:34" x14ac:dyDescent="0.3">
      <c r="B174" s="131" t="s">
        <v>212</v>
      </c>
      <c r="C174" s="132"/>
      <c r="D174" s="132"/>
      <c r="E174" s="132"/>
      <c r="F174" s="132"/>
      <c r="G174" s="132"/>
      <c r="H174" s="132"/>
      <c r="I174" s="133"/>
      <c r="K174" s="21"/>
      <c r="L174" s="22"/>
      <c r="M174" s="85"/>
      <c r="N174" s="22"/>
      <c r="O174" s="22"/>
      <c r="P174" s="23"/>
      <c r="Q174" s="22"/>
      <c r="R174" s="22"/>
      <c r="S174" s="23"/>
      <c r="T174" s="22"/>
      <c r="U174" s="22"/>
      <c r="V174" s="23"/>
      <c r="W174" s="22"/>
      <c r="X174" s="22"/>
      <c r="Y174" s="23"/>
      <c r="Z174" s="22"/>
      <c r="AA174" s="22"/>
      <c r="AB174" s="23"/>
      <c r="AC174" s="22"/>
      <c r="AD174" s="22"/>
      <c r="AE174" s="23"/>
      <c r="AF174" s="22"/>
      <c r="AG174" s="22"/>
      <c r="AH174" s="23"/>
    </row>
  </sheetData>
  <mergeCells count="132">
    <mergeCell ref="B174:I174"/>
    <mergeCell ref="B103:I103"/>
    <mergeCell ref="B145:I145"/>
    <mergeCell ref="B151:I151"/>
    <mergeCell ref="B158:I158"/>
    <mergeCell ref="B159:I159"/>
    <mergeCell ref="B160:I160"/>
    <mergeCell ref="B117:I117"/>
    <mergeCell ref="B168:I168"/>
    <mergeCell ref="B170:I170"/>
    <mergeCell ref="B171:I171"/>
    <mergeCell ref="B172:I172"/>
    <mergeCell ref="B173:I173"/>
    <mergeCell ref="B163:I163"/>
    <mergeCell ref="B164:I164"/>
    <mergeCell ref="B165:I165"/>
    <mergeCell ref="B166:I166"/>
    <mergeCell ref="B167:I167"/>
    <mergeCell ref="B154:I154"/>
    <mergeCell ref="B155:I155"/>
    <mergeCell ref="B156:I156"/>
    <mergeCell ref="B157:I157"/>
    <mergeCell ref="B161:I161"/>
    <mergeCell ref="B146:I146"/>
    <mergeCell ref="B148:I148"/>
    <mergeCell ref="B149:I149"/>
    <mergeCell ref="B150:I150"/>
    <mergeCell ref="B152:I152"/>
    <mergeCell ref="B139:I139"/>
    <mergeCell ref="B140:I140"/>
    <mergeCell ref="B142:I142"/>
    <mergeCell ref="B143:I143"/>
    <mergeCell ref="B144:I144"/>
    <mergeCell ref="B69:I69"/>
    <mergeCell ref="B70:I70"/>
    <mergeCell ref="B134:I134"/>
    <mergeCell ref="B135:I135"/>
    <mergeCell ref="B136:I136"/>
    <mergeCell ref="B137:I137"/>
    <mergeCell ref="B138:I138"/>
    <mergeCell ref="B128:I128"/>
    <mergeCell ref="B129:I129"/>
    <mergeCell ref="B130:I130"/>
    <mergeCell ref="B131:I131"/>
    <mergeCell ref="B133:I133"/>
    <mergeCell ref="B60:I60"/>
    <mergeCell ref="B62:I62"/>
    <mergeCell ref="B121:I121"/>
    <mergeCell ref="B123:I123"/>
    <mergeCell ref="B124:I124"/>
    <mergeCell ref="B125:I125"/>
    <mergeCell ref="B126:I126"/>
    <mergeCell ref="B89:I89"/>
    <mergeCell ref="B91:I91"/>
    <mergeCell ref="B61:I61"/>
    <mergeCell ref="B77:I77"/>
    <mergeCell ref="B83:I83"/>
    <mergeCell ref="B84:I84"/>
    <mergeCell ref="B90:I90"/>
    <mergeCell ref="B81:I81"/>
    <mergeCell ref="B82:I82"/>
    <mergeCell ref="B85:I85"/>
    <mergeCell ref="B87:I87"/>
    <mergeCell ref="B88:I88"/>
    <mergeCell ref="B74:I74"/>
    <mergeCell ref="B75:I75"/>
    <mergeCell ref="B76:I76"/>
    <mergeCell ref="B78:I78"/>
    <mergeCell ref="B80:I80"/>
    <mergeCell ref="B14:C14"/>
    <mergeCell ref="D14:G14"/>
    <mergeCell ref="B16:C16"/>
    <mergeCell ref="D16:G16"/>
    <mergeCell ref="D17:G17"/>
    <mergeCell ref="B31:I31"/>
    <mergeCell ref="B32:I32"/>
    <mergeCell ref="B47:I47"/>
    <mergeCell ref="B21:H21"/>
    <mergeCell ref="B34:I34"/>
    <mergeCell ref="B35:I35"/>
    <mergeCell ref="B36:I36"/>
    <mergeCell ref="B23:I23"/>
    <mergeCell ref="B24:I24"/>
    <mergeCell ref="B25:I25"/>
    <mergeCell ref="B28:I28"/>
    <mergeCell ref="B30:I30"/>
    <mergeCell ref="B26:I26"/>
    <mergeCell ref="B27:I27"/>
    <mergeCell ref="B37:I37"/>
    <mergeCell ref="B38:I38"/>
    <mergeCell ref="B39:I39"/>
    <mergeCell ref="B45:I45"/>
    <mergeCell ref="B46:I46"/>
    <mergeCell ref="B48:I48"/>
    <mergeCell ref="B96:H96"/>
    <mergeCell ref="B40:I40"/>
    <mergeCell ref="B42:I42"/>
    <mergeCell ref="B43:I43"/>
    <mergeCell ref="D18:G18"/>
    <mergeCell ref="B50:I50"/>
    <mergeCell ref="B51:I51"/>
    <mergeCell ref="B52:I52"/>
    <mergeCell ref="B57:I57"/>
    <mergeCell ref="B53:I53"/>
    <mergeCell ref="B55:I55"/>
    <mergeCell ref="B56:I56"/>
    <mergeCell ref="B71:I71"/>
    <mergeCell ref="B72:I72"/>
    <mergeCell ref="B64:I64"/>
    <mergeCell ref="B65:I65"/>
    <mergeCell ref="B66:I66"/>
    <mergeCell ref="B67:I67"/>
    <mergeCell ref="B58:I58"/>
    <mergeCell ref="B59:I59"/>
    <mergeCell ref="B120:I120"/>
    <mergeCell ref="B98:I98"/>
    <mergeCell ref="B99:I99"/>
    <mergeCell ref="B100:I100"/>
    <mergeCell ref="B101:I101"/>
    <mergeCell ref="B102:I102"/>
    <mergeCell ref="B104:I104"/>
    <mergeCell ref="B113:I113"/>
    <mergeCell ref="B114:I114"/>
    <mergeCell ref="B115:I115"/>
    <mergeCell ref="B118:I118"/>
    <mergeCell ref="B116:I116"/>
    <mergeCell ref="B112:I112"/>
    <mergeCell ref="B111:I111"/>
    <mergeCell ref="B110:I110"/>
    <mergeCell ref="B107:I107"/>
    <mergeCell ref="B108:I108"/>
    <mergeCell ref="B106:I10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45E2ABDA6714382740C9CFA0B7B01" ma:contentTypeVersion="2" ma:contentTypeDescription="Create a new document." ma:contentTypeScope="" ma:versionID="fdf0b7e38e7a1c5cfd014b15fb431b3f">
  <xsd:schema xmlns:xsd="http://www.w3.org/2001/XMLSchema" xmlns:xs="http://www.w3.org/2001/XMLSchema" xmlns:p="http://schemas.microsoft.com/office/2006/metadata/properties" xmlns:ns2="b6bf3990-80f4-498c-8dd3-75c7b92eff4f" targetNamespace="http://schemas.microsoft.com/office/2006/metadata/properties" ma:root="true" ma:fieldsID="3f29a82e7c3133f9623720223e295fab" ns2:_="">
    <xsd:import namespace="b6bf3990-80f4-498c-8dd3-75c7b92eff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f3990-80f4-498c-8dd3-75c7b92ef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A0E9DD-652F-4712-B7BA-1B99086BE1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2C0CCA-804C-4C0B-8D6A-3770B632A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bf3990-80f4-498c-8dd3-75c7b92eff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38932-03FA-4C09-B6D5-42C5D8A341D3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b6bf3990-80f4-498c-8dd3-75c7b92eff4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Буџет</vt:lpstr>
      <vt:lpstr>Примери трошкова</vt:lpstr>
      <vt:lpstr>Гантограм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</dc:creator>
  <cp:keywords/>
  <dc:description/>
  <cp:lastModifiedBy>Nastasija</cp:lastModifiedBy>
  <cp:revision/>
  <dcterms:created xsi:type="dcterms:W3CDTF">2022-01-17T13:39:22Z</dcterms:created>
  <dcterms:modified xsi:type="dcterms:W3CDTF">2022-06-21T16:14:48Z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0x010100BB545E2ABDA6714382740C9CFA0B7B01</vt:lpwstr>
  </property>
</Properties>
</file>