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y\Documents\Natalia Minnigalimova\Education\Data Scientist\Аэропорты\Датасеты\"/>
    </mc:Choice>
  </mc:AlternateContent>
  <xr:revisionPtr revIDLastSave="0" documentId="8_{D51272EE-096E-46F4-8C2A-F8C0D27FCF4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Query result" sheetId="1" r:id="rId1"/>
    <sheet name="Лист2" sheetId="3" r:id="rId2"/>
    <sheet name="Лист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3" l="1"/>
  <c r="A6" i="3"/>
  <c r="A7" i="3" s="1"/>
  <c r="A8" i="3" s="1"/>
  <c r="A9" i="3" s="1"/>
  <c r="A10" i="3" s="1"/>
  <c r="A11" i="3" s="1"/>
  <c r="A4" i="3"/>
  <c r="I4" i="2"/>
  <c r="F5" i="2"/>
  <c r="F6" i="2"/>
  <c r="F4" i="2"/>
  <c r="T3" i="1"/>
  <c r="V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S42" i="1"/>
  <c r="S99" i="1"/>
  <c r="S59" i="1"/>
  <c r="S75" i="1"/>
  <c r="S60" i="1"/>
  <c r="S4" i="1"/>
  <c r="S100" i="1"/>
  <c r="S93" i="1"/>
  <c r="S94" i="1"/>
  <c r="S53" i="1"/>
  <c r="S106" i="1"/>
  <c r="S118" i="1"/>
  <c r="S111" i="1"/>
  <c r="S101" i="1"/>
  <c r="S49" i="1"/>
  <c r="S21" i="1"/>
  <c r="S22" i="1"/>
  <c r="S82" i="1"/>
  <c r="S110" i="1"/>
  <c r="S23" i="1"/>
  <c r="S73" i="1"/>
  <c r="S44" i="1"/>
  <c r="S61" i="1"/>
  <c r="S34" i="1"/>
  <c r="S89" i="1"/>
  <c r="S83" i="1"/>
  <c r="S46" i="1"/>
  <c r="S114" i="1"/>
  <c r="S54" i="1"/>
  <c r="S47" i="1"/>
  <c r="S102" i="1"/>
  <c r="S98" i="1"/>
  <c r="S121" i="1"/>
  <c r="S122" i="1"/>
  <c r="S123" i="1"/>
  <c r="S124" i="1"/>
  <c r="S125" i="1"/>
  <c r="S126" i="1"/>
  <c r="S127" i="1"/>
  <c r="S128" i="1"/>
  <c r="S129" i="1"/>
  <c r="S35" i="1"/>
  <c r="S24" i="1"/>
  <c r="S5" i="1"/>
  <c r="S6" i="1"/>
  <c r="S90" i="1"/>
  <c r="S39" i="1"/>
  <c r="S103" i="1"/>
  <c r="S40" i="1"/>
  <c r="S48" i="1"/>
  <c r="S120" i="1"/>
  <c r="S84" i="1"/>
  <c r="S25" i="1"/>
  <c r="S26" i="1"/>
  <c r="S62" i="1"/>
  <c r="S27" i="1"/>
  <c r="S63" i="1"/>
  <c r="S36" i="1"/>
  <c r="S28" i="1"/>
  <c r="S95" i="1"/>
  <c r="S37" i="1"/>
  <c r="S64" i="1"/>
  <c r="S38" i="1"/>
  <c r="S57" i="1"/>
  <c r="S41" i="1"/>
  <c r="S50" i="1"/>
  <c r="S7" i="1"/>
  <c r="S8" i="1"/>
  <c r="S9" i="1"/>
  <c r="S78" i="1"/>
  <c r="S58" i="1"/>
  <c r="S29" i="1"/>
  <c r="S55" i="1"/>
  <c r="S10" i="1"/>
  <c r="S30" i="1"/>
  <c r="S119" i="1"/>
  <c r="S11" i="1"/>
  <c r="S31" i="1"/>
  <c r="S107" i="1"/>
  <c r="S12" i="1"/>
  <c r="S69" i="1"/>
  <c r="S13" i="1"/>
  <c r="S104" i="1"/>
  <c r="S65" i="1"/>
  <c r="S14" i="1"/>
  <c r="S66" i="1"/>
  <c r="S15" i="1"/>
  <c r="S16" i="1"/>
  <c r="S17" i="1"/>
  <c r="S108" i="1"/>
  <c r="S105" i="1"/>
  <c r="S18" i="1"/>
  <c r="S32" i="1"/>
  <c r="S112" i="1"/>
  <c r="S19" i="1"/>
  <c r="S85" i="1"/>
  <c r="S91" i="1"/>
  <c r="S51" i="1"/>
  <c r="S20" i="1"/>
  <c r="S33" i="1"/>
  <c r="S86" i="1"/>
  <c r="S117" i="1"/>
  <c r="S96" i="1"/>
  <c r="S43" i="1"/>
  <c r="S67" i="1"/>
  <c r="S70" i="1"/>
  <c r="S87" i="1"/>
  <c r="S71" i="1"/>
  <c r="S52" i="1"/>
  <c r="S80" i="1"/>
  <c r="S81" i="1"/>
  <c r="S115" i="1"/>
  <c r="S56" i="1"/>
  <c r="S109" i="1"/>
  <c r="S113" i="1"/>
  <c r="S97" i="1"/>
  <c r="S77" i="1"/>
  <c r="S74" i="1"/>
  <c r="S3" i="1"/>
  <c r="S45" i="1"/>
  <c r="S116" i="1"/>
  <c r="S68" i="1"/>
  <c r="S92" i="1"/>
  <c r="S72" i="1"/>
  <c r="S88" i="1"/>
  <c r="S79" i="1"/>
  <c r="S76" i="1"/>
  <c r="M86" i="1"/>
  <c r="M117" i="1"/>
  <c r="M96" i="1"/>
  <c r="M43" i="1"/>
  <c r="M67" i="1"/>
  <c r="M70" i="1"/>
  <c r="M87" i="1"/>
  <c r="M71" i="1"/>
  <c r="Q71" i="1" s="1"/>
  <c r="R71" i="1" s="1"/>
  <c r="M52" i="1"/>
  <c r="Q52" i="1" s="1"/>
  <c r="R52" i="1" s="1"/>
  <c r="M80" i="1"/>
  <c r="Q80" i="1" s="1"/>
  <c r="R80" i="1" s="1"/>
  <c r="M81" i="1"/>
  <c r="Q81" i="1" s="1"/>
  <c r="R81" i="1" s="1"/>
  <c r="M115" i="1"/>
  <c r="M56" i="1"/>
  <c r="Q56" i="1" s="1"/>
  <c r="R56" i="1" s="1"/>
  <c r="M109" i="1"/>
  <c r="M113" i="1"/>
  <c r="Q113" i="1" s="1"/>
  <c r="R113" i="1" s="1"/>
  <c r="M97" i="1"/>
  <c r="Q97" i="1" s="1"/>
  <c r="R97" i="1" s="1"/>
  <c r="M77" i="1"/>
  <c r="Q77" i="1" s="1"/>
  <c r="R77" i="1" s="1"/>
  <c r="M74" i="1"/>
  <c r="M3" i="1"/>
  <c r="Q3" i="1" s="1"/>
  <c r="R3" i="1" s="1"/>
  <c r="U3" i="1" s="1"/>
  <c r="M45" i="1"/>
  <c r="M116" i="1"/>
  <c r="M68" i="1"/>
  <c r="Q68" i="1" s="1"/>
  <c r="R68" i="1" s="1"/>
  <c r="M92" i="1"/>
  <c r="Q92" i="1" s="1"/>
  <c r="R92" i="1" s="1"/>
  <c r="M72" i="1"/>
  <c r="Q72" i="1" s="1"/>
  <c r="R72" i="1" s="1"/>
  <c r="M88" i="1"/>
  <c r="M79" i="1"/>
  <c r="Q79" i="1" s="1"/>
  <c r="R79" i="1" s="1"/>
  <c r="M42" i="1"/>
  <c r="Q42" i="1" s="1"/>
  <c r="R42" i="1" s="1"/>
  <c r="M99" i="1"/>
  <c r="M59" i="1"/>
  <c r="Q59" i="1" s="1"/>
  <c r="R59" i="1" s="1"/>
  <c r="M75" i="1"/>
  <c r="Q75" i="1" s="1"/>
  <c r="R75" i="1" s="1"/>
  <c r="M60" i="1"/>
  <c r="Q60" i="1" s="1"/>
  <c r="R60" i="1" s="1"/>
  <c r="M4" i="1"/>
  <c r="Q4" i="1" s="1"/>
  <c r="R4" i="1" s="1"/>
  <c r="M100" i="1"/>
  <c r="Q100" i="1" s="1"/>
  <c r="R100" i="1" s="1"/>
  <c r="M93" i="1"/>
  <c r="Q93" i="1" s="1"/>
  <c r="R93" i="1" s="1"/>
  <c r="M94" i="1"/>
  <c r="Q94" i="1" s="1"/>
  <c r="R94" i="1" s="1"/>
  <c r="M53" i="1"/>
  <c r="M106" i="1"/>
  <c r="M118" i="1"/>
  <c r="Q118" i="1" s="1"/>
  <c r="R118" i="1" s="1"/>
  <c r="M111" i="1"/>
  <c r="Q111" i="1" s="1"/>
  <c r="R111" i="1" s="1"/>
  <c r="M101" i="1"/>
  <c r="Q101" i="1" s="1"/>
  <c r="R101" i="1" s="1"/>
  <c r="M49" i="1"/>
  <c r="Q49" i="1" s="1"/>
  <c r="R49" i="1" s="1"/>
  <c r="M21" i="1"/>
  <c r="Q21" i="1" s="1"/>
  <c r="R21" i="1" s="1"/>
  <c r="M22" i="1"/>
  <c r="Q22" i="1" s="1"/>
  <c r="R22" i="1" s="1"/>
  <c r="M82" i="1"/>
  <c r="M110" i="1"/>
  <c r="M23" i="1"/>
  <c r="Q23" i="1" s="1"/>
  <c r="R23" i="1" s="1"/>
  <c r="M73" i="1"/>
  <c r="Q73" i="1" s="1"/>
  <c r="R73" i="1" s="1"/>
  <c r="M44" i="1"/>
  <c r="Q44" i="1" s="1"/>
  <c r="R44" i="1" s="1"/>
  <c r="M61" i="1"/>
  <c r="Q61" i="1" s="1"/>
  <c r="R61" i="1" s="1"/>
  <c r="M34" i="1"/>
  <c r="Q34" i="1" s="1"/>
  <c r="R34" i="1" s="1"/>
  <c r="M89" i="1"/>
  <c r="Q89" i="1" s="1"/>
  <c r="R89" i="1" s="1"/>
  <c r="M83" i="1"/>
  <c r="M46" i="1"/>
  <c r="M114" i="1"/>
  <c r="Q114" i="1" s="1"/>
  <c r="R114" i="1" s="1"/>
  <c r="M54" i="1"/>
  <c r="Q54" i="1" s="1"/>
  <c r="R54" i="1" s="1"/>
  <c r="M47" i="1"/>
  <c r="Q47" i="1" s="1"/>
  <c r="R47" i="1" s="1"/>
  <c r="M102" i="1"/>
  <c r="Q102" i="1" s="1"/>
  <c r="R102" i="1" s="1"/>
  <c r="M98" i="1"/>
  <c r="Q98" i="1" s="1"/>
  <c r="R98" i="1" s="1"/>
  <c r="M121" i="1"/>
  <c r="Q121" i="1" s="1"/>
  <c r="R121" i="1" s="1"/>
  <c r="M122" i="1"/>
  <c r="M123" i="1"/>
  <c r="Q123" i="1" s="1"/>
  <c r="R123" i="1" s="1"/>
  <c r="M124" i="1"/>
  <c r="M125" i="1"/>
  <c r="Q125" i="1" s="1"/>
  <c r="R125" i="1" s="1"/>
  <c r="M126" i="1"/>
  <c r="Q126" i="1" s="1"/>
  <c r="R126" i="1" s="1"/>
  <c r="M127" i="1"/>
  <c r="Q127" i="1" s="1"/>
  <c r="R127" i="1" s="1"/>
  <c r="M128" i="1"/>
  <c r="Q128" i="1" s="1"/>
  <c r="R128" i="1" s="1"/>
  <c r="M129" i="1"/>
  <c r="Q129" i="1" s="1"/>
  <c r="R129" i="1" s="1"/>
  <c r="M35" i="1"/>
  <c r="M24" i="1"/>
  <c r="Q24" i="1" s="1"/>
  <c r="R24" i="1" s="1"/>
  <c r="M5" i="1"/>
  <c r="Q5" i="1" s="1"/>
  <c r="R5" i="1" s="1"/>
  <c r="M6" i="1"/>
  <c r="Q6" i="1" s="1"/>
  <c r="R6" i="1" s="1"/>
  <c r="M90" i="1"/>
  <c r="Q90" i="1" s="1"/>
  <c r="R90" i="1" s="1"/>
  <c r="M39" i="1"/>
  <c r="M103" i="1"/>
  <c r="Q103" i="1" s="1"/>
  <c r="R103" i="1" s="1"/>
  <c r="M40" i="1"/>
  <c r="Q40" i="1" s="1"/>
  <c r="R40" i="1" s="1"/>
  <c r="M48" i="1"/>
  <c r="M120" i="1"/>
  <c r="M84" i="1"/>
  <c r="M25" i="1"/>
  <c r="Q25" i="1" s="1"/>
  <c r="R25" i="1" s="1"/>
  <c r="M26" i="1"/>
  <c r="Q26" i="1" s="1"/>
  <c r="R26" i="1" s="1"/>
  <c r="M62" i="1"/>
  <c r="Q62" i="1" s="1"/>
  <c r="R62" i="1" s="1"/>
  <c r="M27" i="1"/>
  <c r="Q27" i="1" s="1"/>
  <c r="R27" i="1" s="1"/>
  <c r="M63" i="1"/>
  <c r="Q63" i="1" s="1"/>
  <c r="R63" i="1" s="1"/>
  <c r="M36" i="1"/>
  <c r="M28" i="1"/>
  <c r="Q28" i="1" s="1"/>
  <c r="R28" i="1" s="1"/>
  <c r="M95" i="1"/>
  <c r="Q95" i="1" s="1"/>
  <c r="R95" i="1" s="1"/>
  <c r="M37" i="1"/>
  <c r="Q37" i="1" s="1"/>
  <c r="R37" i="1" s="1"/>
  <c r="M64" i="1"/>
  <c r="Q64" i="1" s="1"/>
  <c r="R64" i="1" s="1"/>
  <c r="M38" i="1"/>
  <c r="Q38" i="1" s="1"/>
  <c r="R38" i="1" s="1"/>
  <c r="M57" i="1"/>
  <c r="Q57" i="1" s="1"/>
  <c r="R57" i="1" s="1"/>
  <c r="M41" i="1"/>
  <c r="Q41" i="1" s="1"/>
  <c r="R41" i="1" s="1"/>
  <c r="M50" i="1"/>
  <c r="M7" i="1"/>
  <c r="Q7" i="1" s="1"/>
  <c r="R7" i="1" s="1"/>
  <c r="M8" i="1"/>
  <c r="Q8" i="1" s="1"/>
  <c r="R8" i="1" s="1"/>
  <c r="M9" i="1"/>
  <c r="Q9" i="1" s="1"/>
  <c r="R9" i="1" s="1"/>
  <c r="M78" i="1"/>
  <c r="Q78" i="1" s="1"/>
  <c r="R78" i="1" s="1"/>
  <c r="M58" i="1"/>
  <c r="Q58" i="1" s="1"/>
  <c r="R58" i="1" s="1"/>
  <c r="M29" i="1"/>
  <c r="Q29" i="1" s="1"/>
  <c r="R29" i="1" s="1"/>
  <c r="M55" i="1"/>
  <c r="Q55" i="1" s="1"/>
  <c r="R55" i="1" s="1"/>
  <c r="M10" i="1"/>
  <c r="M30" i="1"/>
  <c r="Q30" i="1" s="1"/>
  <c r="R30" i="1" s="1"/>
  <c r="M119" i="1"/>
  <c r="Q119" i="1" s="1"/>
  <c r="R119" i="1" s="1"/>
  <c r="M11" i="1"/>
  <c r="Q11" i="1" s="1"/>
  <c r="R11" i="1" s="1"/>
  <c r="M31" i="1"/>
  <c r="Q31" i="1" s="1"/>
  <c r="R31" i="1" s="1"/>
  <c r="M107" i="1"/>
  <c r="Q107" i="1" s="1"/>
  <c r="R107" i="1" s="1"/>
  <c r="M12" i="1"/>
  <c r="Q12" i="1" s="1"/>
  <c r="R12" i="1" s="1"/>
  <c r="M69" i="1"/>
  <c r="Q69" i="1" s="1"/>
  <c r="R69" i="1" s="1"/>
  <c r="M13" i="1"/>
  <c r="M104" i="1"/>
  <c r="Q104" i="1" s="1"/>
  <c r="R104" i="1" s="1"/>
  <c r="M65" i="1"/>
  <c r="M14" i="1"/>
  <c r="Q14" i="1" s="1"/>
  <c r="R14" i="1" s="1"/>
  <c r="M66" i="1"/>
  <c r="Q66" i="1" s="1"/>
  <c r="R66" i="1" s="1"/>
  <c r="M15" i="1"/>
  <c r="Q15" i="1" s="1"/>
  <c r="R15" i="1" s="1"/>
  <c r="M16" i="1"/>
  <c r="Q16" i="1" s="1"/>
  <c r="R16" i="1" s="1"/>
  <c r="M17" i="1"/>
  <c r="Q17" i="1" s="1"/>
  <c r="R17" i="1" s="1"/>
  <c r="M108" i="1"/>
  <c r="M105" i="1"/>
  <c r="Q105" i="1" s="1"/>
  <c r="R105" i="1" s="1"/>
  <c r="M18" i="1"/>
  <c r="Q18" i="1" s="1"/>
  <c r="R18" i="1" s="1"/>
  <c r="M32" i="1"/>
  <c r="Q32" i="1" s="1"/>
  <c r="R32" i="1" s="1"/>
  <c r="M112" i="1"/>
  <c r="M19" i="1"/>
  <c r="Q19" i="1" s="1"/>
  <c r="R19" i="1" s="1"/>
  <c r="M85" i="1"/>
  <c r="Q85" i="1" s="1"/>
  <c r="R85" i="1" s="1"/>
  <c r="M91" i="1"/>
  <c r="Q91" i="1" s="1"/>
  <c r="R91" i="1" s="1"/>
  <c r="M51" i="1"/>
  <c r="M20" i="1"/>
  <c r="M33" i="1"/>
  <c r="Q33" i="1" s="1"/>
  <c r="R33" i="1" s="1"/>
  <c r="M76" i="1"/>
  <c r="Q76" i="1" s="1"/>
  <c r="R76" i="1" s="1"/>
  <c r="Q65" i="1"/>
  <c r="R65" i="1" s="1"/>
  <c r="Q108" i="1"/>
  <c r="R108" i="1" s="1"/>
  <c r="Q112" i="1"/>
  <c r="R112" i="1" s="1"/>
  <c r="Q51" i="1"/>
  <c r="R51" i="1" s="1"/>
  <c r="Q20" i="1"/>
  <c r="R20" i="1" s="1"/>
  <c r="Q50" i="1"/>
  <c r="R50" i="1" s="1"/>
  <c r="Q10" i="1"/>
  <c r="R10" i="1" s="1"/>
  <c r="Q13" i="1"/>
  <c r="R13" i="1" s="1"/>
  <c r="Q39" i="1"/>
  <c r="R39" i="1" s="1"/>
  <c r="Q48" i="1"/>
  <c r="R48" i="1" s="1"/>
  <c r="Q120" i="1"/>
  <c r="R120" i="1" s="1"/>
  <c r="Q84" i="1"/>
  <c r="R84" i="1" s="1"/>
  <c r="Q36" i="1"/>
  <c r="R36" i="1" s="1"/>
  <c r="Q83" i="1"/>
  <c r="R83" i="1" s="1"/>
  <c r="Q46" i="1"/>
  <c r="R46" i="1" s="1"/>
  <c r="Q122" i="1"/>
  <c r="R122" i="1" s="1"/>
  <c r="Q124" i="1"/>
  <c r="R124" i="1" s="1"/>
  <c r="Q35" i="1"/>
  <c r="R35" i="1" s="1"/>
  <c r="Q53" i="1"/>
  <c r="R53" i="1" s="1"/>
  <c r="Q106" i="1"/>
  <c r="R106" i="1" s="1"/>
  <c r="Q82" i="1"/>
  <c r="R82" i="1" s="1"/>
  <c r="Q110" i="1"/>
  <c r="R110" i="1" s="1"/>
  <c r="Q86" i="1"/>
  <c r="R86" i="1" s="1"/>
  <c r="Q117" i="1"/>
  <c r="R117" i="1" s="1"/>
  <c r="Q96" i="1"/>
  <c r="R96" i="1" s="1"/>
  <c r="Q43" i="1"/>
  <c r="R43" i="1" s="1"/>
  <c r="Q67" i="1"/>
  <c r="R67" i="1" s="1"/>
  <c r="Q70" i="1"/>
  <c r="R70" i="1" s="1"/>
  <c r="Q87" i="1"/>
  <c r="R87" i="1" s="1"/>
  <c r="Q115" i="1"/>
  <c r="R115" i="1" s="1"/>
  <c r="Q109" i="1"/>
  <c r="R109" i="1" s="1"/>
  <c r="Q74" i="1"/>
  <c r="R74" i="1" s="1"/>
  <c r="Q45" i="1"/>
  <c r="R45" i="1" s="1"/>
  <c r="Q116" i="1"/>
  <c r="R116" i="1" s="1"/>
  <c r="Q88" i="1"/>
  <c r="R88" i="1" s="1"/>
  <c r="Q99" i="1"/>
  <c r="R99" i="1" s="1"/>
  <c r="W3" i="1" l="1"/>
</calcChain>
</file>

<file path=xl/sharedStrings.xml><?xml version="1.0" encoding="utf-8"?>
<sst xmlns="http://schemas.openxmlformats.org/spreadsheetml/2006/main" count="851" uniqueCount="45">
  <si>
    <t>flight_id</t>
  </si>
  <si>
    <t>departure_airport</t>
  </si>
  <si>
    <t>departure_city</t>
  </si>
  <si>
    <t>arrival_airport</t>
  </si>
  <si>
    <t>arrival_city</t>
  </si>
  <si>
    <t>model</t>
  </si>
  <si>
    <t>plan_duration_min</t>
  </si>
  <si>
    <t>act_duration_min</t>
  </si>
  <si>
    <t>month</t>
  </si>
  <si>
    <t>AAQ</t>
  </si>
  <si>
    <t>Anapa</t>
  </si>
  <si>
    <t>SVO</t>
  </si>
  <si>
    <t>Moscow</t>
  </si>
  <si>
    <t>Boeing 737-300</t>
  </si>
  <si>
    <t>NOZ</t>
  </si>
  <si>
    <t>Novokuznetsk</t>
  </si>
  <si>
    <t>EGO</t>
  </si>
  <si>
    <t>Belgorod</t>
  </si>
  <si>
    <t>Sukhoi Superjet-100</t>
  </si>
  <si>
    <t>ID рейса</t>
  </si>
  <si>
    <t>Аэропорт вылета</t>
  </si>
  <si>
    <t>Город вылета</t>
  </si>
  <si>
    <t>Аэропорт прилета</t>
  </si>
  <si>
    <t>Город прилета</t>
  </si>
  <si>
    <t>Модель</t>
  </si>
  <si>
    <t>Месяц</t>
  </si>
  <si>
    <t>Актуальная длительность полета (мин)</t>
  </si>
  <si>
    <t>Плановая длительность полета (мин)</t>
  </si>
  <si>
    <t>Расход топлива в полете (кг)</t>
  </si>
  <si>
    <t>Часовой расход топлива (кг)</t>
  </si>
  <si>
    <t>Сезонная стоимость топлива в аэропорту вылета (руб./т)</t>
  </si>
  <si>
    <t>Стоимость топлива в полете (руб./т)</t>
  </si>
  <si>
    <t>passenger_count</t>
  </si>
  <si>
    <t>total_sum</t>
  </si>
  <si>
    <t>Кол-во пассажиров</t>
  </si>
  <si>
    <t>Сумма бронирования</t>
  </si>
  <si>
    <t>Рентабельность</t>
  </si>
  <si>
    <t>% рентабельности</t>
  </si>
  <si>
    <t>seats_quant</t>
  </si>
  <si>
    <t>Кол-во мест в самолете</t>
  </si>
  <si>
    <t>% заполнения</t>
  </si>
  <si>
    <t>Корреляция</t>
  </si>
  <si>
    <t>Средний % рентабельности</t>
  </si>
  <si>
    <t>Средний % заполнения</t>
  </si>
  <si>
    <t>Средняя корреляция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</si>
</sst>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B3B3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top" wrapText="1"/>
    </xf>
    <xf numFmtId="9" fontId="0" fillId="0" borderId="0" xfId="0" applyNumberFormat="1"/>
    <xf numFmtId="3" fontId="0" fillId="0" borderId="0" xfId="0" applyNumberFormat="1"/>
    <xf numFmtId="2" fontId="0" fillId="0" borderId="0" xfId="0" applyNumberFormat="1"/>
    <xf numFmtId="0" fontId="0" fillId="2" borderId="0" xfId="0" applyFill="1"/>
    <xf numFmtId="3" fontId="0" fillId="2" borderId="0" xfId="0" applyNumberFormat="1" applyFill="1"/>
    <xf numFmtId="9" fontId="0" fillId="2" borderId="0" xfId="0" applyNumberFormat="1" applyFill="1"/>
    <xf numFmtId="2" fontId="0" fillId="2" borderId="0" xfId="0" applyNumberFormat="1" applyFill="1"/>
    <xf numFmtId="0" fontId="0" fillId="0" borderId="1" xfId="0" applyFill="1" applyBorder="1"/>
    <xf numFmtId="0" fontId="0" fillId="0" borderId="1" xfId="0" applyFill="1" applyBorder="1" applyAlignment="1">
      <alignment vertical="top" wrapText="1"/>
    </xf>
    <xf numFmtId="9" fontId="0" fillId="0" borderId="1" xfId="0" applyNumberFormat="1" applyFill="1" applyBorder="1"/>
    <xf numFmtId="2" fontId="0" fillId="0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Лист1!$G$4:$G$6</c:f>
              <c:numCache>
                <c:formatCode>0%</c:formatCode>
                <c:ptCount val="3"/>
                <c:pt idx="0">
                  <c:v>0.46</c:v>
                </c:pt>
                <c:pt idx="1">
                  <c:v>0.46</c:v>
                </c:pt>
                <c:pt idx="2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3-4AB6-A28F-770654CC2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Open Sans Extrabold" panose="020B0906030804020204" pitchFamily="34" charset="0"/>
                    <a:ea typeface="Open Sans Extrabold" panose="020B0906030804020204" pitchFamily="34" charset="0"/>
                    <a:cs typeface="Open Sans Extrabold" panose="020B0906030804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Лист1!$F$10:$H$10</c:f>
              <c:strCache>
                <c:ptCount val="3"/>
                <c:pt idx="0">
                  <c:v>Средний % рентабельности</c:v>
                </c:pt>
                <c:pt idx="1">
                  <c:v>Средний % заполнения</c:v>
                </c:pt>
                <c:pt idx="2">
                  <c:v>Средняя корреляция</c:v>
                </c:pt>
              </c:strCache>
            </c:strRef>
          </c:cat>
          <c:val>
            <c:numRef>
              <c:f>Лист1!$F$11:$H$11</c:f>
              <c:numCache>
                <c:formatCode>0%</c:formatCode>
                <c:ptCount val="3"/>
                <c:pt idx="0">
                  <c:v>0.98</c:v>
                </c:pt>
                <c:pt idx="1">
                  <c:v>0.9</c:v>
                </c:pt>
                <c:pt idx="2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8-4E49-ABCF-493AE2BB9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69520"/>
        <c:axId val="489377392"/>
      </c:barChart>
      <c:catAx>
        <c:axId val="48936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489377392"/>
        <c:crosses val="autoZero"/>
        <c:auto val="1"/>
        <c:lblAlgn val="ctr"/>
        <c:lblOffset val="100"/>
        <c:noMultiLvlLbl val="0"/>
      </c:catAx>
      <c:valAx>
        <c:axId val="4893773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8936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10</xdr:row>
      <xdr:rowOff>123825</xdr:rowOff>
    </xdr:from>
    <xdr:to>
      <xdr:col>18</xdr:col>
      <xdr:colOff>142875</xdr:colOff>
      <xdr:row>25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7C3055B-D071-41D6-961F-52B597D89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9</xdr:row>
      <xdr:rowOff>314325</xdr:rowOff>
    </xdr:from>
    <xdr:to>
      <xdr:col>15</xdr:col>
      <xdr:colOff>495300</xdr:colOff>
      <xdr:row>22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A4D2B9D-9A14-41D7-A373-DF4749D4F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9"/>
  <sheetViews>
    <sheetView tabSelected="1" zoomScale="50" zoomScaleNormal="50" workbookViewId="0">
      <pane xSplit="6" ySplit="2" topLeftCell="I3" activePane="bottomRight" state="frozen"/>
      <selection pane="topRight" activeCell="G1" sqref="G1"/>
      <selection pane="bottomLeft" activeCell="A3" sqref="A3"/>
      <selection pane="bottomRight" activeCell="K39" sqref="K39"/>
    </sheetView>
  </sheetViews>
  <sheetFormatPr defaultRowHeight="15" x14ac:dyDescent="0.25"/>
  <cols>
    <col min="1" max="1" width="12" customWidth="1"/>
    <col min="2" max="2" width="18" customWidth="1"/>
    <col min="3" max="3" width="14.140625" customWidth="1"/>
    <col min="4" max="4" width="18.28515625" customWidth="1"/>
    <col min="5" max="6" width="14.140625" customWidth="1"/>
    <col min="7" max="8" width="18.85546875" customWidth="1"/>
    <col min="9" max="9" width="11.7109375" customWidth="1"/>
    <col min="10" max="10" width="14.28515625" customWidth="1"/>
    <col min="11" max="11" width="11.5703125" customWidth="1"/>
    <col min="12" max="12" width="22.42578125" customWidth="1"/>
    <col min="13" max="13" width="20.28515625" customWidth="1"/>
    <col min="14" max="14" width="14.5703125" customWidth="1"/>
    <col min="15" max="15" width="12.85546875" customWidth="1"/>
    <col min="16" max="16" width="15.140625" customWidth="1"/>
    <col min="17" max="17" width="19.28515625" customWidth="1"/>
    <col min="18" max="18" width="16" customWidth="1"/>
    <col min="19" max="19" width="14.7109375" customWidth="1"/>
    <col min="20" max="20" width="13.42578125" customWidth="1"/>
    <col min="21" max="21" width="16.140625" customWidth="1"/>
    <col min="22" max="22" width="15.28515625" customWidth="1"/>
    <col min="23" max="23" width="13.425781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N1" t="s">
        <v>32</v>
      </c>
      <c r="O1" t="s">
        <v>38</v>
      </c>
      <c r="P1" t="s">
        <v>33</v>
      </c>
    </row>
    <row r="2" spans="1:23" s="1" customFormat="1" ht="45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27</v>
      </c>
      <c r="H2" s="1" t="s">
        <v>26</v>
      </c>
      <c r="I2" s="1" t="s">
        <v>25</v>
      </c>
      <c r="J2" s="1" t="s">
        <v>29</v>
      </c>
      <c r="K2" s="1" t="s">
        <v>28</v>
      </c>
      <c r="L2" s="1" t="s">
        <v>30</v>
      </c>
      <c r="M2" s="1" t="s">
        <v>31</v>
      </c>
      <c r="N2" s="1" t="s">
        <v>34</v>
      </c>
      <c r="O2" s="1" t="s">
        <v>39</v>
      </c>
      <c r="P2" s="1" t="s">
        <v>35</v>
      </c>
      <c r="Q2" s="1" t="s">
        <v>36</v>
      </c>
      <c r="R2" s="1" t="s">
        <v>37</v>
      </c>
      <c r="S2" s="1" t="s">
        <v>40</v>
      </c>
      <c r="T2" s="1" t="s">
        <v>41</v>
      </c>
      <c r="U2" s="1" t="s">
        <v>42</v>
      </c>
      <c r="V2" s="1" t="s">
        <v>43</v>
      </c>
      <c r="W2" s="1" t="s">
        <v>44</v>
      </c>
    </row>
    <row r="3" spans="1:23" x14ac:dyDescent="0.25">
      <c r="A3">
        <v>136119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>
        <v>100</v>
      </c>
      <c r="H3">
        <v>100</v>
      </c>
      <c r="I3">
        <v>1</v>
      </c>
      <c r="J3">
        <v>2600</v>
      </c>
      <c r="K3" s="3">
        <v>4333.3333333333303</v>
      </c>
      <c r="L3" s="3">
        <v>41435</v>
      </c>
      <c r="M3" s="3">
        <f>K3/1000*L3</f>
        <v>179551.66666666654</v>
      </c>
      <c r="N3" s="3">
        <v>130</v>
      </c>
      <c r="O3">
        <v>130</v>
      </c>
      <c r="P3" s="3">
        <v>7050200</v>
      </c>
      <c r="Q3" s="3">
        <f>P3-M3</f>
        <v>6870648.333333333</v>
      </c>
      <c r="R3" s="2">
        <f>Q3/P3</f>
        <v>0.97453240097207638</v>
      </c>
      <c r="S3" s="2">
        <f>N3/O3</f>
        <v>1</v>
      </c>
      <c r="T3" s="4">
        <f>S3/R3</f>
        <v>1.0261331475510924</v>
      </c>
      <c r="U3" s="2">
        <f>AVERAGE(R3:R120)</f>
        <v>0.97978410798537374</v>
      </c>
      <c r="V3" s="2">
        <f>AVERAGE(S3:S120)</f>
        <v>0.899950268148765</v>
      </c>
      <c r="W3" s="4">
        <f>AVERAGE(T3:T120)</f>
        <v>0.91817914586718929</v>
      </c>
    </row>
    <row r="4" spans="1:23" x14ac:dyDescent="0.25">
      <c r="A4">
        <v>136120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>
        <v>100</v>
      </c>
      <c r="H4">
        <v>100</v>
      </c>
      <c r="I4">
        <v>1</v>
      </c>
      <c r="J4">
        <v>2600</v>
      </c>
      <c r="K4" s="3">
        <v>4333.3333333333339</v>
      </c>
      <c r="L4" s="3">
        <v>41435</v>
      </c>
      <c r="M4" s="3">
        <f>K4/1000*L4</f>
        <v>179551.66666666669</v>
      </c>
      <c r="N4" s="3">
        <v>130</v>
      </c>
      <c r="O4">
        <v>130</v>
      </c>
      <c r="P4" s="3">
        <v>7289300</v>
      </c>
      <c r="Q4" s="3">
        <f>P4-M4</f>
        <v>7109748.333333333</v>
      </c>
      <c r="R4" s="2">
        <f>Q4/P4</f>
        <v>0.9753677765126052</v>
      </c>
      <c r="S4" s="2">
        <f>N4/O4</f>
        <v>1</v>
      </c>
      <c r="T4" s="4">
        <f t="shared" ref="T4:T67" si="0">S4/R4</f>
        <v>1.0252542928734703</v>
      </c>
    </row>
    <row r="5" spans="1:23" x14ac:dyDescent="0.25">
      <c r="A5">
        <v>136122</v>
      </c>
      <c r="B5" t="s">
        <v>9</v>
      </c>
      <c r="C5" t="s">
        <v>10</v>
      </c>
      <c r="D5" t="s">
        <v>16</v>
      </c>
      <c r="E5" t="s">
        <v>17</v>
      </c>
      <c r="F5" t="s">
        <v>18</v>
      </c>
      <c r="G5">
        <v>50</v>
      </c>
      <c r="H5">
        <v>50</v>
      </c>
      <c r="I5">
        <v>2</v>
      </c>
      <c r="J5">
        <v>1700</v>
      </c>
      <c r="K5" s="3">
        <v>1416.6666666666667</v>
      </c>
      <c r="L5" s="3">
        <v>39553</v>
      </c>
      <c r="M5" s="3">
        <f>K5/1000*L5</f>
        <v>56033.416666666672</v>
      </c>
      <c r="N5" s="3">
        <v>97</v>
      </c>
      <c r="O5">
        <v>97</v>
      </c>
      <c r="P5" s="3">
        <v>4959900</v>
      </c>
      <c r="Q5" s="3">
        <f>P5-M5</f>
        <v>4903866.583333333</v>
      </c>
      <c r="R5" s="2">
        <f>Q5/P5</f>
        <v>0.98870271242027719</v>
      </c>
      <c r="S5" s="2">
        <f>N5/O5</f>
        <v>1</v>
      </c>
      <c r="T5" s="4">
        <f t="shared" si="0"/>
        <v>1.0114263746197962</v>
      </c>
    </row>
    <row r="6" spans="1:23" x14ac:dyDescent="0.25">
      <c r="A6">
        <v>136130</v>
      </c>
      <c r="B6" t="s">
        <v>9</v>
      </c>
      <c r="C6" t="s">
        <v>10</v>
      </c>
      <c r="D6" t="s">
        <v>16</v>
      </c>
      <c r="E6" t="s">
        <v>17</v>
      </c>
      <c r="F6" t="s">
        <v>18</v>
      </c>
      <c r="G6">
        <v>50</v>
      </c>
      <c r="H6">
        <v>51</v>
      </c>
      <c r="I6">
        <v>2</v>
      </c>
      <c r="J6">
        <v>1700</v>
      </c>
      <c r="K6" s="3">
        <v>1445</v>
      </c>
      <c r="L6" s="3">
        <v>39553</v>
      </c>
      <c r="M6" s="3">
        <f>K6/1000*L6</f>
        <v>57154.084999999999</v>
      </c>
      <c r="N6" s="3">
        <v>97</v>
      </c>
      <c r="O6">
        <v>97</v>
      </c>
      <c r="P6" s="3">
        <v>5066800</v>
      </c>
      <c r="Q6" s="3">
        <f>P6-M6</f>
        <v>5009645.915</v>
      </c>
      <c r="R6" s="2">
        <f>Q6/P6</f>
        <v>0.98871988533196498</v>
      </c>
      <c r="S6" s="2">
        <f>N6/O6</f>
        <v>1</v>
      </c>
      <c r="T6" s="4">
        <f t="shared" si="0"/>
        <v>1.0114088073228624</v>
      </c>
    </row>
    <row r="7" spans="1:23" x14ac:dyDescent="0.25">
      <c r="A7">
        <v>136131</v>
      </c>
      <c r="B7" t="s">
        <v>9</v>
      </c>
      <c r="C7" t="s">
        <v>10</v>
      </c>
      <c r="D7" t="s">
        <v>16</v>
      </c>
      <c r="E7" t="s">
        <v>17</v>
      </c>
      <c r="F7" t="s">
        <v>18</v>
      </c>
      <c r="G7">
        <v>50</v>
      </c>
      <c r="H7">
        <v>50</v>
      </c>
      <c r="I7">
        <v>1</v>
      </c>
      <c r="J7">
        <v>1700</v>
      </c>
      <c r="K7" s="3">
        <v>1416.6666666666667</v>
      </c>
      <c r="L7" s="3">
        <v>41435</v>
      </c>
      <c r="M7" s="3">
        <f>K7/1000*L7</f>
        <v>58699.583333333336</v>
      </c>
      <c r="N7" s="3">
        <v>97</v>
      </c>
      <c r="O7">
        <v>97</v>
      </c>
      <c r="P7" s="3">
        <v>4803700</v>
      </c>
      <c r="Q7" s="3">
        <f>P7-M7</f>
        <v>4745000.416666667</v>
      </c>
      <c r="R7" s="2">
        <f>Q7/P7</f>
        <v>0.98778033946055477</v>
      </c>
      <c r="S7" s="2">
        <f>N7/O7</f>
        <v>1</v>
      </c>
      <c r="T7" s="4">
        <f t="shared" si="0"/>
        <v>1.0123708278564429</v>
      </c>
    </row>
    <row r="8" spans="1:23" x14ac:dyDescent="0.25">
      <c r="A8">
        <v>136132</v>
      </c>
      <c r="B8" t="s">
        <v>9</v>
      </c>
      <c r="C8" t="s">
        <v>10</v>
      </c>
      <c r="D8" t="s">
        <v>16</v>
      </c>
      <c r="E8" t="s">
        <v>17</v>
      </c>
      <c r="F8" t="s">
        <v>18</v>
      </c>
      <c r="G8">
        <v>50</v>
      </c>
      <c r="H8">
        <v>49</v>
      </c>
      <c r="I8">
        <v>1</v>
      </c>
      <c r="J8">
        <v>1700</v>
      </c>
      <c r="K8" s="3">
        <v>1388.3333333333333</v>
      </c>
      <c r="L8" s="3">
        <v>41435</v>
      </c>
      <c r="M8" s="3">
        <f>K8/1000*L8</f>
        <v>57525.59166666666</v>
      </c>
      <c r="N8" s="3">
        <v>97</v>
      </c>
      <c r="O8">
        <v>97</v>
      </c>
      <c r="P8" s="3">
        <v>5027900</v>
      </c>
      <c r="Q8" s="3">
        <f>P8-M8</f>
        <v>4970374.4083333332</v>
      </c>
      <c r="R8" s="2">
        <f>Q8/P8</f>
        <v>0.98855872398682021</v>
      </c>
      <c r="S8" s="2">
        <f>N8/O8</f>
        <v>1</v>
      </c>
      <c r="T8" s="4">
        <f t="shared" si="0"/>
        <v>1.0115736938388824</v>
      </c>
    </row>
    <row r="9" spans="1:23" x14ac:dyDescent="0.25">
      <c r="A9">
        <v>136135</v>
      </c>
      <c r="B9" t="s">
        <v>9</v>
      </c>
      <c r="C9" t="s">
        <v>10</v>
      </c>
      <c r="D9" t="s">
        <v>16</v>
      </c>
      <c r="E9" t="s">
        <v>17</v>
      </c>
      <c r="F9" t="s">
        <v>18</v>
      </c>
      <c r="G9">
        <v>50</v>
      </c>
      <c r="H9">
        <v>49</v>
      </c>
      <c r="I9">
        <v>1</v>
      </c>
      <c r="J9">
        <v>1700</v>
      </c>
      <c r="K9" s="3">
        <v>1388.3333333333333</v>
      </c>
      <c r="L9" s="3">
        <v>41435</v>
      </c>
      <c r="M9" s="3">
        <f>K9/1000*L9</f>
        <v>57525.59166666666</v>
      </c>
      <c r="N9" s="3">
        <v>97</v>
      </c>
      <c r="O9">
        <v>97</v>
      </c>
      <c r="P9" s="3">
        <v>4638600</v>
      </c>
      <c r="Q9" s="3">
        <f>P9-M9</f>
        <v>4581074.4083333332</v>
      </c>
      <c r="R9" s="2">
        <f>Q9/P9</f>
        <v>0.98759850134379623</v>
      </c>
      <c r="S9" s="2">
        <f>N9/O9</f>
        <v>1</v>
      </c>
      <c r="T9" s="4">
        <f t="shared" si="0"/>
        <v>1.0125572270910996</v>
      </c>
    </row>
    <row r="10" spans="1:23" x14ac:dyDescent="0.25">
      <c r="A10">
        <v>136146</v>
      </c>
      <c r="B10" t="s">
        <v>9</v>
      </c>
      <c r="C10" t="s">
        <v>10</v>
      </c>
      <c r="D10" t="s">
        <v>16</v>
      </c>
      <c r="E10" t="s">
        <v>17</v>
      </c>
      <c r="F10" t="s">
        <v>18</v>
      </c>
      <c r="G10">
        <v>50</v>
      </c>
      <c r="H10">
        <v>50</v>
      </c>
      <c r="I10">
        <v>1</v>
      </c>
      <c r="J10">
        <v>1700</v>
      </c>
      <c r="K10" s="3">
        <v>1416.6666666666667</v>
      </c>
      <c r="L10" s="3">
        <v>41435</v>
      </c>
      <c r="M10" s="3">
        <f>K10/1000*L10</f>
        <v>58699.583333333336</v>
      </c>
      <c r="N10" s="3">
        <v>97</v>
      </c>
      <c r="O10">
        <v>97</v>
      </c>
      <c r="P10" s="3">
        <v>5077900</v>
      </c>
      <c r="Q10" s="3">
        <f>P10-M10</f>
        <v>5019200.416666667</v>
      </c>
      <c r="R10" s="2">
        <f>Q10/P10</f>
        <v>0.98844018524718225</v>
      </c>
      <c r="S10" s="2">
        <f>N10/O10</f>
        <v>1</v>
      </c>
      <c r="T10" s="4">
        <f t="shared" si="0"/>
        <v>1.0116950068657184</v>
      </c>
    </row>
    <row r="11" spans="1:23" x14ac:dyDescent="0.25">
      <c r="A11">
        <v>136159</v>
      </c>
      <c r="B11" t="s">
        <v>9</v>
      </c>
      <c r="C11" t="s">
        <v>10</v>
      </c>
      <c r="D11" t="s">
        <v>16</v>
      </c>
      <c r="E11" t="s">
        <v>17</v>
      </c>
      <c r="F11" t="s">
        <v>18</v>
      </c>
      <c r="G11">
        <v>50</v>
      </c>
      <c r="H11">
        <v>51</v>
      </c>
      <c r="I11">
        <v>2</v>
      </c>
      <c r="J11">
        <v>1700</v>
      </c>
      <c r="K11" s="3">
        <v>1445</v>
      </c>
      <c r="L11" s="3">
        <v>39553</v>
      </c>
      <c r="M11" s="3">
        <f>K11/1000*L11</f>
        <v>57154.084999999999</v>
      </c>
      <c r="N11" s="3">
        <v>97</v>
      </c>
      <c r="O11">
        <v>97</v>
      </c>
      <c r="P11" s="3">
        <v>4983500</v>
      </c>
      <c r="Q11" s="3">
        <f>P11-M11</f>
        <v>4926345.915</v>
      </c>
      <c r="R11" s="2">
        <f>Q11/P11</f>
        <v>0.98853133641015356</v>
      </c>
      <c r="S11" s="2">
        <f>N11/O11</f>
        <v>1</v>
      </c>
      <c r="T11" s="4">
        <f t="shared" si="0"/>
        <v>1.0116017198114273</v>
      </c>
    </row>
    <row r="12" spans="1:23" x14ac:dyDescent="0.25">
      <c r="A12">
        <v>136164</v>
      </c>
      <c r="B12" t="s">
        <v>9</v>
      </c>
      <c r="C12" t="s">
        <v>10</v>
      </c>
      <c r="D12" t="s">
        <v>16</v>
      </c>
      <c r="E12" t="s">
        <v>17</v>
      </c>
      <c r="F12" t="s">
        <v>18</v>
      </c>
      <c r="G12">
        <v>50</v>
      </c>
      <c r="H12">
        <v>51</v>
      </c>
      <c r="I12">
        <v>2</v>
      </c>
      <c r="J12">
        <v>1700</v>
      </c>
      <c r="K12" s="3">
        <v>1445</v>
      </c>
      <c r="L12" s="3">
        <v>39553</v>
      </c>
      <c r="M12" s="3">
        <f>K12/1000*L12</f>
        <v>57154.084999999999</v>
      </c>
      <c r="N12" s="3">
        <v>97</v>
      </c>
      <c r="O12">
        <v>97</v>
      </c>
      <c r="P12" s="3">
        <v>4760200</v>
      </c>
      <c r="Q12" s="3">
        <f>P12-M12</f>
        <v>4703045.915</v>
      </c>
      <c r="R12" s="2">
        <f>Q12/P12</f>
        <v>0.9879933437670686</v>
      </c>
      <c r="S12" s="2">
        <f>N12/O12</f>
        <v>1</v>
      </c>
      <c r="T12" s="4">
        <f t="shared" si="0"/>
        <v>1.0121525679385166</v>
      </c>
    </row>
    <row r="13" spans="1:23" x14ac:dyDescent="0.25">
      <c r="A13">
        <v>136165</v>
      </c>
      <c r="B13" t="s">
        <v>9</v>
      </c>
      <c r="C13" t="s">
        <v>10</v>
      </c>
      <c r="D13" t="s">
        <v>16</v>
      </c>
      <c r="E13" t="s">
        <v>17</v>
      </c>
      <c r="F13" t="s">
        <v>18</v>
      </c>
      <c r="G13">
        <v>50</v>
      </c>
      <c r="H13">
        <v>51</v>
      </c>
      <c r="I13">
        <v>2</v>
      </c>
      <c r="J13">
        <v>1700</v>
      </c>
      <c r="K13" s="3">
        <v>1445</v>
      </c>
      <c r="L13" s="3">
        <v>39553</v>
      </c>
      <c r="M13" s="3">
        <f>K13/1000*L13</f>
        <v>57154.084999999999</v>
      </c>
      <c r="N13" s="3">
        <v>97</v>
      </c>
      <c r="O13">
        <v>97</v>
      </c>
      <c r="P13" s="3">
        <v>4897500</v>
      </c>
      <c r="Q13" s="3">
        <f>P13-M13</f>
        <v>4840345.915</v>
      </c>
      <c r="R13" s="2">
        <f>Q13/P13</f>
        <v>0.98832994691168963</v>
      </c>
      <c r="S13" s="2">
        <f>N13/O13</f>
        <v>1</v>
      </c>
      <c r="T13" s="4">
        <f t="shared" si="0"/>
        <v>1.0118078513403106</v>
      </c>
    </row>
    <row r="14" spans="1:23" x14ac:dyDescent="0.25">
      <c r="A14">
        <v>136172</v>
      </c>
      <c r="B14" t="s">
        <v>9</v>
      </c>
      <c r="C14" t="s">
        <v>10</v>
      </c>
      <c r="D14" t="s">
        <v>16</v>
      </c>
      <c r="E14" t="s">
        <v>17</v>
      </c>
      <c r="F14" t="s">
        <v>18</v>
      </c>
      <c r="G14">
        <v>50</v>
      </c>
      <c r="H14">
        <v>50</v>
      </c>
      <c r="I14">
        <v>2</v>
      </c>
      <c r="J14">
        <v>1700</v>
      </c>
      <c r="K14" s="3">
        <v>1416.6666666666667</v>
      </c>
      <c r="L14" s="3">
        <v>39553</v>
      </c>
      <c r="M14" s="3">
        <f>K14/1000*L14</f>
        <v>56033.416666666672</v>
      </c>
      <c r="N14" s="3">
        <v>97</v>
      </c>
      <c r="O14">
        <v>97</v>
      </c>
      <c r="P14" s="3">
        <v>5385600</v>
      </c>
      <c r="Q14" s="3">
        <f>P14-M14</f>
        <v>5329566.583333333</v>
      </c>
      <c r="R14" s="2">
        <f>Q14/P14</f>
        <v>0.98959569654882151</v>
      </c>
      <c r="S14" s="2">
        <f>N14/O14</f>
        <v>1</v>
      </c>
      <c r="T14" s="4">
        <f t="shared" si="0"/>
        <v>1.0105136910836043</v>
      </c>
    </row>
    <row r="15" spans="1:23" x14ac:dyDescent="0.25">
      <c r="A15">
        <v>136178</v>
      </c>
      <c r="B15" t="s">
        <v>9</v>
      </c>
      <c r="C15" t="s">
        <v>10</v>
      </c>
      <c r="D15" t="s">
        <v>16</v>
      </c>
      <c r="E15" t="s">
        <v>17</v>
      </c>
      <c r="F15" t="s">
        <v>18</v>
      </c>
      <c r="G15">
        <v>50</v>
      </c>
      <c r="H15">
        <v>50</v>
      </c>
      <c r="I15">
        <v>1</v>
      </c>
      <c r="J15">
        <v>1700</v>
      </c>
      <c r="K15" s="3">
        <v>1416.6666666666667</v>
      </c>
      <c r="L15" s="3">
        <v>41435</v>
      </c>
      <c r="M15" s="3">
        <f>K15/1000*L15</f>
        <v>58699.583333333336</v>
      </c>
      <c r="N15" s="3">
        <v>97</v>
      </c>
      <c r="O15">
        <v>97</v>
      </c>
      <c r="P15" s="3">
        <v>5008400</v>
      </c>
      <c r="Q15" s="3">
        <f>P15-M15</f>
        <v>4949700.416666667</v>
      </c>
      <c r="R15" s="2">
        <f>Q15/P15</f>
        <v>0.98827977331416561</v>
      </c>
      <c r="S15" s="2">
        <f>N15/O15</f>
        <v>1</v>
      </c>
      <c r="T15" s="4">
        <f t="shared" si="0"/>
        <v>1.011859219425822</v>
      </c>
    </row>
    <row r="16" spans="1:23" x14ac:dyDescent="0.25">
      <c r="A16">
        <v>136181</v>
      </c>
      <c r="B16" t="s">
        <v>9</v>
      </c>
      <c r="C16" t="s">
        <v>10</v>
      </c>
      <c r="D16" t="s">
        <v>16</v>
      </c>
      <c r="E16" t="s">
        <v>17</v>
      </c>
      <c r="F16" t="s">
        <v>18</v>
      </c>
      <c r="G16">
        <v>50</v>
      </c>
      <c r="H16">
        <v>50</v>
      </c>
      <c r="I16">
        <v>1</v>
      </c>
      <c r="J16">
        <v>1700</v>
      </c>
      <c r="K16" s="3">
        <v>1416.6666666666667</v>
      </c>
      <c r="L16" s="3">
        <v>41435</v>
      </c>
      <c r="M16" s="3">
        <f>K16/1000*L16</f>
        <v>58699.583333333336</v>
      </c>
      <c r="N16" s="3">
        <v>97</v>
      </c>
      <c r="O16">
        <v>97</v>
      </c>
      <c r="P16" s="3">
        <v>5040600</v>
      </c>
      <c r="Q16" s="3">
        <f>P16-M16</f>
        <v>4981900.416666667</v>
      </c>
      <c r="R16" s="2">
        <f>Q16/P16</f>
        <v>0.98835464362708148</v>
      </c>
      <c r="S16" s="2">
        <f>N16/O16</f>
        <v>1</v>
      </c>
      <c r="T16" s="4">
        <f t="shared" si="0"/>
        <v>1.0117825685830566</v>
      </c>
    </row>
    <row r="17" spans="1:20" x14ac:dyDescent="0.25">
      <c r="A17">
        <v>136185</v>
      </c>
      <c r="B17" t="s">
        <v>9</v>
      </c>
      <c r="C17" t="s">
        <v>10</v>
      </c>
      <c r="D17" t="s">
        <v>16</v>
      </c>
      <c r="E17" t="s">
        <v>17</v>
      </c>
      <c r="F17" t="s">
        <v>18</v>
      </c>
      <c r="G17">
        <v>50</v>
      </c>
      <c r="H17">
        <v>50</v>
      </c>
      <c r="I17">
        <v>2</v>
      </c>
      <c r="J17">
        <v>1700</v>
      </c>
      <c r="K17" s="3">
        <v>1416.6666666666667</v>
      </c>
      <c r="L17" s="3">
        <v>39553</v>
      </c>
      <c r="M17" s="3">
        <f>K17/1000*L17</f>
        <v>56033.416666666672</v>
      </c>
      <c r="N17" s="3">
        <v>97</v>
      </c>
      <c r="O17">
        <v>97</v>
      </c>
      <c r="P17" s="3">
        <v>4880400</v>
      </c>
      <c r="Q17" s="3">
        <f>P17-M17</f>
        <v>4824366.583333333</v>
      </c>
      <c r="R17" s="2">
        <f>Q17/P17</f>
        <v>0.98851868357784878</v>
      </c>
      <c r="S17" s="2">
        <f>N17/O17</f>
        <v>1</v>
      </c>
      <c r="T17" s="4">
        <f t="shared" si="0"/>
        <v>1.0116146681017659</v>
      </c>
    </row>
    <row r="18" spans="1:20" x14ac:dyDescent="0.25">
      <c r="A18">
        <v>136202</v>
      </c>
      <c r="B18" t="s">
        <v>9</v>
      </c>
      <c r="C18" t="s">
        <v>10</v>
      </c>
      <c r="D18" t="s">
        <v>16</v>
      </c>
      <c r="E18" t="s">
        <v>17</v>
      </c>
      <c r="F18" t="s">
        <v>18</v>
      </c>
      <c r="G18">
        <v>50</v>
      </c>
      <c r="H18">
        <v>51</v>
      </c>
      <c r="I18">
        <v>2</v>
      </c>
      <c r="J18">
        <v>1700</v>
      </c>
      <c r="K18" s="3">
        <v>1445</v>
      </c>
      <c r="L18" s="3">
        <v>39553</v>
      </c>
      <c r="M18" s="3">
        <f>K18/1000*L18</f>
        <v>57154.084999999999</v>
      </c>
      <c r="N18" s="3">
        <v>97</v>
      </c>
      <c r="O18">
        <v>97</v>
      </c>
      <c r="P18" s="3">
        <v>5120600</v>
      </c>
      <c r="Q18" s="3">
        <f>P18-M18</f>
        <v>5063445.915</v>
      </c>
      <c r="R18" s="2">
        <f>Q18/P18</f>
        <v>0.98883840077334684</v>
      </c>
      <c r="S18" s="2">
        <f>N18/O18</f>
        <v>1</v>
      </c>
      <c r="T18" s="4">
        <f t="shared" si="0"/>
        <v>1.0112875867461497</v>
      </c>
    </row>
    <row r="19" spans="1:20" x14ac:dyDescent="0.25">
      <c r="A19">
        <v>136204</v>
      </c>
      <c r="B19" t="s">
        <v>9</v>
      </c>
      <c r="C19" t="s">
        <v>10</v>
      </c>
      <c r="D19" t="s">
        <v>16</v>
      </c>
      <c r="E19" t="s">
        <v>17</v>
      </c>
      <c r="F19" t="s">
        <v>18</v>
      </c>
      <c r="G19">
        <v>50</v>
      </c>
      <c r="H19">
        <v>51</v>
      </c>
      <c r="I19">
        <v>1</v>
      </c>
      <c r="J19">
        <v>1700</v>
      </c>
      <c r="K19" s="3">
        <v>1445</v>
      </c>
      <c r="L19" s="3">
        <v>41435</v>
      </c>
      <c r="M19" s="3">
        <f>K19/1000*L19</f>
        <v>59873.575000000004</v>
      </c>
      <c r="N19" s="3">
        <v>97</v>
      </c>
      <c r="O19">
        <v>97</v>
      </c>
      <c r="P19" s="3">
        <v>5289500</v>
      </c>
      <c r="Q19" s="3">
        <f>P19-M19</f>
        <v>5229626.4249999998</v>
      </c>
      <c r="R19" s="2">
        <f>Q19/P19</f>
        <v>0.9886806739767463</v>
      </c>
      <c r="S19" s="2">
        <f>N19/O19</f>
        <v>1</v>
      </c>
      <c r="T19" s="4">
        <f t="shared" si="0"/>
        <v>1.0114489200822792</v>
      </c>
    </row>
    <row r="20" spans="1:20" x14ac:dyDescent="0.25">
      <c r="A20">
        <v>136209</v>
      </c>
      <c r="B20" t="s">
        <v>9</v>
      </c>
      <c r="C20" t="s">
        <v>10</v>
      </c>
      <c r="D20" t="s">
        <v>16</v>
      </c>
      <c r="E20" t="s">
        <v>17</v>
      </c>
      <c r="F20" t="s">
        <v>18</v>
      </c>
      <c r="G20">
        <v>50</v>
      </c>
      <c r="H20">
        <v>50</v>
      </c>
      <c r="I20">
        <v>2</v>
      </c>
      <c r="J20">
        <v>1700</v>
      </c>
      <c r="K20" s="3">
        <v>1416.6666666666667</v>
      </c>
      <c r="L20" s="3">
        <v>39553</v>
      </c>
      <c r="M20" s="3">
        <f>K20/1000*L20</f>
        <v>56033.416666666672</v>
      </c>
      <c r="N20" s="3">
        <v>97</v>
      </c>
      <c r="O20">
        <v>97</v>
      </c>
      <c r="P20" s="3">
        <v>4719200</v>
      </c>
      <c r="Q20" s="3">
        <f>P20-M20</f>
        <v>4663166.583333333</v>
      </c>
      <c r="R20" s="2">
        <f>Q20/P20</f>
        <v>0.98812650096061472</v>
      </c>
      <c r="S20" s="2">
        <f>N20/O20</f>
        <v>1</v>
      </c>
      <c r="T20" s="4">
        <f t="shared" si="0"/>
        <v>1.0120161730586543</v>
      </c>
    </row>
    <row r="21" spans="1:20" x14ac:dyDescent="0.25">
      <c r="A21">
        <v>136215</v>
      </c>
      <c r="B21" t="s">
        <v>9</v>
      </c>
      <c r="C21" t="s">
        <v>10</v>
      </c>
      <c r="D21" t="s">
        <v>11</v>
      </c>
      <c r="E21" t="s">
        <v>12</v>
      </c>
      <c r="F21" t="s">
        <v>13</v>
      </c>
      <c r="G21">
        <v>100</v>
      </c>
      <c r="H21">
        <v>100</v>
      </c>
      <c r="I21">
        <v>1</v>
      </c>
      <c r="J21">
        <v>2600</v>
      </c>
      <c r="K21" s="3">
        <v>4333.3333333333339</v>
      </c>
      <c r="L21" s="3">
        <v>41435</v>
      </c>
      <c r="M21" s="3">
        <f>K21/1000*L21</f>
        <v>179551.66666666669</v>
      </c>
      <c r="N21" s="3">
        <v>129</v>
      </c>
      <c r="O21">
        <v>130</v>
      </c>
      <c r="P21" s="3">
        <v>7175800</v>
      </c>
      <c r="Q21" s="3">
        <f>P21-M21</f>
        <v>6996248.333333333</v>
      </c>
      <c r="R21" s="2">
        <f>Q21/P21</f>
        <v>0.97497816735880782</v>
      </c>
      <c r="S21" s="2">
        <f>N21/O21</f>
        <v>0.99230769230769234</v>
      </c>
      <c r="T21" s="4">
        <f t="shared" si="0"/>
        <v>1.017774269751937</v>
      </c>
    </row>
    <row r="22" spans="1:20" x14ac:dyDescent="0.25">
      <c r="A22">
        <v>136226</v>
      </c>
      <c r="B22" t="s">
        <v>9</v>
      </c>
      <c r="C22" t="s">
        <v>10</v>
      </c>
      <c r="D22" t="s">
        <v>11</v>
      </c>
      <c r="E22" t="s">
        <v>12</v>
      </c>
      <c r="F22" t="s">
        <v>13</v>
      </c>
      <c r="G22">
        <v>100</v>
      </c>
      <c r="H22">
        <v>100</v>
      </c>
      <c r="I22">
        <v>2</v>
      </c>
      <c r="J22">
        <v>2600</v>
      </c>
      <c r="K22" s="3">
        <v>4333.3333333333339</v>
      </c>
      <c r="L22" s="3">
        <v>39553</v>
      </c>
      <c r="M22" s="3">
        <f>K22/1000*L22</f>
        <v>171396.33333333334</v>
      </c>
      <c r="N22" s="3">
        <v>129</v>
      </c>
      <c r="O22">
        <v>130</v>
      </c>
      <c r="P22" s="3">
        <v>7038800</v>
      </c>
      <c r="Q22" s="3">
        <f>P22-M22</f>
        <v>6867403.666666667</v>
      </c>
      <c r="R22" s="2">
        <f>Q22/P22</f>
        <v>0.97564977931844443</v>
      </c>
      <c r="S22" s="2">
        <f>N22/O22</f>
        <v>0.99230769230769234</v>
      </c>
      <c r="T22" s="4">
        <f t="shared" si="0"/>
        <v>1.0170736603875261</v>
      </c>
    </row>
    <row r="23" spans="1:20" x14ac:dyDescent="0.25">
      <c r="A23">
        <v>136249</v>
      </c>
      <c r="B23" t="s">
        <v>9</v>
      </c>
      <c r="C23" t="s">
        <v>10</v>
      </c>
      <c r="D23" t="s">
        <v>11</v>
      </c>
      <c r="E23" t="s">
        <v>12</v>
      </c>
      <c r="F23" t="s">
        <v>13</v>
      </c>
      <c r="G23">
        <v>100</v>
      </c>
      <c r="H23">
        <v>100</v>
      </c>
      <c r="I23">
        <v>1</v>
      </c>
      <c r="J23">
        <v>2600</v>
      </c>
      <c r="K23" s="3">
        <v>4333.3333333333339</v>
      </c>
      <c r="L23" s="3">
        <v>41435</v>
      </c>
      <c r="M23" s="3">
        <f>K23/1000*L23</f>
        <v>179551.66666666669</v>
      </c>
      <c r="N23" s="3">
        <v>129</v>
      </c>
      <c r="O23">
        <v>130</v>
      </c>
      <c r="P23" s="3">
        <v>8549400</v>
      </c>
      <c r="Q23" s="3">
        <f>P23-M23</f>
        <v>8369848.333333333</v>
      </c>
      <c r="R23" s="2">
        <f>Q23/P23</f>
        <v>0.97899833126691149</v>
      </c>
      <c r="S23" s="2">
        <f>N23/O23</f>
        <v>0.99230769230769234</v>
      </c>
      <c r="T23" s="4">
        <f t="shared" si="0"/>
        <v>1.0135948761256388</v>
      </c>
    </row>
    <row r="24" spans="1:20" x14ac:dyDescent="0.25">
      <c r="A24">
        <v>136250</v>
      </c>
      <c r="B24" t="s">
        <v>9</v>
      </c>
      <c r="C24" t="s">
        <v>10</v>
      </c>
      <c r="D24" t="s">
        <v>16</v>
      </c>
      <c r="E24" t="s">
        <v>17</v>
      </c>
      <c r="F24" t="s">
        <v>18</v>
      </c>
      <c r="G24">
        <v>50</v>
      </c>
      <c r="H24">
        <v>50</v>
      </c>
      <c r="I24">
        <v>1</v>
      </c>
      <c r="J24">
        <v>1700</v>
      </c>
      <c r="K24" s="3">
        <v>1416.6666666666667</v>
      </c>
      <c r="L24" s="3">
        <v>41435</v>
      </c>
      <c r="M24" s="3">
        <f>K24/1000*L24</f>
        <v>58699.583333333336</v>
      </c>
      <c r="N24" s="3">
        <v>96</v>
      </c>
      <c r="O24">
        <v>97</v>
      </c>
      <c r="P24" s="3">
        <v>5530500</v>
      </c>
      <c r="Q24" s="3">
        <f>P24-M24</f>
        <v>5471800.416666667</v>
      </c>
      <c r="R24" s="2">
        <f>Q24/P24</f>
        <v>0.98938620679263489</v>
      </c>
      <c r="S24" s="2">
        <f>N24/O24</f>
        <v>0.98969072164948457</v>
      </c>
      <c r="T24" s="4">
        <f t="shared" si="0"/>
        <v>1.0003077815869668</v>
      </c>
    </row>
    <row r="25" spans="1:20" x14ac:dyDescent="0.25">
      <c r="A25">
        <v>136264</v>
      </c>
      <c r="B25" t="s">
        <v>9</v>
      </c>
      <c r="C25" t="s">
        <v>10</v>
      </c>
      <c r="D25" t="s">
        <v>16</v>
      </c>
      <c r="E25" t="s">
        <v>17</v>
      </c>
      <c r="F25" t="s">
        <v>18</v>
      </c>
      <c r="G25">
        <v>50</v>
      </c>
      <c r="H25">
        <v>50</v>
      </c>
      <c r="I25">
        <v>1</v>
      </c>
      <c r="J25">
        <v>1700</v>
      </c>
      <c r="K25" s="3">
        <v>1416.6666666666667</v>
      </c>
      <c r="L25" s="3">
        <v>41435</v>
      </c>
      <c r="M25" s="3">
        <f>K25/1000*L25</f>
        <v>58699.583333333336</v>
      </c>
      <c r="N25" s="3">
        <v>96</v>
      </c>
      <c r="O25">
        <v>97</v>
      </c>
      <c r="P25" s="3">
        <v>4776500</v>
      </c>
      <c r="Q25" s="3">
        <f>P25-M25</f>
        <v>4717800.416666667</v>
      </c>
      <c r="R25" s="2">
        <f>Q25/P25</f>
        <v>0.98771075403887088</v>
      </c>
      <c r="S25" s="2">
        <f>N25/O25</f>
        <v>0.98969072164948457</v>
      </c>
      <c r="T25" s="4">
        <f t="shared" si="0"/>
        <v>1.0020046026658285</v>
      </c>
    </row>
    <row r="26" spans="1:20" x14ac:dyDescent="0.25">
      <c r="A26">
        <v>136266</v>
      </c>
      <c r="B26" t="s">
        <v>9</v>
      </c>
      <c r="C26" t="s">
        <v>10</v>
      </c>
      <c r="D26" t="s">
        <v>16</v>
      </c>
      <c r="E26" t="s">
        <v>17</v>
      </c>
      <c r="F26" t="s">
        <v>18</v>
      </c>
      <c r="G26">
        <v>50</v>
      </c>
      <c r="H26">
        <v>49</v>
      </c>
      <c r="I26">
        <v>1</v>
      </c>
      <c r="J26">
        <v>1700</v>
      </c>
      <c r="K26" s="3">
        <v>1388.3333333333333</v>
      </c>
      <c r="L26" s="3">
        <v>41435</v>
      </c>
      <c r="M26" s="3">
        <f>K26/1000*L26</f>
        <v>57525.59166666666</v>
      </c>
      <c r="N26" s="3">
        <v>96</v>
      </c>
      <c r="O26">
        <v>97</v>
      </c>
      <c r="P26" s="3">
        <v>4569700</v>
      </c>
      <c r="Q26" s="3">
        <f>P26-M26</f>
        <v>4512174.4083333332</v>
      </c>
      <c r="R26" s="2">
        <f>Q26/P26</f>
        <v>0.98741151680270767</v>
      </c>
      <c r="S26" s="2">
        <f>N26/O26</f>
        <v>0.98969072164948457</v>
      </c>
      <c r="T26" s="4">
        <f t="shared" si="0"/>
        <v>1.0023082623688218</v>
      </c>
    </row>
    <row r="27" spans="1:20" x14ac:dyDescent="0.25">
      <c r="A27">
        <v>136268</v>
      </c>
      <c r="B27" t="s">
        <v>9</v>
      </c>
      <c r="C27" t="s">
        <v>10</v>
      </c>
      <c r="D27" t="s">
        <v>16</v>
      </c>
      <c r="E27" t="s">
        <v>17</v>
      </c>
      <c r="F27" t="s">
        <v>18</v>
      </c>
      <c r="G27">
        <v>50</v>
      </c>
      <c r="H27">
        <v>50</v>
      </c>
      <c r="I27">
        <v>1</v>
      </c>
      <c r="J27">
        <v>1700</v>
      </c>
      <c r="K27" s="3">
        <v>1416.6666666666667</v>
      </c>
      <c r="L27" s="3">
        <v>41435</v>
      </c>
      <c r="M27" s="3">
        <f>K27/1000*L27</f>
        <v>58699.583333333336</v>
      </c>
      <c r="N27" s="3">
        <v>96</v>
      </c>
      <c r="O27">
        <v>97</v>
      </c>
      <c r="P27" s="3">
        <v>4959600</v>
      </c>
      <c r="Q27" s="3">
        <f>P27-M27</f>
        <v>4900900.416666667</v>
      </c>
      <c r="R27" s="2">
        <f>Q27/P27</f>
        <v>0.98816445210635273</v>
      </c>
      <c r="S27" s="2">
        <f>N27/O27</f>
        <v>0.98969072164948457</v>
      </c>
      <c r="T27" s="4">
        <f t="shared" si="0"/>
        <v>1.0015445501402913</v>
      </c>
    </row>
    <row r="28" spans="1:20" x14ac:dyDescent="0.25">
      <c r="A28">
        <v>136269</v>
      </c>
      <c r="B28" t="s">
        <v>9</v>
      </c>
      <c r="C28" t="s">
        <v>10</v>
      </c>
      <c r="D28" t="s">
        <v>16</v>
      </c>
      <c r="E28" t="s">
        <v>17</v>
      </c>
      <c r="F28" t="s">
        <v>18</v>
      </c>
      <c r="G28">
        <v>50</v>
      </c>
      <c r="H28">
        <v>50</v>
      </c>
      <c r="I28">
        <v>2</v>
      </c>
      <c r="J28">
        <v>1700</v>
      </c>
      <c r="K28" s="3">
        <v>1416.6666666666667</v>
      </c>
      <c r="L28" s="3">
        <v>39553</v>
      </c>
      <c r="M28" s="3">
        <f>K28/1000*L28</f>
        <v>56033.416666666672</v>
      </c>
      <c r="N28" s="3">
        <v>96</v>
      </c>
      <c r="O28">
        <v>97</v>
      </c>
      <c r="P28" s="3">
        <v>5612800</v>
      </c>
      <c r="Q28" s="3">
        <f>P28-M28</f>
        <v>5556766.583333333</v>
      </c>
      <c r="R28" s="2">
        <f>Q28/P28</f>
        <v>0.99001685136354989</v>
      </c>
      <c r="S28" s="2">
        <f>N28/O28</f>
        <v>0.98969072164948457</v>
      </c>
      <c r="T28" s="4">
        <f t="shared" si="0"/>
        <v>0.99967058165361922</v>
      </c>
    </row>
    <row r="29" spans="1:20" x14ac:dyDescent="0.25">
      <c r="A29">
        <v>136270</v>
      </c>
      <c r="B29" t="s">
        <v>9</v>
      </c>
      <c r="C29" t="s">
        <v>10</v>
      </c>
      <c r="D29" t="s">
        <v>16</v>
      </c>
      <c r="E29" t="s">
        <v>17</v>
      </c>
      <c r="F29" t="s">
        <v>18</v>
      </c>
      <c r="G29">
        <v>50</v>
      </c>
      <c r="H29">
        <v>50</v>
      </c>
      <c r="I29">
        <v>2</v>
      </c>
      <c r="J29">
        <v>1700</v>
      </c>
      <c r="K29" s="3">
        <v>1416.6666666666667</v>
      </c>
      <c r="L29" s="3">
        <v>39553</v>
      </c>
      <c r="M29" s="3">
        <f>K29/1000*L29</f>
        <v>56033.416666666672</v>
      </c>
      <c r="N29" s="3">
        <v>96</v>
      </c>
      <c r="O29">
        <v>97</v>
      </c>
      <c r="P29" s="3">
        <v>4687300</v>
      </c>
      <c r="Q29" s="3">
        <f>P29-M29</f>
        <v>4631266.583333333</v>
      </c>
      <c r="R29" s="2">
        <f>Q29/P29</f>
        <v>0.98804569439407186</v>
      </c>
      <c r="S29" s="2">
        <f>N29/O29</f>
        <v>0.98969072164948457</v>
      </c>
      <c r="T29" s="4">
        <f t="shared" si="0"/>
        <v>1.0016649303415279</v>
      </c>
    </row>
    <row r="30" spans="1:20" x14ac:dyDescent="0.25">
      <c r="A30">
        <v>136275</v>
      </c>
      <c r="B30" t="s">
        <v>9</v>
      </c>
      <c r="C30" t="s">
        <v>10</v>
      </c>
      <c r="D30" t="s">
        <v>16</v>
      </c>
      <c r="E30" t="s">
        <v>17</v>
      </c>
      <c r="F30" t="s">
        <v>18</v>
      </c>
      <c r="G30">
        <v>50</v>
      </c>
      <c r="H30">
        <v>50</v>
      </c>
      <c r="I30">
        <v>2</v>
      </c>
      <c r="J30">
        <v>1700</v>
      </c>
      <c r="K30" s="3">
        <v>1416.6666666666667</v>
      </c>
      <c r="L30" s="3">
        <v>39553</v>
      </c>
      <c r="M30" s="3">
        <f>K30/1000*L30</f>
        <v>56033.416666666672</v>
      </c>
      <c r="N30" s="3">
        <v>96</v>
      </c>
      <c r="O30">
        <v>97</v>
      </c>
      <c r="P30" s="3">
        <v>4466900</v>
      </c>
      <c r="Q30" s="3">
        <f>P30-M30</f>
        <v>4410866.583333333</v>
      </c>
      <c r="R30" s="2">
        <f>Q30/P30</f>
        <v>0.98745586051474921</v>
      </c>
      <c r="S30" s="2">
        <f>N30/O30</f>
        <v>0.98969072164948457</v>
      </c>
      <c r="T30" s="4">
        <f t="shared" si="0"/>
        <v>1.0022632516794932</v>
      </c>
    </row>
    <row r="31" spans="1:20" x14ac:dyDescent="0.25">
      <c r="A31">
        <v>136282</v>
      </c>
      <c r="B31" t="s">
        <v>9</v>
      </c>
      <c r="C31" t="s">
        <v>10</v>
      </c>
      <c r="D31" t="s">
        <v>16</v>
      </c>
      <c r="E31" t="s">
        <v>17</v>
      </c>
      <c r="F31" t="s">
        <v>18</v>
      </c>
      <c r="G31">
        <v>50</v>
      </c>
      <c r="H31">
        <v>50</v>
      </c>
      <c r="I31">
        <v>1</v>
      </c>
      <c r="J31">
        <v>1700</v>
      </c>
      <c r="K31" s="3">
        <v>1416.6666666666667</v>
      </c>
      <c r="L31" s="3">
        <v>41435</v>
      </c>
      <c r="M31" s="3">
        <f>K31/1000*L31</f>
        <v>58699.583333333336</v>
      </c>
      <c r="N31" s="3">
        <v>96</v>
      </c>
      <c r="O31">
        <v>97</v>
      </c>
      <c r="P31" s="3">
        <v>5073200</v>
      </c>
      <c r="Q31" s="3">
        <f>P31-M31</f>
        <v>5014500.416666667</v>
      </c>
      <c r="R31" s="2">
        <f>Q31/P31</f>
        <v>0.98842947580751139</v>
      </c>
      <c r="S31" s="2">
        <f>N31/O31</f>
        <v>0.98969072164948457</v>
      </c>
      <c r="T31" s="4">
        <f t="shared" si="0"/>
        <v>1.0012760099459224</v>
      </c>
    </row>
    <row r="32" spans="1:20" x14ac:dyDescent="0.25">
      <c r="A32">
        <v>136284</v>
      </c>
      <c r="B32" t="s">
        <v>9</v>
      </c>
      <c r="C32" t="s">
        <v>10</v>
      </c>
      <c r="D32" t="s">
        <v>16</v>
      </c>
      <c r="E32" t="s">
        <v>17</v>
      </c>
      <c r="F32" t="s">
        <v>18</v>
      </c>
      <c r="G32">
        <v>50</v>
      </c>
      <c r="H32">
        <v>51</v>
      </c>
      <c r="I32">
        <v>1</v>
      </c>
      <c r="J32">
        <v>1700</v>
      </c>
      <c r="K32" s="3">
        <v>1445</v>
      </c>
      <c r="L32" s="3">
        <v>41435</v>
      </c>
      <c r="M32" s="3">
        <f>K32/1000*L32</f>
        <v>59873.575000000004</v>
      </c>
      <c r="N32" s="3">
        <v>96</v>
      </c>
      <c r="O32">
        <v>97</v>
      </c>
      <c r="P32" s="3">
        <v>5080700</v>
      </c>
      <c r="Q32" s="3">
        <f>P32-M32</f>
        <v>5020826.4249999998</v>
      </c>
      <c r="R32" s="2">
        <f>Q32/P32</f>
        <v>0.98821548703918749</v>
      </c>
      <c r="S32" s="2">
        <f>N32/O32</f>
        <v>0.98969072164948457</v>
      </c>
      <c r="T32" s="4">
        <f t="shared" si="0"/>
        <v>1.0014928268476313</v>
      </c>
    </row>
    <row r="33" spans="1:20" x14ac:dyDescent="0.25">
      <c r="A33">
        <v>136293</v>
      </c>
      <c r="B33" t="s">
        <v>9</v>
      </c>
      <c r="C33" t="s">
        <v>10</v>
      </c>
      <c r="D33" t="s">
        <v>16</v>
      </c>
      <c r="E33" t="s">
        <v>17</v>
      </c>
      <c r="F33" t="s">
        <v>18</v>
      </c>
      <c r="G33">
        <v>50</v>
      </c>
      <c r="H33">
        <v>50</v>
      </c>
      <c r="I33">
        <v>2</v>
      </c>
      <c r="J33">
        <v>1700</v>
      </c>
      <c r="K33" s="3">
        <v>1416.6666666666667</v>
      </c>
      <c r="L33" s="3">
        <v>39553</v>
      </c>
      <c r="M33" s="3">
        <f>K33/1000*L33</f>
        <v>56033.416666666672</v>
      </c>
      <c r="N33" s="3">
        <v>96</v>
      </c>
      <c r="O33">
        <v>97</v>
      </c>
      <c r="P33" s="3">
        <v>4387500</v>
      </c>
      <c r="Q33" s="3">
        <f>P33-M33</f>
        <v>4331466.583333333</v>
      </c>
      <c r="R33" s="2">
        <f>Q33/P33</f>
        <v>0.98722885090218415</v>
      </c>
      <c r="S33" s="2">
        <f>N33/O33</f>
        <v>0.98969072164948457</v>
      </c>
      <c r="T33" s="4">
        <f t="shared" si="0"/>
        <v>1.0024937183967533</v>
      </c>
    </row>
    <row r="34" spans="1:20" x14ac:dyDescent="0.25">
      <c r="A34">
        <v>136310</v>
      </c>
      <c r="B34" t="s">
        <v>9</v>
      </c>
      <c r="C34" t="s">
        <v>10</v>
      </c>
      <c r="D34" t="s">
        <v>11</v>
      </c>
      <c r="E34" t="s">
        <v>12</v>
      </c>
      <c r="F34" t="s">
        <v>13</v>
      </c>
      <c r="G34">
        <v>100</v>
      </c>
      <c r="H34">
        <v>100</v>
      </c>
      <c r="I34">
        <v>2</v>
      </c>
      <c r="J34">
        <v>2600</v>
      </c>
      <c r="K34" s="3">
        <v>4333.3333333333339</v>
      </c>
      <c r="L34" s="3">
        <v>39553</v>
      </c>
      <c r="M34" s="3">
        <f>K34/1000*L34</f>
        <v>171396.33333333334</v>
      </c>
      <c r="N34" s="3">
        <v>128</v>
      </c>
      <c r="O34">
        <v>130</v>
      </c>
      <c r="P34" s="3">
        <v>7280900</v>
      </c>
      <c r="Q34" s="3">
        <f>P34-M34</f>
        <v>7109503.666666667</v>
      </c>
      <c r="R34" s="2">
        <f>Q34/P34</f>
        <v>0.97645945785090671</v>
      </c>
      <c r="S34" s="2">
        <f>N34/O34</f>
        <v>0.98461538461538467</v>
      </c>
      <c r="T34" s="4">
        <f t="shared" si="0"/>
        <v>1.0083525503275153</v>
      </c>
    </row>
    <row r="35" spans="1:20" x14ac:dyDescent="0.25">
      <c r="A35">
        <v>136316</v>
      </c>
      <c r="B35" t="s">
        <v>9</v>
      </c>
      <c r="C35" t="s">
        <v>10</v>
      </c>
      <c r="D35" t="s">
        <v>16</v>
      </c>
      <c r="E35" t="s">
        <v>17</v>
      </c>
      <c r="F35" t="s">
        <v>18</v>
      </c>
      <c r="G35">
        <v>50</v>
      </c>
      <c r="H35">
        <v>50</v>
      </c>
      <c r="I35">
        <v>1</v>
      </c>
      <c r="J35">
        <v>1700</v>
      </c>
      <c r="K35" s="3">
        <v>1416.6666666666667</v>
      </c>
      <c r="L35" s="3">
        <v>41435</v>
      </c>
      <c r="M35" s="3">
        <f>K35/1000*L35</f>
        <v>58699.583333333336</v>
      </c>
      <c r="N35" s="3">
        <v>95</v>
      </c>
      <c r="O35">
        <v>97</v>
      </c>
      <c r="P35" s="3">
        <v>4678000</v>
      </c>
      <c r="Q35" s="3">
        <f>P35-M35</f>
        <v>4619300.416666667</v>
      </c>
      <c r="R35" s="2">
        <f>Q35/P35</f>
        <v>0.98745199159184849</v>
      </c>
      <c r="S35" s="2">
        <f>N35/O35</f>
        <v>0.97938144329896903</v>
      </c>
      <c r="T35" s="4">
        <f t="shared" si="0"/>
        <v>0.99182689552342784</v>
      </c>
    </row>
    <row r="36" spans="1:20" x14ac:dyDescent="0.25">
      <c r="A36">
        <v>136320</v>
      </c>
      <c r="B36" t="s">
        <v>9</v>
      </c>
      <c r="C36" t="s">
        <v>10</v>
      </c>
      <c r="D36" t="s">
        <v>16</v>
      </c>
      <c r="E36" t="s">
        <v>17</v>
      </c>
      <c r="F36" t="s">
        <v>18</v>
      </c>
      <c r="G36">
        <v>50</v>
      </c>
      <c r="H36">
        <v>51</v>
      </c>
      <c r="I36">
        <v>1</v>
      </c>
      <c r="J36">
        <v>1700</v>
      </c>
      <c r="K36" s="3">
        <v>1445</v>
      </c>
      <c r="L36" s="3">
        <v>41435</v>
      </c>
      <c r="M36" s="3">
        <f>K36/1000*L36</f>
        <v>59873.575000000004</v>
      </c>
      <c r="N36" s="3">
        <v>95</v>
      </c>
      <c r="O36">
        <v>97</v>
      </c>
      <c r="P36" s="3">
        <v>4983100</v>
      </c>
      <c r="Q36" s="3">
        <f>P36-M36</f>
        <v>4923226.4249999998</v>
      </c>
      <c r="R36" s="2">
        <f>Q36/P36</f>
        <v>0.9879846731954004</v>
      </c>
      <c r="S36" s="2">
        <f>N36/O36</f>
        <v>0.97938144329896903</v>
      </c>
      <c r="T36" s="4">
        <f t="shared" si="0"/>
        <v>0.99129214234811325</v>
      </c>
    </row>
    <row r="37" spans="1:20" x14ac:dyDescent="0.25">
      <c r="A37">
        <v>136322</v>
      </c>
      <c r="B37" t="s">
        <v>9</v>
      </c>
      <c r="C37" t="s">
        <v>10</v>
      </c>
      <c r="D37" t="s">
        <v>16</v>
      </c>
      <c r="E37" t="s">
        <v>17</v>
      </c>
      <c r="F37" t="s">
        <v>18</v>
      </c>
      <c r="G37">
        <v>50</v>
      </c>
      <c r="H37">
        <v>50</v>
      </c>
      <c r="I37">
        <v>1</v>
      </c>
      <c r="J37">
        <v>1700</v>
      </c>
      <c r="K37" s="3">
        <v>1416.6666666666667</v>
      </c>
      <c r="L37" s="3">
        <v>41435</v>
      </c>
      <c r="M37" s="3">
        <f>K37/1000*L37</f>
        <v>58699.583333333336</v>
      </c>
      <c r="N37" s="3">
        <v>95</v>
      </c>
      <c r="O37">
        <v>97</v>
      </c>
      <c r="P37" s="3">
        <v>4739800</v>
      </c>
      <c r="Q37" s="3">
        <f>P37-M37</f>
        <v>4681100.416666667</v>
      </c>
      <c r="R37" s="2">
        <f>Q37/P37</f>
        <v>0.98761559911107366</v>
      </c>
      <c r="S37" s="2">
        <f>N37/O37</f>
        <v>0.97938144329896903</v>
      </c>
      <c r="T37" s="4">
        <f t="shared" si="0"/>
        <v>0.99166259036459536</v>
      </c>
    </row>
    <row r="38" spans="1:20" x14ac:dyDescent="0.25">
      <c r="A38">
        <v>136345</v>
      </c>
      <c r="B38" t="s">
        <v>9</v>
      </c>
      <c r="C38" t="s">
        <v>10</v>
      </c>
      <c r="D38" t="s">
        <v>16</v>
      </c>
      <c r="E38" t="s">
        <v>17</v>
      </c>
      <c r="F38" t="s">
        <v>18</v>
      </c>
      <c r="G38">
        <v>50</v>
      </c>
      <c r="H38">
        <v>50</v>
      </c>
      <c r="I38">
        <v>1</v>
      </c>
      <c r="J38">
        <v>1700</v>
      </c>
      <c r="K38" s="3">
        <v>1416.6666666666667</v>
      </c>
      <c r="L38" s="3">
        <v>41435</v>
      </c>
      <c r="M38" s="3">
        <f>K38/1000*L38</f>
        <v>58699.583333333336</v>
      </c>
      <c r="N38" s="3">
        <v>95</v>
      </c>
      <c r="O38">
        <v>97</v>
      </c>
      <c r="P38" s="3">
        <v>4987900</v>
      </c>
      <c r="Q38" s="3">
        <f>P38-M38</f>
        <v>4929200.416666667</v>
      </c>
      <c r="R38" s="2">
        <f>Q38/P38</f>
        <v>0.98823160381456465</v>
      </c>
      <c r="S38" s="2">
        <f>N38/O38</f>
        <v>0.97938144329896903</v>
      </c>
      <c r="T38" s="4">
        <f t="shared" si="0"/>
        <v>0.99104444698850547</v>
      </c>
    </row>
    <row r="39" spans="1:20" x14ac:dyDescent="0.25">
      <c r="A39">
        <v>136348</v>
      </c>
      <c r="B39" t="s">
        <v>9</v>
      </c>
      <c r="C39" t="s">
        <v>10</v>
      </c>
      <c r="D39" t="s">
        <v>16</v>
      </c>
      <c r="E39" t="s">
        <v>17</v>
      </c>
      <c r="F39" t="s">
        <v>18</v>
      </c>
      <c r="G39">
        <v>50</v>
      </c>
      <c r="H39">
        <v>50</v>
      </c>
      <c r="I39">
        <v>2</v>
      </c>
      <c r="J39">
        <v>1700</v>
      </c>
      <c r="K39" s="3">
        <v>1416.6666666666667</v>
      </c>
      <c r="L39" s="3">
        <v>39553</v>
      </c>
      <c r="M39" s="3">
        <f>K39/1000*L39</f>
        <v>56033.416666666672</v>
      </c>
      <c r="N39" s="3">
        <v>94</v>
      </c>
      <c r="O39">
        <v>97</v>
      </c>
      <c r="P39" s="3">
        <v>4866600</v>
      </c>
      <c r="Q39" s="3">
        <f>P39-M39</f>
        <v>4810566.583333333</v>
      </c>
      <c r="R39" s="2">
        <f>Q39/P39</f>
        <v>0.98848612652228107</v>
      </c>
      <c r="S39" s="2">
        <f>N39/O39</f>
        <v>0.96907216494845361</v>
      </c>
      <c r="T39" s="4">
        <f t="shared" si="0"/>
        <v>0.98035990485558944</v>
      </c>
    </row>
    <row r="40" spans="1:20" x14ac:dyDescent="0.25">
      <c r="A40">
        <v>136351</v>
      </c>
      <c r="B40" t="s">
        <v>9</v>
      </c>
      <c r="C40" t="s">
        <v>10</v>
      </c>
      <c r="D40" t="s">
        <v>16</v>
      </c>
      <c r="E40" t="s">
        <v>17</v>
      </c>
      <c r="F40" t="s">
        <v>18</v>
      </c>
      <c r="G40">
        <v>50</v>
      </c>
      <c r="H40">
        <v>50</v>
      </c>
      <c r="I40">
        <v>2</v>
      </c>
      <c r="J40">
        <v>1700</v>
      </c>
      <c r="K40" s="3">
        <v>1416.6666666666667</v>
      </c>
      <c r="L40" s="3">
        <v>39553</v>
      </c>
      <c r="M40" s="3">
        <f>K40/1000*L40</f>
        <v>56033.416666666672</v>
      </c>
      <c r="N40" s="3">
        <v>94</v>
      </c>
      <c r="O40">
        <v>97</v>
      </c>
      <c r="P40" s="3">
        <v>4311900</v>
      </c>
      <c r="Q40" s="3">
        <f>P40-M40</f>
        <v>4255866.583333333</v>
      </c>
      <c r="R40" s="2">
        <f>Q40/P40</f>
        <v>0.98700493595244165</v>
      </c>
      <c r="S40" s="2">
        <f>N40/O40</f>
        <v>0.96907216494845361</v>
      </c>
      <c r="T40" s="4">
        <f t="shared" si="0"/>
        <v>0.98183112327935496</v>
      </c>
    </row>
    <row r="41" spans="1:20" x14ac:dyDescent="0.25">
      <c r="A41">
        <v>136360</v>
      </c>
      <c r="B41" t="s">
        <v>9</v>
      </c>
      <c r="C41" t="s">
        <v>10</v>
      </c>
      <c r="D41" t="s">
        <v>16</v>
      </c>
      <c r="E41" t="s">
        <v>17</v>
      </c>
      <c r="F41" t="s">
        <v>18</v>
      </c>
      <c r="G41">
        <v>50</v>
      </c>
      <c r="H41">
        <v>51</v>
      </c>
      <c r="I41">
        <v>1</v>
      </c>
      <c r="J41">
        <v>1700</v>
      </c>
      <c r="K41" s="3">
        <v>1445</v>
      </c>
      <c r="L41" s="3">
        <v>41435</v>
      </c>
      <c r="M41" s="3">
        <f>K41/1000*L41</f>
        <v>59873.575000000004</v>
      </c>
      <c r="N41" s="3">
        <v>94</v>
      </c>
      <c r="O41">
        <v>97</v>
      </c>
      <c r="P41" s="3">
        <v>4924800</v>
      </c>
      <c r="Q41" s="3">
        <f>P41-M41</f>
        <v>4864926.4249999998</v>
      </c>
      <c r="R41" s="2">
        <f>Q41/P41</f>
        <v>0.98784243522579596</v>
      </c>
      <c r="S41" s="2">
        <f>N41/O41</f>
        <v>0.96907216494845361</v>
      </c>
      <c r="T41" s="4">
        <f t="shared" si="0"/>
        <v>0.98099872043556025</v>
      </c>
    </row>
    <row r="42" spans="1:20" x14ac:dyDescent="0.25">
      <c r="A42">
        <v>136366</v>
      </c>
      <c r="B42" t="s">
        <v>9</v>
      </c>
      <c r="C42" t="s">
        <v>10</v>
      </c>
      <c r="D42" t="s">
        <v>11</v>
      </c>
      <c r="E42" t="s">
        <v>12</v>
      </c>
      <c r="F42" t="s">
        <v>13</v>
      </c>
      <c r="G42">
        <v>100</v>
      </c>
      <c r="H42">
        <v>98</v>
      </c>
      <c r="I42">
        <v>1</v>
      </c>
      <c r="J42">
        <v>2600</v>
      </c>
      <c r="K42" s="3">
        <v>4246.666666666667</v>
      </c>
      <c r="L42" s="3">
        <v>41435</v>
      </c>
      <c r="M42" s="3">
        <f>K42/1000*L42</f>
        <v>175960.63333333336</v>
      </c>
      <c r="N42" s="3">
        <v>125</v>
      </c>
      <c r="O42">
        <v>130</v>
      </c>
      <c r="P42" s="3">
        <v>6646600</v>
      </c>
      <c r="Q42" s="3">
        <f>P42-M42</f>
        <v>6470639.3666666662</v>
      </c>
      <c r="R42" s="2">
        <f>Q42/P42</f>
        <v>0.97352621891894597</v>
      </c>
      <c r="S42" s="2">
        <f>N42/O42</f>
        <v>0.96153846153846156</v>
      </c>
      <c r="T42" s="4">
        <f t="shared" si="0"/>
        <v>0.98768625112758002</v>
      </c>
    </row>
    <row r="43" spans="1:20" x14ac:dyDescent="0.25">
      <c r="A43">
        <v>136383</v>
      </c>
      <c r="B43" t="s">
        <v>9</v>
      </c>
      <c r="C43" t="s">
        <v>10</v>
      </c>
      <c r="D43" t="s">
        <v>11</v>
      </c>
      <c r="E43" t="s">
        <v>12</v>
      </c>
      <c r="F43" t="s">
        <v>13</v>
      </c>
      <c r="G43">
        <v>100</v>
      </c>
      <c r="H43">
        <v>99</v>
      </c>
      <c r="I43">
        <v>1</v>
      </c>
      <c r="J43">
        <v>2600</v>
      </c>
      <c r="K43" s="3">
        <v>4290</v>
      </c>
      <c r="L43" s="3">
        <v>41435</v>
      </c>
      <c r="M43" s="3">
        <f>K43/1000*L43</f>
        <v>177756.15</v>
      </c>
      <c r="N43" s="3">
        <v>124</v>
      </c>
      <c r="O43">
        <v>130</v>
      </c>
      <c r="P43" s="3">
        <v>7111900</v>
      </c>
      <c r="Q43" s="3">
        <f>P43-M43</f>
        <v>6934143.8499999996</v>
      </c>
      <c r="R43" s="2">
        <f>Q43/P43</f>
        <v>0.97500581419873733</v>
      </c>
      <c r="S43" s="2">
        <f>N43/O43</f>
        <v>0.9538461538461539</v>
      </c>
      <c r="T43" s="4">
        <f t="shared" si="0"/>
        <v>0.97829791366939434</v>
      </c>
    </row>
    <row r="44" spans="1:20" x14ac:dyDescent="0.25">
      <c r="A44">
        <v>136387</v>
      </c>
      <c r="B44" t="s">
        <v>9</v>
      </c>
      <c r="C44" t="s">
        <v>10</v>
      </c>
      <c r="D44" t="s">
        <v>11</v>
      </c>
      <c r="E44" t="s">
        <v>12</v>
      </c>
      <c r="F44" t="s">
        <v>13</v>
      </c>
      <c r="G44">
        <v>100</v>
      </c>
      <c r="H44">
        <v>99</v>
      </c>
      <c r="I44">
        <v>1</v>
      </c>
      <c r="J44">
        <v>2600</v>
      </c>
      <c r="K44" s="3">
        <v>4290</v>
      </c>
      <c r="L44" s="3">
        <v>41435</v>
      </c>
      <c r="M44" s="3">
        <f>K44/1000*L44</f>
        <v>177756.15</v>
      </c>
      <c r="N44" s="3">
        <v>124</v>
      </c>
      <c r="O44">
        <v>130</v>
      </c>
      <c r="P44" s="3">
        <v>6990900</v>
      </c>
      <c r="Q44" s="3">
        <f>P44-M44</f>
        <v>6813143.8499999996</v>
      </c>
      <c r="R44" s="2">
        <f>Q44/P44</f>
        <v>0.97457320945800963</v>
      </c>
      <c r="S44" s="2">
        <f>N44/O44</f>
        <v>0.9538461538461539</v>
      </c>
      <c r="T44" s="4">
        <f t="shared" si="0"/>
        <v>0.97873217177457328</v>
      </c>
    </row>
    <row r="45" spans="1:20" x14ac:dyDescent="0.25">
      <c r="A45">
        <v>136389</v>
      </c>
      <c r="B45" t="s">
        <v>9</v>
      </c>
      <c r="C45" t="s">
        <v>10</v>
      </c>
      <c r="D45" t="s">
        <v>11</v>
      </c>
      <c r="E45" t="s">
        <v>12</v>
      </c>
      <c r="F45" t="s">
        <v>13</v>
      </c>
      <c r="G45">
        <v>100</v>
      </c>
      <c r="H45">
        <v>98</v>
      </c>
      <c r="I45">
        <v>2</v>
      </c>
      <c r="J45">
        <v>2600</v>
      </c>
      <c r="K45" s="3">
        <v>4246.666666666667</v>
      </c>
      <c r="L45" s="3">
        <v>39553</v>
      </c>
      <c r="M45" s="3">
        <f>K45/1000*L45</f>
        <v>167968.40666666668</v>
      </c>
      <c r="N45" s="3">
        <v>123</v>
      </c>
      <c r="O45">
        <v>130</v>
      </c>
      <c r="P45" s="3">
        <v>6499100</v>
      </c>
      <c r="Q45" s="3">
        <f>P45-M45</f>
        <v>6331131.5933333337</v>
      </c>
      <c r="R45" s="2">
        <f>Q45/P45</f>
        <v>0.97415512814594851</v>
      </c>
      <c r="S45" s="2">
        <f>N45/O45</f>
        <v>0.94615384615384612</v>
      </c>
      <c r="T45" s="4">
        <f t="shared" si="0"/>
        <v>0.97125582858102322</v>
      </c>
    </row>
    <row r="46" spans="1:20" x14ac:dyDescent="0.25">
      <c r="A46">
        <v>136403</v>
      </c>
      <c r="B46" t="s">
        <v>9</v>
      </c>
      <c r="C46" t="s">
        <v>10</v>
      </c>
      <c r="D46" t="s">
        <v>11</v>
      </c>
      <c r="E46" t="s">
        <v>12</v>
      </c>
      <c r="F46" t="s">
        <v>13</v>
      </c>
      <c r="G46">
        <v>100</v>
      </c>
      <c r="H46">
        <v>99</v>
      </c>
      <c r="I46">
        <v>1</v>
      </c>
      <c r="J46">
        <v>2600</v>
      </c>
      <c r="K46" s="3">
        <v>4290</v>
      </c>
      <c r="L46" s="3">
        <v>41435</v>
      </c>
      <c r="M46" s="3">
        <f>K46/1000*L46</f>
        <v>177756.15</v>
      </c>
      <c r="N46" s="3">
        <v>122</v>
      </c>
      <c r="O46">
        <v>130</v>
      </c>
      <c r="P46" s="3">
        <v>7247500</v>
      </c>
      <c r="Q46" s="3">
        <f>P46-M46</f>
        <v>7069743.8499999996</v>
      </c>
      <c r="R46" s="2">
        <f>Q46/P46</f>
        <v>0.97547345291479814</v>
      </c>
      <c r="S46" s="2">
        <f>N46/O46</f>
        <v>0.93846153846153846</v>
      </c>
      <c r="T46" s="4">
        <f t="shared" si="0"/>
        <v>0.96205748670795199</v>
      </c>
    </row>
    <row r="47" spans="1:20" x14ac:dyDescent="0.25">
      <c r="A47">
        <v>136411</v>
      </c>
      <c r="B47" t="s">
        <v>9</v>
      </c>
      <c r="C47" t="s">
        <v>10</v>
      </c>
      <c r="D47" t="s">
        <v>11</v>
      </c>
      <c r="E47" t="s">
        <v>12</v>
      </c>
      <c r="F47" t="s">
        <v>13</v>
      </c>
      <c r="G47">
        <v>100</v>
      </c>
      <c r="H47">
        <v>99</v>
      </c>
      <c r="I47">
        <v>2</v>
      </c>
      <c r="J47">
        <v>2600</v>
      </c>
      <c r="K47" s="3">
        <v>4290</v>
      </c>
      <c r="L47" s="3">
        <v>39553</v>
      </c>
      <c r="M47" s="3">
        <f>K47/1000*L47</f>
        <v>169682.37</v>
      </c>
      <c r="N47" s="3">
        <v>122</v>
      </c>
      <c r="O47">
        <v>130</v>
      </c>
      <c r="P47" s="3">
        <v>7028600</v>
      </c>
      <c r="Q47" s="3">
        <f>P47-M47</f>
        <v>6858917.6299999999</v>
      </c>
      <c r="R47" s="2">
        <f>Q47/P47</f>
        <v>0.97585829752724584</v>
      </c>
      <c r="S47" s="2">
        <f>N47/O47</f>
        <v>0.93846153846153846</v>
      </c>
      <c r="T47" s="4">
        <f t="shared" si="0"/>
        <v>0.96167808465586857</v>
      </c>
    </row>
    <row r="48" spans="1:20" x14ac:dyDescent="0.25">
      <c r="A48">
        <v>136420</v>
      </c>
      <c r="B48" t="s">
        <v>9</v>
      </c>
      <c r="C48" t="s">
        <v>10</v>
      </c>
      <c r="D48" t="s">
        <v>16</v>
      </c>
      <c r="E48" t="s">
        <v>17</v>
      </c>
      <c r="F48" t="s">
        <v>18</v>
      </c>
      <c r="G48">
        <v>50</v>
      </c>
      <c r="H48">
        <v>51</v>
      </c>
      <c r="I48">
        <v>1</v>
      </c>
      <c r="J48">
        <v>1700</v>
      </c>
      <c r="K48" s="3">
        <v>1445</v>
      </c>
      <c r="L48" s="3">
        <v>41435</v>
      </c>
      <c r="M48" s="3">
        <f>K48/1000*L48</f>
        <v>59873.575000000004</v>
      </c>
      <c r="N48" s="3">
        <v>91</v>
      </c>
      <c r="O48">
        <v>97</v>
      </c>
      <c r="P48" s="3">
        <v>4512300</v>
      </c>
      <c r="Q48" s="3">
        <f>P48-M48</f>
        <v>4452426.4249999998</v>
      </c>
      <c r="R48" s="2">
        <f>Q48/P48</f>
        <v>0.98673102963012205</v>
      </c>
      <c r="S48" s="2">
        <f>N48/O48</f>
        <v>0.93814432989690721</v>
      </c>
      <c r="T48" s="4">
        <f t="shared" si="0"/>
        <v>0.9507599353073678</v>
      </c>
    </row>
    <row r="49" spans="1:20" x14ac:dyDescent="0.25">
      <c r="A49">
        <v>136423</v>
      </c>
      <c r="B49" t="s">
        <v>9</v>
      </c>
      <c r="C49" t="s">
        <v>10</v>
      </c>
      <c r="D49" t="s">
        <v>11</v>
      </c>
      <c r="E49" t="s">
        <v>12</v>
      </c>
      <c r="F49" t="s">
        <v>13</v>
      </c>
      <c r="G49">
        <v>100</v>
      </c>
      <c r="H49">
        <v>99</v>
      </c>
      <c r="I49">
        <v>1</v>
      </c>
      <c r="J49">
        <v>2600</v>
      </c>
      <c r="K49" s="3">
        <v>4290</v>
      </c>
      <c r="L49" s="3">
        <v>41435</v>
      </c>
      <c r="M49" s="3">
        <f>K49/1000*L49</f>
        <v>177756.15</v>
      </c>
      <c r="N49" s="3">
        <v>121</v>
      </c>
      <c r="O49">
        <v>130</v>
      </c>
      <c r="P49" s="3">
        <v>7841400</v>
      </c>
      <c r="Q49" s="3">
        <f>P49-M49</f>
        <v>7663643.8499999996</v>
      </c>
      <c r="R49" s="2">
        <f>Q49/P49</f>
        <v>0.97733106970694006</v>
      </c>
      <c r="S49" s="2">
        <f>N49/O49</f>
        <v>0.93076923076923079</v>
      </c>
      <c r="T49" s="4">
        <f t="shared" si="0"/>
        <v>0.95235817177932225</v>
      </c>
    </row>
    <row r="50" spans="1:20" x14ac:dyDescent="0.25">
      <c r="A50">
        <v>136428</v>
      </c>
      <c r="B50" t="s">
        <v>9</v>
      </c>
      <c r="C50" t="s">
        <v>10</v>
      </c>
      <c r="D50" t="s">
        <v>16</v>
      </c>
      <c r="E50" t="s">
        <v>17</v>
      </c>
      <c r="F50" t="s">
        <v>18</v>
      </c>
      <c r="G50">
        <v>50</v>
      </c>
      <c r="H50">
        <v>49</v>
      </c>
      <c r="I50">
        <v>2</v>
      </c>
      <c r="J50">
        <v>1700</v>
      </c>
      <c r="K50" s="3">
        <v>1388.3333333333333</v>
      </c>
      <c r="L50" s="3">
        <v>39553</v>
      </c>
      <c r="M50" s="3">
        <f>K50/1000*L50</f>
        <v>54912.748333333329</v>
      </c>
      <c r="N50" s="3">
        <v>90</v>
      </c>
      <c r="O50">
        <v>97</v>
      </c>
      <c r="P50" s="3">
        <v>4693200</v>
      </c>
      <c r="Q50" s="3">
        <f>P50-M50</f>
        <v>4638287.2516666669</v>
      </c>
      <c r="R50" s="2">
        <f>Q50/P50</f>
        <v>0.98829950815364076</v>
      </c>
      <c r="S50" s="2">
        <f>N50/O50</f>
        <v>0.92783505154639179</v>
      </c>
      <c r="T50" s="4">
        <f t="shared" si="0"/>
        <v>0.93881970383633018</v>
      </c>
    </row>
    <row r="51" spans="1:20" x14ac:dyDescent="0.25">
      <c r="A51">
        <v>136436</v>
      </c>
      <c r="B51" t="s">
        <v>9</v>
      </c>
      <c r="C51" t="s">
        <v>10</v>
      </c>
      <c r="D51" t="s">
        <v>16</v>
      </c>
      <c r="E51" t="s">
        <v>17</v>
      </c>
      <c r="F51" t="s">
        <v>18</v>
      </c>
      <c r="G51">
        <v>50</v>
      </c>
      <c r="H51">
        <v>49</v>
      </c>
      <c r="I51">
        <v>2</v>
      </c>
      <c r="J51">
        <v>1700</v>
      </c>
      <c r="K51" s="3">
        <v>1388.3333333333333</v>
      </c>
      <c r="L51" s="3">
        <v>39553</v>
      </c>
      <c r="M51" s="3">
        <f>K51/1000*L51</f>
        <v>54912.748333333329</v>
      </c>
      <c r="N51" s="3">
        <v>90</v>
      </c>
      <c r="O51">
        <v>97</v>
      </c>
      <c r="P51" s="3">
        <v>4527100</v>
      </c>
      <c r="Q51" s="3">
        <f>P51-M51</f>
        <v>4472187.2516666669</v>
      </c>
      <c r="R51" s="2">
        <f>Q51/P51</f>
        <v>0.98787021529603214</v>
      </c>
      <c r="S51" s="2">
        <f>N51/O51</f>
        <v>0.92783505154639179</v>
      </c>
      <c r="T51" s="4">
        <f t="shared" si="0"/>
        <v>0.93922768110621724</v>
      </c>
    </row>
    <row r="52" spans="1:20" x14ac:dyDescent="0.25">
      <c r="A52">
        <v>136439</v>
      </c>
      <c r="B52" t="s">
        <v>9</v>
      </c>
      <c r="C52" t="s">
        <v>10</v>
      </c>
      <c r="D52" t="s">
        <v>11</v>
      </c>
      <c r="E52" t="s">
        <v>12</v>
      </c>
      <c r="F52" t="s">
        <v>13</v>
      </c>
      <c r="G52">
        <v>100</v>
      </c>
      <c r="H52">
        <v>99</v>
      </c>
      <c r="I52">
        <v>1</v>
      </c>
      <c r="J52">
        <v>2600</v>
      </c>
      <c r="K52" s="3">
        <v>4290</v>
      </c>
      <c r="L52" s="3">
        <v>41435</v>
      </c>
      <c r="M52" s="3">
        <f>K52/1000*L52</f>
        <v>177756.15</v>
      </c>
      <c r="N52" s="3">
        <v>120</v>
      </c>
      <c r="O52">
        <v>130</v>
      </c>
      <c r="P52" s="3">
        <v>6876600</v>
      </c>
      <c r="Q52" s="3">
        <f>P52-M52</f>
        <v>6698843.8499999996</v>
      </c>
      <c r="R52" s="2">
        <f>Q52/P52</f>
        <v>0.9741505758659802</v>
      </c>
      <c r="S52" s="2">
        <f>N52/O52</f>
        <v>0.92307692307692313</v>
      </c>
      <c r="T52" s="4">
        <f t="shared" si="0"/>
        <v>0.94757109008157736</v>
      </c>
    </row>
    <row r="53" spans="1:20" x14ac:dyDescent="0.25">
      <c r="A53">
        <v>136441</v>
      </c>
      <c r="B53" t="s">
        <v>9</v>
      </c>
      <c r="C53" t="s">
        <v>10</v>
      </c>
      <c r="D53" t="s">
        <v>11</v>
      </c>
      <c r="E53" t="s">
        <v>12</v>
      </c>
      <c r="F53" t="s">
        <v>13</v>
      </c>
      <c r="G53">
        <v>100</v>
      </c>
      <c r="H53">
        <v>100</v>
      </c>
      <c r="I53">
        <v>2</v>
      </c>
      <c r="J53">
        <v>2600</v>
      </c>
      <c r="K53" s="3">
        <v>4333.3333333333339</v>
      </c>
      <c r="L53" s="3">
        <v>39553</v>
      </c>
      <c r="M53" s="3">
        <f>K53/1000*L53</f>
        <v>171396.33333333334</v>
      </c>
      <c r="N53" s="3">
        <v>120</v>
      </c>
      <c r="O53">
        <v>130</v>
      </c>
      <c r="P53" s="3">
        <v>7552600</v>
      </c>
      <c r="Q53" s="3">
        <f>P53-M53</f>
        <v>7381203.666666667</v>
      </c>
      <c r="R53" s="2">
        <f>Q53/P53</f>
        <v>0.9773063139404532</v>
      </c>
      <c r="S53" s="2">
        <f>N53/O53</f>
        <v>0.92307692307692313</v>
      </c>
      <c r="T53" s="4">
        <f t="shared" si="0"/>
        <v>0.9445113675313529</v>
      </c>
    </row>
    <row r="54" spans="1:20" x14ac:dyDescent="0.25">
      <c r="A54">
        <v>136452</v>
      </c>
      <c r="B54" t="s">
        <v>9</v>
      </c>
      <c r="C54" t="s">
        <v>10</v>
      </c>
      <c r="D54" t="s">
        <v>11</v>
      </c>
      <c r="E54" t="s">
        <v>12</v>
      </c>
      <c r="F54" t="s">
        <v>13</v>
      </c>
      <c r="G54">
        <v>100</v>
      </c>
      <c r="H54">
        <v>100</v>
      </c>
      <c r="I54">
        <v>1</v>
      </c>
      <c r="J54">
        <v>2600</v>
      </c>
      <c r="K54" s="3">
        <v>4333.3333333333339</v>
      </c>
      <c r="L54" s="3">
        <v>41435</v>
      </c>
      <c r="M54" s="3">
        <f>K54/1000*L54</f>
        <v>179551.66666666669</v>
      </c>
      <c r="N54" s="3">
        <v>120</v>
      </c>
      <c r="O54">
        <v>130</v>
      </c>
      <c r="P54" s="3">
        <v>8128500</v>
      </c>
      <c r="Q54" s="3">
        <f>P54-M54</f>
        <v>7948948.333333333</v>
      </c>
      <c r="R54" s="2">
        <f>Q54/P54</f>
        <v>0.97791084866006439</v>
      </c>
      <c r="S54" s="2">
        <f>N54/O54</f>
        <v>0.92307692307692313</v>
      </c>
      <c r="T54" s="4">
        <f t="shared" si="0"/>
        <v>0.94392748003739313</v>
      </c>
    </row>
    <row r="55" spans="1:20" x14ac:dyDescent="0.25">
      <c r="A55">
        <v>136458</v>
      </c>
      <c r="B55" t="s">
        <v>9</v>
      </c>
      <c r="C55" t="s">
        <v>10</v>
      </c>
      <c r="D55" t="s">
        <v>16</v>
      </c>
      <c r="E55" t="s">
        <v>17</v>
      </c>
      <c r="F55" t="s">
        <v>18</v>
      </c>
      <c r="G55">
        <v>50</v>
      </c>
      <c r="H55">
        <v>50</v>
      </c>
      <c r="I55">
        <v>2</v>
      </c>
      <c r="J55">
        <v>1700</v>
      </c>
      <c r="K55" s="3">
        <v>1416.6666666666667</v>
      </c>
      <c r="L55" s="3">
        <v>39553</v>
      </c>
      <c r="M55" s="3">
        <f>K55/1000*L55</f>
        <v>56033.416666666672</v>
      </c>
      <c r="N55" s="3">
        <v>89</v>
      </c>
      <c r="O55">
        <v>97</v>
      </c>
      <c r="P55" s="3">
        <v>4714200</v>
      </c>
      <c r="Q55" s="3">
        <f>P55-M55</f>
        <v>4658166.583333333</v>
      </c>
      <c r="R55" s="2">
        <f>Q55/P55</f>
        <v>0.98811390762660323</v>
      </c>
      <c r="S55" s="2">
        <f>N55/O55</f>
        <v>0.91752577319587625</v>
      </c>
      <c r="T55" s="4">
        <f t="shared" si="0"/>
        <v>0.92856275588684312</v>
      </c>
    </row>
    <row r="56" spans="1:20" x14ac:dyDescent="0.25">
      <c r="A56">
        <v>136463</v>
      </c>
      <c r="B56" t="s">
        <v>9</v>
      </c>
      <c r="C56" t="s">
        <v>10</v>
      </c>
      <c r="D56" t="s">
        <v>11</v>
      </c>
      <c r="E56" t="s">
        <v>12</v>
      </c>
      <c r="F56" t="s">
        <v>13</v>
      </c>
      <c r="G56">
        <v>100</v>
      </c>
      <c r="H56">
        <v>99</v>
      </c>
      <c r="I56">
        <v>1</v>
      </c>
      <c r="J56">
        <v>2600</v>
      </c>
      <c r="K56" s="3">
        <v>4290</v>
      </c>
      <c r="L56" s="3">
        <v>41435</v>
      </c>
      <c r="M56" s="3">
        <f>K56/1000*L56</f>
        <v>177756.15</v>
      </c>
      <c r="N56" s="3">
        <v>118</v>
      </c>
      <c r="O56">
        <v>130</v>
      </c>
      <c r="P56" s="3">
        <v>6961000</v>
      </c>
      <c r="Q56" s="3">
        <f>P56-M56</f>
        <v>6783243.8499999996</v>
      </c>
      <c r="R56" s="2">
        <f>Q56/P56</f>
        <v>0.9744639922424938</v>
      </c>
      <c r="S56" s="2">
        <f>N56/O56</f>
        <v>0.90769230769230769</v>
      </c>
      <c r="T56" s="4">
        <f t="shared" si="0"/>
        <v>0.93147855120174616</v>
      </c>
    </row>
    <row r="57" spans="1:20" x14ac:dyDescent="0.25">
      <c r="A57">
        <v>136464</v>
      </c>
      <c r="B57" t="s">
        <v>9</v>
      </c>
      <c r="C57" t="s">
        <v>10</v>
      </c>
      <c r="D57" t="s">
        <v>16</v>
      </c>
      <c r="E57" t="s">
        <v>17</v>
      </c>
      <c r="F57" t="s">
        <v>18</v>
      </c>
      <c r="G57">
        <v>50</v>
      </c>
      <c r="H57">
        <v>50</v>
      </c>
      <c r="I57">
        <v>1</v>
      </c>
      <c r="J57">
        <v>1700</v>
      </c>
      <c r="K57" s="3">
        <v>1416.6666666666667</v>
      </c>
      <c r="L57" s="3">
        <v>41435</v>
      </c>
      <c r="M57" s="3">
        <f>K57/1000*L57</f>
        <v>58699.583333333336</v>
      </c>
      <c r="N57" s="3">
        <v>88</v>
      </c>
      <c r="O57">
        <v>97</v>
      </c>
      <c r="P57" s="3">
        <v>4419600</v>
      </c>
      <c r="Q57" s="3">
        <f>P57-M57</f>
        <v>4360900.416666667</v>
      </c>
      <c r="R57" s="2">
        <f>Q57/P57</f>
        <v>0.98671834932271407</v>
      </c>
      <c r="S57" s="2">
        <f>N57/O57</f>
        <v>0.90721649484536082</v>
      </c>
      <c r="T57" s="4">
        <f t="shared" si="0"/>
        <v>0.91942801658454665</v>
      </c>
    </row>
    <row r="58" spans="1:20" x14ac:dyDescent="0.25">
      <c r="A58">
        <v>136471</v>
      </c>
      <c r="B58" t="s">
        <v>9</v>
      </c>
      <c r="C58" t="s">
        <v>10</v>
      </c>
      <c r="D58" t="s">
        <v>16</v>
      </c>
      <c r="E58" t="s">
        <v>17</v>
      </c>
      <c r="F58" t="s">
        <v>18</v>
      </c>
      <c r="G58">
        <v>50</v>
      </c>
      <c r="H58">
        <v>51</v>
      </c>
      <c r="I58">
        <v>2</v>
      </c>
      <c r="J58">
        <v>1700</v>
      </c>
      <c r="K58" s="3">
        <v>1445</v>
      </c>
      <c r="L58" s="3">
        <v>39553</v>
      </c>
      <c r="M58" s="3">
        <f>K58/1000*L58</f>
        <v>57154.084999999999</v>
      </c>
      <c r="N58" s="3">
        <v>88</v>
      </c>
      <c r="O58">
        <v>97</v>
      </c>
      <c r="P58" s="3">
        <v>4599300</v>
      </c>
      <c r="Q58" s="3">
        <f>P58-M58</f>
        <v>4542145.915</v>
      </c>
      <c r="R58" s="2">
        <f>Q58/P58</f>
        <v>0.98757330789467968</v>
      </c>
      <c r="S58" s="2">
        <f>N58/O58</f>
        <v>0.90721649484536082</v>
      </c>
      <c r="T58" s="4">
        <f t="shared" si="0"/>
        <v>0.9186320525201066</v>
      </c>
    </row>
    <row r="59" spans="1:20" x14ac:dyDescent="0.25">
      <c r="A59">
        <v>136479</v>
      </c>
      <c r="B59" t="s">
        <v>9</v>
      </c>
      <c r="C59" t="s">
        <v>10</v>
      </c>
      <c r="D59" t="s">
        <v>11</v>
      </c>
      <c r="E59" t="s">
        <v>12</v>
      </c>
      <c r="F59" t="s">
        <v>13</v>
      </c>
      <c r="G59">
        <v>100</v>
      </c>
      <c r="H59">
        <v>101</v>
      </c>
      <c r="I59">
        <v>2</v>
      </c>
      <c r="J59">
        <v>2600</v>
      </c>
      <c r="K59" s="3">
        <v>4376.666666666667</v>
      </c>
      <c r="L59" s="3">
        <v>39553</v>
      </c>
      <c r="M59" s="3">
        <f>K59/1000*L59</f>
        <v>173110.29666666669</v>
      </c>
      <c r="N59" s="3">
        <v>117</v>
      </c>
      <c r="O59">
        <v>130</v>
      </c>
      <c r="P59" s="3">
        <v>6240100</v>
      </c>
      <c r="Q59" s="3">
        <f>P59-M59</f>
        <v>6066989.7033333331</v>
      </c>
      <c r="R59" s="2">
        <f>Q59/P59</f>
        <v>0.97225840985454293</v>
      </c>
      <c r="S59" s="2">
        <f>N59/O59</f>
        <v>0.9</v>
      </c>
      <c r="T59" s="4">
        <f t="shared" si="0"/>
        <v>0.92567983046260993</v>
      </c>
    </row>
    <row r="60" spans="1:20" x14ac:dyDescent="0.25">
      <c r="A60">
        <v>136485</v>
      </c>
      <c r="B60" t="s">
        <v>9</v>
      </c>
      <c r="C60" t="s">
        <v>10</v>
      </c>
      <c r="D60" t="s">
        <v>11</v>
      </c>
      <c r="E60" t="s">
        <v>12</v>
      </c>
      <c r="F60" t="s">
        <v>13</v>
      </c>
      <c r="G60">
        <v>100</v>
      </c>
      <c r="H60">
        <v>100</v>
      </c>
      <c r="I60">
        <v>1</v>
      </c>
      <c r="J60">
        <v>2600</v>
      </c>
      <c r="K60" s="3">
        <v>4333.3333333333339</v>
      </c>
      <c r="L60" s="3">
        <v>41435</v>
      </c>
      <c r="M60" s="3">
        <f>K60/1000*L60</f>
        <v>179551.66666666669</v>
      </c>
      <c r="N60" s="3">
        <v>117</v>
      </c>
      <c r="O60">
        <v>130</v>
      </c>
      <c r="P60" s="3">
        <v>6529800</v>
      </c>
      <c r="Q60" s="3">
        <f>P60-M60</f>
        <v>6350248.333333333</v>
      </c>
      <c r="R60" s="2">
        <f>Q60/P60</f>
        <v>0.97250273106884333</v>
      </c>
      <c r="S60" s="2">
        <f>N60/O60</f>
        <v>0.9</v>
      </c>
      <c r="T60" s="4">
        <f t="shared" si="0"/>
        <v>0.92544727253448622</v>
      </c>
    </row>
    <row r="61" spans="1:20" x14ac:dyDescent="0.25">
      <c r="A61">
        <v>136486</v>
      </c>
      <c r="B61" t="s">
        <v>9</v>
      </c>
      <c r="C61" t="s">
        <v>10</v>
      </c>
      <c r="D61" t="s">
        <v>11</v>
      </c>
      <c r="E61" t="s">
        <v>12</v>
      </c>
      <c r="F61" t="s">
        <v>13</v>
      </c>
      <c r="G61">
        <v>100</v>
      </c>
      <c r="H61">
        <v>100</v>
      </c>
      <c r="I61">
        <v>2</v>
      </c>
      <c r="J61">
        <v>2600</v>
      </c>
      <c r="K61" s="3">
        <v>4333.3333333333339</v>
      </c>
      <c r="L61" s="3">
        <v>39553</v>
      </c>
      <c r="M61" s="3">
        <f>K61/1000*L61</f>
        <v>171396.33333333334</v>
      </c>
      <c r="N61" s="3">
        <v>117</v>
      </c>
      <c r="O61">
        <v>130</v>
      </c>
      <c r="P61" s="3">
        <v>7011200</v>
      </c>
      <c r="Q61" s="3">
        <f>P61-M61</f>
        <v>6839803.666666667</v>
      </c>
      <c r="R61" s="2">
        <f>Q61/P61</f>
        <v>0.97555392324661494</v>
      </c>
      <c r="S61" s="2">
        <f>N61/O61</f>
        <v>0.9</v>
      </c>
      <c r="T61" s="4">
        <f t="shared" si="0"/>
        <v>0.9225527964715946</v>
      </c>
    </row>
    <row r="62" spans="1:20" x14ac:dyDescent="0.25">
      <c r="A62">
        <v>136511</v>
      </c>
      <c r="B62" t="s">
        <v>9</v>
      </c>
      <c r="C62" t="s">
        <v>10</v>
      </c>
      <c r="D62" t="s">
        <v>16</v>
      </c>
      <c r="E62" t="s">
        <v>17</v>
      </c>
      <c r="F62" t="s">
        <v>18</v>
      </c>
      <c r="G62">
        <v>50</v>
      </c>
      <c r="H62">
        <v>49</v>
      </c>
      <c r="I62">
        <v>2</v>
      </c>
      <c r="J62">
        <v>1700</v>
      </c>
      <c r="K62" s="3">
        <v>1388.3333333333333</v>
      </c>
      <c r="L62" s="3">
        <v>39553</v>
      </c>
      <c r="M62" s="3">
        <f>K62/1000*L62</f>
        <v>54912.748333333329</v>
      </c>
      <c r="N62" s="3">
        <v>87</v>
      </c>
      <c r="O62">
        <v>97</v>
      </c>
      <c r="P62" s="3">
        <v>4287800</v>
      </c>
      <c r="Q62" s="3">
        <f>P62-M62</f>
        <v>4232887.2516666669</v>
      </c>
      <c r="R62" s="2">
        <f>Q62/P62</f>
        <v>0.98719325800332736</v>
      </c>
      <c r="S62" s="2">
        <f>N62/O62</f>
        <v>0.89690721649484539</v>
      </c>
      <c r="T62" s="4">
        <f t="shared" si="0"/>
        <v>0.90854268829682627</v>
      </c>
    </row>
    <row r="63" spans="1:20" x14ac:dyDescent="0.25">
      <c r="A63">
        <v>136513</v>
      </c>
      <c r="B63" t="s">
        <v>9</v>
      </c>
      <c r="C63" t="s">
        <v>10</v>
      </c>
      <c r="D63" t="s">
        <v>16</v>
      </c>
      <c r="E63" t="s">
        <v>17</v>
      </c>
      <c r="F63" t="s">
        <v>18</v>
      </c>
      <c r="G63">
        <v>50</v>
      </c>
      <c r="H63">
        <v>50</v>
      </c>
      <c r="I63">
        <v>2</v>
      </c>
      <c r="J63">
        <v>1700</v>
      </c>
      <c r="K63" s="3">
        <v>1416.6666666666667</v>
      </c>
      <c r="L63" s="3">
        <v>39553</v>
      </c>
      <c r="M63" s="3">
        <f>K63/1000*L63</f>
        <v>56033.416666666672</v>
      </c>
      <c r="N63" s="3">
        <v>87</v>
      </c>
      <c r="O63">
        <v>97</v>
      </c>
      <c r="P63" s="3">
        <v>4605100</v>
      </c>
      <c r="Q63" s="3">
        <f>P63-M63</f>
        <v>4549066.583333333</v>
      </c>
      <c r="R63" s="2">
        <f>Q63/P63</f>
        <v>0.98783231272574601</v>
      </c>
      <c r="S63" s="2">
        <f>N63/O63</f>
        <v>0.89690721649484539</v>
      </c>
      <c r="T63" s="4">
        <f t="shared" si="0"/>
        <v>0.90795492811931899</v>
      </c>
    </row>
    <row r="64" spans="1:20" x14ac:dyDescent="0.25">
      <c r="A64">
        <v>136514</v>
      </c>
      <c r="B64" t="s">
        <v>9</v>
      </c>
      <c r="C64" t="s">
        <v>10</v>
      </c>
      <c r="D64" t="s">
        <v>16</v>
      </c>
      <c r="E64" t="s">
        <v>17</v>
      </c>
      <c r="F64" t="s">
        <v>18</v>
      </c>
      <c r="G64">
        <v>50</v>
      </c>
      <c r="H64">
        <v>50</v>
      </c>
      <c r="I64">
        <v>1</v>
      </c>
      <c r="J64">
        <v>1700</v>
      </c>
      <c r="K64" s="3">
        <v>1416.6666666666667</v>
      </c>
      <c r="L64" s="3">
        <v>41435</v>
      </c>
      <c r="M64" s="3">
        <f>K64/1000*L64</f>
        <v>58699.583333333336</v>
      </c>
      <c r="N64" s="3">
        <v>87</v>
      </c>
      <c r="O64">
        <v>97</v>
      </c>
      <c r="P64" s="3">
        <v>4477700</v>
      </c>
      <c r="Q64" s="3">
        <f>P64-M64</f>
        <v>4419000.416666667</v>
      </c>
      <c r="R64" s="2">
        <f>Q64/P64</f>
        <v>0.98689068420543291</v>
      </c>
      <c r="S64" s="2">
        <f>N64/O64</f>
        <v>0.89690721649484539</v>
      </c>
      <c r="T64" s="4">
        <f t="shared" si="0"/>
        <v>0.90882124114583662</v>
      </c>
    </row>
    <row r="65" spans="1:20" x14ac:dyDescent="0.25">
      <c r="A65">
        <v>136523</v>
      </c>
      <c r="B65" t="s">
        <v>9</v>
      </c>
      <c r="C65" t="s">
        <v>10</v>
      </c>
      <c r="D65" t="s">
        <v>16</v>
      </c>
      <c r="E65" t="s">
        <v>17</v>
      </c>
      <c r="F65" t="s">
        <v>18</v>
      </c>
      <c r="G65">
        <v>50</v>
      </c>
      <c r="H65">
        <v>50</v>
      </c>
      <c r="I65">
        <v>1</v>
      </c>
      <c r="J65">
        <v>1700</v>
      </c>
      <c r="K65" s="3">
        <v>1416.6666666666667</v>
      </c>
      <c r="L65" s="3">
        <v>41435</v>
      </c>
      <c r="M65" s="3">
        <f>K65/1000*L65</f>
        <v>58699.583333333336</v>
      </c>
      <c r="N65" s="3">
        <v>87</v>
      </c>
      <c r="O65">
        <v>97</v>
      </c>
      <c r="P65" s="3">
        <v>4491100</v>
      </c>
      <c r="Q65" s="3">
        <f>P65-M65</f>
        <v>4432400.416666667</v>
      </c>
      <c r="R65" s="2">
        <f>Q65/P65</f>
        <v>0.98692979819346416</v>
      </c>
      <c r="S65" s="2">
        <f>N65/O65</f>
        <v>0.89690721649484539</v>
      </c>
      <c r="T65" s="4">
        <f t="shared" si="0"/>
        <v>0.90878522275505158</v>
      </c>
    </row>
    <row r="66" spans="1:20" x14ac:dyDescent="0.25">
      <c r="A66">
        <v>136540</v>
      </c>
      <c r="B66" t="s">
        <v>9</v>
      </c>
      <c r="C66" t="s">
        <v>10</v>
      </c>
      <c r="D66" t="s">
        <v>16</v>
      </c>
      <c r="E66" t="s">
        <v>17</v>
      </c>
      <c r="F66" t="s">
        <v>18</v>
      </c>
      <c r="G66">
        <v>50</v>
      </c>
      <c r="H66">
        <v>49</v>
      </c>
      <c r="I66">
        <v>2</v>
      </c>
      <c r="J66">
        <v>1700</v>
      </c>
      <c r="K66" s="3">
        <v>1388.3333333333333</v>
      </c>
      <c r="L66" s="3">
        <v>39553</v>
      </c>
      <c r="M66" s="3">
        <f>K66/1000*L66</f>
        <v>54912.748333333329</v>
      </c>
      <c r="N66" s="3">
        <v>87</v>
      </c>
      <c r="O66">
        <v>97</v>
      </c>
      <c r="P66" s="3">
        <v>4172100</v>
      </c>
      <c r="Q66" s="3">
        <f>P66-M66</f>
        <v>4117187.2516666665</v>
      </c>
      <c r="R66" s="2">
        <f>Q66/P66</f>
        <v>0.98683810351301893</v>
      </c>
      <c r="S66" s="2">
        <f>N66/O66</f>
        <v>0.89690721649484539</v>
      </c>
      <c r="T66" s="4">
        <f t="shared" si="0"/>
        <v>0.90886966494500876</v>
      </c>
    </row>
    <row r="67" spans="1:20" x14ac:dyDescent="0.25">
      <c r="A67">
        <v>136544</v>
      </c>
      <c r="B67" t="s">
        <v>9</v>
      </c>
      <c r="C67" t="s">
        <v>10</v>
      </c>
      <c r="D67" t="s">
        <v>11</v>
      </c>
      <c r="E67" t="s">
        <v>12</v>
      </c>
      <c r="F67" t="s">
        <v>13</v>
      </c>
      <c r="G67">
        <v>100</v>
      </c>
      <c r="H67">
        <v>99</v>
      </c>
      <c r="I67">
        <v>2</v>
      </c>
      <c r="J67">
        <v>2600</v>
      </c>
      <c r="K67" s="3">
        <v>4290</v>
      </c>
      <c r="L67" s="3">
        <v>39553</v>
      </c>
      <c r="M67" s="3">
        <f>K67/1000*L67</f>
        <v>169682.37</v>
      </c>
      <c r="N67" s="3">
        <v>116</v>
      </c>
      <c r="O67">
        <v>130</v>
      </c>
      <c r="P67" s="3">
        <v>6483600</v>
      </c>
      <c r="Q67" s="3">
        <f>P67-M67</f>
        <v>6313917.6299999999</v>
      </c>
      <c r="R67" s="2">
        <f>Q67/P67</f>
        <v>0.97382898852489352</v>
      </c>
      <c r="S67" s="2">
        <f>N67/O67</f>
        <v>0.89230769230769236</v>
      </c>
      <c r="T67" s="4">
        <f t="shared" si="0"/>
        <v>0.91628787273966295</v>
      </c>
    </row>
    <row r="68" spans="1:20" x14ac:dyDescent="0.25">
      <c r="A68">
        <v>136546</v>
      </c>
      <c r="B68" t="s">
        <v>9</v>
      </c>
      <c r="C68" t="s">
        <v>10</v>
      </c>
      <c r="D68" t="s">
        <v>11</v>
      </c>
      <c r="E68" t="s">
        <v>12</v>
      </c>
      <c r="F68" t="s">
        <v>13</v>
      </c>
      <c r="G68">
        <v>100</v>
      </c>
      <c r="H68">
        <v>100</v>
      </c>
      <c r="I68">
        <v>2</v>
      </c>
      <c r="J68">
        <v>2600</v>
      </c>
      <c r="K68" s="3">
        <v>4333.3333333333339</v>
      </c>
      <c r="L68" s="3">
        <v>39553</v>
      </c>
      <c r="M68" s="3">
        <f>K68/1000*L68</f>
        <v>171396.33333333334</v>
      </c>
      <c r="N68" s="3">
        <v>116</v>
      </c>
      <c r="O68">
        <v>130</v>
      </c>
      <c r="P68" s="3">
        <v>7340200</v>
      </c>
      <c r="Q68" s="3">
        <f>P68-M68</f>
        <v>7168803.666666667</v>
      </c>
      <c r="R68" s="2">
        <f>Q68/P68</f>
        <v>0.97664963715793396</v>
      </c>
      <c r="S68" s="2">
        <f>N68/O68</f>
        <v>0.89230769230769236</v>
      </c>
      <c r="T68" s="4">
        <f t="shared" ref="T68:T120" si="1">S68/R68</f>
        <v>0.91364155410360059</v>
      </c>
    </row>
    <row r="69" spans="1:20" x14ac:dyDescent="0.25">
      <c r="A69">
        <v>136560</v>
      </c>
      <c r="B69" t="s">
        <v>9</v>
      </c>
      <c r="C69" t="s">
        <v>10</v>
      </c>
      <c r="D69" t="s">
        <v>16</v>
      </c>
      <c r="E69" t="s">
        <v>17</v>
      </c>
      <c r="F69" t="s">
        <v>18</v>
      </c>
      <c r="G69">
        <v>50</v>
      </c>
      <c r="H69">
        <v>51</v>
      </c>
      <c r="I69">
        <v>1</v>
      </c>
      <c r="J69">
        <v>1700</v>
      </c>
      <c r="K69" s="3">
        <v>1445</v>
      </c>
      <c r="L69" s="3">
        <v>41435</v>
      </c>
      <c r="M69" s="3">
        <f>K69/1000*L69</f>
        <v>59873.575000000004</v>
      </c>
      <c r="N69" s="3">
        <v>86</v>
      </c>
      <c r="O69">
        <v>97</v>
      </c>
      <c r="P69" s="3">
        <v>3747800</v>
      </c>
      <c r="Q69" s="3">
        <f>P69-M69</f>
        <v>3687926.4249999998</v>
      </c>
      <c r="R69" s="2">
        <f>Q69/P69</f>
        <v>0.98402434094668867</v>
      </c>
      <c r="S69" s="2">
        <f>N69/O69</f>
        <v>0.88659793814432986</v>
      </c>
      <c r="T69" s="4">
        <f t="shared" si="1"/>
        <v>0.90099187718402485</v>
      </c>
    </row>
    <row r="70" spans="1:20" x14ac:dyDescent="0.25">
      <c r="A70">
        <v>136567</v>
      </c>
      <c r="B70" t="s">
        <v>9</v>
      </c>
      <c r="C70" t="s">
        <v>10</v>
      </c>
      <c r="D70" t="s">
        <v>11</v>
      </c>
      <c r="E70" t="s">
        <v>12</v>
      </c>
      <c r="F70" t="s">
        <v>13</v>
      </c>
      <c r="G70">
        <v>100</v>
      </c>
      <c r="H70">
        <v>100</v>
      </c>
      <c r="I70">
        <v>2</v>
      </c>
      <c r="J70">
        <v>2600</v>
      </c>
      <c r="K70" s="3">
        <v>4333.3333333333339</v>
      </c>
      <c r="L70" s="3">
        <v>39553</v>
      </c>
      <c r="M70" s="3">
        <f>K70/1000*L70</f>
        <v>171396.33333333334</v>
      </c>
      <c r="N70" s="3">
        <v>115</v>
      </c>
      <c r="O70">
        <v>130</v>
      </c>
      <c r="P70" s="3">
        <v>6488000</v>
      </c>
      <c r="Q70" s="3">
        <f>P70-M70</f>
        <v>6316603.666666667</v>
      </c>
      <c r="R70" s="2">
        <f>Q70/P70</f>
        <v>0.97358256267981924</v>
      </c>
      <c r="S70" s="2">
        <f>N70/O70</f>
        <v>0.88461538461538458</v>
      </c>
      <c r="T70" s="4">
        <f t="shared" si="1"/>
        <v>0.90861876385753104</v>
      </c>
    </row>
    <row r="71" spans="1:20" x14ac:dyDescent="0.25">
      <c r="A71">
        <v>136571</v>
      </c>
      <c r="B71" t="s">
        <v>9</v>
      </c>
      <c r="C71" t="s">
        <v>10</v>
      </c>
      <c r="D71" t="s">
        <v>11</v>
      </c>
      <c r="E71" t="s">
        <v>12</v>
      </c>
      <c r="F71" t="s">
        <v>13</v>
      </c>
      <c r="G71">
        <v>100</v>
      </c>
      <c r="H71">
        <v>98</v>
      </c>
      <c r="I71">
        <v>1</v>
      </c>
      <c r="J71">
        <v>2600</v>
      </c>
      <c r="K71" s="3">
        <v>4246.666666666667</v>
      </c>
      <c r="L71" s="3">
        <v>41435</v>
      </c>
      <c r="M71" s="3">
        <f>K71/1000*L71</f>
        <v>175960.63333333336</v>
      </c>
      <c r="N71" s="3">
        <v>115</v>
      </c>
      <c r="O71">
        <v>130</v>
      </c>
      <c r="P71" s="3">
        <v>7344900</v>
      </c>
      <c r="Q71" s="3">
        <f>P71-M71</f>
        <v>7168939.3666666662</v>
      </c>
      <c r="R71" s="2">
        <f>Q71/P71</f>
        <v>0.97604315466060343</v>
      </c>
      <c r="S71" s="2">
        <f>N71/O71</f>
        <v>0.88461538461538458</v>
      </c>
      <c r="T71" s="4">
        <f t="shared" si="1"/>
        <v>0.90632814788090932</v>
      </c>
    </row>
    <row r="72" spans="1:20" x14ac:dyDescent="0.25">
      <c r="A72">
        <v>136586</v>
      </c>
      <c r="B72" t="s">
        <v>9</v>
      </c>
      <c r="C72" t="s">
        <v>10</v>
      </c>
      <c r="D72" t="s">
        <v>11</v>
      </c>
      <c r="E72" t="s">
        <v>12</v>
      </c>
      <c r="F72" t="s">
        <v>13</v>
      </c>
      <c r="G72">
        <v>100</v>
      </c>
      <c r="H72">
        <v>101</v>
      </c>
      <c r="I72">
        <v>2</v>
      </c>
      <c r="J72">
        <v>2600</v>
      </c>
      <c r="K72" s="3">
        <v>4376.666666666667</v>
      </c>
      <c r="L72" s="3">
        <v>39553</v>
      </c>
      <c r="M72" s="3">
        <f>K72/1000*L72</f>
        <v>173110.29666666669</v>
      </c>
      <c r="N72" s="3">
        <v>115</v>
      </c>
      <c r="O72">
        <v>130</v>
      </c>
      <c r="P72" s="3">
        <v>6287300</v>
      </c>
      <c r="Q72" s="3">
        <f>P72-M72</f>
        <v>6114189.7033333331</v>
      </c>
      <c r="R72" s="2">
        <f>Q72/P72</f>
        <v>0.97246667143819021</v>
      </c>
      <c r="S72" s="2">
        <f>N72/O72</f>
        <v>0.88461538461538458</v>
      </c>
      <c r="T72" s="4">
        <f t="shared" si="1"/>
        <v>0.90966139056171302</v>
      </c>
    </row>
    <row r="73" spans="1:20" x14ac:dyDescent="0.25">
      <c r="A73">
        <v>136600</v>
      </c>
      <c r="B73" t="s">
        <v>9</v>
      </c>
      <c r="C73" t="s">
        <v>10</v>
      </c>
      <c r="D73" t="s">
        <v>11</v>
      </c>
      <c r="E73" t="s">
        <v>12</v>
      </c>
      <c r="F73" t="s">
        <v>13</v>
      </c>
      <c r="G73">
        <v>100</v>
      </c>
      <c r="H73">
        <v>99</v>
      </c>
      <c r="I73">
        <v>1</v>
      </c>
      <c r="J73">
        <v>2600</v>
      </c>
      <c r="K73" s="3">
        <v>4290</v>
      </c>
      <c r="L73" s="3">
        <v>41435</v>
      </c>
      <c r="M73" s="3">
        <f>K73/1000*L73</f>
        <v>177756.15</v>
      </c>
      <c r="N73" s="3">
        <v>115</v>
      </c>
      <c r="O73">
        <v>130</v>
      </c>
      <c r="P73" s="3">
        <v>7034800</v>
      </c>
      <c r="Q73" s="3">
        <f>P73-M73</f>
        <v>6857043.8499999996</v>
      </c>
      <c r="R73" s="2">
        <f>Q73/P73</f>
        <v>0.97473188292488766</v>
      </c>
      <c r="S73" s="2">
        <f>N73/O73</f>
        <v>0.88461538461538458</v>
      </c>
      <c r="T73" s="4">
        <f t="shared" si="1"/>
        <v>0.90754739853272304</v>
      </c>
    </row>
    <row r="74" spans="1:20" x14ac:dyDescent="0.25">
      <c r="A74">
        <v>136605</v>
      </c>
      <c r="B74" t="s">
        <v>9</v>
      </c>
      <c r="C74" t="s">
        <v>10</v>
      </c>
      <c r="D74" t="s">
        <v>11</v>
      </c>
      <c r="E74" t="s">
        <v>12</v>
      </c>
      <c r="F74" t="s">
        <v>13</v>
      </c>
      <c r="G74">
        <v>100</v>
      </c>
      <c r="H74">
        <v>100</v>
      </c>
      <c r="I74">
        <v>2</v>
      </c>
      <c r="J74">
        <v>2600</v>
      </c>
      <c r="K74" s="3">
        <v>4333.3333333333339</v>
      </c>
      <c r="L74" s="3">
        <v>39553</v>
      </c>
      <c r="M74" s="3">
        <f>K74/1000*L74</f>
        <v>171396.33333333334</v>
      </c>
      <c r="N74" s="3">
        <v>114</v>
      </c>
      <c r="O74">
        <v>130</v>
      </c>
      <c r="P74" s="3">
        <v>6516200</v>
      </c>
      <c r="Q74" s="3">
        <f>P74-M74</f>
        <v>6344803.666666667</v>
      </c>
      <c r="R74" s="2">
        <f>Q74/P74</f>
        <v>0.97369688877975924</v>
      </c>
      <c r="S74" s="2">
        <f>N74/O74</f>
        <v>0.87692307692307692</v>
      </c>
      <c r="T74" s="4">
        <f t="shared" si="1"/>
        <v>0.90061197383719727</v>
      </c>
    </row>
    <row r="75" spans="1:20" x14ac:dyDescent="0.25">
      <c r="A75">
        <v>136609</v>
      </c>
      <c r="B75" t="s">
        <v>9</v>
      </c>
      <c r="C75" t="s">
        <v>10</v>
      </c>
      <c r="D75" t="s">
        <v>11</v>
      </c>
      <c r="E75" t="s">
        <v>12</v>
      </c>
      <c r="F75" t="s">
        <v>13</v>
      </c>
      <c r="G75">
        <v>100</v>
      </c>
      <c r="H75">
        <v>99</v>
      </c>
      <c r="I75">
        <v>1</v>
      </c>
      <c r="J75">
        <v>2600</v>
      </c>
      <c r="K75" s="3">
        <v>4290</v>
      </c>
      <c r="L75" s="3">
        <v>41435</v>
      </c>
      <c r="M75" s="3">
        <f>K75/1000*L75</f>
        <v>177756.15</v>
      </c>
      <c r="N75" s="3">
        <v>114</v>
      </c>
      <c r="O75">
        <v>130</v>
      </c>
      <c r="P75" s="3">
        <v>7796700</v>
      </c>
      <c r="Q75" s="3">
        <f>P75-M75</f>
        <v>7618943.8499999996</v>
      </c>
      <c r="R75" s="2">
        <f>Q75/P75</f>
        <v>0.97720110431336327</v>
      </c>
      <c r="S75" s="2">
        <f>N75/O75</f>
        <v>0.87692307692307692</v>
      </c>
      <c r="T75" s="4">
        <f t="shared" si="1"/>
        <v>0.89738240476022857</v>
      </c>
    </row>
    <row r="76" spans="1:20" x14ac:dyDescent="0.25">
      <c r="A76">
        <v>136612</v>
      </c>
      <c r="B76" t="s">
        <v>9</v>
      </c>
      <c r="C76" t="s">
        <v>10</v>
      </c>
      <c r="D76" t="s">
        <v>11</v>
      </c>
      <c r="E76" t="s">
        <v>12</v>
      </c>
      <c r="F76" t="s">
        <v>13</v>
      </c>
      <c r="G76">
        <v>100</v>
      </c>
      <c r="H76">
        <v>101</v>
      </c>
      <c r="I76">
        <v>1</v>
      </c>
      <c r="J76">
        <v>2600</v>
      </c>
      <c r="K76" s="3">
        <v>4376.666666666667</v>
      </c>
      <c r="L76" s="3">
        <v>41435</v>
      </c>
      <c r="M76" s="3">
        <f>K76/1000*L76</f>
        <v>181347.18333333335</v>
      </c>
      <c r="N76" s="3">
        <v>113</v>
      </c>
      <c r="O76">
        <v>130</v>
      </c>
      <c r="P76" s="3">
        <v>6865300</v>
      </c>
      <c r="Q76" s="3">
        <f>P76-M76</f>
        <v>6683952.8166666664</v>
      </c>
      <c r="R76" s="2">
        <f>Q76/P76</f>
        <v>0.97358495865682004</v>
      </c>
      <c r="S76" s="2">
        <f>N76/O76</f>
        <v>0.86923076923076925</v>
      </c>
      <c r="T76" s="4">
        <f t="shared" si="1"/>
        <v>0.89281450119153427</v>
      </c>
    </row>
    <row r="77" spans="1:20" x14ac:dyDescent="0.25">
      <c r="A77">
        <v>136620</v>
      </c>
      <c r="B77" t="s">
        <v>9</v>
      </c>
      <c r="C77" t="s">
        <v>10</v>
      </c>
      <c r="D77" t="s">
        <v>11</v>
      </c>
      <c r="E77" t="s">
        <v>12</v>
      </c>
      <c r="F77" t="s">
        <v>13</v>
      </c>
      <c r="G77">
        <v>100</v>
      </c>
      <c r="H77">
        <v>100</v>
      </c>
      <c r="I77">
        <v>1</v>
      </c>
      <c r="J77">
        <v>2600</v>
      </c>
      <c r="K77" s="3">
        <v>4333.3333333333339</v>
      </c>
      <c r="L77" s="3">
        <v>41435</v>
      </c>
      <c r="M77" s="3">
        <f>K77/1000*L77</f>
        <v>179551.66666666669</v>
      </c>
      <c r="N77" s="3">
        <v>112</v>
      </c>
      <c r="O77">
        <v>130</v>
      </c>
      <c r="P77" s="3">
        <v>7017800</v>
      </c>
      <c r="Q77" s="3">
        <f>P77-M77</f>
        <v>6838248.333333333</v>
      </c>
      <c r="R77" s="2">
        <f>Q77/P77</f>
        <v>0.97441482135902036</v>
      </c>
      <c r="S77" s="2">
        <f>N77/O77</f>
        <v>0.86153846153846159</v>
      </c>
      <c r="T77" s="4">
        <f t="shared" si="1"/>
        <v>0.88415984922814528</v>
      </c>
    </row>
    <row r="78" spans="1:20" x14ac:dyDescent="0.25">
      <c r="A78">
        <v>136630</v>
      </c>
      <c r="B78" t="s">
        <v>9</v>
      </c>
      <c r="C78" t="s">
        <v>10</v>
      </c>
      <c r="D78" t="s">
        <v>16</v>
      </c>
      <c r="E78" t="s">
        <v>17</v>
      </c>
      <c r="F78" t="s">
        <v>18</v>
      </c>
      <c r="G78">
        <v>50</v>
      </c>
      <c r="H78">
        <v>51</v>
      </c>
      <c r="I78">
        <v>1</v>
      </c>
      <c r="J78">
        <v>1700</v>
      </c>
      <c r="K78" s="3">
        <v>1445</v>
      </c>
      <c r="L78" s="3">
        <v>41435</v>
      </c>
      <c r="M78" s="3">
        <f>K78/1000*L78</f>
        <v>59873.575000000004</v>
      </c>
      <c r="N78" s="3">
        <v>83</v>
      </c>
      <c r="O78">
        <v>97</v>
      </c>
      <c r="P78" s="3">
        <v>3976600</v>
      </c>
      <c r="Q78" s="3">
        <f>P78-M78</f>
        <v>3916726.4249999998</v>
      </c>
      <c r="R78" s="2">
        <f>Q78/P78</f>
        <v>0.98494352587637679</v>
      </c>
      <c r="S78" s="2">
        <f>N78/O78</f>
        <v>0.85567010309278346</v>
      </c>
      <c r="T78" s="4">
        <f t="shared" si="1"/>
        <v>0.8687504213314472</v>
      </c>
    </row>
    <row r="79" spans="1:20" x14ac:dyDescent="0.25">
      <c r="A79">
        <v>136632</v>
      </c>
      <c r="B79" t="s">
        <v>9</v>
      </c>
      <c r="C79" t="s">
        <v>10</v>
      </c>
      <c r="D79" t="s">
        <v>11</v>
      </c>
      <c r="E79" t="s">
        <v>12</v>
      </c>
      <c r="F79" t="s">
        <v>13</v>
      </c>
      <c r="G79">
        <v>100</v>
      </c>
      <c r="H79">
        <v>99</v>
      </c>
      <c r="I79">
        <v>2</v>
      </c>
      <c r="J79">
        <v>2600</v>
      </c>
      <c r="K79" s="3">
        <v>4290</v>
      </c>
      <c r="L79" s="3">
        <v>39553</v>
      </c>
      <c r="M79" s="3">
        <f>K79/1000*L79</f>
        <v>169682.37</v>
      </c>
      <c r="N79" s="3">
        <v>111</v>
      </c>
      <c r="O79">
        <v>130</v>
      </c>
      <c r="P79" s="3">
        <v>6539400</v>
      </c>
      <c r="Q79" s="3">
        <f>P79-M79</f>
        <v>6369717.6299999999</v>
      </c>
      <c r="R79" s="2">
        <f>Q79/P79</f>
        <v>0.97405230296357459</v>
      </c>
      <c r="S79" s="2">
        <f>N79/O79</f>
        <v>0.85384615384615381</v>
      </c>
      <c r="T79" s="4">
        <f t="shared" si="1"/>
        <v>0.87659168942808197</v>
      </c>
    </row>
    <row r="80" spans="1:20" x14ac:dyDescent="0.25">
      <c r="A80">
        <v>136642</v>
      </c>
      <c r="B80" t="s">
        <v>9</v>
      </c>
      <c r="C80" t="s">
        <v>10</v>
      </c>
      <c r="D80" t="s">
        <v>11</v>
      </c>
      <c r="E80" t="s">
        <v>12</v>
      </c>
      <c r="F80" t="s">
        <v>13</v>
      </c>
      <c r="G80">
        <v>100</v>
      </c>
      <c r="H80">
        <v>101</v>
      </c>
      <c r="I80">
        <v>2</v>
      </c>
      <c r="J80">
        <v>2600</v>
      </c>
      <c r="K80" s="3">
        <v>4376.666666666667</v>
      </c>
      <c r="L80" s="3">
        <v>39553</v>
      </c>
      <c r="M80" s="3">
        <f>K80/1000*L80</f>
        <v>173110.29666666669</v>
      </c>
      <c r="N80" s="3">
        <v>110</v>
      </c>
      <c r="O80">
        <v>130</v>
      </c>
      <c r="P80" s="3">
        <v>5869600</v>
      </c>
      <c r="Q80" s="3">
        <f>P80-M80</f>
        <v>5696489.7033333331</v>
      </c>
      <c r="R80" s="2">
        <f>Q80/P80</f>
        <v>0.97050730941347507</v>
      </c>
      <c r="S80" s="2">
        <f>N80/O80</f>
        <v>0.84615384615384615</v>
      </c>
      <c r="T80" s="4">
        <f t="shared" si="1"/>
        <v>0.87186756652581854</v>
      </c>
    </row>
    <row r="81" spans="1:20" x14ac:dyDescent="0.25">
      <c r="A81">
        <v>136645</v>
      </c>
      <c r="B81" t="s">
        <v>9</v>
      </c>
      <c r="C81" t="s">
        <v>10</v>
      </c>
      <c r="D81" t="s">
        <v>11</v>
      </c>
      <c r="E81" t="s">
        <v>12</v>
      </c>
      <c r="F81" t="s">
        <v>13</v>
      </c>
      <c r="G81">
        <v>100</v>
      </c>
      <c r="H81">
        <v>99</v>
      </c>
      <c r="I81">
        <v>1</v>
      </c>
      <c r="J81">
        <v>2600</v>
      </c>
      <c r="K81" s="3">
        <v>4290</v>
      </c>
      <c r="L81" s="3">
        <v>41435</v>
      </c>
      <c r="M81" s="3">
        <f>K81/1000*L81</f>
        <v>177756.15</v>
      </c>
      <c r="N81" s="3">
        <v>110</v>
      </c>
      <c r="O81">
        <v>130</v>
      </c>
      <c r="P81" s="3">
        <v>6593200</v>
      </c>
      <c r="Q81" s="3">
        <f>P81-M81</f>
        <v>6415443.8499999996</v>
      </c>
      <c r="R81" s="2">
        <f>Q81/P81</f>
        <v>0.97303947248680456</v>
      </c>
      <c r="S81" s="2">
        <f>N81/O81</f>
        <v>0.84615384615384615</v>
      </c>
      <c r="T81" s="4">
        <f t="shared" si="1"/>
        <v>0.86959868543803698</v>
      </c>
    </row>
    <row r="82" spans="1:20" x14ac:dyDescent="0.25">
      <c r="A82">
        <v>136649</v>
      </c>
      <c r="B82" t="s">
        <v>9</v>
      </c>
      <c r="C82" t="s">
        <v>10</v>
      </c>
      <c r="D82" t="s">
        <v>11</v>
      </c>
      <c r="E82" t="s">
        <v>12</v>
      </c>
      <c r="F82" t="s">
        <v>13</v>
      </c>
      <c r="G82">
        <v>100</v>
      </c>
      <c r="H82">
        <v>100</v>
      </c>
      <c r="I82">
        <v>2</v>
      </c>
      <c r="J82">
        <v>2600</v>
      </c>
      <c r="K82" s="3">
        <v>4333.3333333333339</v>
      </c>
      <c r="L82" s="3">
        <v>39553</v>
      </c>
      <c r="M82" s="3">
        <f>K82/1000*L82</f>
        <v>171396.33333333334</v>
      </c>
      <c r="N82" s="3">
        <v>110</v>
      </c>
      <c r="O82">
        <v>130</v>
      </c>
      <c r="P82" s="3">
        <v>5567300</v>
      </c>
      <c r="Q82" s="3">
        <f>P82-M82</f>
        <v>5395903.666666667</v>
      </c>
      <c r="R82" s="2">
        <f>Q82/P82</f>
        <v>0.96921374214909684</v>
      </c>
      <c r="S82" s="2">
        <f>N82/O82</f>
        <v>0.84615384615384615</v>
      </c>
      <c r="T82" s="4">
        <f t="shared" si="1"/>
        <v>0.87303121009986662</v>
      </c>
    </row>
    <row r="83" spans="1:20" x14ac:dyDescent="0.25">
      <c r="A83">
        <v>136654</v>
      </c>
      <c r="B83" t="s">
        <v>9</v>
      </c>
      <c r="C83" t="s">
        <v>10</v>
      </c>
      <c r="D83" t="s">
        <v>11</v>
      </c>
      <c r="E83" t="s">
        <v>12</v>
      </c>
      <c r="F83" t="s">
        <v>13</v>
      </c>
      <c r="G83">
        <v>100</v>
      </c>
      <c r="H83">
        <v>99</v>
      </c>
      <c r="I83">
        <v>1</v>
      </c>
      <c r="J83">
        <v>2600</v>
      </c>
      <c r="K83" s="3">
        <v>4290</v>
      </c>
      <c r="L83" s="3">
        <v>41435</v>
      </c>
      <c r="M83" s="3">
        <f>K83/1000*L83</f>
        <v>177756.15</v>
      </c>
      <c r="N83" s="3">
        <v>110</v>
      </c>
      <c r="O83">
        <v>130</v>
      </c>
      <c r="P83" s="3">
        <v>5966700</v>
      </c>
      <c r="Q83" s="3">
        <f>P83-M83</f>
        <v>5788943.8499999996</v>
      </c>
      <c r="R83" s="2">
        <f>Q83/P83</f>
        <v>0.97020863291266524</v>
      </c>
      <c r="S83" s="2">
        <f>N83/O83</f>
        <v>0.84615384615384615</v>
      </c>
      <c r="T83" s="4">
        <f t="shared" si="1"/>
        <v>0.87213596895505452</v>
      </c>
    </row>
    <row r="84" spans="1:20" x14ac:dyDescent="0.25">
      <c r="A84">
        <v>136660</v>
      </c>
      <c r="B84" t="s">
        <v>9</v>
      </c>
      <c r="C84" t="s">
        <v>10</v>
      </c>
      <c r="D84" t="s">
        <v>16</v>
      </c>
      <c r="E84" t="s">
        <v>17</v>
      </c>
      <c r="F84" t="s">
        <v>18</v>
      </c>
      <c r="G84">
        <v>50</v>
      </c>
      <c r="H84">
        <v>51</v>
      </c>
      <c r="I84">
        <v>1</v>
      </c>
      <c r="J84">
        <v>1700</v>
      </c>
      <c r="K84" s="3">
        <v>1445</v>
      </c>
      <c r="L84" s="3">
        <v>41435</v>
      </c>
      <c r="M84" s="3">
        <f>K84/1000*L84</f>
        <v>59873.575000000004</v>
      </c>
      <c r="N84" s="3">
        <v>82</v>
      </c>
      <c r="O84">
        <v>97</v>
      </c>
      <c r="P84" s="3">
        <v>4576300</v>
      </c>
      <c r="Q84" s="3">
        <f>P84-M84</f>
        <v>4516426.4249999998</v>
      </c>
      <c r="R84" s="2">
        <f>Q84/P84</f>
        <v>0.9869165974695715</v>
      </c>
      <c r="S84" s="2">
        <f>N84/O84</f>
        <v>0.84536082474226804</v>
      </c>
      <c r="T84" s="4">
        <f t="shared" si="1"/>
        <v>0.85656764402356922</v>
      </c>
    </row>
    <row r="85" spans="1:20" x14ac:dyDescent="0.25">
      <c r="A85">
        <v>136661</v>
      </c>
      <c r="B85" t="s">
        <v>9</v>
      </c>
      <c r="C85" t="s">
        <v>10</v>
      </c>
      <c r="D85" t="s">
        <v>16</v>
      </c>
      <c r="E85" t="s">
        <v>17</v>
      </c>
      <c r="F85" t="s">
        <v>18</v>
      </c>
      <c r="G85">
        <v>50</v>
      </c>
      <c r="H85">
        <v>50</v>
      </c>
      <c r="I85">
        <v>1</v>
      </c>
      <c r="J85">
        <v>1700</v>
      </c>
      <c r="K85" s="3">
        <v>1416.6666666666667</v>
      </c>
      <c r="L85" s="3">
        <v>41435</v>
      </c>
      <c r="M85" s="3">
        <f>K85/1000*L85</f>
        <v>58699.583333333336</v>
      </c>
      <c r="N85" s="3">
        <v>82</v>
      </c>
      <c r="O85">
        <v>97</v>
      </c>
      <c r="P85" s="3">
        <v>3468500</v>
      </c>
      <c r="Q85" s="3">
        <f>P85-M85</f>
        <v>3409800.4166666665</v>
      </c>
      <c r="R85" s="2">
        <f>Q85/P85</f>
        <v>0.98307637787708424</v>
      </c>
      <c r="S85" s="2">
        <f>N85/O85</f>
        <v>0.84536082474226804</v>
      </c>
      <c r="T85" s="4">
        <f t="shared" si="1"/>
        <v>0.8599136789023375</v>
      </c>
    </row>
    <row r="86" spans="1:20" x14ac:dyDescent="0.25">
      <c r="A86">
        <v>136666</v>
      </c>
      <c r="B86" t="s">
        <v>9</v>
      </c>
      <c r="C86" t="s">
        <v>10</v>
      </c>
      <c r="D86" t="s">
        <v>11</v>
      </c>
      <c r="E86" t="s">
        <v>12</v>
      </c>
      <c r="F86" t="s">
        <v>13</v>
      </c>
      <c r="G86">
        <v>100</v>
      </c>
      <c r="H86">
        <v>99</v>
      </c>
      <c r="I86">
        <v>2</v>
      </c>
      <c r="J86">
        <v>2600</v>
      </c>
      <c r="K86" s="3">
        <v>4290</v>
      </c>
      <c r="L86" s="3">
        <v>39553</v>
      </c>
      <c r="M86" s="3">
        <f>K86/1000*L86</f>
        <v>169682.37</v>
      </c>
      <c r="N86" s="3">
        <v>109</v>
      </c>
      <c r="O86">
        <v>130</v>
      </c>
      <c r="P86" s="3">
        <v>5434800</v>
      </c>
      <c r="Q86" s="3">
        <f>P86-M86</f>
        <v>5265117.63</v>
      </c>
      <c r="R86" s="2">
        <f>Q86/P86</f>
        <v>0.96877854382865969</v>
      </c>
      <c r="S86" s="2">
        <f>N86/O86</f>
        <v>0.83846153846153848</v>
      </c>
      <c r="T86" s="4">
        <f t="shared" si="1"/>
        <v>0.86548318375002187</v>
      </c>
    </row>
    <row r="87" spans="1:20" x14ac:dyDescent="0.25">
      <c r="A87">
        <v>136669</v>
      </c>
      <c r="B87" t="s">
        <v>9</v>
      </c>
      <c r="C87" t="s">
        <v>10</v>
      </c>
      <c r="D87" t="s">
        <v>11</v>
      </c>
      <c r="E87" t="s">
        <v>12</v>
      </c>
      <c r="F87" t="s">
        <v>13</v>
      </c>
      <c r="G87">
        <v>100</v>
      </c>
      <c r="H87">
        <v>100</v>
      </c>
      <c r="I87">
        <v>2</v>
      </c>
      <c r="J87">
        <v>2600</v>
      </c>
      <c r="K87" s="3">
        <v>4333.3333333333339</v>
      </c>
      <c r="L87" s="3">
        <v>39553</v>
      </c>
      <c r="M87" s="3">
        <f>K87/1000*L87</f>
        <v>171396.33333333334</v>
      </c>
      <c r="N87" s="3">
        <v>109</v>
      </c>
      <c r="O87">
        <v>130</v>
      </c>
      <c r="P87" s="3">
        <v>6500100</v>
      </c>
      <c r="Q87" s="3">
        <f>P87-M87</f>
        <v>6328703.666666667</v>
      </c>
      <c r="R87" s="2">
        <f>Q87/P87</f>
        <v>0.97363173899888722</v>
      </c>
      <c r="S87" s="2">
        <f>N87/O87</f>
        <v>0.83846153846153848</v>
      </c>
      <c r="T87" s="4">
        <f t="shared" si="1"/>
        <v>0.86116906924548886</v>
      </c>
    </row>
    <row r="88" spans="1:20" x14ac:dyDescent="0.25">
      <c r="A88">
        <v>136672</v>
      </c>
      <c r="B88" t="s">
        <v>9</v>
      </c>
      <c r="C88" t="s">
        <v>10</v>
      </c>
      <c r="D88" t="s">
        <v>11</v>
      </c>
      <c r="E88" t="s">
        <v>12</v>
      </c>
      <c r="F88" t="s">
        <v>13</v>
      </c>
      <c r="G88">
        <v>100</v>
      </c>
      <c r="H88">
        <v>100</v>
      </c>
      <c r="I88">
        <v>2</v>
      </c>
      <c r="J88">
        <v>2600</v>
      </c>
      <c r="K88" s="3">
        <v>4333.3333333333339</v>
      </c>
      <c r="L88" s="3">
        <v>39553</v>
      </c>
      <c r="M88" s="3">
        <f>K88/1000*L88</f>
        <v>171396.33333333334</v>
      </c>
      <c r="N88" s="3">
        <v>109</v>
      </c>
      <c r="O88">
        <v>130</v>
      </c>
      <c r="P88" s="3">
        <v>6174000</v>
      </c>
      <c r="Q88" s="3">
        <f>P88-M88</f>
        <v>6002603.666666667</v>
      </c>
      <c r="R88" s="2">
        <f>Q88/P88</f>
        <v>0.97223901306554372</v>
      </c>
      <c r="S88" s="2">
        <f>N88/O88</f>
        <v>0.83846153846153848</v>
      </c>
      <c r="T88" s="4">
        <f t="shared" si="1"/>
        <v>0.86240268822149535</v>
      </c>
    </row>
    <row r="89" spans="1:20" x14ac:dyDescent="0.25">
      <c r="A89">
        <v>136678</v>
      </c>
      <c r="B89" t="s">
        <v>9</v>
      </c>
      <c r="C89" t="s">
        <v>10</v>
      </c>
      <c r="D89" t="s">
        <v>11</v>
      </c>
      <c r="E89" t="s">
        <v>12</v>
      </c>
      <c r="F89" t="s">
        <v>13</v>
      </c>
      <c r="G89">
        <v>100</v>
      </c>
      <c r="H89">
        <v>100</v>
      </c>
      <c r="I89">
        <v>2</v>
      </c>
      <c r="J89">
        <v>2600</v>
      </c>
      <c r="K89" s="3">
        <v>4333.3333333333339</v>
      </c>
      <c r="L89" s="3">
        <v>39553</v>
      </c>
      <c r="M89" s="3">
        <f>K89/1000*L89</f>
        <v>171396.33333333334</v>
      </c>
      <c r="N89" s="3">
        <v>109</v>
      </c>
      <c r="O89">
        <v>130</v>
      </c>
      <c r="P89" s="3">
        <v>7062300</v>
      </c>
      <c r="Q89" s="3">
        <f>P89-M89</f>
        <v>6890903.666666667</v>
      </c>
      <c r="R89" s="2">
        <f>Q89/P89</f>
        <v>0.97573080535613987</v>
      </c>
      <c r="S89" s="2">
        <f>N89/O89</f>
        <v>0.83846153846153848</v>
      </c>
      <c r="T89" s="4">
        <f t="shared" si="1"/>
        <v>0.85931645681259561</v>
      </c>
    </row>
    <row r="90" spans="1:20" x14ac:dyDescent="0.25">
      <c r="A90">
        <v>136706</v>
      </c>
      <c r="B90" t="s">
        <v>9</v>
      </c>
      <c r="C90" t="s">
        <v>10</v>
      </c>
      <c r="D90" t="s">
        <v>16</v>
      </c>
      <c r="E90" t="s">
        <v>17</v>
      </c>
      <c r="F90" t="s">
        <v>18</v>
      </c>
      <c r="G90">
        <v>50</v>
      </c>
      <c r="H90">
        <v>50</v>
      </c>
      <c r="I90">
        <v>1</v>
      </c>
      <c r="J90">
        <v>1700</v>
      </c>
      <c r="K90" s="3">
        <v>1416.6666666666667</v>
      </c>
      <c r="L90" s="3">
        <v>41435</v>
      </c>
      <c r="M90" s="3">
        <f>K90/1000*L90</f>
        <v>58699.583333333336</v>
      </c>
      <c r="N90" s="3">
        <v>81</v>
      </c>
      <c r="O90">
        <v>97</v>
      </c>
      <c r="P90" s="3">
        <v>3735000</v>
      </c>
      <c r="Q90" s="3">
        <f>P90-M90</f>
        <v>3676300.4166666665</v>
      </c>
      <c r="R90" s="2">
        <f>Q90/P90</f>
        <v>0.98428391343150379</v>
      </c>
      <c r="S90" s="2">
        <f>N90/O90</f>
        <v>0.83505154639175261</v>
      </c>
      <c r="T90" s="4">
        <f t="shared" si="1"/>
        <v>0.84838483591641445</v>
      </c>
    </row>
    <row r="91" spans="1:20" x14ac:dyDescent="0.25">
      <c r="A91">
        <v>136709</v>
      </c>
      <c r="B91" t="s">
        <v>9</v>
      </c>
      <c r="C91" t="s">
        <v>10</v>
      </c>
      <c r="D91" t="s">
        <v>16</v>
      </c>
      <c r="E91" t="s">
        <v>17</v>
      </c>
      <c r="F91" t="s">
        <v>18</v>
      </c>
      <c r="G91">
        <v>50</v>
      </c>
      <c r="H91">
        <v>50</v>
      </c>
      <c r="I91">
        <v>1</v>
      </c>
      <c r="J91">
        <v>1700</v>
      </c>
      <c r="K91" s="3">
        <v>1416.6666666666667</v>
      </c>
      <c r="L91" s="3">
        <v>41435</v>
      </c>
      <c r="M91" s="3">
        <f>K91/1000*L91</f>
        <v>58699.583333333336</v>
      </c>
      <c r="N91" s="3">
        <v>81</v>
      </c>
      <c r="O91">
        <v>97</v>
      </c>
      <c r="P91" s="3">
        <v>3572300</v>
      </c>
      <c r="Q91" s="3">
        <f>P91-M91</f>
        <v>3513600.4166666665</v>
      </c>
      <c r="R91" s="2">
        <f>Q91/P91</f>
        <v>0.98356812604391186</v>
      </c>
      <c r="S91" s="2">
        <f>N91/O91</f>
        <v>0.83505154639175261</v>
      </c>
      <c r="T91" s="4">
        <f t="shared" si="1"/>
        <v>0.84900224425783333</v>
      </c>
    </row>
    <row r="92" spans="1:20" x14ac:dyDescent="0.25">
      <c r="A92">
        <v>136720</v>
      </c>
      <c r="B92" t="s">
        <v>9</v>
      </c>
      <c r="C92" t="s">
        <v>10</v>
      </c>
      <c r="D92" t="s">
        <v>11</v>
      </c>
      <c r="E92" t="s">
        <v>12</v>
      </c>
      <c r="F92" t="s">
        <v>13</v>
      </c>
      <c r="G92">
        <v>100</v>
      </c>
      <c r="H92">
        <v>100</v>
      </c>
      <c r="I92">
        <v>2</v>
      </c>
      <c r="J92">
        <v>2600</v>
      </c>
      <c r="K92" s="3">
        <v>4333.3333333333339</v>
      </c>
      <c r="L92" s="3">
        <v>39553</v>
      </c>
      <c r="M92" s="3">
        <f>K92/1000*L92</f>
        <v>171396.33333333334</v>
      </c>
      <c r="N92" s="3">
        <v>108</v>
      </c>
      <c r="O92">
        <v>130</v>
      </c>
      <c r="P92" s="3">
        <v>6797800</v>
      </c>
      <c r="Q92" s="3">
        <f>P92-M92</f>
        <v>6626403.666666667</v>
      </c>
      <c r="R92" s="2">
        <f>Q92/P92</f>
        <v>0.97478649955377727</v>
      </c>
      <c r="S92" s="2">
        <f>N92/O92</f>
        <v>0.83076923076923082</v>
      </c>
      <c r="T92" s="4">
        <f t="shared" si="1"/>
        <v>0.85225762887517165</v>
      </c>
    </row>
    <row r="93" spans="1:20" x14ac:dyDescent="0.25">
      <c r="A93">
        <v>136729</v>
      </c>
      <c r="B93" t="s">
        <v>9</v>
      </c>
      <c r="C93" t="s">
        <v>10</v>
      </c>
      <c r="D93" t="s">
        <v>11</v>
      </c>
      <c r="E93" t="s">
        <v>12</v>
      </c>
      <c r="F93" t="s">
        <v>13</v>
      </c>
      <c r="G93">
        <v>100</v>
      </c>
      <c r="H93">
        <v>101</v>
      </c>
      <c r="I93">
        <v>2</v>
      </c>
      <c r="J93">
        <v>2600</v>
      </c>
      <c r="K93" s="3">
        <v>4376.666666666667</v>
      </c>
      <c r="L93" s="3">
        <v>39553</v>
      </c>
      <c r="M93" s="3">
        <f>K93/1000*L93</f>
        <v>173110.29666666669</v>
      </c>
      <c r="N93" s="3">
        <v>108</v>
      </c>
      <c r="O93">
        <v>130</v>
      </c>
      <c r="P93" s="3">
        <v>5405300</v>
      </c>
      <c r="Q93" s="3">
        <f>P93-M93</f>
        <v>5232189.7033333331</v>
      </c>
      <c r="R93" s="2">
        <f>Q93/P93</f>
        <v>0.96797397060909351</v>
      </c>
      <c r="S93" s="2">
        <f>N93/O93</f>
        <v>0.83076923076923082</v>
      </c>
      <c r="T93" s="4">
        <f t="shared" si="1"/>
        <v>0.85825575479728322</v>
      </c>
    </row>
    <row r="94" spans="1:20" x14ac:dyDescent="0.25">
      <c r="A94">
        <v>136733</v>
      </c>
      <c r="B94" t="s">
        <v>9</v>
      </c>
      <c r="C94" t="s">
        <v>10</v>
      </c>
      <c r="D94" t="s">
        <v>11</v>
      </c>
      <c r="E94" t="s">
        <v>12</v>
      </c>
      <c r="F94" t="s">
        <v>13</v>
      </c>
      <c r="G94">
        <v>100</v>
      </c>
      <c r="H94">
        <v>100</v>
      </c>
      <c r="I94">
        <v>1</v>
      </c>
      <c r="J94">
        <v>2600</v>
      </c>
      <c r="K94" s="3">
        <v>4333.3333333333339</v>
      </c>
      <c r="L94" s="3">
        <v>41435</v>
      </c>
      <c r="M94" s="3">
        <f>K94/1000*L94</f>
        <v>179551.66666666669</v>
      </c>
      <c r="N94" s="3">
        <v>108</v>
      </c>
      <c r="O94">
        <v>130</v>
      </c>
      <c r="P94" s="3">
        <v>5825900</v>
      </c>
      <c r="Q94" s="3">
        <f>P94-M94</f>
        <v>5646348.333333333</v>
      </c>
      <c r="R94" s="2">
        <f>Q94/P94</f>
        <v>0.96918044136242176</v>
      </c>
      <c r="S94" s="2">
        <f>N94/O94</f>
        <v>0.83076923076923082</v>
      </c>
      <c r="T94" s="4">
        <f t="shared" si="1"/>
        <v>0.85718736709273669</v>
      </c>
    </row>
    <row r="95" spans="1:20" x14ac:dyDescent="0.25">
      <c r="A95">
        <v>136754</v>
      </c>
      <c r="B95" t="s">
        <v>9</v>
      </c>
      <c r="C95" t="s">
        <v>10</v>
      </c>
      <c r="D95" t="s">
        <v>16</v>
      </c>
      <c r="E95" t="s">
        <v>17</v>
      </c>
      <c r="F95" t="s">
        <v>18</v>
      </c>
      <c r="G95">
        <v>50</v>
      </c>
      <c r="H95">
        <v>50</v>
      </c>
      <c r="I95">
        <v>1</v>
      </c>
      <c r="J95">
        <v>1700</v>
      </c>
      <c r="K95" s="3">
        <v>1416.6666666666667</v>
      </c>
      <c r="L95" s="3">
        <v>41435</v>
      </c>
      <c r="M95" s="3">
        <f>K95/1000*L95</f>
        <v>58699.583333333336</v>
      </c>
      <c r="N95" s="3">
        <v>80</v>
      </c>
      <c r="O95">
        <v>97</v>
      </c>
      <c r="P95" s="3">
        <v>3657300</v>
      </c>
      <c r="Q95" s="3">
        <f>P95-M95</f>
        <v>3598600.4166666665</v>
      </c>
      <c r="R95" s="2">
        <f>Q95/P95</f>
        <v>0.98395002232976969</v>
      </c>
      <c r="S95" s="2">
        <f>N95/O95</f>
        <v>0.82474226804123707</v>
      </c>
      <c r="T95" s="4">
        <f t="shared" si="1"/>
        <v>0.83819528362673856</v>
      </c>
    </row>
    <row r="96" spans="1:20" x14ac:dyDescent="0.25">
      <c r="A96">
        <v>136755</v>
      </c>
      <c r="B96" t="s">
        <v>9</v>
      </c>
      <c r="C96" t="s">
        <v>10</v>
      </c>
      <c r="D96" t="s">
        <v>11</v>
      </c>
      <c r="E96" t="s">
        <v>12</v>
      </c>
      <c r="F96" t="s">
        <v>13</v>
      </c>
      <c r="G96">
        <v>100</v>
      </c>
      <c r="H96">
        <v>99</v>
      </c>
      <c r="I96">
        <v>2</v>
      </c>
      <c r="J96">
        <v>2600</v>
      </c>
      <c r="K96" s="3">
        <v>4290</v>
      </c>
      <c r="L96" s="3">
        <v>39553</v>
      </c>
      <c r="M96" s="3">
        <f>K96/1000*L96</f>
        <v>169682.37</v>
      </c>
      <c r="N96" s="3">
        <v>107</v>
      </c>
      <c r="O96">
        <v>130</v>
      </c>
      <c r="P96" s="3">
        <v>5795200</v>
      </c>
      <c r="Q96" s="3">
        <f>P96-M96</f>
        <v>5625517.6299999999</v>
      </c>
      <c r="R96" s="2">
        <f>Q96/P96</f>
        <v>0.97072018739646604</v>
      </c>
      <c r="S96" s="2">
        <f>N96/O96</f>
        <v>0.82307692307692304</v>
      </c>
      <c r="T96" s="4">
        <f t="shared" si="1"/>
        <v>0.84790337500291224</v>
      </c>
    </row>
    <row r="97" spans="1:20" x14ac:dyDescent="0.25">
      <c r="A97">
        <v>136757</v>
      </c>
      <c r="B97" t="s">
        <v>9</v>
      </c>
      <c r="C97" t="s">
        <v>10</v>
      </c>
      <c r="D97" t="s">
        <v>11</v>
      </c>
      <c r="E97" t="s">
        <v>12</v>
      </c>
      <c r="F97" t="s">
        <v>13</v>
      </c>
      <c r="G97">
        <v>100</v>
      </c>
      <c r="H97">
        <v>100</v>
      </c>
      <c r="I97">
        <v>2</v>
      </c>
      <c r="J97">
        <v>2600</v>
      </c>
      <c r="K97" s="3">
        <v>4333.3333333333339</v>
      </c>
      <c r="L97" s="3">
        <v>39553</v>
      </c>
      <c r="M97" s="3">
        <f>K97/1000*L97</f>
        <v>171396.33333333334</v>
      </c>
      <c r="N97" s="3">
        <v>107</v>
      </c>
      <c r="O97">
        <v>130</v>
      </c>
      <c r="P97" s="3">
        <v>6007800</v>
      </c>
      <c r="Q97" s="3">
        <f>P97-M97</f>
        <v>5836403.666666667</v>
      </c>
      <c r="R97" s="2">
        <f>Q97/P97</f>
        <v>0.97147103210271102</v>
      </c>
      <c r="S97" s="2">
        <f>N97/O97</f>
        <v>0.82307692307692304</v>
      </c>
      <c r="T97" s="4">
        <f t="shared" si="1"/>
        <v>0.84724803507049018</v>
      </c>
    </row>
    <row r="98" spans="1:20" x14ac:dyDescent="0.25">
      <c r="A98">
        <v>136758</v>
      </c>
      <c r="B98" t="s">
        <v>9</v>
      </c>
      <c r="C98" t="s">
        <v>10</v>
      </c>
      <c r="D98" t="s">
        <v>11</v>
      </c>
      <c r="E98" t="s">
        <v>12</v>
      </c>
      <c r="F98" t="s">
        <v>13</v>
      </c>
      <c r="G98">
        <v>100</v>
      </c>
      <c r="H98">
        <v>101</v>
      </c>
      <c r="I98">
        <v>2</v>
      </c>
      <c r="J98">
        <v>2600</v>
      </c>
      <c r="K98" s="3">
        <v>4376.666666666667</v>
      </c>
      <c r="L98" s="3">
        <v>39553</v>
      </c>
      <c r="M98" s="3">
        <f>K98/1000*L98</f>
        <v>173110.29666666669</v>
      </c>
      <c r="N98" s="3">
        <v>107</v>
      </c>
      <c r="O98">
        <v>130</v>
      </c>
      <c r="P98" s="3">
        <v>5761300</v>
      </c>
      <c r="Q98" s="3">
        <f>P98-M98</f>
        <v>5588189.7033333331</v>
      </c>
      <c r="R98" s="2">
        <f>Q98/P98</f>
        <v>0.96995291051209509</v>
      </c>
      <c r="S98" s="2">
        <f>N98/O98</f>
        <v>0.82307692307692304</v>
      </c>
      <c r="T98" s="4">
        <f t="shared" si="1"/>
        <v>0.84857410515152987</v>
      </c>
    </row>
    <row r="99" spans="1:20" x14ac:dyDescent="0.25">
      <c r="A99">
        <v>136767</v>
      </c>
      <c r="B99" t="s">
        <v>9</v>
      </c>
      <c r="C99" t="s">
        <v>10</v>
      </c>
      <c r="D99" t="s">
        <v>11</v>
      </c>
      <c r="E99" t="s">
        <v>12</v>
      </c>
      <c r="F99" t="s">
        <v>13</v>
      </c>
      <c r="G99">
        <v>100</v>
      </c>
      <c r="H99">
        <v>101</v>
      </c>
      <c r="I99">
        <v>1</v>
      </c>
      <c r="J99">
        <v>2600</v>
      </c>
      <c r="K99" s="3">
        <v>4376.666666666667</v>
      </c>
      <c r="L99" s="3">
        <v>41435</v>
      </c>
      <c r="M99" s="3">
        <f>K99/1000*L99</f>
        <v>181347.18333333335</v>
      </c>
      <c r="N99" s="3">
        <v>106</v>
      </c>
      <c r="O99">
        <v>130</v>
      </c>
      <c r="P99" s="3">
        <v>6206400</v>
      </c>
      <c r="Q99" s="3">
        <f>P99-M99</f>
        <v>6025052.8166666664</v>
      </c>
      <c r="R99" s="2">
        <f>Q99/P99</f>
        <v>0.97078061624559586</v>
      </c>
      <c r="S99" s="2">
        <f>N99/O99</f>
        <v>0.81538461538461537</v>
      </c>
      <c r="T99" s="4">
        <f t="shared" si="1"/>
        <v>0.83992675764174185</v>
      </c>
    </row>
    <row r="100" spans="1:20" x14ac:dyDescent="0.25">
      <c r="A100">
        <v>136769</v>
      </c>
      <c r="B100" t="s">
        <v>9</v>
      </c>
      <c r="C100" t="s">
        <v>10</v>
      </c>
      <c r="D100" t="s">
        <v>11</v>
      </c>
      <c r="E100" t="s">
        <v>12</v>
      </c>
      <c r="F100" t="s">
        <v>13</v>
      </c>
      <c r="G100">
        <v>100</v>
      </c>
      <c r="H100">
        <v>100</v>
      </c>
      <c r="I100">
        <v>2</v>
      </c>
      <c r="J100">
        <v>2600</v>
      </c>
      <c r="K100" s="3">
        <v>4333.3333333333339</v>
      </c>
      <c r="L100" s="3">
        <v>39553</v>
      </c>
      <c r="M100" s="3">
        <f>K100/1000*L100</f>
        <v>171396.33333333334</v>
      </c>
      <c r="N100" s="3">
        <v>106</v>
      </c>
      <c r="O100">
        <v>130</v>
      </c>
      <c r="P100" s="3">
        <v>5959000</v>
      </c>
      <c r="Q100" s="3">
        <f>P100-M100</f>
        <v>5787603.666666667</v>
      </c>
      <c r="R100" s="2">
        <f>Q100/P100</f>
        <v>0.97123740001118763</v>
      </c>
      <c r="S100" s="2">
        <f>N100/O100</f>
        <v>0.81538461538461537</v>
      </c>
      <c r="T100" s="4">
        <f t="shared" si="1"/>
        <v>0.83953173073362186</v>
      </c>
    </row>
    <row r="101" spans="1:20" x14ac:dyDescent="0.25">
      <c r="A101">
        <v>136778</v>
      </c>
      <c r="B101" t="s">
        <v>9</v>
      </c>
      <c r="C101" t="s">
        <v>10</v>
      </c>
      <c r="D101" t="s">
        <v>11</v>
      </c>
      <c r="E101" t="s">
        <v>12</v>
      </c>
      <c r="F101" t="s">
        <v>13</v>
      </c>
      <c r="G101">
        <v>100</v>
      </c>
      <c r="H101">
        <v>102</v>
      </c>
      <c r="I101">
        <v>1</v>
      </c>
      <c r="J101">
        <v>2600</v>
      </c>
      <c r="K101" s="3">
        <v>4420</v>
      </c>
      <c r="L101" s="3">
        <v>41435</v>
      </c>
      <c r="M101" s="3">
        <f>K101/1000*L101</f>
        <v>183142.69999999998</v>
      </c>
      <c r="N101" s="3">
        <v>106</v>
      </c>
      <c r="O101">
        <v>130</v>
      </c>
      <c r="P101" s="3">
        <v>5611500</v>
      </c>
      <c r="Q101" s="3">
        <f>P101-M101</f>
        <v>5428357.2999999998</v>
      </c>
      <c r="R101" s="2">
        <f>Q101/P101</f>
        <v>0.96736296890314533</v>
      </c>
      <c r="S101" s="2">
        <f>N101/O101</f>
        <v>0.81538461538461537</v>
      </c>
      <c r="T101" s="4">
        <f t="shared" si="1"/>
        <v>0.84289417891316198</v>
      </c>
    </row>
    <row r="102" spans="1:20" x14ac:dyDescent="0.25">
      <c r="A102">
        <v>136780</v>
      </c>
      <c r="B102" t="s">
        <v>9</v>
      </c>
      <c r="C102" t="s">
        <v>10</v>
      </c>
      <c r="D102" t="s">
        <v>11</v>
      </c>
      <c r="E102" t="s">
        <v>12</v>
      </c>
      <c r="F102" t="s">
        <v>13</v>
      </c>
      <c r="G102">
        <v>100</v>
      </c>
      <c r="H102">
        <v>100</v>
      </c>
      <c r="I102">
        <v>1</v>
      </c>
      <c r="J102">
        <v>2600</v>
      </c>
      <c r="K102" s="3">
        <v>4333.3333333333339</v>
      </c>
      <c r="L102" s="3">
        <v>41435</v>
      </c>
      <c r="M102" s="3">
        <f>K102/1000*L102</f>
        <v>179551.66666666669</v>
      </c>
      <c r="N102" s="3">
        <v>106</v>
      </c>
      <c r="O102">
        <v>130</v>
      </c>
      <c r="P102" s="3">
        <v>5565200</v>
      </c>
      <c r="Q102" s="3">
        <f>P102-M102</f>
        <v>5385648.333333333</v>
      </c>
      <c r="R102" s="2">
        <f>Q102/P102</f>
        <v>0.9677367090730491</v>
      </c>
      <c r="S102" s="2">
        <f>N102/O102</f>
        <v>0.81538461538461537</v>
      </c>
      <c r="T102" s="4">
        <f t="shared" si="1"/>
        <v>0.84256865296102612</v>
      </c>
    </row>
    <row r="103" spans="1:20" x14ac:dyDescent="0.25">
      <c r="A103">
        <v>136781</v>
      </c>
      <c r="B103" t="s">
        <v>9</v>
      </c>
      <c r="C103" t="s">
        <v>10</v>
      </c>
      <c r="D103" t="s">
        <v>16</v>
      </c>
      <c r="E103" t="s">
        <v>17</v>
      </c>
      <c r="F103" t="s">
        <v>18</v>
      </c>
      <c r="G103">
        <v>50</v>
      </c>
      <c r="H103">
        <v>49</v>
      </c>
      <c r="I103">
        <v>2</v>
      </c>
      <c r="J103">
        <v>1700</v>
      </c>
      <c r="K103" s="3">
        <v>1388.3333333333333</v>
      </c>
      <c r="L103" s="3">
        <v>39553</v>
      </c>
      <c r="M103" s="3">
        <f>K103/1000*L103</f>
        <v>54912.748333333329</v>
      </c>
      <c r="N103" s="3">
        <v>79</v>
      </c>
      <c r="O103">
        <v>97</v>
      </c>
      <c r="P103" s="3">
        <v>3854500</v>
      </c>
      <c r="Q103" s="3">
        <f>P103-M103</f>
        <v>3799587.2516666665</v>
      </c>
      <c r="R103" s="2">
        <f>Q103/P103</f>
        <v>0.98575360012107061</v>
      </c>
      <c r="S103" s="2">
        <f>N103/O103</f>
        <v>0.81443298969072164</v>
      </c>
      <c r="T103" s="4">
        <f t="shared" si="1"/>
        <v>0.82620341390657126</v>
      </c>
    </row>
    <row r="104" spans="1:20" x14ac:dyDescent="0.25">
      <c r="A104">
        <v>136802</v>
      </c>
      <c r="B104" t="s">
        <v>9</v>
      </c>
      <c r="C104" t="s">
        <v>10</v>
      </c>
      <c r="D104" t="s">
        <v>16</v>
      </c>
      <c r="E104" t="s">
        <v>17</v>
      </c>
      <c r="F104" t="s">
        <v>18</v>
      </c>
      <c r="G104">
        <v>50</v>
      </c>
      <c r="H104">
        <v>50</v>
      </c>
      <c r="I104">
        <v>2</v>
      </c>
      <c r="J104">
        <v>1700</v>
      </c>
      <c r="K104" s="3">
        <v>1416.6666666666667</v>
      </c>
      <c r="L104" s="3">
        <v>39553</v>
      </c>
      <c r="M104" s="3">
        <f>K104/1000*L104</f>
        <v>56033.416666666672</v>
      </c>
      <c r="N104" s="3">
        <v>79</v>
      </c>
      <c r="O104">
        <v>97</v>
      </c>
      <c r="P104" s="3">
        <v>3720700</v>
      </c>
      <c r="Q104" s="3">
        <f>P104-M104</f>
        <v>3664666.5833333335</v>
      </c>
      <c r="R104" s="2">
        <f>Q104/P104</f>
        <v>0.98494008743874362</v>
      </c>
      <c r="S104" s="2">
        <f>N104/O104</f>
        <v>0.81443298969072164</v>
      </c>
      <c r="T104" s="4">
        <f t="shared" si="1"/>
        <v>0.82688581780500803</v>
      </c>
    </row>
    <row r="105" spans="1:20" x14ac:dyDescent="0.25">
      <c r="A105">
        <v>136807</v>
      </c>
      <c r="B105" t="s">
        <v>9</v>
      </c>
      <c r="C105" t="s">
        <v>10</v>
      </c>
      <c r="D105" t="s">
        <v>16</v>
      </c>
      <c r="E105" t="s">
        <v>17</v>
      </c>
      <c r="F105" t="s">
        <v>18</v>
      </c>
      <c r="G105">
        <v>50</v>
      </c>
      <c r="H105">
        <v>50</v>
      </c>
      <c r="I105">
        <v>2</v>
      </c>
      <c r="J105">
        <v>1700</v>
      </c>
      <c r="K105" s="3">
        <v>1416.6666666666667</v>
      </c>
      <c r="L105" s="3">
        <v>39553</v>
      </c>
      <c r="M105" s="3">
        <f>K105/1000*L105</f>
        <v>56033.416666666672</v>
      </c>
      <c r="N105" s="3">
        <v>79</v>
      </c>
      <c r="O105">
        <v>97</v>
      </c>
      <c r="P105" s="3">
        <v>3946300</v>
      </c>
      <c r="Q105" s="3">
        <f>P105-M105</f>
        <v>3890266.5833333335</v>
      </c>
      <c r="R105" s="2">
        <f>Q105/P105</f>
        <v>0.98580102458843311</v>
      </c>
      <c r="S105" s="2">
        <f>N105/O105</f>
        <v>0.81443298969072164</v>
      </c>
      <c r="T105" s="4">
        <f t="shared" si="1"/>
        <v>0.82616366728848067</v>
      </c>
    </row>
    <row r="106" spans="1:20" x14ac:dyDescent="0.25">
      <c r="A106">
        <v>136815</v>
      </c>
      <c r="B106" t="s">
        <v>9</v>
      </c>
      <c r="C106" t="s">
        <v>10</v>
      </c>
      <c r="D106" t="s">
        <v>11</v>
      </c>
      <c r="E106" t="s">
        <v>12</v>
      </c>
      <c r="F106" t="s">
        <v>13</v>
      </c>
      <c r="G106">
        <v>100</v>
      </c>
      <c r="H106">
        <v>100</v>
      </c>
      <c r="I106">
        <v>2</v>
      </c>
      <c r="J106">
        <v>2600</v>
      </c>
      <c r="K106" s="3">
        <v>4333.3333333333339</v>
      </c>
      <c r="L106" s="3">
        <v>39553</v>
      </c>
      <c r="M106" s="3">
        <f>K106/1000*L106</f>
        <v>171396.33333333334</v>
      </c>
      <c r="N106" s="3">
        <v>105</v>
      </c>
      <c r="O106">
        <v>130</v>
      </c>
      <c r="P106" s="3">
        <v>5847400</v>
      </c>
      <c r="Q106" s="3">
        <f>P106-M106</f>
        <v>5676003.666666667</v>
      </c>
      <c r="R106" s="2">
        <f>Q106/P106</f>
        <v>0.9706884541277605</v>
      </c>
      <c r="S106" s="2">
        <f>N106/O106</f>
        <v>0.80769230769230771</v>
      </c>
      <c r="T106" s="4">
        <f t="shared" si="1"/>
        <v>0.83208191491067274</v>
      </c>
    </row>
    <row r="107" spans="1:20" x14ac:dyDescent="0.25">
      <c r="A107">
        <v>136819</v>
      </c>
      <c r="B107" t="s">
        <v>9</v>
      </c>
      <c r="C107" t="s">
        <v>10</v>
      </c>
      <c r="D107" t="s">
        <v>16</v>
      </c>
      <c r="E107" t="s">
        <v>17</v>
      </c>
      <c r="F107" t="s">
        <v>18</v>
      </c>
      <c r="G107">
        <v>50</v>
      </c>
      <c r="H107">
        <v>51</v>
      </c>
      <c r="I107">
        <v>2</v>
      </c>
      <c r="J107">
        <v>1700</v>
      </c>
      <c r="K107" s="3">
        <v>1445</v>
      </c>
      <c r="L107" s="3">
        <v>39553</v>
      </c>
      <c r="M107" s="3">
        <f>K107/1000*L107</f>
        <v>57154.084999999999</v>
      </c>
      <c r="N107" s="3">
        <v>78</v>
      </c>
      <c r="O107">
        <v>97</v>
      </c>
      <c r="P107" s="3">
        <v>4207200</v>
      </c>
      <c r="Q107" s="3">
        <f>P107-M107</f>
        <v>4150045.915</v>
      </c>
      <c r="R107" s="2">
        <f>Q107/P107</f>
        <v>0.98641517279901125</v>
      </c>
      <c r="S107" s="2">
        <f>N107/O107</f>
        <v>0.80412371134020622</v>
      </c>
      <c r="T107" s="4">
        <f t="shared" si="1"/>
        <v>0.81519803579101258</v>
      </c>
    </row>
    <row r="108" spans="1:20" x14ac:dyDescent="0.25">
      <c r="A108">
        <v>136823</v>
      </c>
      <c r="B108" t="s">
        <v>9</v>
      </c>
      <c r="C108" t="s">
        <v>10</v>
      </c>
      <c r="D108" t="s">
        <v>16</v>
      </c>
      <c r="E108" t="s">
        <v>17</v>
      </c>
      <c r="F108" t="s">
        <v>18</v>
      </c>
      <c r="G108">
        <v>50</v>
      </c>
      <c r="H108">
        <v>49</v>
      </c>
      <c r="I108">
        <v>1</v>
      </c>
      <c r="J108">
        <v>1700</v>
      </c>
      <c r="K108" s="3">
        <v>1388.3333333333333</v>
      </c>
      <c r="L108" s="3">
        <v>41435</v>
      </c>
      <c r="M108" s="3">
        <f>K108/1000*L108</f>
        <v>57525.59166666666</v>
      </c>
      <c r="N108" s="3">
        <v>78</v>
      </c>
      <c r="O108">
        <v>97</v>
      </c>
      <c r="P108" s="3">
        <v>3546600</v>
      </c>
      <c r="Q108" s="3">
        <f>P108-M108</f>
        <v>3489074.4083333332</v>
      </c>
      <c r="R108" s="2">
        <f>Q108/P108</f>
        <v>0.98378007340363538</v>
      </c>
      <c r="S108" s="2">
        <f>N108/O108</f>
        <v>0.80412371134020622</v>
      </c>
      <c r="T108" s="4">
        <f t="shared" si="1"/>
        <v>0.81738158057840848</v>
      </c>
    </row>
    <row r="109" spans="1:20" x14ac:dyDescent="0.25">
      <c r="A109">
        <v>136827</v>
      </c>
      <c r="B109" t="s">
        <v>9</v>
      </c>
      <c r="C109" t="s">
        <v>10</v>
      </c>
      <c r="D109" t="s">
        <v>11</v>
      </c>
      <c r="E109" t="s">
        <v>12</v>
      </c>
      <c r="F109" t="s">
        <v>13</v>
      </c>
      <c r="G109">
        <v>100</v>
      </c>
      <c r="H109">
        <v>103</v>
      </c>
      <c r="I109">
        <v>1</v>
      </c>
      <c r="J109">
        <v>2600</v>
      </c>
      <c r="K109" s="3">
        <v>4463.333333333333</v>
      </c>
      <c r="L109" s="3">
        <v>41435</v>
      </c>
      <c r="M109" s="3">
        <f>K109/1000*L109</f>
        <v>184938.21666666665</v>
      </c>
      <c r="N109" s="3">
        <v>104</v>
      </c>
      <c r="O109">
        <v>130</v>
      </c>
      <c r="P109" s="3">
        <v>5435700</v>
      </c>
      <c r="Q109" s="3">
        <f>P109-M109</f>
        <v>5250761.7833333332</v>
      </c>
      <c r="R109" s="2">
        <f>Q109/P109</f>
        <v>0.96597711119696328</v>
      </c>
      <c r="S109" s="2">
        <f>N109/O109</f>
        <v>0.8</v>
      </c>
      <c r="T109" s="4">
        <f t="shared" si="1"/>
        <v>0.82817697306378468</v>
      </c>
    </row>
    <row r="110" spans="1:20" x14ac:dyDescent="0.25">
      <c r="A110">
        <v>136838</v>
      </c>
      <c r="B110" t="s">
        <v>9</v>
      </c>
      <c r="C110" t="s">
        <v>10</v>
      </c>
      <c r="D110" t="s">
        <v>11</v>
      </c>
      <c r="E110" t="s">
        <v>12</v>
      </c>
      <c r="F110" t="s">
        <v>13</v>
      </c>
      <c r="G110">
        <v>100</v>
      </c>
      <c r="H110">
        <v>98</v>
      </c>
      <c r="I110">
        <v>1</v>
      </c>
      <c r="J110">
        <v>2600</v>
      </c>
      <c r="K110" s="3">
        <v>4246.666666666667</v>
      </c>
      <c r="L110" s="3">
        <v>41435</v>
      </c>
      <c r="M110" s="3">
        <f>K110/1000*L110</f>
        <v>175960.63333333336</v>
      </c>
      <c r="N110" s="3">
        <v>104</v>
      </c>
      <c r="O110">
        <v>130</v>
      </c>
      <c r="P110" s="3">
        <v>6531100</v>
      </c>
      <c r="Q110" s="3">
        <f>P110-M110</f>
        <v>6355139.3666666662</v>
      </c>
      <c r="R110" s="2">
        <f>Q110/P110</f>
        <v>0.97305804024845222</v>
      </c>
      <c r="S110" s="2">
        <f>N110/O110</f>
        <v>0.8</v>
      </c>
      <c r="T110" s="4">
        <f t="shared" si="1"/>
        <v>0.82215034140793386</v>
      </c>
    </row>
    <row r="111" spans="1:20" x14ac:dyDescent="0.25">
      <c r="A111">
        <v>136841</v>
      </c>
      <c r="B111" t="s">
        <v>9</v>
      </c>
      <c r="C111" t="s">
        <v>10</v>
      </c>
      <c r="D111" t="s">
        <v>11</v>
      </c>
      <c r="E111" t="s">
        <v>12</v>
      </c>
      <c r="F111" t="s">
        <v>13</v>
      </c>
      <c r="G111">
        <v>100</v>
      </c>
      <c r="H111">
        <v>99</v>
      </c>
      <c r="I111">
        <v>1</v>
      </c>
      <c r="J111">
        <v>2600</v>
      </c>
      <c r="K111" s="3">
        <v>4290</v>
      </c>
      <c r="L111" s="3">
        <v>41435</v>
      </c>
      <c r="M111" s="3">
        <f>K111/1000*L111</f>
        <v>177756.15</v>
      </c>
      <c r="N111" s="3">
        <v>103</v>
      </c>
      <c r="O111">
        <v>130</v>
      </c>
      <c r="P111" s="3">
        <v>6265600</v>
      </c>
      <c r="Q111" s="3">
        <f>P111-M111</f>
        <v>6087843.8499999996</v>
      </c>
      <c r="R111" s="2">
        <f>Q111/P111</f>
        <v>0.9716298279494382</v>
      </c>
      <c r="S111" s="2">
        <f>N111/O111</f>
        <v>0.79230769230769227</v>
      </c>
      <c r="T111" s="4">
        <f t="shared" si="1"/>
        <v>0.81544191987169257</v>
      </c>
    </row>
    <row r="112" spans="1:20" x14ac:dyDescent="0.25">
      <c r="A112" s="5">
        <v>136844</v>
      </c>
      <c r="B112" s="5" t="s">
        <v>9</v>
      </c>
      <c r="C112" s="5" t="s">
        <v>10</v>
      </c>
      <c r="D112" s="5" t="s">
        <v>16</v>
      </c>
      <c r="E112" s="5" t="s">
        <v>17</v>
      </c>
      <c r="F112" s="5" t="s">
        <v>18</v>
      </c>
      <c r="G112" s="5">
        <v>50</v>
      </c>
      <c r="H112" s="5">
        <v>50</v>
      </c>
      <c r="I112" s="5">
        <v>2</v>
      </c>
      <c r="J112" s="5">
        <v>1700</v>
      </c>
      <c r="K112" s="6">
        <v>1416.6666666666667</v>
      </c>
      <c r="L112" s="6">
        <v>39553</v>
      </c>
      <c r="M112" s="6">
        <f>K112/1000*L112</f>
        <v>56033.416666666672</v>
      </c>
      <c r="N112" s="6">
        <v>76</v>
      </c>
      <c r="O112" s="5">
        <v>97</v>
      </c>
      <c r="P112" s="6">
        <v>3589600</v>
      </c>
      <c r="Q112" s="6">
        <f>P112-M112</f>
        <v>3533566.5833333335</v>
      </c>
      <c r="R112" s="7">
        <f>Q112/P112</f>
        <v>0.98439006667409557</v>
      </c>
      <c r="S112" s="7">
        <f>N112/O112</f>
        <v>0.78350515463917525</v>
      </c>
      <c r="T112" s="8">
        <f t="shared" si="1"/>
        <v>0.79592956203465248</v>
      </c>
    </row>
    <row r="113" spans="1:20" x14ac:dyDescent="0.25">
      <c r="A113" s="5">
        <v>136855</v>
      </c>
      <c r="B113" s="5" t="s">
        <v>9</v>
      </c>
      <c r="C113" s="5" t="s">
        <v>10</v>
      </c>
      <c r="D113" s="5" t="s">
        <v>11</v>
      </c>
      <c r="E113" s="5" t="s">
        <v>12</v>
      </c>
      <c r="F113" s="5" t="s">
        <v>13</v>
      </c>
      <c r="G113" s="5">
        <v>100</v>
      </c>
      <c r="H113" s="5">
        <v>102</v>
      </c>
      <c r="I113" s="5">
        <v>1</v>
      </c>
      <c r="J113" s="5">
        <v>2600</v>
      </c>
      <c r="K113" s="6">
        <v>4420</v>
      </c>
      <c r="L113" s="6">
        <v>41435</v>
      </c>
      <c r="M113" s="6">
        <f>K113/1000*L113</f>
        <v>183142.69999999998</v>
      </c>
      <c r="N113" s="6">
        <v>100</v>
      </c>
      <c r="O113" s="5">
        <v>130</v>
      </c>
      <c r="P113" s="6">
        <v>5395800</v>
      </c>
      <c r="Q113" s="6">
        <f>P113-M113</f>
        <v>5212657.3</v>
      </c>
      <c r="R113" s="7">
        <f>Q113/P113</f>
        <v>0.96605828607435407</v>
      </c>
      <c r="S113" s="7">
        <f>N113/O113</f>
        <v>0.76923076923076927</v>
      </c>
      <c r="T113" s="8">
        <f t="shared" si="1"/>
        <v>0.79625709992778249</v>
      </c>
    </row>
    <row r="114" spans="1:20" x14ac:dyDescent="0.25">
      <c r="A114" s="5">
        <v>136857</v>
      </c>
      <c r="B114" s="5" t="s">
        <v>9</v>
      </c>
      <c r="C114" s="5" t="s">
        <v>10</v>
      </c>
      <c r="D114" s="5" t="s">
        <v>11</v>
      </c>
      <c r="E114" s="5" t="s">
        <v>12</v>
      </c>
      <c r="F114" s="5" t="s">
        <v>13</v>
      </c>
      <c r="G114" s="5">
        <v>100</v>
      </c>
      <c r="H114" s="5">
        <v>100</v>
      </c>
      <c r="I114" s="5">
        <v>1</v>
      </c>
      <c r="J114" s="5">
        <v>2600</v>
      </c>
      <c r="K114" s="6">
        <v>4333.3333333333339</v>
      </c>
      <c r="L114" s="6">
        <v>41435</v>
      </c>
      <c r="M114" s="6">
        <f>K114/1000*L114</f>
        <v>179551.66666666669</v>
      </c>
      <c r="N114" s="6">
        <v>100</v>
      </c>
      <c r="O114" s="5">
        <v>130</v>
      </c>
      <c r="P114" s="6">
        <v>4936200</v>
      </c>
      <c r="Q114" s="6">
        <f>P114-M114</f>
        <v>4756648.333333333</v>
      </c>
      <c r="R114" s="7">
        <f>Q114/P114</f>
        <v>0.9636255284091676</v>
      </c>
      <c r="S114" s="7">
        <f>N114/O114</f>
        <v>0.76923076923076927</v>
      </c>
      <c r="T114" s="8">
        <f t="shared" si="1"/>
        <v>0.79826732122869226</v>
      </c>
    </row>
    <row r="115" spans="1:20" x14ac:dyDescent="0.25">
      <c r="A115" s="5">
        <v>136861</v>
      </c>
      <c r="B115" s="5" t="s">
        <v>9</v>
      </c>
      <c r="C115" s="5" t="s">
        <v>10</v>
      </c>
      <c r="D115" s="5" t="s">
        <v>11</v>
      </c>
      <c r="E115" s="5" t="s">
        <v>12</v>
      </c>
      <c r="F115" s="5" t="s">
        <v>13</v>
      </c>
      <c r="G115" s="5">
        <v>100</v>
      </c>
      <c r="H115" s="5">
        <v>99</v>
      </c>
      <c r="I115" s="5">
        <v>1</v>
      </c>
      <c r="J115" s="5">
        <v>2600</v>
      </c>
      <c r="K115" s="6">
        <v>4290</v>
      </c>
      <c r="L115" s="6">
        <v>41435</v>
      </c>
      <c r="M115" s="6">
        <f>K115/1000*L115</f>
        <v>177756.15</v>
      </c>
      <c r="N115" s="6">
        <v>99</v>
      </c>
      <c r="O115" s="5">
        <v>130</v>
      </c>
      <c r="P115" s="6">
        <v>4918600</v>
      </c>
      <c r="Q115" s="6">
        <f>P115-M115</f>
        <v>4740843.8499999996</v>
      </c>
      <c r="R115" s="7">
        <f>Q115/P115</f>
        <v>0.9638604175985036</v>
      </c>
      <c r="S115" s="7">
        <f>N115/O115</f>
        <v>0.7615384615384615</v>
      </c>
      <c r="T115" s="8">
        <f t="shared" si="1"/>
        <v>0.79009205859481679</v>
      </c>
    </row>
    <row r="116" spans="1:20" x14ac:dyDescent="0.25">
      <c r="A116" s="5">
        <v>136869</v>
      </c>
      <c r="B116" s="5" t="s">
        <v>9</v>
      </c>
      <c r="C116" s="5" t="s">
        <v>10</v>
      </c>
      <c r="D116" s="5" t="s">
        <v>11</v>
      </c>
      <c r="E116" s="5" t="s">
        <v>12</v>
      </c>
      <c r="F116" s="5" t="s">
        <v>13</v>
      </c>
      <c r="G116" s="5">
        <v>100</v>
      </c>
      <c r="H116" s="5">
        <v>101</v>
      </c>
      <c r="I116" s="5">
        <v>2</v>
      </c>
      <c r="J116" s="5">
        <v>2600</v>
      </c>
      <c r="K116" s="6">
        <v>4376.666666666667</v>
      </c>
      <c r="L116" s="6">
        <v>39553</v>
      </c>
      <c r="M116" s="6">
        <f>K116/1000*L116</f>
        <v>173110.29666666669</v>
      </c>
      <c r="N116" s="6">
        <v>99</v>
      </c>
      <c r="O116" s="5">
        <v>130</v>
      </c>
      <c r="P116" s="6">
        <v>4951300</v>
      </c>
      <c r="Q116" s="6">
        <f>P116-M116</f>
        <v>4778189.7033333331</v>
      </c>
      <c r="R116" s="7">
        <f>Q116/P116</f>
        <v>0.96503740499128166</v>
      </c>
      <c r="S116" s="7">
        <f>N116/O116</f>
        <v>0.7615384615384615</v>
      </c>
      <c r="T116" s="8">
        <f t="shared" si="1"/>
        <v>0.7891284395814081</v>
      </c>
    </row>
    <row r="117" spans="1:20" x14ac:dyDescent="0.25">
      <c r="A117" s="5">
        <v>136871</v>
      </c>
      <c r="B117" s="5" t="s">
        <v>9</v>
      </c>
      <c r="C117" s="5" t="s">
        <v>10</v>
      </c>
      <c r="D117" s="5" t="s">
        <v>11</v>
      </c>
      <c r="E117" s="5" t="s">
        <v>12</v>
      </c>
      <c r="F117" s="5" t="s">
        <v>13</v>
      </c>
      <c r="G117" s="5">
        <v>100</v>
      </c>
      <c r="H117" s="5">
        <v>100</v>
      </c>
      <c r="I117" s="5">
        <v>1</v>
      </c>
      <c r="J117" s="5">
        <v>2600</v>
      </c>
      <c r="K117" s="6">
        <v>4333.3333333333339</v>
      </c>
      <c r="L117" s="6">
        <v>41435</v>
      </c>
      <c r="M117" s="6">
        <f>K117/1000*L117</f>
        <v>179551.66666666669</v>
      </c>
      <c r="N117" s="6">
        <v>97</v>
      </c>
      <c r="O117" s="5">
        <v>130</v>
      </c>
      <c r="P117" s="6">
        <v>5411400</v>
      </c>
      <c r="Q117" s="6">
        <f>P117-M117</f>
        <v>5231848.333333333</v>
      </c>
      <c r="R117" s="7">
        <f>Q117/P117</f>
        <v>0.96681973857658521</v>
      </c>
      <c r="S117" s="7">
        <f>N117/O117</f>
        <v>0.74615384615384617</v>
      </c>
      <c r="T117" s="8">
        <f t="shared" si="1"/>
        <v>0.77176108056335535</v>
      </c>
    </row>
    <row r="118" spans="1:20" x14ac:dyDescent="0.25">
      <c r="A118" s="5">
        <v>136875</v>
      </c>
      <c r="B118" s="5" t="s">
        <v>9</v>
      </c>
      <c r="C118" s="5" t="s">
        <v>10</v>
      </c>
      <c r="D118" s="5" t="s">
        <v>11</v>
      </c>
      <c r="E118" s="5" t="s">
        <v>12</v>
      </c>
      <c r="F118" s="5" t="s">
        <v>13</v>
      </c>
      <c r="G118" s="5">
        <v>100</v>
      </c>
      <c r="H118" s="5">
        <v>100</v>
      </c>
      <c r="I118" s="5">
        <v>2</v>
      </c>
      <c r="J118" s="5">
        <v>2600</v>
      </c>
      <c r="K118" s="6">
        <v>4333.3333333333339</v>
      </c>
      <c r="L118" s="6">
        <v>39553</v>
      </c>
      <c r="M118" s="6">
        <f>K118/1000*L118</f>
        <v>171396.33333333334</v>
      </c>
      <c r="N118" s="6">
        <v>97</v>
      </c>
      <c r="O118" s="5">
        <v>130</v>
      </c>
      <c r="P118" s="6">
        <v>5468500</v>
      </c>
      <c r="Q118" s="6">
        <f>P118-M118</f>
        <v>5297103.666666667</v>
      </c>
      <c r="R118" s="7">
        <f>Q118/P118</f>
        <v>0.96865752339154554</v>
      </c>
      <c r="S118" s="7">
        <f>N118/O118</f>
        <v>0.74615384615384617</v>
      </c>
      <c r="T118" s="8">
        <f t="shared" si="1"/>
        <v>0.77029685738809861</v>
      </c>
    </row>
    <row r="119" spans="1:20" x14ac:dyDescent="0.25">
      <c r="A119" s="5">
        <v>136887</v>
      </c>
      <c r="B119" s="5" t="s">
        <v>9</v>
      </c>
      <c r="C119" s="5" t="s">
        <v>10</v>
      </c>
      <c r="D119" s="5" t="s">
        <v>16</v>
      </c>
      <c r="E119" s="5" t="s">
        <v>17</v>
      </c>
      <c r="F119" s="5" t="s">
        <v>18</v>
      </c>
      <c r="G119" s="5">
        <v>50</v>
      </c>
      <c r="H119" s="5">
        <v>50</v>
      </c>
      <c r="I119" s="5">
        <v>2</v>
      </c>
      <c r="J119" s="5">
        <v>1700</v>
      </c>
      <c r="K119" s="6">
        <v>1416.6666666666667</v>
      </c>
      <c r="L119" s="6">
        <v>39553</v>
      </c>
      <c r="M119" s="6">
        <f>K119/1000*L119</f>
        <v>56033.416666666672</v>
      </c>
      <c r="N119" s="6">
        <v>68</v>
      </c>
      <c r="O119" s="5">
        <v>97</v>
      </c>
      <c r="P119" s="6">
        <v>3313200</v>
      </c>
      <c r="Q119" s="6">
        <f>P119-M119</f>
        <v>3257166.5833333335</v>
      </c>
      <c r="R119" s="7">
        <f>Q119/P119</f>
        <v>0.98308782546581353</v>
      </c>
      <c r="S119" s="7">
        <f>N119/O119</f>
        <v>0.7010309278350515</v>
      </c>
      <c r="T119" s="8">
        <f t="shared" si="1"/>
        <v>0.71309084465864903</v>
      </c>
    </row>
    <row r="120" spans="1:20" x14ac:dyDescent="0.25">
      <c r="A120" s="5">
        <v>136888</v>
      </c>
      <c r="B120" s="5" t="s">
        <v>9</v>
      </c>
      <c r="C120" s="5" t="s">
        <v>10</v>
      </c>
      <c r="D120" s="5" t="s">
        <v>16</v>
      </c>
      <c r="E120" s="5" t="s">
        <v>17</v>
      </c>
      <c r="F120" s="5" t="s">
        <v>18</v>
      </c>
      <c r="G120" s="5">
        <v>50</v>
      </c>
      <c r="H120" s="5">
        <v>49</v>
      </c>
      <c r="I120" s="5">
        <v>1</v>
      </c>
      <c r="J120" s="5">
        <v>1700</v>
      </c>
      <c r="K120" s="6">
        <v>1388.3333333333333</v>
      </c>
      <c r="L120" s="6">
        <v>41435</v>
      </c>
      <c r="M120" s="6">
        <f>K120/1000*L120</f>
        <v>57525.59166666666</v>
      </c>
      <c r="N120" s="6">
        <v>64</v>
      </c>
      <c r="O120" s="5">
        <v>97</v>
      </c>
      <c r="P120" s="6">
        <v>2965000</v>
      </c>
      <c r="Q120" s="6">
        <f>P120-M120</f>
        <v>2907474.4083333332</v>
      </c>
      <c r="R120" s="7">
        <f>Q120/P120</f>
        <v>0.98059845137717816</v>
      </c>
      <c r="S120" s="7">
        <f>N120/O120</f>
        <v>0.65979381443298968</v>
      </c>
      <c r="T120" s="8">
        <f t="shared" si="1"/>
        <v>0.67284810975007958</v>
      </c>
    </row>
    <row r="121" spans="1:20" x14ac:dyDescent="0.25">
      <c r="A121">
        <v>136900</v>
      </c>
      <c r="B121" t="s">
        <v>9</v>
      </c>
      <c r="C121" t="s">
        <v>10</v>
      </c>
      <c r="D121" t="s">
        <v>14</v>
      </c>
      <c r="E121" t="s">
        <v>15</v>
      </c>
      <c r="F121" t="s">
        <v>13</v>
      </c>
      <c r="G121">
        <v>305</v>
      </c>
      <c r="H121">
        <v>310</v>
      </c>
      <c r="I121">
        <v>2</v>
      </c>
      <c r="J121">
        <v>2600</v>
      </c>
      <c r="K121" s="3">
        <v>13433.333333333334</v>
      </c>
      <c r="L121" s="3">
        <v>39553</v>
      </c>
      <c r="M121" s="3">
        <f>K121/1000*L121</f>
        <v>531328.6333333333</v>
      </c>
      <c r="N121" s="3">
        <v>0</v>
      </c>
      <c r="O121">
        <v>130</v>
      </c>
      <c r="P121" s="3">
        <v>0</v>
      </c>
      <c r="Q121" s="3">
        <f>P121-M121</f>
        <v>-531328.6333333333</v>
      </c>
      <c r="R121" s="2" t="e">
        <f>Q121/P121</f>
        <v>#DIV/0!</v>
      </c>
      <c r="S121" s="2">
        <f>N121/O121</f>
        <v>0</v>
      </c>
      <c r="T121" s="4" t="e">
        <f t="shared" ref="T68:T129" si="2">R121/S121</f>
        <v>#DIV/0!</v>
      </c>
    </row>
    <row r="122" spans="1:20" x14ac:dyDescent="0.25">
      <c r="A122">
        <v>136907</v>
      </c>
      <c r="B122" t="s">
        <v>9</v>
      </c>
      <c r="C122" t="s">
        <v>10</v>
      </c>
      <c r="D122" t="s">
        <v>14</v>
      </c>
      <c r="E122" t="s">
        <v>15</v>
      </c>
      <c r="F122" t="s">
        <v>13</v>
      </c>
      <c r="G122">
        <v>305</v>
      </c>
      <c r="H122">
        <v>310</v>
      </c>
      <c r="I122">
        <v>2</v>
      </c>
      <c r="J122">
        <v>2600</v>
      </c>
      <c r="K122" s="3">
        <v>13433.333333333334</v>
      </c>
      <c r="L122" s="3">
        <v>39553</v>
      </c>
      <c r="M122" s="3">
        <f>K122/1000*L122</f>
        <v>531328.6333333333</v>
      </c>
      <c r="N122" s="3">
        <v>0</v>
      </c>
      <c r="O122">
        <v>130</v>
      </c>
      <c r="P122" s="3">
        <v>0</v>
      </c>
      <c r="Q122" s="3">
        <f>P122-M122</f>
        <v>-531328.6333333333</v>
      </c>
      <c r="R122" s="2" t="e">
        <f>Q122/P122</f>
        <v>#DIV/0!</v>
      </c>
      <c r="S122" s="2">
        <f>N122/O122</f>
        <v>0</v>
      </c>
      <c r="T122" s="4" t="e">
        <f t="shared" si="2"/>
        <v>#DIV/0!</v>
      </c>
    </row>
    <row r="123" spans="1:20" x14ac:dyDescent="0.25">
      <c r="A123">
        <v>136922</v>
      </c>
      <c r="B123" t="s">
        <v>9</v>
      </c>
      <c r="C123" t="s">
        <v>10</v>
      </c>
      <c r="D123" t="s">
        <v>14</v>
      </c>
      <c r="E123" t="s">
        <v>15</v>
      </c>
      <c r="F123" t="s">
        <v>13</v>
      </c>
      <c r="G123">
        <v>305</v>
      </c>
      <c r="H123">
        <v>299</v>
      </c>
      <c r="I123">
        <v>2</v>
      </c>
      <c r="J123">
        <v>2600</v>
      </c>
      <c r="K123" s="3">
        <v>12956.666666666666</v>
      </c>
      <c r="L123" s="3">
        <v>39553</v>
      </c>
      <c r="M123" s="3">
        <f>K123/1000*L123</f>
        <v>512475.03666666662</v>
      </c>
      <c r="N123" s="3">
        <v>0</v>
      </c>
      <c r="O123">
        <v>130</v>
      </c>
      <c r="P123" s="3">
        <v>0</v>
      </c>
      <c r="Q123" s="3">
        <f>P123-M123</f>
        <v>-512475.03666666662</v>
      </c>
      <c r="R123" s="2" t="e">
        <f>Q123/P123</f>
        <v>#DIV/0!</v>
      </c>
      <c r="S123" s="2">
        <f>N123/O123</f>
        <v>0</v>
      </c>
      <c r="T123" s="4" t="e">
        <f t="shared" si="2"/>
        <v>#DIV/0!</v>
      </c>
    </row>
    <row r="124" spans="1:20" x14ac:dyDescent="0.25">
      <c r="A124">
        <v>136927</v>
      </c>
      <c r="B124" t="s">
        <v>9</v>
      </c>
      <c r="C124" t="s">
        <v>10</v>
      </c>
      <c r="D124" t="s">
        <v>14</v>
      </c>
      <c r="E124" t="s">
        <v>15</v>
      </c>
      <c r="F124" t="s">
        <v>13</v>
      </c>
      <c r="G124">
        <v>305</v>
      </c>
      <c r="H124">
        <v>312</v>
      </c>
      <c r="I124">
        <v>1</v>
      </c>
      <c r="J124">
        <v>2600</v>
      </c>
      <c r="K124" s="3">
        <v>13520</v>
      </c>
      <c r="L124" s="3">
        <v>41435</v>
      </c>
      <c r="M124" s="3">
        <f>K124/1000*L124</f>
        <v>560201.19999999995</v>
      </c>
      <c r="N124" s="3">
        <v>0</v>
      </c>
      <c r="O124">
        <v>130</v>
      </c>
      <c r="P124" s="3">
        <v>0</v>
      </c>
      <c r="Q124" s="3">
        <f>P124-M124</f>
        <v>-560201.19999999995</v>
      </c>
      <c r="R124" s="2" t="e">
        <f>Q124/P124</f>
        <v>#DIV/0!</v>
      </c>
      <c r="S124" s="2">
        <f>N124/O124</f>
        <v>0</v>
      </c>
      <c r="T124" s="4" t="e">
        <f t="shared" si="2"/>
        <v>#DIV/0!</v>
      </c>
    </row>
    <row r="125" spans="1:20" x14ac:dyDescent="0.25">
      <c r="A125">
        <v>136936</v>
      </c>
      <c r="B125" t="s">
        <v>9</v>
      </c>
      <c r="C125" t="s">
        <v>10</v>
      </c>
      <c r="D125" t="s">
        <v>14</v>
      </c>
      <c r="E125" t="s">
        <v>15</v>
      </c>
      <c r="F125" t="s">
        <v>13</v>
      </c>
      <c r="G125">
        <v>305</v>
      </c>
      <c r="H125">
        <v>307</v>
      </c>
      <c r="I125">
        <v>1</v>
      </c>
      <c r="J125">
        <v>2600</v>
      </c>
      <c r="K125" s="3">
        <v>13303.333333333332</v>
      </c>
      <c r="L125" s="3">
        <v>41435</v>
      </c>
      <c r="M125" s="3">
        <f>K125/1000*L125</f>
        <v>551223.6166666667</v>
      </c>
      <c r="N125" s="3">
        <v>0</v>
      </c>
      <c r="O125">
        <v>130</v>
      </c>
      <c r="P125" s="3">
        <v>0</v>
      </c>
      <c r="Q125" s="3">
        <f>P125-M125</f>
        <v>-551223.6166666667</v>
      </c>
      <c r="R125" s="2" t="e">
        <f>Q125/P125</f>
        <v>#DIV/0!</v>
      </c>
      <c r="S125" s="2">
        <f>N125/O125</f>
        <v>0</v>
      </c>
      <c r="T125" s="4" t="e">
        <f t="shared" si="2"/>
        <v>#DIV/0!</v>
      </c>
    </row>
    <row r="126" spans="1:20" x14ac:dyDescent="0.25">
      <c r="A126">
        <v>136937</v>
      </c>
      <c r="B126" t="s">
        <v>9</v>
      </c>
      <c r="C126" t="s">
        <v>10</v>
      </c>
      <c r="D126" t="s">
        <v>14</v>
      </c>
      <c r="E126" t="s">
        <v>15</v>
      </c>
      <c r="F126" t="s">
        <v>13</v>
      </c>
      <c r="G126">
        <v>305</v>
      </c>
      <c r="H126">
        <v>304</v>
      </c>
      <c r="I126">
        <v>1</v>
      </c>
      <c r="J126">
        <v>2600</v>
      </c>
      <c r="K126" s="3">
        <v>13173.333333333332</v>
      </c>
      <c r="L126" s="3">
        <v>41435</v>
      </c>
      <c r="M126" s="3">
        <f>K126/1000*L126</f>
        <v>545837.06666666665</v>
      </c>
      <c r="N126" s="3">
        <v>0</v>
      </c>
      <c r="O126">
        <v>130</v>
      </c>
      <c r="P126" s="3">
        <v>0</v>
      </c>
      <c r="Q126" s="3">
        <f>P126-M126</f>
        <v>-545837.06666666665</v>
      </c>
      <c r="R126" s="2" t="e">
        <f>Q126/P126</f>
        <v>#DIV/0!</v>
      </c>
      <c r="S126" s="2">
        <f>N126/O126</f>
        <v>0</v>
      </c>
      <c r="T126" s="4" t="e">
        <f t="shared" si="2"/>
        <v>#DIV/0!</v>
      </c>
    </row>
    <row r="127" spans="1:20" x14ac:dyDescent="0.25">
      <c r="A127">
        <v>136951</v>
      </c>
      <c r="B127" t="s">
        <v>9</v>
      </c>
      <c r="C127" t="s">
        <v>10</v>
      </c>
      <c r="D127" t="s">
        <v>14</v>
      </c>
      <c r="E127" t="s">
        <v>15</v>
      </c>
      <c r="F127" t="s">
        <v>13</v>
      </c>
      <c r="G127">
        <v>305</v>
      </c>
      <c r="H127">
        <v>302</v>
      </c>
      <c r="I127">
        <v>1</v>
      </c>
      <c r="J127">
        <v>2600</v>
      </c>
      <c r="K127" s="3">
        <v>13086.666666666666</v>
      </c>
      <c r="L127" s="3">
        <v>41435</v>
      </c>
      <c r="M127" s="3">
        <f>K127/1000*L127</f>
        <v>542246.03333333333</v>
      </c>
      <c r="N127" s="3">
        <v>0</v>
      </c>
      <c r="O127">
        <v>130</v>
      </c>
      <c r="P127" s="3">
        <v>0</v>
      </c>
      <c r="Q127" s="3">
        <f>P127-M127</f>
        <v>-542246.03333333333</v>
      </c>
      <c r="R127" s="2" t="e">
        <f>Q127/P127</f>
        <v>#DIV/0!</v>
      </c>
      <c r="S127" s="2">
        <f>N127/O127</f>
        <v>0</v>
      </c>
      <c r="T127" s="4" t="e">
        <f t="shared" si="2"/>
        <v>#DIV/0!</v>
      </c>
    </row>
    <row r="128" spans="1:20" x14ac:dyDescent="0.25">
      <c r="A128">
        <v>136953</v>
      </c>
      <c r="B128" t="s">
        <v>9</v>
      </c>
      <c r="C128" t="s">
        <v>10</v>
      </c>
      <c r="D128" t="s">
        <v>14</v>
      </c>
      <c r="E128" t="s">
        <v>15</v>
      </c>
      <c r="F128" t="s">
        <v>13</v>
      </c>
      <c r="G128">
        <v>305</v>
      </c>
      <c r="H128">
        <v>305</v>
      </c>
      <c r="I128">
        <v>1</v>
      </c>
      <c r="J128">
        <v>2600</v>
      </c>
      <c r="K128" s="3">
        <v>13216.666666666666</v>
      </c>
      <c r="L128" s="3">
        <v>41435</v>
      </c>
      <c r="M128" s="3">
        <f>K128/1000*L128</f>
        <v>547632.58333333337</v>
      </c>
      <c r="N128" s="3">
        <v>0</v>
      </c>
      <c r="O128">
        <v>130</v>
      </c>
      <c r="P128" s="3">
        <v>0</v>
      </c>
      <c r="Q128" s="3">
        <f>P128-M128</f>
        <v>-547632.58333333337</v>
      </c>
      <c r="R128" s="2" t="e">
        <f>Q128/P128</f>
        <v>#DIV/0!</v>
      </c>
      <c r="S128" s="2">
        <f>N128/O128</f>
        <v>0</v>
      </c>
      <c r="T128" s="4" t="e">
        <f t="shared" si="2"/>
        <v>#DIV/0!</v>
      </c>
    </row>
    <row r="129" spans="1:20" x14ac:dyDescent="0.25">
      <c r="A129">
        <v>136956</v>
      </c>
      <c r="B129" t="s">
        <v>9</v>
      </c>
      <c r="C129" t="s">
        <v>10</v>
      </c>
      <c r="D129" t="s">
        <v>14</v>
      </c>
      <c r="E129" t="s">
        <v>15</v>
      </c>
      <c r="F129" t="s">
        <v>13</v>
      </c>
      <c r="G129">
        <v>305</v>
      </c>
      <c r="H129">
        <v>311</v>
      </c>
      <c r="I129">
        <v>2</v>
      </c>
      <c r="J129">
        <v>2600</v>
      </c>
      <c r="K129" s="3">
        <v>13476.666666666668</v>
      </c>
      <c r="L129" s="3">
        <v>39553</v>
      </c>
      <c r="M129" s="3">
        <f>K129/1000*L129</f>
        <v>533042.59666666668</v>
      </c>
      <c r="N129" s="3">
        <v>0</v>
      </c>
      <c r="O129">
        <v>130</v>
      </c>
      <c r="P129" s="3">
        <v>0</v>
      </c>
      <c r="Q129" s="3">
        <f>P129-M129</f>
        <v>-533042.59666666668</v>
      </c>
      <c r="R129" s="2" t="e">
        <f>Q129/P129</f>
        <v>#DIV/0!</v>
      </c>
      <c r="S129" s="2">
        <f>N129/O129</f>
        <v>0</v>
      </c>
      <c r="T129" s="4" t="e">
        <f t="shared" si="2"/>
        <v>#DIV/0!</v>
      </c>
    </row>
  </sheetData>
  <sortState xmlns:xlrd2="http://schemas.microsoft.com/office/spreadsheetml/2017/richdata2" ref="C3:S129">
    <sortCondition descending="1" ref="S3:S12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8BEC9-1100-428B-AD3C-7D1FB1EE302C}">
  <dimension ref="A1:J11"/>
  <sheetViews>
    <sheetView zoomScale="86" zoomScaleNormal="86" workbookViewId="0">
      <selection activeCell="E37" sqref="E37"/>
    </sheetView>
  </sheetViews>
  <sheetFormatPr defaultRowHeight="15" x14ac:dyDescent="0.25"/>
  <cols>
    <col min="2" max="2" width="12" customWidth="1"/>
    <col min="3" max="3" width="18" customWidth="1"/>
    <col min="4" max="4" width="14.140625" customWidth="1"/>
    <col min="5" max="5" width="18.28515625" customWidth="1"/>
    <col min="6" max="6" width="14.140625" customWidth="1"/>
    <col min="7" max="7" width="20.85546875" customWidth="1"/>
    <col min="8" max="8" width="16" customWidth="1"/>
    <col min="9" max="9" width="14.7109375" customWidth="1"/>
    <col min="10" max="10" width="13.42578125" customWidth="1"/>
  </cols>
  <sheetData>
    <row r="1" spans="1:10" x14ac:dyDescent="0.25"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/>
      <c r="I1" s="9"/>
      <c r="J1" s="9"/>
    </row>
    <row r="2" spans="1:10" s="1" customFormat="1" ht="30" x14ac:dyDescent="0.25">
      <c r="B2" s="10" t="s">
        <v>19</v>
      </c>
      <c r="C2" s="10" t="s">
        <v>20</v>
      </c>
      <c r="D2" s="10" t="s">
        <v>21</v>
      </c>
      <c r="E2" s="10" t="s">
        <v>22</v>
      </c>
      <c r="F2" s="10" t="s">
        <v>23</v>
      </c>
      <c r="G2" s="10" t="s">
        <v>24</v>
      </c>
      <c r="H2" s="10" t="s">
        <v>37</v>
      </c>
      <c r="I2" s="10" t="s">
        <v>40</v>
      </c>
      <c r="J2" s="10" t="s">
        <v>41</v>
      </c>
    </row>
    <row r="3" spans="1:10" x14ac:dyDescent="0.25">
      <c r="A3">
        <v>1</v>
      </c>
      <c r="B3" s="9">
        <v>136844</v>
      </c>
      <c r="C3" s="9" t="s">
        <v>9</v>
      </c>
      <c r="D3" s="9" t="s">
        <v>10</v>
      </c>
      <c r="E3" s="9" t="s">
        <v>16</v>
      </c>
      <c r="F3" s="9" t="s">
        <v>17</v>
      </c>
      <c r="G3" s="9" t="s">
        <v>18</v>
      </c>
      <c r="H3" s="11">
        <v>0.98439006667409557</v>
      </c>
      <c r="I3" s="11">
        <v>0.78350515463917525</v>
      </c>
      <c r="J3" s="12">
        <v>0.79592956203465248</v>
      </c>
    </row>
    <row r="4" spans="1:10" x14ac:dyDescent="0.25">
      <c r="A4">
        <f>A3+1</f>
        <v>2</v>
      </c>
      <c r="B4" s="9">
        <v>136855</v>
      </c>
      <c r="C4" s="9" t="s">
        <v>9</v>
      </c>
      <c r="D4" s="9" t="s">
        <v>10</v>
      </c>
      <c r="E4" s="9" t="s">
        <v>11</v>
      </c>
      <c r="F4" s="9" t="s">
        <v>12</v>
      </c>
      <c r="G4" s="9" t="s">
        <v>13</v>
      </c>
      <c r="H4" s="11">
        <v>0.96605828607435407</v>
      </c>
      <c r="I4" s="11">
        <v>0.76923076923076927</v>
      </c>
      <c r="J4" s="12">
        <v>0.79625709992778249</v>
      </c>
    </row>
    <row r="5" spans="1:10" x14ac:dyDescent="0.25">
      <c r="A5">
        <f t="shared" ref="A5:A11" si="0">A4+1</f>
        <v>3</v>
      </c>
      <c r="B5" s="9">
        <v>136857</v>
      </c>
      <c r="C5" s="9" t="s">
        <v>9</v>
      </c>
      <c r="D5" s="9" t="s">
        <v>10</v>
      </c>
      <c r="E5" s="9" t="s">
        <v>11</v>
      </c>
      <c r="F5" s="9" t="s">
        <v>12</v>
      </c>
      <c r="G5" s="9" t="s">
        <v>13</v>
      </c>
      <c r="H5" s="11">
        <v>0.9636255284091676</v>
      </c>
      <c r="I5" s="11">
        <v>0.76923076923076927</v>
      </c>
      <c r="J5" s="12">
        <v>0.79826732122869226</v>
      </c>
    </row>
    <row r="6" spans="1:10" x14ac:dyDescent="0.25">
      <c r="A6">
        <f t="shared" si="0"/>
        <v>4</v>
      </c>
      <c r="B6" s="9">
        <v>136861</v>
      </c>
      <c r="C6" s="9" t="s">
        <v>9</v>
      </c>
      <c r="D6" s="9" t="s">
        <v>10</v>
      </c>
      <c r="E6" s="9" t="s">
        <v>11</v>
      </c>
      <c r="F6" s="9" t="s">
        <v>12</v>
      </c>
      <c r="G6" s="9" t="s">
        <v>13</v>
      </c>
      <c r="H6" s="11">
        <v>0.9638604175985036</v>
      </c>
      <c r="I6" s="11">
        <v>0.7615384615384615</v>
      </c>
      <c r="J6" s="12">
        <v>0.79009205859481679</v>
      </c>
    </row>
    <row r="7" spans="1:10" x14ac:dyDescent="0.25">
      <c r="A7">
        <f t="shared" si="0"/>
        <v>5</v>
      </c>
      <c r="B7" s="9">
        <v>136869</v>
      </c>
      <c r="C7" s="9" t="s">
        <v>9</v>
      </c>
      <c r="D7" s="9" t="s">
        <v>10</v>
      </c>
      <c r="E7" s="9" t="s">
        <v>11</v>
      </c>
      <c r="F7" s="9" t="s">
        <v>12</v>
      </c>
      <c r="G7" s="9" t="s">
        <v>13</v>
      </c>
      <c r="H7" s="11">
        <v>0.96503740499128166</v>
      </c>
      <c r="I7" s="11">
        <v>0.7615384615384615</v>
      </c>
      <c r="J7" s="12">
        <v>0.7891284395814081</v>
      </c>
    </row>
    <row r="8" spans="1:10" x14ac:dyDescent="0.25">
      <c r="A8">
        <f t="shared" si="0"/>
        <v>6</v>
      </c>
      <c r="B8" s="9">
        <v>136871</v>
      </c>
      <c r="C8" s="9" t="s">
        <v>9</v>
      </c>
      <c r="D8" s="9" t="s">
        <v>10</v>
      </c>
      <c r="E8" s="9" t="s">
        <v>11</v>
      </c>
      <c r="F8" s="9" t="s">
        <v>12</v>
      </c>
      <c r="G8" s="9" t="s">
        <v>13</v>
      </c>
      <c r="H8" s="11">
        <v>0.96681973857658521</v>
      </c>
      <c r="I8" s="11">
        <v>0.74615384615384617</v>
      </c>
      <c r="J8" s="12">
        <v>0.77176108056335535</v>
      </c>
    </row>
    <row r="9" spans="1:10" x14ac:dyDescent="0.25">
      <c r="A9">
        <f t="shared" si="0"/>
        <v>7</v>
      </c>
      <c r="B9" s="9">
        <v>136875</v>
      </c>
      <c r="C9" s="9" t="s">
        <v>9</v>
      </c>
      <c r="D9" s="9" t="s">
        <v>10</v>
      </c>
      <c r="E9" s="9" t="s">
        <v>11</v>
      </c>
      <c r="F9" s="9" t="s">
        <v>12</v>
      </c>
      <c r="G9" s="9" t="s">
        <v>13</v>
      </c>
      <c r="H9" s="11">
        <v>0.96865752339154554</v>
      </c>
      <c r="I9" s="11">
        <v>0.74615384615384617</v>
      </c>
      <c r="J9" s="12">
        <v>0.77029685738809861</v>
      </c>
    </row>
    <row r="10" spans="1:10" x14ac:dyDescent="0.25">
      <c r="A10">
        <f t="shared" si="0"/>
        <v>8</v>
      </c>
      <c r="B10" s="9">
        <v>136887</v>
      </c>
      <c r="C10" s="9" t="s">
        <v>9</v>
      </c>
      <c r="D10" s="9" t="s">
        <v>10</v>
      </c>
      <c r="E10" s="9" t="s">
        <v>16</v>
      </c>
      <c r="F10" s="9" t="s">
        <v>17</v>
      </c>
      <c r="G10" s="9" t="s">
        <v>18</v>
      </c>
      <c r="H10" s="11">
        <v>0.98308782546581353</v>
      </c>
      <c r="I10" s="11">
        <v>0.7010309278350515</v>
      </c>
      <c r="J10" s="12">
        <v>0.71309084465864903</v>
      </c>
    </row>
    <row r="11" spans="1:10" x14ac:dyDescent="0.25">
      <c r="A11">
        <f t="shared" si="0"/>
        <v>9</v>
      </c>
      <c r="B11" s="9">
        <v>136888</v>
      </c>
      <c r="C11" s="9" t="s">
        <v>9</v>
      </c>
      <c r="D11" s="9" t="s">
        <v>10</v>
      </c>
      <c r="E11" s="9" t="s">
        <v>16</v>
      </c>
      <c r="F11" s="9" t="s">
        <v>17</v>
      </c>
      <c r="G11" s="9" t="s">
        <v>18</v>
      </c>
      <c r="H11" s="11">
        <v>0.98059845137717816</v>
      </c>
      <c r="I11" s="11">
        <v>0.65979381443298968</v>
      </c>
      <c r="J11" s="12">
        <v>0.67284810975007958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7A67D-67FE-40DC-B020-DE025DFCDF8A}">
  <dimension ref="D4:I121"/>
  <sheetViews>
    <sheetView workbookViewId="0">
      <selection activeCell="G22" sqref="G22"/>
    </sheetView>
  </sheetViews>
  <sheetFormatPr defaultRowHeight="15" x14ac:dyDescent="0.25"/>
  <cols>
    <col min="6" max="6" width="18.42578125" customWidth="1"/>
    <col min="7" max="7" width="16.140625" customWidth="1"/>
    <col min="8" max="8" width="16.28515625" customWidth="1"/>
  </cols>
  <sheetData>
    <row r="4" spans="4:9" x14ac:dyDescent="0.25">
      <c r="D4" t="s">
        <v>17</v>
      </c>
      <c r="E4">
        <v>59</v>
      </c>
      <c r="F4">
        <f>E4/127</f>
        <v>0.46456692913385828</v>
      </c>
      <c r="G4" s="2">
        <v>0.46</v>
      </c>
      <c r="I4">
        <f>46*2</f>
        <v>92</v>
      </c>
    </row>
    <row r="5" spans="4:9" x14ac:dyDescent="0.25">
      <c r="D5" t="s">
        <v>17</v>
      </c>
      <c r="E5">
        <v>59</v>
      </c>
      <c r="F5">
        <f t="shared" ref="F5:F6" si="0">E5/127</f>
        <v>0.46456692913385828</v>
      </c>
      <c r="G5" s="2">
        <v>0.46</v>
      </c>
    </row>
    <row r="6" spans="4:9" x14ac:dyDescent="0.25">
      <c r="D6" t="s">
        <v>17</v>
      </c>
      <c r="E6">
        <v>9</v>
      </c>
      <c r="F6">
        <f t="shared" si="0"/>
        <v>7.0866141732283464E-2</v>
      </c>
      <c r="G6" s="2">
        <v>0.08</v>
      </c>
    </row>
    <row r="7" spans="4:9" x14ac:dyDescent="0.25">
      <c r="D7" t="s">
        <v>17</v>
      </c>
    </row>
    <row r="8" spans="4:9" x14ac:dyDescent="0.25">
      <c r="D8" t="s">
        <v>17</v>
      </c>
    </row>
    <row r="9" spans="4:9" x14ac:dyDescent="0.25">
      <c r="D9" t="s">
        <v>17</v>
      </c>
    </row>
    <row r="10" spans="4:9" ht="60" x14ac:dyDescent="0.25">
      <c r="D10" t="s">
        <v>17</v>
      </c>
      <c r="F10" s="1" t="s">
        <v>42</v>
      </c>
      <c r="G10" s="1" t="s">
        <v>43</v>
      </c>
      <c r="H10" s="1" t="s">
        <v>44</v>
      </c>
    </row>
    <row r="11" spans="4:9" x14ac:dyDescent="0.25">
      <c r="D11" t="s">
        <v>17</v>
      </c>
      <c r="F11" s="2">
        <v>0.98</v>
      </c>
      <c r="G11" s="2">
        <v>0.9</v>
      </c>
      <c r="H11" s="2">
        <v>0.92</v>
      </c>
    </row>
    <row r="12" spans="4:9" x14ac:dyDescent="0.25">
      <c r="D12" t="s">
        <v>17</v>
      </c>
    </row>
    <row r="13" spans="4:9" x14ac:dyDescent="0.25">
      <c r="D13" t="s">
        <v>17</v>
      </c>
    </row>
    <row r="14" spans="4:9" x14ac:dyDescent="0.25">
      <c r="D14" t="s">
        <v>17</v>
      </c>
    </row>
    <row r="15" spans="4:9" x14ac:dyDescent="0.25">
      <c r="D15" t="s">
        <v>17</v>
      </c>
    </row>
    <row r="16" spans="4:9" x14ac:dyDescent="0.25">
      <c r="D16" t="s">
        <v>17</v>
      </c>
    </row>
    <row r="17" spans="4:4" x14ac:dyDescent="0.25">
      <c r="D17" t="s">
        <v>17</v>
      </c>
    </row>
    <row r="18" spans="4:4" x14ac:dyDescent="0.25">
      <c r="D18" t="s">
        <v>17</v>
      </c>
    </row>
    <row r="19" spans="4:4" x14ac:dyDescent="0.25">
      <c r="D19" t="s">
        <v>17</v>
      </c>
    </row>
    <row r="20" spans="4:4" x14ac:dyDescent="0.25">
      <c r="D20" t="s">
        <v>17</v>
      </c>
    </row>
    <row r="21" spans="4:4" x14ac:dyDescent="0.25">
      <c r="D21" t="s">
        <v>17</v>
      </c>
    </row>
    <row r="22" spans="4:4" x14ac:dyDescent="0.25">
      <c r="D22" t="s">
        <v>17</v>
      </c>
    </row>
    <row r="23" spans="4:4" x14ac:dyDescent="0.25">
      <c r="D23" t="s">
        <v>17</v>
      </c>
    </row>
    <row r="24" spans="4:4" x14ac:dyDescent="0.25">
      <c r="D24" t="s">
        <v>17</v>
      </c>
    </row>
    <row r="25" spans="4:4" x14ac:dyDescent="0.25">
      <c r="D25" t="s">
        <v>17</v>
      </c>
    </row>
    <row r="26" spans="4:4" x14ac:dyDescent="0.25">
      <c r="D26" t="s">
        <v>17</v>
      </c>
    </row>
    <row r="27" spans="4:4" x14ac:dyDescent="0.25">
      <c r="D27" t="s">
        <v>17</v>
      </c>
    </row>
    <row r="28" spans="4:4" x14ac:dyDescent="0.25">
      <c r="D28" t="s">
        <v>17</v>
      </c>
    </row>
    <row r="29" spans="4:4" x14ac:dyDescent="0.25">
      <c r="D29" t="s">
        <v>17</v>
      </c>
    </row>
    <row r="30" spans="4:4" x14ac:dyDescent="0.25">
      <c r="D30" t="s">
        <v>17</v>
      </c>
    </row>
    <row r="31" spans="4:4" x14ac:dyDescent="0.25">
      <c r="D31" t="s">
        <v>17</v>
      </c>
    </row>
    <row r="32" spans="4:4" x14ac:dyDescent="0.25">
      <c r="D32" t="s">
        <v>17</v>
      </c>
    </row>
    <row r="33" spans="4:4" x14ac:dyDescent="0.25">
      <c r="D33" t="s">
        <v>17</v>
      </c>
    </row>
    <row r="34" spans="4:4" x14ac:dyDescent="0.25">
      <c r="D34" t="s">
        <v>17</v>
      </c>
    </row>
    <row r="35" spans="4:4" x14ac:dyDescent="0.25">
      <c r="D35" t="s">
        <v>17</v>
      </c>
    </row>
    <row r="36" spans="4:4" x14ac:dyDescent="0.25">
      <c r="D36" t="s">
        <v>17</v>
      </c>
    </row>
    <row r="37" spans="4:4" x14ac:dyDescent="0.25">
      <c r="D37" t="s">
        <v>17</v>
      </c>
    </row>
    <row r="38" spans="4:4" x14ac:dyDescent="0.25">
      <c r="D38" t="s">
        <v>17</v>
      </c>
    </row>
    <row r="39" spans="4:4" x14ac:dyDescent="0.25">
      <c r="D39" t="s">
        <v>17</v>
      </c>
    </row>
    <row r="40" spans="4:4" x14ac:dyDescent="0.25">
      <c r="D40" t="s">
        <v>17</v>
      </c>
    </row>
    <row r="41" spans="4:4" x14ac:dyDescent="0.25">
      <c r="D41" t="s">
        <v>17</v>
      </c>
    </row>
    <row r="42" spans="4:4" x14ac:dyDescent="0.25">
      <c r="D42" t="s">
        <v>17</v>
      </c>
    </row>
    <row r="43" spans="4:4" x14ac:dyDescent="0.25">
      <c r="D43" t="s">
        <v>17</v>
      </c>
    </row>
    <row r="44" spans="4:4" x14ac:dyDescent="0.25">
      <c r="D44" t="s">
        <v>17</v>
      </c>
    </row>
    <row r="45" spans="4:4" x14ac:dyDescent="0.25">
      <c r="D45" t="s">
        <v>17</v>
      </c>
    </row>
    <row r="46" spans="4:4" x14ac:dyDescent="0.25">
      <c r="D46" t="s">
        <v>17</v>
      </c>
    </row>
    <row r="47" spans="4:4" x14ac:dyDescent="0.25">
      <c r="D47" t="s">
        <v>17</v>
      </c>
    </row>
    <row r="48" spans="4:4" x14ac:dyDescent="0.25">
      <c r="D48" t="s">
        <v>17</v>
      </c>
    </row>
    <row r="49" spans="4:4" x14ac:dyDescent="0.25">
      <c r="D49" t="s">
        <v>17</v>
      </c>
    </row>
    <row r="50" spans="4:4" x14ac:dyDescent="0.25">
      <c r="D50" t="s">
        <v>17</v>
      </c>
    </row>
    <row r="51" spans="4:4" x14ac:dyDescent="0.25">
      <c r="D51" t="s">
        <v>17</v>
      </c>
    </row>
    <row r="52" spans="4:4" x14ac:dyDescent="0.25">
      <c r="D52" t="s">
        <v>17</v>
      </c>
    </row>
    <row r="53" spans="4:4" x14ac:dyDescent="0.25">
      <c r="D53" t="s">
        <v>17</v>
      </c>
    </row>
    <row r="54" spans="4:4" x14ac:dyDescent="0.25">
      <c r="D54" t="s">
        <v>17</v>
      </c>
    </row>
    <row r="55" spans="4:4" x14ac:dyDescent="0.25">
      <c r="D55" t="s">
        <v>17</v>
      </c>
    </row>
    <row r="56" spans="4:4" x14ac:dyDescent="0.25">
      <c r="D56" t="s">
        <v>17</v>
      </c>
    </row>
    <row r="57" spans="4:4" x14ac:dyDescent="0.25">
      <c r="D57" t="s">
        <v>17</v>
      </c>
    </row>
    <row r="58" spans="4:4" x14ac:dyDescent="0.25">
      <c r="D58" t="s">
        <v>17</v>
      </c>
    </row>
    <row r="59" spans="4:4" x14ac:dyDescent="0.25">
      <c r="D59" t="s">
        <v>17</v>
      </c>
    </row>
    <row r="60" spans="4:4" x14ac:dyDescent="0.25">
      <c r="D60" t="s">
        <v>17</v>
      </c>
    </row>
    <row r="61" spans="4:4" x14ac:dyDescent="0.25">
      <c r="D61" t="s">
        <v>17</v>
      </c>
    </row>
    <row r="62" spans="4:4" x14ac:dyDescent="0.25">
      <c r="D62" t="s">
        <v>17</v>
      </c>
    </row>
    <row r="63" spans="4:4" x14ac:dyDescent="0.25">
      <c r="D63" t="s">
        <v>12</v>
      </c>
    </row>
    <row r="64" spans="4:4" x14ac:dyDescent="0.25">
      <c r="D64" t="s">
        <v>12</v>
      </c>
    </row>
    <row r="65" spans="4:4" x14ac:dyDescent="0.25">
      <c r="D65" t="s">
        <v>12</v>
      </c>
    </row>
    <row r="66" spans="4:4" x14ac:dyDescent="0.25">
      <c r="D66" t="s">
        <v>12</v>
      </c>
    </row>
    <row r="67" spans="4:4" x14ac:dyDescent="0.25">
      <c r="D67" t="s">
        <v>12</v>
      </c>
    </row>
    <row r="68" spans="4:4" x14ac:dyDescent="0.25">
      <c r="D68" t="s">
        <v>12</v>
      </c>
    </row>
    <row r="69" spans="4:4" x14ac:dyDescent="0.25">
      <c r="D69" t="s">
        <v>12</v>
      </c>
    </row>
    <row r="70" spans="4:4" x14ac:dyDescent="0.25">
      <c r="D70" t="s">
        <v>12</v>
      </c>
    </row>
    <row r="71" spans="4:4" x14ac:dyDescent="0.25">
      <c r="D71" t="s">
        <v>12</v>
      </c>
    </row>
    <row r="72" spans="4:4" x14ac:dyDescent="0.25">
      <c r="D72" t="s">
        <v>12</v>
      </c>
    </row>
    <row r="73" spans="4:4" x14ac:dyDescent="0.25">
      <c r="D73" t="s">
        <v>12</v>
      </c>
    </row>
    <row r="74" spans="4:4" x14ac:dyDescent="0.25">
      <c r="D74" t="s">
        <v>12</v>
      </c>
    </row>
    <row r="75" spans="4:4" x14ac:dyDescent="0.25">
      <c r="D75" t="s">
        <v>12</v>
      </c>
    </row>
    <row r="76" spans="4:4" x14ac:dyDescent="0.25">
      <c r="D76" t="s">
        <v>12</v>
      </c>
    </row>
    <row r="77" spans="4:4" x14ac:dyDescent="0.25">
      <c r="D77" t="s">
        <v>12</v>
      </c>
    </row>
    <row r="78" spans="4:4" x14ac:dyDescent="0.25">
      <c r="D78" t="s">
        <v>12</v>
      </c>
    </row>
    <row r="79" spans="4:4" x14ac:dyDescent="0.25">
      <c r="D79" t="s">
        <v>12</v>
      </c>
    </row>
    <row r="80" spans="4:4" x14ac:dyDescent="0.25">
      <c r="D80" t="s">
        <v>12</v>
      </c>
    </row>
    <row r="81" spans="4:4" x14ac:dyDescent="0.25">
      <c r="D81" t="s">
        <v>12</v>
      </c>
    </row>
    <row r="82" spans="4:4" x14ac:dyDescent="0.25">
      <c r="D82" t="s">
        <v>12</v>
      </c>
    </row>
    <row r="83" spans="4:4" x14ac:dyDescent="0.25">
      <c r="D83" t="s">
        <v>12</v>
      </c>
    </row>
    <row r="84" spans="4:4" x14ac:dyDescent="0.25">
      <c r="D84" t="s">
        <v>12</v>
      </c>
    </row>
    <row r="85" spans="4:4" x14ac:dyDescent="0.25">
      <c r="D85" t="s">
        <v>12</v>
      </c>
    </row>
    <row r="86" spans="4:4" x14ac:dyDescent="0.25">
      <c r="D86" t="s">
        <v>12</v>
      </c>
    </row>
    <row r="87" spans="4:4" x14ac:dyDescent="0.25">
      <c r="D87" t="s">
        <v>12</v>
      </c>
    </row>
    <row r="88" spans="4:4" x14ac:dyDescent="0.25">
      <c r="D88" t="s">
        <v>12</v>
      </c>
    </row>
    <row r="89" spans="4:4" x14ac:dyDescent="0.25">
      <c r="D89" t="s">
        <v>12</v>
      </c>
    </row>
    <row r="90" spans="4:4" x14ac:dyDescent="0.25">
      <c r="D90" t="s">
        <v>12</v>
      </c>
    </row>
    <row r="91" spans="4:4" x14ac:dyDescent="0.25">
      <c r="D91" t="s">
        <v>12</v>
      </c>
    </row>
    <row r="92" spans="4:4" x14ac:dyDescent="0.25">
      <c r="D92" t="s">
        <v>12</v>
      </c>
    </row>
    <row r="93" spans="4:4" x14ac:dyDescent="0.25">
      <c r="D93" t="s">
        <v>12</v>
      </c>
    </row>
    <row r="94" spans="4:4" x14ac:dyDescent="0.25">
      <c r="D94" t="s">
        <v>12</v>
      </c>
    </row>
    <row r="95" spans="4:4" x14ac:dyDescent="0.25">
      <c r="D95" t="s">
        <v>12</v>
      </c>
    </row>
    <row r="96" spans="4:4" x14ac:dyDescent="0.25">
      <c r="D96" t="s">
        <v>12</v>
      </c>
    </row>
    <row r="97" spans="4:4" x14ac:dyDescent="0.25">
      <c r="D97" t="s">
        <v>12</v>
      </c>
    </row>
    <row r="98" spans="4:4" x14ac:dyDescent="0.25">
      <c r="D98" t="s">
        <v>12</v>
      </c>
    </row>
    <row r="99" spans="4:4" x14ac:dyDescent="0.25">
      <c r="D99" t="s">
        <v>12</v>
      </c>
    </row>
    <row r="100" spans="4:4" x14ac:dyDescent="0.25">
      <c r="D100" t="s">
        <v>12</v>
      </c>
    </row>
    <row r="101" spans="4:4" x14ac:dyDescent="0.25">
      <c r="D101" t="s">
        <v>12</v>
      </c>
    </row>
    <row r="102" spans="4:4" x14ac:dyDescent="0.25">
      <c r="D102" t="s">
        <v>12</v>
      </c>
    </row>
    <row r="103" spans="4:4" x14ac:dyDescent="0.25">
      <c r="D103" t="s">
        <v>12</v>
      </c>
    </row>
    <row r="104" spans="4:4" x14ac:dyDescent="0.25">
      <c r="D104" t="s">
        <v>12</v>
      </c>
    </row>
    <row r="105" spans="4:4" x14ac:dyDescent="0.25">
      <c r="D105" t="s">
        <v>12</v>
      </c>
    </row>
    <row r="106" spans="4:4" x14ac:dyDescent="0.25">
      <c r="D106" t="s">
        <v>12</v>
      </c>
    </row>
    <row r="107" spans="4:4" x14ac:dyDescent="0.25">
      <c r="D107" t="s">
        <v>12</v>
      </c>
    </row>
    <row r="108" spans="4:4" x14ac:dyDescent="0.25">
      <c r="D108" t="s">
        <v>12</v>
      </c>
    </row>
    <row r="109" spans="4:4" x14ac:dyDescent="0.25">
      <c r="D109" t="s">
        <v>12</v>
      </c>
    </row>
    <row r="110" spans="4:4" x14ac:dyDescent="0.25">
      <c r="D110" t="s">
        <v>12</v>
      </c>
    </row>
    <row r="111" spans="4:4" x14ac:dyDescent="0.25">
      <c r="D111" t="s">
        <v>12</v>
      </c>
    </row>
    <row r="112" spans="4:4" x14ac:dyDescent="0.25">
      <c r="D112" t="s">
        <v>12</v>
      </c>
    </row>
    <row r="113" spans="4:4" x14ac:dyDescent="0.25">
      <c r="D113" t="s">
        <v>12</v>
      </c>
    </row>
    <row r="114" spans="4:4" x14ac:dyDescent="0.25">
      <c r="D114" t="s">
        <v>12</v>
      </c>
    </row>
    <row r="115" spans="4:4" x14ac:dyDescent="0.25">
      <c r="D115" t="s">
        <v>12</v>
      </c>
    </row>
    <row r="116" spans="4:4" x14ac:dyDescent="0.25">
      <c r="D116" t="s">
        <v>12</v>
      </c>
    </row>
    <row r="117" spans="4:4" x14ac:dyDescent="0.25">
      <c r="D117" t="s">
        <v>12</v>
      </c>
    </row>
    <row r="118" spans="4:4" x14ac:dyDescent="0.25">
      <c r="D118" t="s">
        <v>12</v>
      </c>
    </row>
    <row r="119" spans="4:4" x14ac:dyDescent="0.25">
      <c r="D119" t="s">
        <v>12</v>
      </c>
    </row>
    <row r="120" spans="4:4" x14ac:dyDescent="0.25">
      <c r="D120" t="s">
        <v>12</v>
      </c>
    </row>
    <row r="121" spans="4:4" x14ac:dyDescent="0.25">
      <c r="D121" t="s">
        <v>12</v>
      </c>
    </row>
  </sheetData>
  <sortState xmlns:xlrd2="http://schemas.microsoft.com/office/spreadsheetml/2017/richdata2" ref="D4:D121">
    <sortCondition ref="D4:D1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Query result</vt:lpstr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Nataly</cp:lastModifiedBy>
  <dcterms:created xsi:type="dcterms:W3CDTF">2021-01-27T20:11:22Z</dcterms:created>
  <dcterms:modified xsi:type="dcterms:W3CDTF">2021-01-27T22:43:21Z</dcterms:modified>
</cp:coreProperties>
</file>