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aliechang/Documents/"/>
    </mc:Choice>
  </mc:AlternateContent>
  <xr:revisionPtr revIDLastSave="0" documentId="8_{644F91F4-B53F-014B-99FE-2C550E99161D}" xr6:coauthVersionLast="47" xr6:coauthVersionMax="47" xr10:uidLastSave="{00000000-0000-0000-0000-000000000000}"/>
  <bookViews>
    <workbookView minimized="1" xWindow="2520" yWindow="500" windowWidth="23120" windowHeight="16520" activeTab="5" xr2:uid="{63C8CF2A-BF89-EA4C-9EFC-9FB8C96A61F8}"/>
  </bookViews>
  <sheets>
    <sheet name="Sheet1" sheetId="1" r:id="rId1"/>
    <sheet name="Sheet3" sheetId="3" r:id="rId2"/>
    <sheet name="Sheet4" sheetId="4" r:id="rId3"/>
    <sheet name="Sheet6" sheetId="6" r:id="rId4"/>
    <sheet name="Sheet7" sheetId="7" r:id="rId5"/>
    <sheet name="Sheet8" sheetId="8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8" l="1"/>
  <c r="H6" i="8"/>
  <c r="G8" i="8"/>
  <c r="G6" i="8"/>
  <c r="B19" i="6"/>
  <c r="F8" i="3"/>
  <c r="F18" i="3"/>
  <c r="E22" i="3"/>
  <c r="E23" i="3"/>
  <c r="E20" i="3"/>
  <c r="F19" i="3"/>
  <c r="F20" i="3" s="1"/>
  <c r="F13" i="3"/>
  <c r="F15" i="3" s="1"/>
  <c r="E20" i="1"/>
  <c r="E22" i="1" s="1"/>
</calcChain>
</file>

<file path=xl/sharedStrings.xml><?xml version="1.0" encoding="utf-8"?>
<sst xmlns="http://schemas.openxmlformats.org/spreadsheetml/2006/main" count="133" uniqueCount="88">
  <si>
    <t>Casa</t>
  </si>
  <si>
    <t>Ripley</t>
  </si>
  <si>
    <t>Grecia</t>
  </si>
  <si>
    <t>telefs</t>
  </si>
  <si>
    <t>wifi</t>
  </si>
  <si>
    <t>comida</t>
  </si>
  <si>
    <t>deuda bcp</t>
  </si>
  <si>
    <t>pasajes</t>
  </si>
  <si>
    <t>casa</t>
  </si>
  <si>
    <t>desodorante pies</t>
  </si>
  <si>
    <t>antihumedad pies</t>
  </si>
  <si>
    <t>desodorante cuerpo</t>
  </si>
  <si>
    <t>shampoo</t>
  </si>
  <si>
    <t xml:space="preserve">acondicionador </t>
  </si>
  <si>
    <t>crema tratamiento</t>
  </si>
  <si>
    <t>CUIDADO PERSONAL</t>
  </si>
  <si>
    <t>TRATAMIENTOS</t>
  </si>
  <si>
    <t>LIFTING PESTAÑAS, LAMINADO CEJAS</t>
  </si>
  <si>
    <t>COSTO</t>
  </si>
  <si>
    <t>CORTE CABELLO</t>
  </si>
  <si>
    <t>LIMPIEZA FACIAL</t>
  </si>
  <si>
    <t>Gustavo</t>
  </si>
  <si>
    <t>Linda</t>
  </si>
  <si>
    <t>Mary</t>
  </si>
  <si>
    <t>BCP</t>
  </si>
  <si>
    <t>SUELDO</t>
  </si>
  <si>
    <t>EXTRA MAMA</t>
  </si>
  <si>
    <t>RIPLEY</t>
  </si>
  <si>
    <t>PRECIO NETO</t>
  </si>
  <si>
    <t>IGV</t>
  </si>
  <si>
    <t>TOTAL</t>
  </si>
  <si>
    <t>SUB</t>
  </si>
  <si>
    <t>TAX</t>
  </si>
  <si>
    <t>LEMON FEE</t>
  </si>
  <si>
    <t>NET</t>
  </si>
  <si>
    <t xml:space="preserve">TOTAL PRECIO VENTA </t>
  </si>
  <si>
    <t>LUNES</t>
  </si>
  <si>
    <t>MARTES</t>
  </si>
  <si>
    <t>MIERCOLES</t>
  </si>
  <si>
    <t>JUEVES</t>
  </si>
  <si>
    <t>VIERNES</t>
  </si>
  <si>
    <t>SABADO</t>
  </si>
  <si>
    <t>DOMINGO</t>
  </si>
  <si>
    <t xml:space="preserve">HORA/DÍA </t>
  </si>
  <si>
    <t>05:00 - 05:30</t>
  </si>
  <si>
    <t>05:30 - 06:00</t>
  </si>
  <si>
    <t>06:00 - 07:00</t>
  </si>
  <si>
    <t>07:00 - 07:25</t>
  </si>
  <si>
    <t>07:25 - 07:50</t>
  </si>
  <si>
    <t>Meditar</t>
  </si>
  <si>
    <t>Yoga</t>
  </si>
  <si>
    <t>Ejercicio</t>
  </si>
  <si>
    <t xml:space="preserve">Ducharme, alistarme </t>
  </si>
  <si>
    <t>Deasayunar</t>
  </si>
  <si>
    <t>07:50 - 09:00</t>
  </si>
  <si>
    <t>Viaje a la ofi (leer)</t>
  </si>
  <si>
    <t>Leer</t>
  </si>
  <si>
    <t>vencidos</t>
  </si>
  <si>
    <t>durante dias abril</t>
  </si>
  <si>
    <t>garantia</t>
  </si>
  <si>
    <t xml:space="preserve">comida </t>
  </si>
  <si>
    <t>prestamo</t>
  </si>
  <si>
    <t>pagar fin abril</t>
  </si>
  <si>
    <t>pagos varios</t>
  </si>
  <si>
    <t>mudanza</t>
  </si>
  <si>
    <t xml:space="preserve">cts </t>
  </si>
  <si>
    <t>pagar inicios julio</t>
  </si>
  <si>
    <t>grati</t>
  </si>
  <si>
    <t>bcp</t>
  </si>
  <si>
    <t>pagar inicios de dic</t>
  </si>
  <si>
    <t>libre</t>
  </si>
  <si>
    <t>pagar al 15 abril</t>
  </si>
  <si>
    <t>de los 1400</t>
  </si>
  <si>
    <t>gastos garantia</t>
  </si>
  <si>
    <t>Modelo de Negocio Tradicional</t>
  </si>
  <si>
    <t>Reinvento del Modelo de Negocio</t>
  </si>
  <si>
    <t>- Producción de sidra natural en lagares tradicionales.</t>
  </si>
  <si>
    <t>- Integración de toda la cadena de valor, desde las pomaradas al transporte.</t>
  </si>
  <si>
    <t>- Competencia en condiciones homogéneas con otras "champaneras".</t>
  </si>
  <si>
    <t>- Dotación de un fondo patrimonial sólido para agresivas campañas publicitarias y comerciales.</t>
  </si>
  <si>
    <t>- Relaciones comerciales estándar con agentes y distribuidores.</t>
  </si>
  <si>
    <t>- Establecimiento de una red estable de agentes y distribuidores con incentivos contractuales para asegurar su participación en las ventas a comisión.</t>
  </si>
  <si>
    <t>- Enfoque en el mercado interior y exportaciones ultramarinas.</t>
  </si>
  <si>
    <t>- Adaptación a los cambios del entorno económico, como la desaparición de exportaciones ultramarinas y la competencia interna, reconquistando el mercado interior.</t>
  </si>
  <si>
    <t>- Dependencia de las pomaradas y condiciones del mercado autárquico.</t>
  </si>
  <si>
    <t>- Diversificación del negocio para afrontar los cambios del mercado, como la competencia de otras bebidas y la reducción del cultivo de pomaradas.</t>
  </si>
  <si>
    <t>- Enfoque en la producción tradicional sin gran atención a la innovación tecnológica.</t>
  </si>
  <si>
    <t>- Atención constante a la oferta de nuevas tecnologías en el sector para mejorar la eficiencia y la calidad del producto.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</si>
</sst>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.5"/>
      <color rgb="FF0D0D0D"/>
      <name val="Arial"/>
      <family val="2"/>
    </font>
    <font>
      <b/>
      <sz val="13"/>
      <color rgb="FF0D0D0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C1F4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164" fontId="0" fillId="0" borderId="0" xfId="0" applyNumberFormat="1"/>
    <xf numFmtId="164" fontId="1" fillId="2" borderId="0" xfId="0" applyNumberFormat="1" applyFont="1" applyFill="1"/>
    <xf numFmtId="0" fontId="1" fillId="2" borderId="0" xfId="0" applyFont="1" applyFill="1"/>
    <xf numFmtId="0" fontId="1" fillId="3" borderId="0" xfId="0" applyFont="1" applyFill="1"/>
    <xf numFmtId="0" fontId="0" fillId="0" borderId="0" xfId="0" applyAlignment="1"/>
    <xf numFmtId="0" fontId="3" fillId="3" borderId="1" xfId="0" applyFont="1" applyFill="1" applyBorder="1"/>
    <xf numFmtId="0" fontId="2" fillId="0" borderId="1" xfId="0" applyFont="1" applyBorder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C1F4"/>
      <color rgb="FFFF91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54991-B904-5F4C-A41A-971F050F31C4}">
  <dimension ref="A2:N22"/>
  <sheetViews>
    <sheetView zoomScale="116" workbookViewId="0">
      <selection activeCell="C14" sqref="C14"/>
    </sheetView>
  </sheetViews>
  <sheetFormatPr baseColWidth="10" defaultRowHeight="16" x14ac:dyDescent="0.2"/>
  <cols>
    <col min="10" max="10" width="17.5" bestFit="1" customWidth="1"/>
    <col min="13" max="13" width="18.5" customWidth="1"/>
  </cols>
  <sheetData>
    <row r="2" spans="1:14" x14ac:dyDescent="0.2">
      <c r="A2" t="s">
        <v>1</v>
      </c>
      <c r="J2" t="s">
        <v>15</v>
      </c>
      <c r="K2" t="s">
        <v>18</v>
      </c>
      <c r="M2" t="s">
        <v>16</v>
      </c>
      <c r="N2" t="s">
        <v>18</v>
      </c>
    </row>
    <row r="3" spans="1:14" x14ac:dyDescent="0.2">
      <c r="A3" t="s">
        <v>24</v>
      </c>
      <c r="J3" t="s">
        <v>9</v>
      </c>
      <c r="M3" t="s">
        <v>17</v>
      </c>
      <c r="N3">
        <v>79</v>
      </c>
    </row>
    <row r="4" spans="1:14" x14ac:dyDescent="0.2">
      <c r="A4" t="s">
        <v>2</v>
      </c>
      <c r="J4" t="s">
        <v>10</v>
      </c>
      <c r="M4" t="s">
        <v>19</v>
      </c>
    </row>
    <row r="5" spans="1:14" x14ac:dyDescent="0.2">
      <c r="A5" t="s">
        <v>21</v>
      </c>
      <c r="J5" t="s">
        <v>11</v>
      </c>
      <c r="M5" t="s">
        <v>20</v>
      </c>
    </row>
    <row r="6" spans="1:14" x14ac:dyDescent="0.2">
      <c r="A6" t="s">
        <v>22</v>
      </c>
      <c r="J6" t="s">
        <v>12</v>
      </c>
    </row>
    <row r="7" spans="1:14" x14ac:dyDescent="0.2">
      <c r="A7" t="s">
        <v>23</v>
      </c>
      <c r="J7" t="s">
        <v>13</v>
      </c>
    </row>
    <row r="8" spans="1:14" x14ac:dyDescent="0.2">
      <c r="J8" t="s">
        <v>14</v>
      </c>
    </row>
    <row r="14" spans="1:14" x14ac:dyDescent="0.2">
      <c r="A14">
        <v>1450</v>
      </c>
      <c r="B14" t="s">
        <v>8</v>
      </c>
    </row>
    <row r="15" spans="1:14" x14ac:dyDescent="0.2">
      <c r="A15">
        <v>90</v>
      </c>
      <c r="B15" t="s">
        <v>4</v>
      </c>
    </row>
    <row r="16" spans="1:14" x14ac:dyDescent="0.2">
      <c r="A16">
        <v>90</v>
      </c>
      <c r="B16" t="s">
        <v>3</v>
      </c>
    </row>
    <row r="17" spans="1:6" x14ac:dyDescent="0.2">
      <c r="A17">
        <v>300</v>
      </c>
      <c r="B17" t="s">
        <v>5</v>
      </c>
    </row>
    <row r="18" spans="1:6" x14ac:dyDescent="0.2">
      <c r="A18">
        <v>250</v>
      </c>
      <c r="B18" t="s">
        <v>6</v>
      </c>
      <c r="E18">
        <v>1450</v>
      </c>
      <c r="F18" t="s">
        <v>25</v>
      </c>
    </row>
    <row r="19" spans="1:6" x14ac:dyDescent="0.2">
      <c r="A19">
        <v>120</v>
      </c>
      <c r="B19" t="s">
        <v>7</v>
      </c>
      <c r="E19">
        <v>300</v>
      </c>
      <c r="F19" t="s">
        <v>26</v>
      </c>
    </row>
    <row r="20" spans="1:6" x14ac:dyDescent="0.2">
      <c r="E20">
        <f>E18+E19</f>
        <v>1750</v>
      </c>
    </row>
    <row r="21" spans="1:6" x14ac:dyDescent="0.2">
      <c r="E21">
        <v>900</v>
      </c>
      <c r="F21" t="s">
        <v>27</v>
      </c>
    </row>
    <row r="22" spans="1:6" x14ac:dyDescent="0.2">
      <c r="E22">
        <f>E20-E21</f>
        <v>850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FAD18-731F-9E47-96D4-8BED8E79402E}">
  <dimension ref="E4:F23"/>
  <sheetViews>
    <sheetView topLeftCell="C2" zoomScale="166" workbookViewId="0">
      <selection activeCell="D4" sqref="D4"/>
    </sheetView>
  </sheetViews>
  <sheetFormatPr baseColWidth="10" defaultRowHeight="16" x14ac:dyDescent="0.2"/>
  <cols>
    <col min="5" max="5" width="19.83203125" bestFit="1" customWidth="1"/>
    <col min="6" max="6" width="12.33203125" bestFit="1" customWidth="1"/>
  </cols>
  <sheetData>
    <row r="4" spans="5:6" x14ac:dyDescent="0.2">
      <c r="E4" t="s">
        <v>35</v>
      </c>
      <c r="F4">
        <v>17.7</v>
      </c>
    </row>
    <row r="5" spans="5:6" x14ac:dyDescent="0.2">
      <c r="E5" t="s">
        <v>29</v>
      </c>
      <c r="F5" s="1">
        <v>0.18</v>
      </c>
    </row>
    <row r="6" spans="5:6" x14ac:dyDescent="0.2">
      <c r="E6" t="s">
        <v>28</v>
      </c>
      <c r="F6">
        <v>15</v>
      </c>
    </row>
    <row r="7" spans="5:6" x14ac:dyDescent="0.2">
      <c r="E7" t="s">
        <v>33</v>
      </c>
      <c r="F7">
        <v>1.56</v>
      </c>
    </row>
    <row r="8" spans="5:6" x14ac:dyDescent="0.2">
      <c r="E8" t="s">
        <v>34</v>
      </c>
      <c r="F8">
        <f>F6-F7</f>
        <v>13.44</v>
      </c>
    </row>
    <row r="11" spans="5:6" x14ac:dyDescent="0.2">
      <c r="E11" t="s">
        <v>31</v>
      </c>
      <c r="F11">
        <v>15</v>
      </c>
    </row>
    <row r="12" spans="5:6" x14ac:dyDescent="0.2">
      <c r="E12" t="s">
        <v>32</v>
      </c>
      <c r="F12">
        <v>2.5</v>
      </c>
    </row>
    <row r="13" spans="5:6" x14ac:dyDescent="0.2">
      <c r="E13" t="s">
        <v>30</v>
      </c>
      <c r="F13">
        <f>F11-F12</f>
        <v>12.5</v>
      </c>
    </row>
    <row r="14" spans="5:6" x14ac:dyDescent="0.2">
      <c r="E14" t="s">
        <v>33</v>
      </c>
      <c r="F14">
        <v>1.56</v>
      </c>
    </row>
    <row r="15" spans="5:6" x14ac:dyDescent="0.2">
      <c r="E15" t="s">
        <v>34</v>
      </c>
      <c r="F15">
        <f>F13-F14</f>
        <v>10.94</v>
      </c>
    </row>
    <row r="18" spans="5:6" x14ac:dyDescent="0.2">
      <c r="F18">
        <f>F11*0.05</f>
        <v>0.75</v>
      </c>
    </row>
    <row r="19" spans="5:6" x14ac:dyDescent="0.2">
      <c r="F19">
        <f>F18+0.5</f>
        <v>1.25</v>
      </c>
    </row>
    <row r="20" spans="5:6" x14ac:dyDescent="0.2">
      <c r="E20">
        <f>1.56-0.5</f>
        <v>1.06</v>
      </c>
      <c r="F20">
        <f>F14-F19</f>
        <v>0.31000000000000005</v>
      </c>
    </row>
    <row r="22" spans="5:6" x14ac:dyDescent="0.2">
      <c r="E22">
        <f>21.2*0.05</f>
        <v>1.06</v>
      </c>
    </row>
    <row r="23" spans="5:6" x14ac:dyDescent="0.2">
      <c r="E23">
        <f>(1.06*100%)/5%</f>
        <v>21.2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497D8-938D-3042-9916-FAF899FBE1BB}">
  <dimension ref="B1:I7"/>
  <sheetViews>
    <sheetView zoomScale="165" workbookViewId="0">
      <selection activeCell="C15" sqref="C15"/>
    </sheetView>
  </sheetViews>
  <sheetFormatPr baseColWidth="10" defaultRowHeight="16" x14ac:dyDescent="0.2"/>
  <cols>
    <col min="2" max="2" width="11.83203125" bestFit="1" customWidth="1"/>
    <col min="3" max="3" width="11.1640625" customWidth="1"/>
  </cols>
  <sheetData>
    <row r="1" spans="2:9" x14ac:dyDescent="0.2">
      <c r="B1" s="5" t="s">
        <v>43</v>
      </c>
      <c r="C1" s="3" t="s">
        <v>36</v>
      </c>
      <c r="D1" s="3" t="s">
        <v>37</v>
      </c>
      <c r="E1" s="4" t="s">
        <v>38</v>
      </c>
      <c r="F1" s="4" t="s">
        <v>39</v>
      </c>
      <c r="G1" s="4" t="s">
        <v>40</v>
      </c>
      <c r="H1" s="4" t="s">
        <v>41</v>
      </c>
      <c r="I1" s="4" t="s">
        <v>42</v>
      </c>
    </row>
    <row r="2" spans="2:9" x14ac:dyDescent="0.2">
      <c r="B2" s="2" t="s">
        <v>44</v>
      </c>
      <c r="C2" t="s">
        <v>49</v>
      </c>
      <c r="D2" t="s">
        <v>49</v>
      </c>
      <c r="E2" t="s">
        <v>49</v>
      </c>
      <c r="F2" t="s">
        <v>49</v>
      </c>
      <c r="G2" t="s">
        <v>49</v>
      </c>
      <c r="H2" t="s">
        <v>49</v>
      </c>
      <c r="I2" t="s">
        <v>49</v>
      </c>
    </row>
    <row r="3" spans="2:9" x14ac:dyDescent="0.2">
      <c r="B3" t="s">
        <v>45</v>
      </c>
      <c r="C3" t="s">
        <v>50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</row>
    <row r="4" spans="2:9" x14ac:dyDescent="0.2">
      <c r="B4" t="s">
        <v>46</v>
      </c>
      <c r="C4" t="s">
        <v>51</v>
      </c>
      <c r="D4" t="s">
        <v>51</v>
      </c>
      <c r="E4" t="s">
        <v>51</v>
      </c>
      <c r="F4" t="s">
        <v>51</v>
      </c>
      <c r="G4" t="s">
        <v>51</v>
      </c>
      <c r="H4" t="s">
        <v>51</v>
      </c>
      <c r="I4" t="s">
        <v>51</v>
      </c>
    </row>
    <row r="5" spans="2:9" x14ac:dyDescent="0.2">
      <c r="B5" t="s">
        <v>47</v>
      </c>
      <c r="C5" t="s">
        <v>52</v>
      </c>
      <c r="D5" t="s">
        <v>52</v>
      </c>
      <c r="E5" t="s">
        <v>52</v>
      </c>
      <c r="F5" t="s">
        <v>52</v>
      </c>
      <c r="G5" t="s">
        <v>52</v>
      </c>
      <c r="H5" t="s">
        <v>52</v>
      </c>
      <c r="I5" s="6" t="s">
        <v>52</v>
      </c>
    </row>
    <row r="6" spans="2:9" x14ac:dyDescent="0.2">
      <c r="B6" t="s">
        <v>48</v>
      </c>
      <c r="C6" t="s">
        <v>53</v>
      </c>
      <c r="D6" t="s">
        <v>53</v>
      </c>
      <c r="E6" t="s">
        <v>53</v>
      </c>
      <c r="F6" t="s">
        <v>53</v>
      </c>
      <c r="G6" t="s">
        <v>53</v>
      </c>
      <c r="H6" t="s">
        <v>53</v>
      </c>
      <c r="I6" t="s">
        <v>53</v>
      </c>
    </row>
    <row r="7" spans="2:9" x14ac:dyDescent="0.2">
      <c r="B7" t="s">
        <v>54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56</v>
      </c>
      <c r="I7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EF260-5DAE-7B42-B122-E98B023391ED}">
  <dimension ref="A1:J19"/>
  <sheetViews>
    <sheetView zoomScale="140" workbookViewId="0">
      <selection activeCell="G19" sqref="G19"/>
    </sheetView>
  </sheetViews>
  <sheetFormatPr baseColWidth="10" defaultRowHeight="16" x14ac:dyDescent="0.2"/>
  <cols>
    <col min="1" max="1" width="17" bestFit="1" customWidth="1"/>
    <col min="6" max="6" width="16.5" customWidth="1"/>
    <col min="8" max="8" width="14.5" bestFit="1" customWidth="1"/>
    <col min="10" max="10" width="13.83203125" bestFit="1" customWidth="1"/>
  </cols>
  <sheetData>
    <row r="1" spans="1:10" x14ac:dyDescent="0.2">
      <c r="C1" t="s">
        <v>68</v>
      </c>
      <c r="D1">
        <v>250</v>
      </c>
    </row>
    <row r="2" spans="1:10" x14ac:dyDescent="0.2">
      <c r="C2" t="s">
        <v>7</v>
      </c>
      <c r="D2">
        <v>100</v>
      </c>
      <c r="F2" t="s">
        <v>8</v>
      </c>
      <c r="G2">
        <v>2800</v>
      </c>
    </row>
    <row r="3" spans="1:10" x14ac:dyDescent="0.2">
      <c r="C3" t="s">
        <v>2</v>
      </c>
      <c r="D3">
        <v>200</v>
      </c>
      <c r="F3" t="s">
        <v>57</v>
      </c>
      <c r="G3">
        <v>1400</v>
      </c>
      <c r="I3" t="s">
        <v>72</v>
      </c>
    </row>
    <row r="4" spans="1:10" x14ac:dyDescent="0.2">
      <c r="C4" t="s">
        <v>21</v>
      </c>
      <c r="D4">
        <v>100</v>
      </c>
      <c r="F4" t="s">
        <v>58</v>
      </c>
      <c r="G4">
        <v>700</v>
      </c>
      <c r="H4" t="s">
        <v>71</v>
      </c>
      <c r="I4">
        <v>700</v>
      </c>
      <c r="J4" t="s">
        <v>70</v>
      </c>
    </row>
    <row r="5" spans="1:10" x14ac:dyDescent="0.2">
      <c r="C5" t="s">
        <v>60</v>
      </c>
      <c r="D5">
        <v>400</v>
      </c>
      <c r="F5" t="s">
        <v>59</v>
      </c>
      <c r="G5">
        <v>700</v>
      </c>
      <c r="H5" t="s">
        <v>71</v>
      </c>
      <c r="I5">
        <v>700</v>
      </c>
      <c r="J5" t="s">
        <v>73</v>
      </c>
    </row>
    <row r="6" spans="1:10" x14ac:dyDescent="0.2">
      <c r="C6" t="s">
        <v>0</v>
      </c>
      <c r="D6">
        <v>2800</v>
      </c>
    </row>
    <row r="11" spans="1:10" x14ac:dyDescent="0.2">
      <c r="A11" t="s">
        <v>61</v>
      </c>
      <c r="B11">
        <v>3000</v>
      </c>
    </row>
    <row r="12" spans="1:10" x14ac:dyDescent="0.2">
      <c r="A12" t="s">
        <v>62</v>
      </c>
      <c r="B12">
        <v>1000</v>
      </c>
      <c r="C12" t="s">
        <v>65</v>
      </c>
    </row>
    <row r="13" spans="1:10" x14ac:dyDescent="0.2">
      <c r="A13" t="s">
        <v>66</v>
      </c>
      <c r="B13">
        <v>1000</v>
      </c>
      <c r="C13" t="s">
        <v>67</v>
      </c>
    </row>
    <row r="14" spans="1:10" x14ac:dyDescent="0.2">
      <c r="A14" t="s">
        <v>69</v>
      </c>
      <c r="B14">
        <v>1000</v>
      </c>
      <c r="C14" t="s">
        <v>67</v>
      </c>
    </row>
    <row r="16" spans="1:10" x14ac:dyDescent="0.2">
      <c r="B16">
        <v>3000</v>
      </c>
    </row>
    <row r="17" spans="1:2" x14ac:dyDescent="0.2">
      <c r="A17" t="s">
        <v>63</v>
      </c>
      <c r="B17">
        <v>1050</v>
      </c>
    </row>
    <row r="18" spans="1:2" x14ac:dyDescent="0.2">
      <c r="A18" t="s">
        <v>8</v>
      </c>
      <c r="B18">
        <v>1400</v>
      </c>
    </row>
    <row r="19" spans="1:2" x14ac:dyDescent="0.2">
      <c r="A19" t="s">
        <v>64</v>
      </c>
      <c r="B19">
        <f>B16-B17-B18</f>
        <v>550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B877-2216-5046-BB9A-025C15F7E515}">
  <dimension ref="D4:E10"/>
  <sheetViews>
    <sheetView showGridLines="0" zoomScale="125" zoomScaleNormal="125" workbookViewId="0">
      <selection activeCell="D12" sqref="D12"/>
    </sheetView>
  </sheetViews>
  <sheetFormatPr baseColWidth="10" defaultRowHeight="16" x14ac:dyDescent="0.2"/>
  <cols>
    <col min="4" max="4" width="39.33203125" customWidth="1"/>
    <col min="5" max="5" width="49.1640625" customWidth="1"/>
    <col min="6" max="6" width="10.83203125" customWidth="1"/>
  </cols>
  <sheetData>
    <row r="4" spans="4:5" ht="17" x14ac:dyDescent="0.2">
      <c r="D4" s="7" t="s">
        <v>74</v>
      </c>
      <c r="E4" s="7" t="s">
        <v>75</v>
      </c>
    </row>
    <row r="5" spans="4:5" ht="31" x14ac:dyDescent="0.2">
      <c r="D5" s="8" t="s">
        <v>76</v>
      </c>
      <c r="E5" s="8" t="s">
        <v>77</v>
      </c>
    </row>
    <row r="6" spans="4:5" ht="31" x14ac:dyDescent="0.2">
      <c r="D6" s="8" t="s">
        <v>78</v>
      </c>
      <c r="E6" s="8" t="s">
        <v>79</v>
      </c>
    </row>
    <row r="7" spans="4:5" ht="46" x14ac:dyDescent="0.2">
      <c r="D7" s="8" t="s">
        <v>80</v>
      </c>
      <c r="E7" s="8" t="s">
        <v>81</v>
      </c>
    </row>
    <row r="8" spans="4:5" ht="46" x14ac:dyDescent="0.2">
      <c r="D8" s="8" t="s">
        <v>82</v>
      </c>
      <c r="E8" s="8" t="s">
        <v>83</v>
      </c>
    </row>
    <row r="9" spans="4:5" ht="46" x14ac:dyDescent="0.2">
      <c r="D9" s="8" t="s">
        <v>84</v>
      </c>
      <c r="E9" s="8" t="s">
        <v>85</v>
      </c>
    </row>
    <row r="10" spans="4:5" ht="46" x14ac:dyDescent="0.2">
      <c r="D10" s="8" t="s">
        <v>86</v>
      </c>
      <c r="E10" s="8" t="s">
        <v>87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C1336-3CEC-984E-B025-FBB46F143AFB}">
  <dimension ref="E4:H8"/>
  <sheetViews>
    <sheetView tabSelected="1" topLeftCell="B2" zoomScale="136" workbookViewId="0">
      <selection activeCell="H10" sqref="H10"/>
    </sheetView>
  </sheetViews>
  <sheetFormatPr baseColWidth="10" defaultRowHeight="16" x14ac:dyDescent="0.2"/>
  <cols>
    <col min="8" max="8" width="11.1640625" customWidth="1"/>
  </cols>
  <sheetData>
    <row r="4" spans="5:8" x14ac:dyDescent="0.2">
      <c r="G4">
        <v>3.94</v>
      </c>
    </row>
    <row r="6" spans="5:8" x14ac:dyDescent="0.2">
      <c r="E6">
        <v>480</v>
      </c>
      <c r="F6">
        <v>16.5</v>
      </c>
      <c r="G6">
        <f>E6*F6</f>
        <v>7920</v>
      </c>
      <c r="H6">
        <f>G6-G4</f>
        <v>7916.06</v>
      </c>
    </row>
    <row r="7" spans="5:8" x14ac:dyDescent="0.2">
      <c r="G7">
        <v>7915.2</v>
      </c>
      <c r="H7" s="9">
        <f>H6/E6</f>
        <v>16.491791666666668</v>
      </c>
    </row>
    <row r="8" spans="5:8" x14ac:dyDescent="0.2">
      <c r="G8">
        <f>G6-G7</f>
        <v>4.8000000000001819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Sheet4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u201716155 (Chang Chavez, Natalie Narumi)</dc:creator>
  <cp:lastModifiedBy>u201716155 (Chang Chavez, Natalie Narumi)</cp:lastModifiedBy>
  <dcterms:created xsi:type="dcterms:W3CDTF">2024-02-03T20:13:15Z</dcterms:created>
  <dcterms:modified xsi:type="dcterms:W3CDTF">2024-04-13T06:17:21Z</dcterms:modified>
</cp:coreProperties>
</file>