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hamdi\Documents\statistikafiles\"/>
    </mc:Choice>
  </mc:AlternateContent>
  <xr:revisionPtr revIDLastSave="0" documentId="13_ncr:1_{569A81FC-58ED-4C46-996E-5FC0675AC8D3}" xr6:coauthVersionLast="45" xr6:coauthVersionMax="45" xr10:uidLastSave="{00000000-0000-0000-0000-000000000000}"/>
  <bookViews>
    <workbookView xWindow="0" yWindow="45" windowWidth="20490" windowHeight="10875" firstSheet="2" activeTab="3" xr2:uid="{00000000-000D-0000-FFFF-FFFF00000000}"/>
  </bookViews>
  <sheets>
    <sheet name="Sheet1" sheetId="1" r:id="rId1"/>
    <sheet name="Data Frekuensi" sheetId="2" r:id="rId2"/>
    <sheet name="Simpangan Rata-rata" sheetId="3" r:id="rId3"/>
    <sheet name="Variansi" sheetId="4" r:id="rId4"/>
    <sheet name="Simpangan Baku Standard Deviasi" sheetId="5" r:id="rId5"/>
    <sheet name="Jangkauan Kuartil" sheetId="6" r:id="rId6"/>
    <sheet name="Jangkauan Persenti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5" l="1"/>
  <c r="I7" i="5"/>
  <c r="I7" i="4"/>
  <c r="I9" i="7" l="1"/>
  <c r="I7" i="7"/>
  <c r="I6" i="7"/>
  <c r="I4" i="7"/>
  <c r="I3" i="7"/>
  <c r="C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I9" i="6"/>
  <c r="I7" i="6"/>
  <c r="I6" i="6"/>
  <c r="I4" i="6"/>
  <c r="I3" i="6"/>
  <c r="E10" i="6"/>
  <c r="E9" i="6"/>
  <c r="E8" i="6"/>
  <c r="E7" i="6"/>
  <c r="D10" i="6"/>
  <c r="D9" i="6"/>
  <c r="D8" i="6"/>
  <c r="D7" i="6"/>
  <c r="E6" i="6"/>
  <c r="E5" i="6"/>
  <c r="D6" i="6"/>
  <c r="D5" i="6"/>
  <c r="E4" i="6"/>
  <c r="D4" i="6"/>
  <c r="C11" i="6"/>
  <c r="C12" i="4" l="1"/>
  <c r="D11" i="4"/>
  <c r="E11" i="4" s="1"/>
  <c r="D10" i="4"/>
  <c r="F10" i="4" s="1"/>
  <c r="D9" i="4"/>
  <c r="E9" i="4" s="1"/>
  <c r="D8" i="4"/>
  <c r="E8" i="4" s="1"/>
  <c r="D7" i="4"/>
  <c r="F7" i="4" s="1"/>
  <c r="D6" i="4"/>
  <c r="F6" i="4" s="1"/>
  <c r="D5" i="4"/>
  <c r="F5" i="4" s="1"/>
  <c r="F9" i="4" l="1"/>
  <c r="E7" i="4"/>
  <c r="F8" i="4"/>
  <c r="E10" i="4"/>
  <c r="F11" i="4"/>
  <c r="F12" i="4" s="1"/>
  <c r="E6" i="4"/>
  <c r="E5" i="4"/>
  <c r="C12" i="5"/>
  <c r="D11" i="5"/>
  <c r="F11" i="5" s="1"/>
  <c r="D10" i="5"/>
  <c r="E10" i="5" s="1"/>
  <c r="D9" i="5"/>
  <c r="F9" i="5" s="1"/>
  <c r="D8" i="5"/>
  <c r="F8" i="5" s="1"/>
  <c r="D7" i="5"/>
  <c r="F7" i="5" s="1"/>
  <c r="D6" i="5"/>
  <c r="F6" i="5" s="1"/>
  <c r="D5" i="5"/>
  <c r="E5" i="5" s="1"/>
  <c r="E9" i="5" l="1"/>
  <c r="F5" i="5"/>
  <c r="F10" i="5"/>
  <c r="E12" i="4"/>
  <c r="F12" i="5"/>
  <c r="E7" i="5"/>
  <c r="E8" i="5"/>
  <c r="E6" i="5"/>
  <c r="E11" i="5"/>
  <c r="E12" i="5" l="1"/>
  <c r="Q3" i="2"/>
  <c r="D12" i="3" l="1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G13" i="3" l="1"/>
  <c r="D17" i="3" s="1"/>
  <c r="F2" i="1"/>
  <c r="F7" i="1" s="1"/>
</calcChain>
</file>

<file path=xl/sharedStrings.xml><?xml version="1.0" encoding="utf-8"?>
<sst xmlns="http://schemas.openxmlformats.org/spreadsheetml/2006/main" count="128" uniqueCount="64">
  <si>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</si>
  <si>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</si>
  <si>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</si>
  <si>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</si>
  <si>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</si>
  <si>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</si>
  <si>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</si>
  <si>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</si>
  <si>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</si>
  <si>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</si>
  <si>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</si>
  <si>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</si>
  <si>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</si>
  <si>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</si>
  <si>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</si>
  <si>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</si>
  <si>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</si>
  <si>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</si>
  <si>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</si>
  <si>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</si>
  <si>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</si>
  <si>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</si>
  <si>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</si>
  <si>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</si>
  <si>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</si>
  <si>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</si>
  <si>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</si>
  <si>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</si>
  <si>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</si>
  <si>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</si>
  <si>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</si>
  <si>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</si>
  <si>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</si>
  <si>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</si>
  <si>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</si>
  <si>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</si>
  <si>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</si>
  <si>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</si>
  <si>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</si>
  <si>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</si>
  <si>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</si>
  <si>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</si>
  <si>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</si>
  <si>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</si>
  <si>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</si>
  <si>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</si>
  <si>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</si>
  <si>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=</t>
    </r>
  </si>
  <si>
    <t>S    =</t>
  </si>
  <si>
    <r>
      <t>S</t>
    </r>
    <r>
      <rPr>
        <vertAlign val="super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 xml:space="preserve"> =</t>
    </r>
  </si>
  <si>
    <t>interval</t>
  </si>
  <si>
    <t>Kelas Ke-5 (81-86)</t>
  </si>
  <si>
    <t>Kelas Ke-7 (93-98)</t>
  </si>
  <si>
    <t xml:space="preserve">Jumlah Q1 </t>
  </si>
  <si>
    <t>Jumlah Q3</t>
  </si>
  <si>
    <t>Jangkauan Persentil</t>
  </si>
  <si>
    <t>Kelas Q1 berada di periode</t>
  </si>
  <si>
    <t>Kelas Q3 berada di periode</t>
  </si>
  <si>
    <t>Kelas P10 Berada pada periode</t>
  </si>
  <si>
    <t>Kelas P90 Berada pada periode</t>
  </si>
  <si>
    <t xml:space="preserve">Jumlah P10 </t>
  </si>
  <si>
    <t>Kelas ke 2 (63-68)</t>
  </si>
  <si>
    <t>Kelas ke 7 (93-98)</t>
  </si>
  <si>
    <t>Jumlah 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</si>
</sst>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2" fontId="0" fillId="0" borderId="0" xfId="0" applyNumberFormat="1" applyAlignment="1"/>
    <xf numFmtId="0" fontId="0" fillId="0" borderId="0" xfId="0" quotePrefix="1" applyAlignment="1"/>
    <xf numFmtId="2" fontId="0" fillId="0" borderId="0" xfId="0" quotePrefix="1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7</xdr:col>
      <xdr:colOff>390525</xdr:colOff>
      <xdr:row>7</xdr:row>
      <xdr:rowOff>152400</xdr:rowOff>
    </xdr:from>
    <xdr:ext cx="398507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390525</xdr:colOff>
      <xdr:row>10</xdr:row>
      <xdr:rowOff>0</xdr:rowOff>
    </xdr:from>
    <xdr:ext cx="1036181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>
                            <a:latin typeface="Cambria Math" panose="02040503050406030204" pitchFamily="18" charset="0"/>
                          </a:rPr>
                          <m:t>300312,5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√300312,5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190500</xdr:colOff>
      <xdr:row>11</xdr:row>
      <xdr:rowOff>142875</xdr:rowOff>
    </xdr:from>
    <xdr:ext cx="987835" cy="250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7743825" y="2362200"/>
          <a:ext cx="98783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/>
            <a:t>548.007755</a:t>
          </a:r>
          <a:endParaRPr lang="en-US" sz="1100"/>
        </a:p>
      </xdr:txBody>
    </xdr:sp>
    <xdr:clientData/>
  </xdr:oneCellAnchor>
  <xdr:oneCellAnchor>
    <xdr:from>
      <xdr:col>7</xdr:col>
      <xdr:colOff>419100</xdr:colOff>
      <xdr:row>11</xdr:row>
      <xdr:rowOff>171450</xdr:rowOff>
    </xdr:from>
    <xdr:ext cx="1265026" cy="504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06CFA0A-8670-4DCE-A708-EF841D9F36D8}"/>
                </a:ext>
              </a:extLst>
            </xdr:cNvPr>
            <xdr:cNvSpPr txBox="1"/>
          </xdr:nvSpPr>
          <xdr:spPr>
            <a:xfrm>
              <a:off x="4686300" y="2390775"/>
              <a:ext cx="1265026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600" b="0" i="0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600" b="0" i="0">
                                <a:latin typeface="Cambria Math" panose="02040503050406030204" pitchFamily="18" charset="0"/>
                              </a:rPr>
                              <m:t>548.007755</m:t>
                            </m:r>
                          </m:e>
                          <m:e/>
                        </m:eqAr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06CFA0A-8670-4DCE-A708-EF841D9F36D8}"/>
                </a:ext>
              </a:extLst>
            </xdr:cNvPr>
            <xdr:cNvSpPr txBox="1"/>
          </xdr:nvSpPr>
          <xdr:spPr>
            <a:xfrm>
              <a:off x="4686300" y="2390775"/>
              <a:ext cx="1265026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</a:t>
              </a:r>
              <a:r>
                <a:rPr lang="en-US" sz="1600" b="0" i="0">
                  <a:latin typeface="Cambria Math" panose="02040503050406030204" pitchFamily="18" charset="0"/>
                </a:rPr>
                <a:t>█(548.007755@))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H8" sqref="H8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</cols>
  <sheetData>
    <row r="1" spans="1:13" ht="15" customHeight="1" x14ac:dyDescent="0.25">
      <c r="A1" s="33" t="s">
        <v>0</v>
      </c>
      <c r="B1" s="7" t="s">
        <v>1</v>
      </c>
    </row>
    <row r="2" spans="1:13" ht="15" customHeight="1" x14ac:dyDescent="0.25">
      <c r="A2" s="34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2" ht="15.75" x14ac:dyDescent="0.25">
      <c r="A33" s="3">
        <v>30</v>
      </c>
      <c r="B33" s="5">
        <v>90.666666666666671</v>
      </c>
    </row>
    <row r="34" spans="1:2" x14ac:dyDescent="0.25">
      <c r="A34" s="4">
        <v>31</v>
      </c>
      <c r="B34" s="5">
        <v>90.8</v>
      </c>
    </row>
    <row r="35" spans="1:2" ht="15.75" x14ac:dyDescent="0.25">
      <c r="A35" s="3">
        <v>32</v>
      </c>
      <c r="B35" s="5">
        <v>90.866666666666674</v>
      </c>
    </row>
    <row r="36" spans="1:2" ht="15.75" x14ac:dyDescent="0.25">
      <c r="A36" s="3">
        <v>33</v>
      </c>
      <c r="B36" s="5">
        <v>91.066666666666663</v>
      </c>
    </row>
    <row r="37" spans="1:2" x14ac:dyDescent="0.25">
      <c r="A37" s="4">
        <v>34</v>
      </c>
      <c r="B37" s="5">
        <v>91.533333333333346</v>
      </c>
    </row>
    <row r="38" spans="1:2" ht="15.75" x14ac:dyDescent="0.25">
      <c r="A38" s="3">
        <v>35</v>
      </c>
      <c r="B38" s="5">
        <v>91.533333333333346</v>
      </c>
    </row>
    <row r="39" spans="1:2" ht="15.75" x14ac:dyDescent="0.25">
      <c r="A39" s="3">
        <v>36</v>
      </c>
      <c r="B39" s="5">
        <v>92</v>
      </c>
    </row>
    <row r="40" spans="1:2" x14ac:dyDescent="0.25">
      <c r="A40" s="4">
        <v>37</v>
      </c>
      <c r="B40" s="5">
        <v>92.333333333333329</v>
      </c>
    </row>
    <row r="41" spans="1:2" ht="15.75" x14ac:dyDescent="0.25">
      <c r="A41" s="3">
        <v>38</v>
      </c>
      <c r="B41" s="5">
        <v>92.733333333333334</v>
      </c>
    </row>
    <row r="42" spans="1:2" ht="15.75" x14ac:dyDescent="0.25">
      <c r="A42" s="3">
        <v>39</v>
      </c>
      <c r="B42" s="5">
        <v>92.933333333333337</v>
      </c>
    </row>
    <row r="43" spans="1:2" x14ac:dyDescent="0.25">
      <c r="A43" s="4">
        <v>40</v>
      </c>
      <c r="B43" s="5">
        <v>93.2</v>
      </c>
    </row>
    <row r="44" spans="1:2" ht="15.75" x14ac:dyDescent="0.25">
      <c r="A44" s="3">
        <v>41</v>
      </c>
      <c r="B44" s="5">
        <v>94</v>
      </c>
    </row>
    <row r="45" spans="1:2" ht="15.75" x14ac:dyDescent="0.25">
      <c r="A45" s="3">
        <v>42</v>
      </c>
      <c r="B45" s="5">
        <v>94.066666666666663</v>
      </c>
    </row>
    <row r="46" spans="1:2" x14ac:dyDescent="0.25">
      <c r="A46" s="4">
        <v>43</v>
      </c>
      <c r="B46" s="5">
        <v>94.133333333333326</v>
      </c>
    </row>
    <row r="47" spans="1:2" ht="15.75" x14ac:dyDescent="0.25">
      <c r="A47" s="3">
        <v>44</v>
      </c>
      <c r="B47" s="5">
        <v>94.600000000000009</v>
      </c>
    </row>
    <row r="48" spans="1:2" ht="15.75" x14ac:dyDescent="0.25">
      <c r="A48" s="3">
        <v>45</v>
      </c>
      <c r="B48" s="5">
        <v>94.866666666666674</v>
      </c>
    </row>
    <row r="49" spans="1:2" x14ac:dyDescent="0.25">
      <c r="A49" s="4">
        <v>46</v>
      </c>
      <c r="B49" s="5">
        <v>95.066666666666663</v>
      </c>
    </row>
    <row r="50" spans="1:2" ht="15.75" x14ac:dyDescent="0.25">
      <c r="A50" s="3">
        <v>47</v>
      </c>
      <c r="B50" s="6">
        <v>95.666666666666671</v>
      </c>
    </row>
    <row r="51" spans="1:2" ht="15.75" x14ac:dyDescent="0.25">
      <c r="A51" s="3">
        <v>48</v>
      </c>
      <c r="B51" s="6">
        <v>95.666666666666671</v>
      </c>
    </row>
    <row r="52" spans="1:2" x14ac:dyDescent="0.25">
      <c r="A52" s="4">
        <v>49</v>
      </c>
      <c r="B52" s="5">
        <v>96.466666666666654</v>
      </c>
    </row>
    <row r="53" spans="1:2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5"/>
  <sheetViews>
    <sheetView showGridLines="0" workbookViewId="0">
      <selection activeCell="M7" sqref="M7:N15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8" x14ac:dyDescent="0.25">
      <c r="B1" t="s">
        <v>28</v>
      </c>
      <c r="M1" t="s">
        <v>31</v>
      </c>
    </row>
    <row r="2" spans="2:18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t="s">
        <v>29</v>
      </c>
    </row>
    <row r="3" spans="2:18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t="s">
        <v>30</v>
      </c>
      <c r="Q3">
        <f xml:space="preserve"> 1+ 3.3 * LOG(50)</f>
        <v>6.6066010143088612</v>
      </c>
      <c r="R3" s="13">
        <f>Q3</f>
        <v>6.6066010143088612</v>
      </c>
    </row>
    <row r="4" spans="2:18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t="s">
        <v>32</v>
      </c>
      <c r="Q4" s="13">
        <f>K14-B10</f>
        <v>40.066666666666663</v>
      </c>
    </row>
    <row r="5" spans="2:18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t="s">
        <v>33</v>
      </c>
      <c r="Q5">
        <f>Q4/R3</f>
        <v>6.0646414971766189</v>
      </c>
      <c r="R5" s="13">
        <f>Q5</f>
        <v>6.0646414971766189</v>
      </c>
    </row>
    <row r="6" spans="2:18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</row>
    <row r="7" spans="2:18" x14ac:dyDescent="0.25">
      <c r="M7" s="15" t="s">
        <v>34</v>
      </c>
      <c r="N7" s="15" t="s">
        <v>35</v>
      </c>
    </row>
    <row r="8" spans="2:18" x14ac:dyDescent="0.25">
      <c r="M8" s="15" t="s">
        <v>36</v>
      </c>
      <c r="N8" s="15">
        <v>3</v>
      </c>
    </row>
    <row r="9" spans="2:18" x14ac:dyDescent="0.25">
      <c r="B9" t="s">
        <v>27</v>
      </c>
      <c r="M9" s="15" t="s">
        <v>37</v>
      </c>
      <c r="N9" s="15">
        <v>2</v>
      </c>
    </row>
    <row r="10" spans="2:18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15" t="s">
        <v>38</v>
      </c>
      <c r="N10" s="15">
        <v>2</v>
      </c>
    </row>
    <row r="11" spans="2:18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15" t="s">
        <v>39</v>
      </c>
      <c r="N11" s="5">
        <v>4</v>
      </c>
    </row>
    <row r="12" spans="2:18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15" t="s">
        <v>40</v>
      </c>
      <c r="N12" s="15">
        <v>11</v>
      </c>
    </row>
    <row r="13" spans="2:18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15" t="s">
        <v>41</v>
      </c>
      <c r="N13" s="15">
        <v>15</v>
      </c>
    </row>
    <row r="14" spans="2:18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15" t="s">
        <v>42</v>
      </c>
      <c r="N14" s="15">
        <v>13</v>
      </c>
    </row>
    <row r="15" spans="2:18" x14ac:dyDescent="0.25">
      <c r="M15" s="15" t="s">
        <v>14</v>
      </c>
      <c r="N15" s="15">
        <f>SUM(N8:N14)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7"/>
  <sheetViews>
    <sheetView workbookViewId="0">
      <selection activeCell="F18" sqref="F18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</cols>
  <sheetData>
    <row r="2" spans="2:7" s="2" customFormat="1" x14ac:dyDescent="0.25"/>
    <row r="3" spans="2:7" s="2" customFormat="1" x14ac:dyDescent="0.25"/>
    <row r="4" spans="2:7" s="2" customFormat="1" x14ac:dyDescent="0.25"/>
    <row r="5" spans="2:7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</row>
    <row r="6" spans="2:7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</row>
    <row r="7" spans="2:7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0">C7*D7</f>
        <v>131</v>
      </c>
      <c r="F7" s="16">
        <f t="shared" ref="F7:F12" si="1">(ABS(D7-$D$16))</f>
        <v>19.799999999999997</v>
      </c>
      <c r="G7" s="16">
        <f t="shared" ref="G7:G12" si="2">C7*F7</f>
        <v>39.599999999999994</v>
      </c>
    </row>
    <row r="8" spans="2:7" x14ac:dyDescent="0.25">
      <c r="B8" s="15" t="s">
        <v>38</v>
      </c>
      <c r="C8" s="15">
        <v>2</v>
      </c>
      <c r="D8" s="16">
        <f>(74 + 69)/2</f>
        <v>71.5</v>
      </c>
      <c r="E8" s="16">
        <f t="shared" si="0"/>
        <v>143</v>
      </c>
      <c r="F8" s="16">
        <f t="shared" si="1"/>
        <v>13.799999999999997</v>
      </c>
      <c r="G8" s="16">
        <f t="shared" si="2"/>
        <v>27.599999999999994</v>
      </c>
    </row>
    <row r="9" spans="2:7" x14ac:dyDescent="0.25">
      <c r="B9" s="15" t="s">
        <v>39</v>
      </c>
      <c r="C9" s="5">
        <v>4</v>
      </c>
      <c r="D9" s="16">
        <f>(80 + 75)/ 2</f>
        <v>77.5</v>
      </c>
      <c r="E9" s="16">
        <f t="shared" si="0"/>
        <v>310</v>
      </c>
      <c r="F9" s="16">
        <f t="shared" si="1"/>
        <v>7.7999999999999972</v>
      </c>
      <c r="G9" s="16">
        <f t="shared" si="2"/>
        <v>31.199999999999989</v>
      </c>
    </row>
    <row r="10" spans="2:7" x14ac:dyDescent="0.25">
      <c r="B10" s="15" t="s">
        <v>40</v>
      </c>
      <c r="C10" s="15">
        <v>11</v>
      </c>
      <c r="D10" s="16">
        <f>(81+86)/2</f>
        <v>83.5</v>
      </c>
      <c r="E10" s="16">
        <f t="shared" si="0"/>
        <v>918.5</v>
      </c>
      <c r="F10" s="16">
        <f t="shared" si="1"/>
        <v>1.7999999999999972</v>
      </c>
      <c r="G10" s="16">
        <f t="shared" si="2"/>
        <v>19.799999999999969</v>
      </c>
    </row>
    <row r="11" spans="2:7" x14ac:dyDescent="0.25">
      <c r="B11" s="15" t="s">
        <v>41</v>
      </c>
      <c r="C11" s="15">
        <v>15</v>
      </c>
      <c r="D11" s="16">
        <f>(87+92)/2</f>
        <v>89.5</v>
      </c>
      <c r="E11" s="16">
        <f t="shared" si="0"/>
        <v>1342.5</v>
      </c>
      <c r="F11" s="16">
        <f t="shared" si="1"/>
        <v>4.2000000000000028</v>
      </c>
      <c r="G11" s="16">
        <f t="shared" si="2"/>
        <v>63.000000000000043</v>
      </c>
    </row>
    <row r="12" spans="2:7" x14ac:dyDescent="0.25">
      <c r="B12" s="15" t="s">
        <v>42</v>
      </c>
      <c r="C12" s="15">
        <v>13</v>
      </c>
      <c r="D12" s="16">
        <f>(93+98)/2</f>
        <v>95.5</v>
      </c>
      <c r="E12" s="16">
        <f t="shared" si="0"/>
        <v>1241.5</v>
      </c>
      <c r="F12" s="16">
        <f t="shared" si="1"/>
        <v>10.200000000000003</v>
      </c>
      <c r="G12" s="16">
        <f t="shared" si="2"/>
        <v>132.60000000000002</v>
      </c>
    </row>
    <row r="13" spans="2:7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</row>
    <row r="16" spans="2:7" x14ac:dyDescent="0.25">
      <c r="D16">
        <f>E13/C13</f>
        <v>85.3</v>
      </c>
    </row>
    <row r="17" spans="1:4" x14ac:dyDescent="0.25">
      <c r="A17" s="35" t="s">
        <v>46</v>
      </c>
      <c r="B17" s="35"/>
      <c r="C17" s="17" t="s">
        <v>45</v>
      </c>
      <c r="D17">
        <f>G13/C13</f>
        <v>7.8239999999999998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13"/>
  <sheetViews>
    <sheetView tabSelected="1" workbookViewId="0">
      <selection activeCell="J13" sqref="J13"/>
    </sheetView>
  </sheetViews>
  <sheetFormatPr defaultRowHeight="15" x14ac:dyDescent="0.25"/>
  <cols>
    <col min="1" max="8" width="9.140625" style="2"/>
    <col min="9" max="9" width="12.7109375" style="2" bestFit="1" customWidth="1"/>
    <col min="10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23.25" x14ac:dyDescent="0.3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19" t="s">
        <v>49</v>
      </c>
      <c r="I7" s="18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/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/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15"/>
  <sheetViews>
    <sheetView workbookViewId="0">
      <selection activeCell="F12" sqref="B4:F12"/>
    </sheetView>
  </sheetViews>
  <sheetFormatPr defaultRowHeight="15" x14ac:dyDescent="0.25"/>
  <cols>
    <col min="1" max="8" width="9.140625" style="2"/>
    <col min="9" max="9" width="12.7109375" style="2" bestFit="1" customWidth="1"/>
    <col min="10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17.25" x14ac:dyDescent="0.2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2" t="s">
        <v>47</v>
      </c>
      <c r="I7" s="2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48</v>
      </c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48</v>
      </c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 t="s">
        <v>48</v>
      </c>
    </row>
    <row r="15" spans="2:9" ht="18.75" x14ac:dyDescent="0.3">
      <c r="H15" s="18" t="s">
        <v>48</v>
      </c>
      <c r="I15" s="2">
        <f>SQRT(548.0075)</f>
        <v>23.409560012951975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1"/>
  <sheetViews>
    <sheetView workbookViewId="0">
      <selection activeCell="J15" sqref="J15"/>
    </sheetView>
  </sheetViews>
  <sheetFormatPr defaultRowHeight="15" x14ac:dyDescent="0.25"/>
  <cols>
    <col min="2" max="2" width="9.85546875" customWidth="1"/>
    <col min="3" max="3" width="9.7109375" bestFit="1" customWidth="1"/>
    <col min="4" max="4" width="12" bestFit="1" customWidth="1"/>
    <col min="8" max="8" width="25.140625" bestFit="1" customWidth="1"/>
    <col min="10" max="10" width="16.85546875" bestFit="1" customWidth="1"/>
  </cols>
  <sheetData>
    <row r="1" spans="2:10" x14ac:dyDescent="0.25">
      <c r="F1" s="23"/>
      <c r="G1" s="23"/>
      <c r="H1" s="23"/>
    </row>
    <row r="2" spans="2:10" x14ac:dyDescent="0.25">
      <c r="F2" s="23"/>
      <c r="G2" s="23"/>
      <c r="H2" s="23"/>
    </row>
    <row r="3" spans="2:10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G3" s="23"/>
      <c r="H3" s="25" t="s">
        <v>56</v>
      </c>
      <c r="I3" s="26">
        <f>1/4 *50</f>
        <v>12.5</v>
      </c>
      <c r="J3" s="27" t="s">
        <v>51</v>
      </c>
    </row>
    <row r="4" spans="2:10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26" t="s">
        <v>57</v>
      </c>
      <c r="I4" s="26">
        <f>3/4 *50</f>
        <v>37.5</v>
      </c>
      <c r="J4" s="26" t="s">
        <v>52</v>
      </c>
    </row>
    <row r="5" spans="2:10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26"/>
      <c r="I5" s="26"/>
      <c r="J5" s="26"/>
    </row>
    <row r="6" spans="2:10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26" t="s">
        <v>53</v>
      </c>
      <c r="I6" s="28">
        <f>D8+(((1/4*C11)-SUM(C4:C7))*F8)/C8</f>
        <v>81.318181818181813</v>
      </c>
      <c r="J6" s="29"/>
    </row>
    <row r="7" spans="2:10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26" t="s">
        <v>54</v>
      </c>
      <c r="I7" s="30">
        <f>D10+(((3/4*C11)-SUM(C4:C9))*F10)/C10</f>
        <v>92.730769230769226</v>
      </c>
      <c r="J7" s="26"/>
    </row>
    <row r="8" spans="2:10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26"/>
      <c r="I8" s="28"/>
      <c r="J8" s="26"/>
    </row>
    <row r="9" spans="2:10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26" t="s">
        <v>55</v>
      </c>
      <c r="I9" s="28">
        <f>1/2*(I7-I6)</f>
        <v>5.7062937062937067</v>
      </c>
      <c r="J9" s="26"/>
    </row>
    <row r="10" spans="2:10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</row>
    <row r="11" spans="2:10" x14ac:dyDescent="0.25">
      <c r="B11" s="21" t="s">
        <v>14</v>
      </c>
      <c r="C11" s="21">
        <f>SUM(C4:C10)</f>
        <v>50</v>
      </c>
      <c r="D11" s="20"/>
      <c r="E1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418-80D4-49DA-B9F5-4C2B17E1683E}">
  <dimension ref="B3:K11"/>
  <sheetViews>
    <sheetView workbookViewId="0">
      <selection activeCell="L16" sqref="L16"/>
    </sheetView>
  </sheetViews>
  <sheetFormatPr defaultRowHeight="15" x14ac:dyDescent="0.25"/>
  <cols>
    <col min="8" max="8" width="28.5703125" bestFit="1" customWidth="1"/>
    <col min="10" max="10" width="16.42578125" bestFit="1" customWidth="1"/>
  </cols>
  <sheetData>
    <row r="3" spans="2:11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H3" s="24" t="s">
        <v>58</v>
      </c>
      <c r="I3" s="31">
        <f>10/100*C11</f>
        <v>5</v>
      </c>
      <c r="J3" s="31" t="s">
        <v>61</v>
      </c>
      <c r="K3" s="31"/>
    </row>
    <row r="4" spans="2:11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31" t="s">
        <v>59</v>
      </c>
      <c r="I4" s="31">
        <f>90/100*C11</f>
        <v>45</v>
      </c>
      <c r="J4" s="31" t="s">
        <v>62</v>
      </c>
      <c r="K4" s="31"/>
    </row>
    <row r="5" spans="2:11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31"/>
      <c r="I5" s="31"/>
      <c r="J5" s="31"/>
      <c r="K5" s="31"/>
    </row>
    <row r="6" spans="2:11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31" t="s">
        <v>60</v>
      </c>
      <c r="I6" s="32">
        <f>D5+(((10/100*C11)-C4)*F4)/C5</f>
        <v>68.5</v>
      </c>
      <c r="J6" s="31"/>
      <c r="K6" s="31"/>
    </row>
    <row r="7" spans="2:11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31" t="s">
        <v>63</v>
      </c>
      <c r="I7" s="32">
        <f>D10+(((90/100*C11)-SUM(C4:C9))*F10)/C10</f>
        <v>96.192307692307693</v>
      </c>
      <c r="J7" s="31"/>
      <c r="K7" s="31"/>
    </row>
    <row r="8" spans="2:11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31"/>
      <c r="I8" s="32"/>
      <c r="J8" s="31"/>
      <c r="K8" s="31"/>
    </row>
    <row r="9" spans="2:11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31" t="s">
        <v>55</v>
      </c>
      <c r="I9" s="32">
        <f>1/2*(I7-I6)</f>
        <v>13.846153846153847</v>
      </c>
      <c r="J9" s="31"/>
      <c r="K9" s="31"/>
    </row>
    <row r="10" spans="2:11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  <c r="H10" s="31"/>
      <c r="I10" s="31"/>
      <c r="J10" s="31"/>
      <c r="K10" s="31"/>
    </row>
    <row r="11" spans="2:11" x14ac:dyDescent="0.25">
      <c r="B11" s="21" t="s">
        <v>14</v>
      </c>
      <c r="C11" s="21">
        <f>SUM(C4:C10)</f>
        <v>50</v>
      </c>
      <c r="D11" s="20"/>
      <c r="E11" s="20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Frekuensi</vt:lpstr>
      <vt:lpstr>Simpangan Rata-rata</vt:lpstr>
      <vt:lpstr>Variansi</vt:lpstr>
      <vt:lpstr>Simpangan Baku Standard Deviasi</vt:lpstr>
      <vt:lpstr>Jangkauan Kuartil</vt:lpstr>
      <vt:lpstr>Jangkauan Persentil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2019-11-24T16:14:41Z</dcterms:modified>
</cp:coreProperties>
</file>