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dy\OTW S1\SEMESTER 3\231-STATITISKA\statistika.git\"/>
    </mc:Choice>
  </mc:AlternateContent>
  <bookViews>
    <workbookView xWindow="-120" yWindow="-120" windowWidth="20730" windowHeight="11160" activeTab="4"/>
  </bookViews>
  <sheets>
    <sheet name="Sheet1" sheetId="1" r:id="rId1"/>
    <sheet name="Sheet2" sheetId="2" r:id="rId2"/>
    <sheet name="Simpangan Rata-rata" sheetId="3" r:id="rId3"/>
    <sheet name="Variansi" sheetId="4" r:id="rId4"/>
    <sheet name="Simpangan Baku Standard Deviasi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G13" i="3"/>
  <c r="G7" i="3"/>
  <c r="G8" i="3"/>
  <c r="G9" i="3"/>
  <c r="G10" i="3"/>
  <c r="G11" i="3"/>
  <c r="G12" i="3"/>
  <c r="G6" i="3"/>
  <c r="F7" i="3"/>
  <c r="F8" i="3"/>
  <c r="F9" i="3"/>
  <c r="F10" i="3"/>
  <c r="F11" i="3"/>
  <c r="F12" i="3"/>
  <c r="F6" i="3"/>
  <c r="D16" i="3"/>
  <c r="E9" i="3"/>
  <c r="E10" i="3"/>
  <c r="E11" i="3"/>
  <c r="E6" i="3"/>
  <c r="D12" i="3"/>
  <c r="E12" i="3" s="1"/>
  <c r="D11" i="3"/>
  <c r="D10" i="3"/>
  <c r="D9" i="3"/>
  <c r="D8" i="3"/>
  <c r="E8" i="3" s="1"/>
  <c r="D7" i="3"/>
  <c r="E7" i="3" s="1"/>
  <c r="D6" i="3"/>
  <c r="C13" i="3"/>
  <c r="N15" i="2"/>
  <c r="R5" i="2"/>
  <c r="R3" i="2"/>
  <c r="Q5" i="2"/>
  <c r="Q4" i="2"/>
  <c r="Q3" i="2"/>
  <c r="E13" i="3" l="1"/>
  <c r="H10" i="1"/>
  <c r="H11" i="1" l="1"/>
  <c r="H12" i="1"/>
  <c r="H13" i="1"/>
  <c r="H14" i="1"/>
  <c r="H15" i="1"/>
  <c r="H9" i="1"/>
  <c r="E16" i="1"/>
  <c r="H5" i="1"/>
  <c r="F6" i="1" s="1"/>
  <c r="F2" i="1" l="1"/>
  <c r="F7" i="1" s="1"/>
</calcChain>
</file>

<file path=xl/sharedStrings.xml><?xml version="1.0" encoding="utf-8"?>
<sst xmlns="http://schemas.openxmlformats.org/spreadsheetml/2006/main" count="58" uniqueCount="47">
  <si>
    <t>No. Urut</t>
  </si>
  <si>
    <t>PAI</t>
  </si>
  <si>
    <t>P</t>
  </si>
  <si>
    <t>K</t>
  </si>
  <si>
    <t>R=</t>
  </si>
  <si>
    <t>Jangkauan Data</t>
  </si>
  <si>
    <t>Bin</t>
  </si>
  <si>
    <t>More</t>
  </si>
  <si>
    <t>Frequency</t>
  </si>
  <si>
    <t>Cumulative %</t>
  </si>
  <si>
    <t>LogN</t>
  </si>
  <si>
    <t>Banyak Kelas</t>
  </si>
  <si>
    <t>Interval</t>
  </si>
  <si>
    <t>I</t>
  </si>
  <si>
    <t>Jumlah</t>
  </si>
  <si>
    <t>tbk</t>
  </si>
  <si>
    <t>tak</t>
  </si>
  <si>
    <t>Panjang Interval</t>
  </si>
  <si>
    <t>F</t>
  </si>
  <si>
    <t>Panjang Kelas</t>
  </si>
  <si>
    <t>57-62</t>
  </si>
  <si>
    <t>63-68</t>
  </si>
  <si>
    <t>69-74</t>
  </si>
  <si>
    <t>75-80</t>
  </si>
  <si>
    <t>81-86</t>
  </si>
  <si>
    <t>87-92</t>
  </si>
  <si>
    <t>93-98</t>
  </si>
  <si>
    <t>Data Urut</t>
  </si>
  <si>
    <t>Data Acak</t>
  </si>
  <si>
    <t>Membuat Data Kelompok</t>
  </si>
  <si>
    <t>Jumlah Kelas = 1 + 3.3 Log N</t>
  </si>
  <si>
    <t>Diketahui Jumlah data 50</t>
  </si>
  <si>
    <t>Range = Data Tertinggi - Data Terendah</t>
  </si>
  <si>
    <t xml:space="preserve">Interval = Range / Jumlah Kelas </t>
  </si>
  <si>
    <t>Periode</t>
  </si>
  <si>
    <t>Frekuensi</t>
  </si>
  <si>
    <t>57 - 62</t>
  </si>
  <si>
    <t>63 - 68</t>
  </si>
  <si>
    <t>69 - 74</t>
  </si>
  <si>
    <t>75 - 80</t>
  </si>
  <si>
    <t>81 - 86</t>
  </si>
  <si>
    <t>87 - 92</t>
  </si>
  <si>
    <t>93 - 98</t>
  </si>
  <si>
    <t>x</t>
  </si>
  <si>
    <t>fx</t>
  </si>
  <si>
    <t>SR</t>
  </si>
  <si>
    <t>Simpangan 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</si>
</sst>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Arial Narrow"/>
      <family val="2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7" fillId="0" borderId="0"/>
    <xf numFmtId="41" fontId="7" fillId="0" borderId="0" applyFont="0" applyFill="0" applyBorder="0" applyAlignment="0" applyProtection="0"/>
  </cellStyleXfs>
  <cellXfs count="2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5" fillId="3" borderId="4" xfId="0" applyNumberFormat="1" applyFont="1" applyFill="1" applyBorder="1" applyAlignment="1">
      <alignment horizontal="center" vertical="center"/>
    </xf>
    <xf numFmtId="1" fontId="8" fillId="3" borderId="4" xfId="5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6" fillId="3" borderId="0" xfId="0" applyFont="1" applyFill="1"/>
    <xf numFmtId="0" fontId="0" fillId="0" borderId="0" xfId="0" applyNumberFormat="1"/>
    <xf numFmtId="10" fontId="0" fillId="0" borderId="0" xfId="0" applyNumberFormat="1"/>
    <xf numFmtId="1" fontId="0" fillId="0" borderId="0" xfId="0" applyNumberFormat="1"/>
    <xf numFmtId="17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6">
    <cellStyle name="Comma [0] 2" xfId="5"/>
    <cellStyle name="Normal" xfId="0" builtinId="0"/>
    <cellStyle name="Normal 2" xfId="1"/>
    <cellStyle name="Normal 3" xfId="4"/>
    <cellStyle name="Normal 4" xfId="2"/>
    <cellStyle name="Normal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38098</xdr:colOff>
      <xdr:row>3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4A5368-0754-4CC2-984A-AB4897E3E26B}"/>
                </a:ext>
              </a:extLst>
            </xdr:cNvPr>
            <xdr:cNvSpPr txBox="1"/>
          </xdr:nvSpPr>
          <xdr:spPr>
            <a:xfrm>
              <a:off x="3238498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4A5368-0754-4CC2-984A-AB4897E3E26B}"/>
                </a:ext>
              </a:extLst>
            </xdr:cNvPr>
            <xdr:cNvSpPr txBox="1"/>
          </xdr:nvSpPr>
          <xdr:spPr>
            <a:xfrm>
              <a:off x="3238498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2</xdr:col>
      <xdr:colOff>219075</xdr:colOff>
      <xdr:row>14</xdr:row>
      <xdr:rowOff>47625</xdr:rowOff>
    </xdr:from>
    <xdr:ext cx="504826" cy="25045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9BD638F-98F2-4CEB-9CCA-E5938AEF0D78}"/>
            </a:ext>
          </a:extLst>
        </xdr:cNvPr>
        <xdr:cNvSpPr txBox="1"/>
      </xdr:nvSpPr>
      <xdr:spPr>
        <a:xfrm>
          <a:off x="1438275" y="2143125"/>
          <a:ext cx="504826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ID" sz="1600"/>
        </a:p>
      </xdr:txBody>
    </xdr:sp>
    <xdr:clientData/>
  </xdr:oneCellAnchor>
  <xdr:oneCellAnchor>
    <xdr:from>
      <xdr:col>2</xdr:col>
      <xdr:colOff>104774</xdr:colOff>
      <xdr:row>14</xdr:row>
      <xdr:rowOff>157162</xdr:rowOff>
    </xdr:from>
    <xdr:ext cx="50482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3E3D377-920B-42C7-986F-78EA2BE97E09}"/>
                </a:ext>
              </a:extLst>
            </xdr:cNvPr>
            <xdr:cNvSpPr txBox="1"/>
          </xdr:nvSpPr>
          <xdr:spPr>
            <a:xfrm>
              <a:off x="1323974" y="2252662"/>
              <a:ext cx="5048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ID" sz="16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3E3D377-920B-42C7-986F-78EA2BE97E09}"/>
                </a:ext>
              </a:extLst>
            </xdr:cNvPr>
            <xdr:cNvSpPr txBox="1"/>
          </xdr:nvSpPr>
          <xdr:spPr>
            <a:xfrm>
              <a:off x="1323974" y="2252662"/>
              <a:ext cx="5048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6</xdr:col>
      <xdr:colOff>76198</xdr:colOff>
      <xdr:row>3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8F78429-826A-4051-8D02-6D1612D41A68}"/>
                </a:ext>
              </a:extLst>
            </xdr:cNvPr>
            <xdr:cNvSpPr txBox="1"/>
          </xdr:nvSpPr>
          <xdr:spPr>
            <a:xfrm>
              <a:off x="4105273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𝛴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𝐹</m:t>
                  </m:r>
                </m:oMath>
              </a14:m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8F78429-826A-4051-8D02-6D1612D41A68}"/>
                </a:ext>
              </a:extLst>
            </xdr:cNvPr>
            <xdr:cNvSpPr txBox="1"/>
          </xdr:nvSpPr>
          <xdr:spPr>
            <a:xfrm>
              <a:off x="4105273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𝛴𝐹</a:t>
              </a:r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B4" sqref="B4:B13"/>
    </sheetView>
  </sheetViews>
  <sheetFormatPr defaultRowHeight="15" x14ac:dyDescent="0.25"/>
  <cols>
    <col min="2" max="2" width="9.140625" style="10"/>
    <col min="4" max="4" width="13.28515625" bestFit="1" customWidth="1"/>
    <col min="6" max="6" width="9.5703125" bestFit="1" customWidth="1"/>
    <col min="8" max="8" width="15.42578125" bestFit="1" customWidth="1"/>
  </cols>
  <sheetData>
    <row r="1" spans="1:13" ht="15" customHeight="1" x14ac:dyDescent="0.25">
      <c r="A1" s="17" t="s">
        <v>0</v>
      </c>
      <c r="B1" s="7" t="s">
        <v>1</v>
      </c>
    </row>
    <row r="2" spans="1:13" ht="15" customHeight="1" x14ac:dyDescent="0.25">
      <c r="A2" s="18"/>
      <c r="B2" s="8" t="s">
        <v>2</v>
      </c>
      <c r="E2" t="s">
        <v>4</v>
      </c>
      <c r="F2">
        <f>97-57</f>
        <v>40</v>
      </c>
    </row>
    <row r="3" spans="1:13" ht="16.5" x14ac:dyDescent="0.25">
      <c r="A3" s="1">
        <v>1</v>
      </c>
      <c r="B3" s="9">
        <v>4</v>
      </c>
      <c r="E3" t="s">
        <v>5</v>
      </c>
    </row>
    <row r="4" spans="1:13" x14ac:dyDescent="0.25">
      <c r="A4" s="4">
        <v>1</v>
      </c>
      <c r="B4" s="6">
        <v>57</v>
      </c>
    </row>
    <row r="5" spans="1:13" ht="15.75" x14ac:dyDescent="0.25">
      <c r="A5" s="3">
        <v>2</v>
      </c>
      <c r="B5" s="5">
        <v>60</v>
      </c>
      <c r="G5" t="s">
        <v>10</v>
      </c>
      <c r="H5">
        <f>LOG(50)</f>
        <v>1.6989700043360187</v>
      </c>
    </row>
    <row r="6" spans="1:13" ht="15.75" x14ac:dyDescent="0.25">
      <c r="A6" s="3">
        <v>3</v>
      </c>
      <c r="B6" s="5">
        <v>62</v>
      </c>
      <c r="D6" t="s">
        <v>11</v>
      </c>
      <c r="E6" t="s">
        <v>3</v>
      </c>
      <c r="F6" s="13">
        <f>1+3.3*H5</f>
        <v>6.6066010143088612</v>
      </c>
    </row>
    <row r="7" spans="1:13" x14ac:dyDescent="0.25">
      <c r="A7" s="4">
        <v>4</v>
      </c>
      <c r="B7" s="5">
        <v>63.066666666666663</v>
      </c>
      <c r="D7" t="s">
        <v>12</v>
      </c>
      <c r="E7" t="s">
        <v>13</v>
      </c>
      <c r="F7" s="13">
        <f>F2/F6</f>
        <v>6.0545505795440464</v>
      </c>
    </row>
    <row r="8" spans="1:13" ht="15.75" x14ac:dyDescent="0.25">
      <c r="A8" s="3">
        <v>5</v>
      </c>
      <c r="B8" s="6">
        <v>66</v>
      </c>
      <c r="D8" t="s">
        <v>19</v>
      </c>
      <c r="E8" t="s">
        <v>18</v>
      </c>
      <c r="F8" t="s">
        <v>15</v>
      </c>
      <c r="G8" t="s">
        <v>16</v>
      </c>
      <c r="H8" t="s">
        <v>17</v>
      </c>
    </row>
    <row r="9" spans="1:13" ht="15.75" x14ac:dyDescent="0.25">
      <c r="A9" s="3">
        <v>6</v>
      </c>
      <c r="B9" s="6">
        <v>70</v>
      </c>
      <c r="C9">
        <v>1</v>
      </c>
      <c r="D9" s="14" t="s">
        <v>20</v>
      </c>
      <c r="E9">
        <v>1</v>
      </c>
      <c r="F9">
        <v>56.5</v>
      </c>
      <c r="G9">
        <v>62.5</v>
      </c>
      <c r="H9">
        <f>G9-F9</f>
        <v>6</v>
      </c>
      <c r="K9">
        <v>40</v>
      </c>
      <c r="L9" t="s">
        <v>8</v>
      </c>
      <c r="M9" t="s">
        <v>9</v>
      </c>
    </row>
    <row r="10" spans="1:13" x14ac:dyDescent="0.25">
      <c r="A10" s="4">
        <v>7</v>
      </c>
      <c r="B10" s="6">
        <v>74</v>
      </c>
      <c r="C10">
        <v>2</v>
      </c>
      <c r="D10" t="s">
        <v>21</v>
      </c>
      <c r="E10">
        <v>4</v>
      </c>
      <c r="F10">
        <v>62.5</v>
      </c>
      <c r="G10">
        <v>68.5</v>
      </c>
      <c r="H10" s="2">
        <f>G10-F10</f>
        <v>6</v>
      </c>
      <c r="K10" s="11" t="s">
        <v>6</v>
      </c>
      <c r="L10">
        <v>0</v>
      </c>
      <c r="M10" s="12">
        <v>0</v>
      </c>
    </row>
    <row r="11" spans="1:13" ht="15.75" x14ac:dyDescent="0.25">
      <c r="A11" s="3">
        <v>8</v>
      </c>
      <c r="B11" s="6">
        <v>78</v>
      </c>
      <c r="C11">
        <v>3</v>
      </c>
      <c r="D11" t="s">
        <v>22</v>
      </c>
      <c r="E11">
        <v>1</v>
      </c>
      <c r="F11">
        <v>68.5</v>
      </c>
      <c r="G11">
        <v>74.5</v>
      </c>
      <c r="H11" s="2">
        <f t="shared" ref="H11:H15" si="0">G11-F11</f>
        <v>6</v>
      </c>
      <c r="K11" t="s">
        <v>7</v>
      </c>
      <c r="L11">
        <v>50</v>
      </c>
      <c r="M11" s="12">
        <v>1</v>
      </c>
    </row>
    <row r="12" spans="1:13" ht="15.75" x14ac:dyDescent="0.25">
      <c r="A12" s="3">
        <v>9</v>
      </c>
      <c r="B12" s="5">
        <v>79.466666666666669</v>
      </c>
      <c r="C12">
        <v>4</v>
      </c>
      <c r="D12" t="s">
        <v>23</v>
      </c>
      <c r="E12">
        <v>5</v>
      </c>
      <c r="F12">
        <v>74.5</v>
      </c>
      <c r="G12">
        <v>80.5</v>
      </c>
      <c r="H12" s="2">
        <f t="shared" si="0"/>
        <v>6</v>
      </c>
    </row>
    <row r="13" spans="1:13" x14ac:dyDescent="0.25">
      <c r="A13" s="4">
        <v>10</v>
      </c>
      <c r="B13" s="6">
        <v>79.666666666666671</v>
      </c>
      <c r="C13">
        <v>5</v>
      </c>
      <c r="D13" t="s">
        <v>24</v>
      </c>
      <c r="E13">
        <v>13</v>
      </c>
      <c r="F13">
        <v>80.5</v>
      </c>
      <c r="G13">
        <v>86.5</v>
      </c>
      <c r="H13" s="2">
        <f t="shared" si="0"/>
        <v>6</v>
      </c>
    </row>
    <row r="14" spans="1:13" ht="15.75" x14ac:dyDescent="0.25">
      <c r="A14" s="3">
        <v>11</v>
      </c>
      <c r="B14" s="6">
        <v>80</v>
      </c>
      <c r="C14">
        <v>6</v>
      </c>
      <c r="D14" t="s">
        <v>25</v>
      </c>
      <c r="E14">
        <v>16</v>
      </c>
      <c r="F14">
        <v>86.5</v>
      </c>
      <c r="G14">
        <v>92.5</v>
      </c>
      <c r="H14" s="2">
        <f t="shared" si="0"/>
        <v>6</v>
      </c>
    </row>
    <row r="15" spans="1:13" ht="15.75" x14ac:dyDescent="0.25">
      <c r="A15" s="3">
        <v>12</v>
      </c>
      <c r="B15" s="6">
        <v>80.666666666666671</v>
      </c>
      <c r="C15">
        <v>7</v>
      </c>
      <c r="D15" t="s">
        <v>26</v>
      </c>
      <c r="E15">
        <v>10</v>
      </c>
      <c r="F15">
        <v>92.5</v>
      </c>
      <c r="G15">
        <v>98.5</v>
      </c>
      <c r="H15" s="2">
        <f t="shared" si="0"/>
        <v>6</v>
      </c>
    </row>
    <row r="16" spans="1:13" x14ac:dyDescent="0.25">
      <c r="A16" s="4">
        <v>13</v>
      </c>
      <c r="B16" s="5">
        <v>83.533333333333331</v>
      </c>
      <c r="D16" t="s">
        <v>14</v>
      </c>
      <c r="E16">
        <f>SUM(E9:E15)</f>
        <v>50</v>
      </c>
    </row>
    <row r="17" spans="1:2" ht="15.75" x14ac:dyDescent="0.25">
      <c r="A17" s="3">
        <v>14</v>
      </c>
      <c r="B17" s="5">
        <v>84.399999999999991</v>
      </c>
    </row>
    <row r="18" spans="1:2" ht="15.75" x14ac:dyDescent="0.25">
      <c r="A18" s="3">
        <v>15</v>
      </c>
      <c r="B18" s="5">
        <v>84.600000000000009</v>
      </c>
    </row>
    <row r="19" spans="1:2" x14ac:dyDescent="0.25">
      <c r="A19" s="4">
        <v>16</v>
      </c>
      <c r="B19" s="5">
        <v>84.600000000000009</v>
      </c>
    </row>
    <row r="20" spans="1:2" ht="15.75" x14ac:dyDescent="0.25">
      <c r="A20" s="3">
        <v>17</v>
      </c>
      <c r="B20" s="6">
        <v>85.666666666666671</v>
      </c>
    </row>
    <row r="21" spans="1:2" ht="15.75" x14ac:dyDescent="0.25">
      <c r="A21" s="3">
        <v>18</v>
      </c>
      <c r="B21" s="5">
        <v>85.733333333333334</v>
      </c>
    </row>
    <row r="22" spans="1:2" x14ac:dyDescent="0.25">
      <c r="A22" s="4">
        <v>19</v>
      </c>
      <c r="B22" s="5">
        <v>86</v>
      </c>
    </row>
    <row r="23" spans="1:2" ht="15.75" x14ac:dyDescent="0.25">
      <c r="A23" s="3">
        <v>20</v>
      </c>
      <c r="B23" s="5">
        <v>86.133333333333326</v>
      </c>
    </row>
    <row r="24" spans="1:2" ht="15.75" x14ac:dyDescent="0.25">
      <c r="A24" s="3">
        <v>21</v>
      </c>
      <c r="B24" s="5">
        <v>86.333333333333329</v>
      </c>
    </row>
    <row r="25" spans="1:2" x14ac:dyDescent="0.25">
      <c r="A25" s="4">
        <v>22</v>
      </c>
      <c r="B25" s="6">
        <v>86.333333333333329</v>
      </c>
    </row>
    <row r="26" spans="1:2" ht="15.75" x14ac:dyDescent="0.25">
      <c r="A26" s="3">
        <v>23</v>
      </c>
      <c r="B26" s="5">
        <v>86.666666666666671</v>
      </c>
    </row>
    <row r="27" spans="1:2" ht="15.75" x14ac:dyDescent="0.25">
      <c r="A27" s="3">
        <v>24</v>
      </c>
      <c r="B27" s="6">
        <v>87</v>
      </c>
    </row>
    <row r="28" spans="1:2" x14ac:dyDescent="0.25">
      <c r="A28" s="4">
        <v>25</v>
      </c>
      <c r="B28" s="6">
        <v>88.666666666666671</v>
      </c>
    </row>
    <row r="29" spans="1:2" ht="15.75" x14ac:dyDescent="0.25">
      <c r="A29" s="3">
        <v>26</v>
      </c>
      <c r="B29" s="5">
        <v>89.266666666666666</v>
      </c>
    </row>
    <row r="30" spans="1:2" ht="15.75" x14ac:dyDescent="0.25">
      <c r="A30" s="3">
        <v>27</v>
      </c>
      <c r="B30" s="5">
        <v>89.466666666666654</v>
      </c>
    </row>
    <row r="31" spans="1:2" x14ac:dyDescent="0.25">
      <c r="A31" s="4">
        <v>28</v>
      </c>
      <c r="B31" s="5">
        <v>89.8</v>
      </c>
    </row>
    <row r="32" spans="1:2" ht="15.75" x14ac:dyDescent="0.25">
      <c r="A32" s="3">
        <v>29</v>
      </c>
      <c r="B32" s="5">
        <v>89.933333333333337</v>
      </c>
    </row>
    <row r="33" spans="1:2" ht="15.75" x14ac:dyDescent="0.25">
      <c r="A33" s="3">
        <v>30</v>
      </c>
      <c r="B33" s="5">
        <v>90.666666666666671</v>
      </c>
    </row>
    <row r="34" spans="1:2" x14ac:dyDescent="0.25">
      <c r="A34" s="4">
        <v>31</v>
      </c>
      <c r="B34" s="5">
        <v>90.8</v>
      </c>
    </row>
    <row r="35" spans="1:2" ht="15.75" x14ac:dyDescent="0.25">
      <c r="A35" s="3">
        <v>32</v>
      </c>
      <c r="B35" s="5">
        <v>90.866666666666674</v>
      </c>
    </row>
    <row r="36" spans="1:2" ht="15.75" x14ac:dyDescent="0.25">
      <c r="A36" s="3">
        <v>33</v>
      </c>
      <c r="B36" s="5">
        <v>91.066666666666663</v>
      </c>
    </row>
    <row r="37" spans="1:2" x14ac:dyDescent="0.25">
      <c r="A37" s="4">
        <v>34</v>
      </c>
      <c r="B37" s="5">
        <v>91.533333333333346</v>
      </c>
    </row>
    <row r="38" spans="1:2" ht="15.75" x14ac:dyDescent="0.25">
      <c r="A38" s="3">
        <v>35</v>
      </c>
      <c r="B38" s="5">
        <v>91.533333333333346</v>
      </c>
    </row>
    <row r="39" spans="1:2" ht="15.75" x14ac:dyDescent="0.25">
      <c r="A39" s="3">
        <v>36</v>
      </c>
      <c r="B39" s="5">
        <v>92</v>
      </c>
    </row>
    <row r="40" spans="1:2" x14ac:dyDescent="0.25">
      <c r="A40" s="4">
        <v>37</v>
      </c>
      <c r="B40" s="5">
        <v>92.333333333333329</v>
      </c>
    </row>
    <row r="41" spans="1:2" ht="15.75" x14ac:dyDescent="0.25">
      <c r="A41" s="3">
        <v>38</v>
      </c>
      <c r="B41" s="5">
        <v>92.733333333333334</v>
      </c>
    </row>
    <row r="42" spans="1:2" ht="15.75" x14ac:dyDescent="0.25">
      <c r="A42" s="3">
        <v>39</v>
      </c>
      <c r="B42" s="5">
        <v>92.933333333333337</v>
      </c>
    </row>
    <row r="43" spans="1:2" x14ac:dyDescent="0.25">
      <c r="A43" s="4">
        <v>40</v>
      </c>
      <c r="B43" s="5">
        <v>93.2</v>
      </c>
    </row>
    <row r="44" spans="1:2" ht="15.75" x14ac:dyDescent="0.25">
      <c r="A44" s="3">
        <v>41</v>
      </c>
      <c r="B44" s="5">
        <v>94</v>
      </c>
    </row>
    <row r="45" spans="1:2" ht="15.75" x14ac:dyDescent="0.25">
      <c r="A45" s="3">
        <v>42</v>
      </c>
      <c r="B45" s="5">
        <v>94.066666666666663</v>
      </c>
    </row>
    <row r="46" spans="1:2" x14ac:dyDescent="0.25">
      <c r="A46" s="4">
        <v>43</v>
      </c>
      <c r="B46" s="5">
        <v>94.133333333333326</v>
      </c>
    </row>
    <row r="47" spans="1:2" ht="15.75" x14ac:dyDescent="0.25">
      <c r="A47" s="3">
        <v>44</v>
      </c>
      <c r="B47" s="5">
        <v>94.600000000000009</v>
      </c>
    </row>
    <row r="48" spans="1:2" ht="15.75" x14ac:dyDescent="0.25">
      <c r="A48" s="3">
        <v>45</v>
      </c>
      <c r="B48" s="5">
        <v>94.866666666666674</v>
      </c>
    </row>
    <row r="49" spans="1:2" x14ac:dyDescent="0.25">
      <c r="A49" s="4">
        <v>46</v>
      </c>
      <c r="B49" s="5">
        <v>95.066666666666663</v>
      </c>
    </row>
    <row r="50" spans="1:2" ht="15.75" x14ac:dyDescent="0.25">
      <c r="A50" s="3">
        <v>47</v>
      </c>
      <c r="B50" s="6">
        <v>95.666666666666671</v>
      </c>
    </row>
    <row r="51" spans="1:2" ht="15.75" x14ac:dyDescent="0.25">
      <c r="A51" s="3">
        <v>48</v>
      </c>
      <c r="B51" s="6">
        <v>95.666666666666671</v>
      </c>
    </row>
    <row r="52" spans="1:2" x14ac:dyDescent="0.25">
      <c r="A52" s="4">
        <v>49</v>
      </c>
      <c r="B52" s="5">
        <v>96.466666666666654</v>
      </c>
    </row>
    <row r="53" spans="1:2" ht="15.75" x14ac:dyDescent="0.25">
      <c r="A53" s="3">
        <v>50</v>
      </c>
      <c r="B53" s="5">
        <v>97.066666666666663</v>
      </c>
    </row>
  </sheetData>
  <sortState ref="K10">
    <sortCondition ref="K10"/>
  </sortState>
  <mergeCells count="1">
    <mergeCell ref="A1:A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5"/>
  <sheetViews>
    <sheetView workbookViewId="0">
      <selection activeCell="M20" sqref="M20"/>
    </sheetView>
  </sheetViews>
  <sheetFormatPr defaultRowHeight="15" x14ac:dyDescent="0.25"/>
  <cols>
    <col min="13" max="13" width="9.42578125" customWidth="1"/>
    <col min="14" max="14" width="9.7109375" bestFit="1" customWidth="1"/>
  </cols>
  <sheetData>
    <row r="1" spans="2:18" x14ac:dyDescent="0.25">
      <c r="B1" t="s">
        <v>28</v>
      </c>
      <c r="M1" t="s">
        <v>31</v>
      </c>
    </row>
    <row r="2" spans="2:18" x14ac:dyDescent="0.25">
      <c r="B2" s="5">
        <v>90.8</v>
      </c>
      <c r="C2" s="5">
        <v>90.866666666666674</v>
      </c>
      <c r="D2" s="5">
        <v>91.066666666666663</v>
      </c>
      <c r="E2" s="5">
        <v>91.533333333333346</v>
      </c>
      <c r="F2" s="5">
        <v>91.533333333333346</v>
      </c>
      <c r="G2" s="5">
        <v>92</v>
      </c>
      <c r="H2" s="5">
        <v>92.333333333333329</v>
      </c>
      <c r="I2" s="5">
        <v>92.733333333333334</v>
      </c>
      <c r="J2" s="5">
        <v>92.933333333333337</v>
      </c>
      <c r="K2" s="5">
        <v>93.2</v>
      </c>
      <c r="M2" t="s">
        <v>29</v>
      </c>
    </row>
    <row r="3" spans="2:18" x14ac:dyDescent="0.25">
      <c r="B3" s="5">
        <v>86.333333333333329</v>
      </c>
      <c r="C3" s="6">
        <v>86.333333333333329</v>
      </c>
      <c r="D3" s="5">
        <v>86.666666666666671</v>
      </c>
      <c r="E3" s="6">
        <v>87</v>
      </c>
      <c r="F3" s="6">
        <v>88.666666666666671</v>
      </c>
      <c r="G3" s="5">
        <v>89.266666666666666</v>
      </c>
      <c r="H3" s="5">
        <v>89.466666666666654</v>
      </c>
      <c r="I3" s="5">
        <v>89.8</v>
      </c>
      <c r="J3" s="5">
        <v>89.933333333333337</v>
      </c>
      <c r="K3" s="5">
        <v>90.666666666666671</v>
      </c>
      <c r="M3" t="s">
        <v>30</v>
      </c>
      <c r="Q3">
        <f xml:space="preserve"> 1+ 3.3 * LOG(50)</f>
        <v>6.6066010143088612</v>
      </c>
      <c r="R3" s="13">
        <f>Q3</f>
        <v>6.6066010143088612</v>
      </c>
    </row>
    <row r="4" spans="2:18" x14ac:dyDescent="0.25">
      <c r="B4" s="6">
        <v>80</v>
      </c>
      <c r="C4" s="6">
        <v>80.666666666666671</v>
      </c>
      <c r="D4" s="5">
        <v>83.533333333333331</v>
      </c>
      <c r="E4" s="5">
        <v>84.399999999999991</v>
      </c>
      <c r="F4" s="5">
        <v>84.600000000000009</v>
      </c>
      <c r="G4" s="5">
        <v>84.600000000000009</v>
      </c>
      <c r="H4" s="6">
        <v>85.666666666666671</v>
      </c>
      <c r="I4" s="5">
        <v>85.733333333333334</v>
      </c>
      <c r="J4" s="5">
        <v>86</v>
      </c>
      <c r="K4" s="5">
        <v>86.133333333333326</v>
      </c>
      <c r="M4" t="s">
        <v>32</v>
      </c>
      <c r="Q4" s="13">
        <f>K14-B10</f>
        <v>40.066666666666663</v>
      </c>
    </row>
    <row r="5" spans="2:18" x14ac:dyDescent="0.25">
      <c r="B5" s="5">
        <v>94</v>
      </c>
      <c r="C5" s="5">
        <v>94.066666666666663</v>
      </c>
      <c r="D5" s="5">
        <v>94.133333333333326</v>
      </c>
      <c r="E5" s="5">
        <v>94.600000000000009</v>
      </c>
      <c r="F5" s="5">
        <v>94.866666666666674</v>
      </c>
      <c r="G5" s="5">
        <v>95.066666666666663</v>
      </c>
      <c r="H5" s="6">
        <v>95.666666666666671</v>
      </c>
      <c r="I5" s="6">
        <v>95.666666666666671</v>
      </c>
      <c r="J5" s="5">
        <v>96.466666666666654</v>
      </c>
      <c r="K5" s="5">
        <v>97.066666666666663</v>
      </c>
      <c r="M5" t="s">
        <v>33</v>
      </c>
      <c r="Q5">
        <f>Q4/R3</f>
        <v>6.0646414971766189</v>
      </c>
      <c r="R5" s="13">
        <f>Q5</f>
        <v>6.0646414971766189</v>
      </c>
    </row>
    <row r="6" spans="2:18" x14ac:dyDescent="0.25">
      <c r="B6" s="6">
        <v>57</v>
      </c>
      <c r="C6" s="5">
        <v>60</v>
      </c>
      <c r="D6" s="5">
        <v>62</v>
      </c>
      <c r="E6" s="5">
        <v>63.066666666666663</v>
      </c>
      <c r="F6" s="6">
        <v>66</v>
      </c>
      <c r="G6" s="6">
        <v>70</v>
      </c>
      <c r="H6" s="6">
        <v>74</v>
      </c>
      <c r="I6" s="6">
        <v>78</v>
      </c>
      <c r="J6" s="5">
        <v>79.466666666666669</v>
      </c>
      <c r="K6" s="6">
        <v>79.666666666666671</v>
      </c>
    </row>
    <row r="7" spans="2:18" x14ac:dyDescent="0.25">
      <c r="M7" s="15" t="s">
        <v>34</v>
      </c>
      <c r="N7" s="15" t="s">
        <v>35</v>
      </c>
    </row>
    <row r="8" spans="2:18" x14ac:dyDescent="0.25">
      <c r="M8" s="15" t="s">
        <v>36</v>
      </c>
      <c r="N8" s="15">
        <v>3</v>
      </c>
    </row>
    <row r="9" spans="2:18" x14ac:dyDescent="0.25">
      <c r="B9" t="s">
        <v>27</v>
      </c>
      <c r="M9" s="15" t="s">
        <v>37</v>
      </c>
      <c r="N9" s="15">
        <v>2</v>
      </c>
    </row>
    <row r="10" spans="2:18" x14ac:dyDescent="0.25">
      <c r="B10" s="6">
        <v>57</v>
      </c>
      <c r="C10" s="5">
        <v>60</v>
      </c>
      <c r="D10" s="5">
        <v>62</v>
      </c>
      <c r="E10" s="5">
        <v>63.066666666666663</v>
      </c>
      <c r="F10" s="6">
        <v>66</v>
      </c>
      <c r="G10" s="6">
        <v>70</v>
      </c>
      <c r="H10" s="6">
        <v>74</v>
      </c>
      <c r="I10" s="6">
        <v>78</v>
      </c>
      <c r="J10" s="5">
        <v>79.466666666666669</v>
      </c>
      <c r="K10" s="6">
        <v>79.666666666666671</v>
      </c>
      <c r="M10" s="15" t="s">
        <v>38</v>
      </c>
      <c r="N10" s="15">
        <v>2</v>
      </c>
    </row>
    <row r="11" spans="2:18" x14ac:dyDescent="0.25">
      <c r="B11" s="6">
        <v>80</v>
      </c>
      <c r="C11" s="6">
        <v>80.666666666666671</v>
      </c>
      <c r="D11" s="5">
        <v>83.533333333333331</v>
      </c>
      <c r="E11" s="5">
        <v>84.399999999999991</v>
      </c>
      <c r="F11" s="5">
        <v>84.600000000000009</v>
      </c>
      <c r="G11" s="5">
        <v>84.600000000000009</v>
      </c>
      <c r="H11" s="6">
        <v>85.666666666666671</v>
      </c>
      <c r="I11" s="5">
        <v>85.733333333333334</v>
      </c>
      <c r="J11" s="5">
        <v>86</v>
      </c>
      <c r="K11" s="5">
        <v>86.133333333333326</v>
      </c>
      <c r="M11" s="15" t="s">
        <v>39</v>
      </c>
      <c r="N11" s="5">
        <v>4</v>
      </c>
    </row>
    <row r="12" spans="2:18" x14ac:dyDescent="0.25">
      <c r="B12" s="5">
        <v>86.333333333333329</v>
      </c>
      <c r="C12" s="6">
        <v>86.333333333333329</v>
      </c>
      <c r="D12" s="5">
        <v>86.666666666666671</v>
      </c>
      <c r="E12" s="6">
        <v>87</v>
      </c>
      <c r="F12" s="6">
        <v>88.666666666666671</v>
      </c>
      <c r="G12" s="5">
        <v>89.266666666666666</v>
      </c>
      <c r="H12" s="5">
        <v>89.466666666666654</v>
      </c>
      <c r="I12" s="5">
        <v>89.8</v>
      </c>
      <c r="J12" s="5">
        <v>89.933333333333337</v>
      </c>
      <c r="K12" s="5">
        <v>90.666666666666671</v>
      </c>
      <c r="M12" s="15" t="s">
        <v>40</v>
      </c>
      <c r="N12" s="15">
        <v>11</v>
      </c>
    </row>
    <row r="13" spans="2:18" x14ac:dyDescent="0.25">
      <c r="B13" s="5">
        <v>90.8</v>
      </c>
      <c r="C13" s="5">
        <v>90.866666666666674</v>
      </c>
      <c r="D13" s="5">
        <v>91.066666666666663</v>
      </c>
      <c r="E13" s="5">
        <v>91.533333333333346</v>
      </c>
      <c r="F13" s="5">
        <v>91.533333333333346</v>
      </c>
      <c r="G13" s="5">
        <v>92</v>
      </c>
      <c r="H13" s="5">
        <v>92.333333333333329</v>
      </c>
      <c r="I13" s="5">
        <v>92.733333333333334</v>
      </c>
      <c r="J13" s="5">
        <v>92.933333333333337</v>
      </c>
      <c r="K13" s="5">
        <v>93.2</v>
      </c>
      <c r="M13" s="15" t="s">
        <v>41</v>
      </c>
      <c r="N13" s="15">
        <v>15</v>
      </c>
    </row>
    <row r="14" spans="2:18" x14ac:dyDescent="0.25">
      <c r="B14" s="5">
        <v>94</v>
      </c>
      <c r="C14" s="5">
        <v>94.066666666666663</v>
      </c>
      <c r="D14" s="5">
        <v>94.133333333333326</v>
      </c>
      <c r="E14" s="5">
        <v>94.600000000000009</v>
      </c>
      <c r="F14" s="5">
        <v>94.866666666666674</v>
      </c>
      <c r="G14" s="5">
        <v>95.066666666666663</v>
      </c>
      <c r="H14" s="6">
        <v>95.666666666666671</v>
      </c>
      <c r="I14" s="6">
        <v>95.666666666666671</v>
      </c>
      <c r="J14" s="5">
        <v>96.466666666666654</v>
      </c>
      <c r="K14" s="5">
        <v>97.066666666666663</v>
      </c>
      <c r="M14" s="15" t="s">
        <v>42</v>
      </c>
      <c r="N14" s="15">
        <v>13</v>
      </c>
    </row>
    <row r="15" spans="2:18" x14ac:dyDescent="0.25">
      <c r="M15" s="15" t="s">
        <v>14</v>
      </c>
      <c r="N15" s="15">
        <f>SUM(N8:N14)</f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workbookViewId="0">
      <selection activeCell="F18" sqref="F18"/>
    </sheetView>
  </sheetViews>
  <sheetFormatPr defaultRowHeight="15" x14ac:dyDescent="0.25"/>
  <cols>
    <col min="4" max="4" width="11.42578125" bestFit="1" customWidth="1"/>
    <col min="6" max="6" width="9.42578125" customWidth="1"/>
    <col min="7" max="7" width="14.28515625" customWidth="1"/>
  </cols>
  <sheetData>
    <row r="2" spans="2:7" s="2" customFormat="1" x14ac:dyDescent="0.25"/>
    <row r="3" spans="2:7" s="2" customFormat="1" x14ac:dyDescent="0.25"/>
    <row r="4" spans="2:7" s="2" customFormat="1" x14ac:dyDescent="0.25"/>
    <row r="5" spans="2:7" ht="18.75" customHeight="1" x14ac:dyDescent="0.25">
      <c r="B5" s="15" t="s">
        <v>34</v>
      </c>
      <c r="C5" s="15" t="s">
        <v>18</v>
      </c>
      <c r="D5" s="16" t="s">
        <v>43</v>
      </c>
      <c r="E5" s="16" t="s">
        <v>44</v>
      </c>
      <c r="F5" s="16"/>
      <c r="G5" s="16"/>
    </row>
    <row r="6" spans="2:7" x14ac:dyDescent="0.25">
      <c r="B6" s="15" t="s">
        <v>36</v>
      </c>
      <c r="C6" s="15">
        <v>3</v>
      </c>
      <c r="D6" s="16">
        <f>(62+57)/2</f>
        <v>59.5</v>
      </c>
      <c r="E6" s="16">
        <f>C6*D6</f>
        <v>178.5</v>
      </c>
      <c r="F6" s="16">
        <f>(ABS(D6-$D$16))</f>
        <v>25.799999999999997</v>
      </c>
      <c r="G6" s="16">
        <f>C6*F6</f>
        <v>77.399999999999991</v>
      </c>
    </row>
    <row r="7" spans="2:7" x14ac:dyDescent="0.25">
      <c r="B7" s="15" t="s">
        <v>37</v>
      </c>
      <c r="C7" s="15">
        <v>2</v>
      </c>
      <c r="D7" s="16">
        <f>(68 + 63)/2</f>
        <v>65.5</v>
      </c>
      <c r="E7" s="16">
        <f t="shared" ref="E7:E12" si="0">C7*D7</f>
        <v>131</v>
      </c>
      <c r="F7" s="16">
        <f t="shared" ref="F7:F12" si="1">(ABS(D7-$D$16))</f>
        <v>19.799999999999997</v>
      </c>
      <c r="G7" s="16">
        <f t="shared" ref="G7:G12" si="2">C7*F7</f>
        <v>39.599999999999994</v>
      </c>
    </row>
    <row r="8" spans="2:7" x14ac:dyDescent="0.25">
      <c r="B8" s="15" t="s">
        <v>38</v>
      </c>
      <c r="C8" s="15">
        <v>2</v>
      </c>
      <c r="D8" s="16">
        <f>(74 + 69)/2</f>
        <v>71.5</v>
      </c>
      <c r="E8" s="16">
        <f t="shared" si="0"/>
        <v>143</v>
      </c>
      <c r="F8" s="16">
        <f t="shared" si="1"/>
        <v>13.799999999999997</v>
      </c>
      <c r="G8" s="16">
        <f t="shared" si="2"/>
        <v>27.599999999999994</v>
      </c>
    </row>
    <row r="9" spans="2:7" x14ac:dyDescent="0.25">
      <c r="B9" s="15" t="s">
        <v>39</v>
      </c>
      <c r="C9" s="5">
        <v>4</v>
      </c>
      <c r="D9" s="16">
        <f>(80 + 75)/ 2</f>
        <v>77.5</v>
      </c>
      <c r="E9" s="16">
        <f t="shared" si="0"/>
        <v>310</v>
      </c>
      <c r="F9" s="16">
        <f t="shared" si="1"/>
        <v>7.7999999999999972</v>
      </c>
      <c r="G9" s="16">
        <f t="shared" si="2"/>
        <v>31.199999999999989</v>
      </c>
    </row>
    <row r="10" spans="2:7" x14ac:dyDescent="0.25">
      <c r="B10" s="15" t="s">
        <v>40</v>
      </c>
      <c r="C10" s="15">
        <v>11</v>
      </c>
      <c r="D10" s="16">
        <f>(81+86)/2</f>
        <v>83.5</v>
      </c>
      <c r="E10" s="16">
        <f t="shared" si="0"/>
        <v>918.5</v>
      </c>
      <c r="F10" s="16">
        <f t="shared" si="1"/>
        <v>1.7999999999999972</v>
      </c>
      <c r="G10" s="16">
        <f t="shared" si="2"/>
        <v>19.799999999999969</v>
      </c>
    </row>
    <row r="11" spans="2:7" x14ac:dyDescent="0.25">
      <c r="B11" s="15" t="s">
        <v>41</v>
      </c>
      <c r="C11" s="15">
        <v>15</v>
      </c>
      <c r="D11" s="16">
        <f>(87+92)/2</f>
        <v>89.5</v>
      </c>
      <c r="E11" s="16">
        <f t="shared" si="0"/>
        <v>1342.5</v>
      </c>
      <c r="F11" s="16">
        <f t="shared" si="1"/>
        <v>4.2000000000000028</v>
      </c>
      <c r="G11" s="16">
        <f t="shared" si="2"/>
        <v>63.000000000000043</v>
      </c>
    </row>
    <row r="12" spans="2:7" x14ac:dyDescent="0.25">
      <c r="B12" s="15" t="s">
        <v>42</v>
      </c>
      <c r="C12" s="15">
        <v>13</v>
      </c>
      <c r="D12" s="16">
        <f>(93+98)/2</f>
        <v>95.5</v>
      </c>
      <c r="E12" s="16">
        <f t="shared" si="0"/>
        <v>1241.5</v>
      </c>
      <c r="F12" s="16">
        <f t="shared" si="1"/>
        <v>10.200000000000003</v>
      </c>
      <c r="G12" s="16">
        <f t="shared" si="2"/>
        <v>132.60000000000002</v>
      </c>
    </row>
    <row r="13" spans="2:7" x14ac:dyDescent="0.25">
      <c r="B13" s="15" t="s">
        <v>14</v>
      </c>
      <c r="C13" s="15">
        <f>SUM(C6:C12)</f>
        <v>50</v>
      </c>
      <c r="D13" s="16"/>
      <c r="E13" s="16">
        <f>SUM(E6:E12)</f>
        <v>4265</v>
      </c>
      <c r="F13" s="16"/>
      <c r="G13" s="16">
        <f>SUM(G6:G12)</f>
        <v>391.2</v>
      </c>
    </row>
    <row r="16" spans="2:7" x14ac:dyDescent="0.25">
      <c r="D16">
        <f>E13/C13</f>
        <v>85.3</v>
      </c>
    </row>
    <row r="17" spans="1:4" x14ac:dyDescent="0.25">
      <c r="A17" s="20" t="s">
        <v>46</v>
      </c>
      <c r="B17" s="20"/>
      <c r="C17" s="19" t="s">
        <v>45</v>
      </c>
      <c r="D17">
        <f>G13/C13</f>
        <v>7.8239999999999998</v>
      </c>
    </row>
  </sheetData>
  <mergeCells count="1">
    <mergeCell ref="A17:B17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0" sqref="E1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Simpangan Rata-rata</vt:lpstr>
      <vt:lpstr>Variansi</vt:lpstr>
      <vt:lpstr>Simpangan Baku Standard Deviasi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2019-10-31T14:17:59Z</dcterms:created>
  <dcterms:modified xsi:type="dcterms:W3CDTF">2019-11-21T16:09:12Z</dcterms:modified>
</cp:coreProperties>
</file>