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_kurs\Excel\"/>
    </mc:Choice>
  </mc:AlternateContent>
  <xr:revisionPtr revIDLastSave="0" documentId="8_{FF5338BF-7908-4809-9071-09AF6EEFD407}" xr6:coauthVersionLast="47" xr6:coauthVersionMax="47" xr10:uidLastSave="{00000000-0000-0000-0000-000000000000}"/>
  <bookViews>
    <workbookView xWindow="-108" yWindow="-108" windowWidth="23256" windowHeight="12576" activeTab="4" xr2:uid="{3C7FC1C6-A5B9-4642-B513-F6E08082EDCA}"/>
  </bookViews>
  <sheets>
    <sheet name="SUMA" sheetId="5" r:id="rId1"/>
    <sheet name="JEŻELI" sheetId="6" r:id="rId2"/>
    <sheet name="SUMA.JEŻELI" sheetId="11" r:id="rId3"/>
    <sheet name="LICZ.JEŻELI" sheetId="12" r:id="rId4"/>
    <sheet name="WYSZUKAJ.PIONOWO_X.WYSZUKAJ" sheetId="13" r:id="rId5"/>
    <sheet name="Dane dodatkowe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3" l="1" a="1"/>
  <c r="F3" i="13" s="1"/>
  <c r="F4" i="13" a="1"/>
  <c r="F4" i="13" s="1"/>
  <c r="F5" i="13" a="1"/>
  <c r="F5" i="13"/>
  <c r="F6" i="13" a="1"/>
  <c r="F6" i="13" s="1"/>
  <c r="F7" i="13" a="1"/>
  <c r="F7" i="13" s="1"/>
  <c r="F8" i="13" a="1"/>
  <c r="F8" i="13" s="1"/>
  <c r="F9" i="13" a="1"/>
  <c r="F9" i="13"/>
  <c r="F10" i="13" a="1"/>
  <c r="F10" i="13" s="1"/>
  <c r="F11" i="13" a="1"/>
  <c r="F11" i="13" s="1"/>
  <c r="F12" i="13" a="1"/>
  <c r="F12" i="13" s="1"/>
  <c r="F13" i="13" a="1"/>
  <c r="F13" i="13"/>
  <c r="F14" i="13" a="1"/>
  <c r="F14" i="13" s="1"/>
  <c r="F15" i="13" a="1"/>
  <c r="F15" i="13" s="1"/>
  <c r="F16" i="13" a="1"/>
  <c r="F16" i="13" s="1"/>
  <c r="F17" i="13" a="1"/>
  <c r="F17" i="13"/>
  <c r="F18" i="13" a="1"/>
  <c r="F18" i="13" s="1"/>
  <c r="F19" i="13" a="1"/>
  <c r="F19" i="13" s="1"/>
  <c r="F20" i="13" a="1"/>
  <c r="F20" i="13" s="1"/>
  <c r="F21" i="13" a="1"/>
  <c r="F21" i="13"/>
  <c r="F22" i="13" a="1"/>
  <c r="F22" i="13" s="1"/>
  <c r="F23" i="13" a="1"/>
  <c r="F23" i="13" s="1"/>
  <c r="F24" i="13" a="1"/>
  <c r="F24" i="13" s="1"/>
  <c r="F25" i="13" a="1"/>
  <c r="F25" i="13"/>
  <c r="F26" i="13" a="1"/>
  <c r="F26" i="13" s="1"/>
  <c r="F27" i="13" a="1"/>
  <c r="F27" i="13" s="1"/>
  <c r="F28" i="13" a="1"/>
  <c r="F28" i="13" s="1"/>
  <c r="F29" i="13" a="1"/>
  <c r="F29" i="13"/>
  <c r="F30" i="13" a="1"/>
  <c r="F30" i="13" s="1"/>
  <c r="F31" i="13" a="1"/>
  <c r="F31" i="13" s="1"/>
  <c r="F32" i="13" a="1"/>
  <c r="F32" i="13" s="1"/>
  <c r="F33" i="13" a="1"/>
  <c r="F33" i="13"/>
  <c r="F34" i="13" a="1"/>
  <c r="F34" i="13" s="1"/>
  <c r="F35" i="13" a="1"/>
  <c r="F35" i="13" s="1"/>
  <c r="F36" i="13" a="1"/>
  <c r="F36" i="13" s="1"/>
  <c r="F37" i="13" a="1"/>
  <c r="F37" i="13"/>
  <c r="F38" i="13" a="1"/>
  <c r="F38" i="13" s="1"/>
  <c r="F39" i="13" a="1"/>
  <c r="F39" i="13" s="1"/>
  <c r="F40" i="13" a="1"/>
  <c r="F40" i="13" s="1"/>
  <c r="F41" i="13" a="1"/>
  <c r="F41" i="13"/>
  <c r="F42" i="13" a="1"/>
  <c r="F42" i="13" s="1"/>
  <c r="F43" i="13" a="1"/>
  <c r="F43" i="13" s="1"/>
  <c r="F44" i="13" a="1"/>
  <c r="F44" i="13" s="1"/>
  <c r="F45" i="13" a="1"/>
  <c r="F45" i="13"/>
  <c r="F46" i="13" a="1"/>
  <c r="F46" i="13" s="1"/>
  <c r="F47" i="13" a="1"/>
  <c r="F47" i="13" s="1"/>
  <c r="F48" i="13" a="1"/>
  <c r="F48" i="13" s="1"/>
  <c r="F49" i="13" a="1"/>
  <c r="F49" i="13"/>
  <c r="F50" i="13" a="1"/>
  <c r="F50" i="13" s="1"/>
  <c r="F51" i="13" a="1"/>
  <c r="F51" i="13" s="1"/>
  <c r="F52" i="13" a="1"/>
  <c r="F52" i="13" s="1"/>
  <c r="F53" i="13" a="1"/>
  <c r="F53" i="13"/>
  <c r="F54" i="13" a="1"/>
  <c r="F54" i="13" s="1"/>
  <c r="F55" i="13" a="1"/>
  <c r="F55" i="13" s="1"/>
  <c r="F56" i="13" a="1"/>
  <c r="F56" i="13" s="1"/>
  <c r="F57" i="13" a="1"/>
  <c r="F57" i="13"/>
  <c r="F58" i="13" a="1"/>
  <c r="F58" i="13" s="1"/>
  <c r="F59" i="13" a="1"/>
  <c r="F59" i="13" s="1"/>
  <c r="F60" i="13" a="1"/>
  <c r="F60" i="13" s="1"/>
  <c r="F61" i="13" a="1"/>
  <c r="F61" i="13"/>
  <c r="F62" i="13" a="1"/>
  <c r="F62" i="13" s="1"/>
  <c r="F63" i="13" a="1"/>
  <c r="F63" i="13" s="1"/>
  <c r="F64" i="13" a="1"/>
  <c r="F64" i="13" s="1"/>
  <c r="F65" i="13" a="1"/>
  <c r="F65" i="13"/>
  <c r="F66" i="13" a="1"/>
  <c r="F66" i="13" s="1"/>
  <c r="F67" i="13" a="1"/>
  <c r="F67" i="13" s="1"/>
  <c r="F68" i="13" a="1"/>
  <c r="F68" i="13" s="1"/>
  <c r="F69" i="13" a="1"/>
  <c r="F69" i="13"/>
  <c r="F70" i="13" a="1"/>
  <c r="F70" i="13" s="1"/>
  <c r="F71" i="13" a="1"/>
  <c r="F71" i="13" s="1"/>
  <c r="F72" i="13" a="1"/>
  <c r="F72" i="13" s="1"/>
  <c r="F73" i="13" a="1"/>
  <c r="F73" i="13"/>
  <c r="F74" i="13" a="1"/>
  <c r="F74" i="13" s="1"/>
  <c r="F75" i="13" a="1"/>
  <c r="F75" i="13" s="1"/>
  <c r="F76" i="13" a="1"/>
  <c r="F76" i="13" s="1"/>
  <c r="F77" i="13" a="1"/>
  <c r="F77" i="13"/>
  <c r="F78" i="13" a="1"/>
  <c r="F78" i="13" s="1"/>
  <c r="F79" i="13" a="1"/>
  <c r="F79" i="13" s="1"/>
  <c r="F80" i="13" a="1"/>
  <c r="F80" i="13" s="1"/>
  <c r="F81" i="13" a="1"/>
  <c r="F81" i="13"/>
  <c r="F82" i="13" a="1"/>
  <c r="F82" i="13" s="1"/>
  <c r="F83" i="13" a="1"/>
  <c r="F83" i="13" s="1"/>
  <c r="F84" i="13" a="1"/>
  <c r="F84" i="13" s="1"/>
  <c r="F85" i="13" a="1"/>
  <c r="F85" i="13"/>
  <c r="F86" i="13" a="1"/>
  <c r="F86" i="13" s="1"/>
  <c r="F87" i="13" a="1"/>
  <c r="F87" i="13" s="1"/>
  <c r="F88" i="13" a="1"/>
  <c r="F88" i="13" s="1"/>
  <c r="F89" i="13" a="1"/>
  <c r="F89" i="13"/>
  <c r="F90" i="13" a="1"/>
  <c r="F90" i="13" s="1"/>
  <c r="F91" i="13" a="1"/>
  <c r="F91" i="13" s="1"/>
  <c r="F92" i="13" a="1"/>
  <c r="F92" i="13" s="1"/>
  <c r="F93" i="13" a="1"/>
  <c r="F93" i="13"/>
  <c r="F94" i="13" a="1"/>
  <c r="F94" i="13" s="1"/>
  <c r="F95" i="13" a="1"/>
  <c r="F95" i="13" s="1"/>
  <c r="F96" i="13" a="1"/>
  <c r="F96" i="13" s="1"/>
  <c r="F97" i="13" a="1"/>
  <c r="F97" i="13" s="1"/>
  <c r="F98" i="13" a="1"/>
  <c r="F98" i="13" s="1"/>
  <c r="F99" i="13" a="1"/>
  <c r="F99" i="13" s="1"/>
  <c r="F100" i="13" a="1"/>
  <c r="F100" i="13" s="1"/>
  <c r="F101" i="13" a="1"/>
  <c r="F101" i="13" s="1"/>
  <c r="F102" i="13" a="1"/>
  <c r="F102" i="13" s="1"/>
  <c r="F103" i="13" a="1"/>
  <c r="F103" i="13" s="1"/>
  <c r="F104" i="13" a="1"/>
  <c r="F104" i="13" s="1"/>
  <c r="F105" i="13" a="1"/>
  <c r="F105" i="13"/>
  <c r="F106" i="13" a="1"/>
  <c r="F106" i="13" s="1"/>
  <c r="F107" i="13" a="1"/>
  <c r="F107" i="13" s="1"/>
  <c r="F108" i="13" a="1"/>
  <c r="F108" i="13" s="1"/>
  <c r="F109" i="13" a="1"/>
  <c r="F109" i="13"/>
  <c r="F110" i="13" a="1"/>
  <c r="F110" i="13" s="1"/>
  <c r="F111" i="13" a="1"/>
  <c r="F111" i="13" s="1"/>
  <c r="F112" i="13" a="1"/>
  <c r="F112" i="13" s="1"/>
  <c r="F113" i="13" a="1"/>
  <c r="F113" i="13" s="1"/>
  <c r="F114" i="13" a="1"/>
  <c r="F114" i="13" s="1"/>
  <c r="F115" i="13" a="1"/>
  <c r="F115" i="13" s="1"/>
  <c r="F2" i="13" a="1"/>
  <c r="F2" i="13" s="1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2" i="13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2" i="10"/>
  <c r="C25" i="12"/>
  <c r="C26" i="12"/>
  <c r="C27" i="12"/>
  <c r="C28" i="12"/>
  <c r="C29" i="12"/>
  <c r="C30" i="12"/>
  <c r="C31" i="12"/>
  <c r="C32" i="12"/>
  <c r="C33" i="12"/>
  <c r="C34" i="12"/>
  <c r="C24" i="12"/>
  <c r="C18" i="12"/>
  <c r="C16" i="12"/>
  <c r="C17" i="12"/>
  <c r="C15" i="12"/>
  <c r="P7" i="12"/>
  <c r="C27" i="11"/>
  <c r="C28" i="11"/>
  <c r="C29" i="11"/>
  <c r="C30" i="11"/>
  <c r="C31" i="11"/>
  <c r="C32" i="11"/>
  <c r="C33" i="11"/>
  <c r="C34" i="11"/>
  <c r="C35" i="11"/>
  <c r="C36" i="11"/>
  <c r="C26" i="11"/>
  <c r="D18" i="11"/>
  <c r="E18" i="11"/>
  <c r="E16" i="11"/>
  <c r="E17" i="11"/>
  <c r="E15" i="11"/>
  <c r="D16" i="11"/>
  <c r="D17" i="11"/>
  <c r="D15" i="11"/>
  <c r="C18" i="11"/>
  <c r="C16" i="11"/>
  <c r="C17" i="11"/>
  <c r="C15" i="11"/>
  <c r="P3" i="6" a="1"/>
  <c r="P3" i="6" s="1"/>
  <c r="P4" i="6" a="1"/>
  <c r="P4" i="6" s="1"/>
  <c r="Q5" i="6"/>
  <c r="Q6" i="6"/>
  <c r="Q7" i="6"/>
  <c r="Q8" i="6"/>
  <c r="Q9" i="6"/>
  <c r="T9" i="11" s="1"/>
  <c r="R9" i="12" s="1"/>
  <c r="S9" i="13" s="1"/>
  <c r="Q10" i="6"/>
  <c r="Q11" i="6"/>
  <c r="Q12" i="6"/>
  <c r="Q13" i="6"/>
  <c r="Q14" i="6"/>
  <c r="Q15" i="6"/>
  <c r="Q16" i="6"/>
  <c r="Q17" i="6"/>
  <c r="T17" i="11" s="1"/>
  <c r="R17" i="12" s="1"/>
  <c r="S17" i="13" s="1"/>
  <c r="Q18" i="6"/>
  <c r="Q19" i="6"/>
  <c r="Q20" i="6"/>
  <c r="Q21" i="6"/>
  <c r="Q22" i="6"/>
  <c r="Q23" i="6"/>
  <c r="Q24" i="6"/>
  <c r="Q25" i="6"/>
  <c r="T25" i="11" s="1"/>
  <c r="R25" i="12" s="1"/>
  <c r="S25" i="13" s="1"/>
  <c r="Q26" i="6"/>
  <c r="Q27" i="6"/>
  <c r="Q28" i="6"/>
  <c r="Q29" i="6"/>
  <c r="Q30" i="6"/>
  <c r="Q31" i="6"/>
  <c r="Q32" i="6"/>
  <c r="Q33" i="6"/>
  <c r="T33" i="11" s="1"/>
  <c r="R33" i="12" s="1"/>
  <c r="S33" i="13" s="1"/>
  <c r="Q34" i="6"/>
  <c r="Q35" i="6"/>
  <c r="Q36" i="6"/>
  <c r="Q37" i="6"/>
  <c r="Q38" i="6"/>
  <c r="Q39" i="6"/>
  <c r="Q40" i="6"/>
  <c r="Q41" i="6"/>
  <c r="T41" i="11" s="1"/>
  <c r="R41" i="12" s="1"/>
  <c r="S41" i="13" s="1"/>
  <c r="Q42" i="6"/>
  <c r="Q43" i="6"/>
  <c r="Q44" i="6"/>
  <c r="Q45" i="6"/>
  <c r="Q46" i="6"/>
  <c r="Q47" i="6"/>
  <c r="Q48" i="6"/>
  <c r="Q49" i="6"/>
  <c r="T49" i="11" s="1"/>
  <c r="R49" i="12" s="1"/>
  <c r="S49" i="13" s="1"/>
  <c r="Q50" i="6"/>
  <c r="Q51" i="6"/>
  <c r="Q52" i="6"/>
  <c r="Q53" i="6"/>
  <c r="Q54" i="6"/>
  <c r="Q55" i="6"/>
  <c r="Q56" i="6"/>
  <c r="Q57" i="6"/>
  <c r="T57" i="11" s="1"/>
  <c r="R57" i="12" s="1"/>
  <c r="S57" i="13" s="1"/>
  <c r="Q58" i="6"/>
  <c r="Q59" i="6"/>
  <c r="Q60" i="6"/>
  <c r="Q61" i="6"/>
  <c r="Q62" i="6"/>
  <c r="Q63" i="6"/>
  <c r="Q64" i="6"/>
  <c r="Q65" i="6"/>
  <c r="T65" i="11" s="1"/>
  <c r="R65" i="12" s="1"/>
  <c r="S65" i="13" s="1"/>
  <c r="Q66" i="6"/>
  <c r="Q67" i="6"/>
  <c r="Q68" i="6"/>
  <c r="Q69" i="6"/>
  <c r="Q70" i="6"/>
  <c r="Q71" i="6"/>
  <c r="Q72" i="6"/>
  <c r="Q73" i="6"/>
  <c r="T73" i="11" s="1"/>
  <c r="R73" i="12" s="1"/>
  <c r="S73" i="13" s="1"/>
  <c r="Q74" i="6"/>
  <c r="Q75" i="6"/>
  <c r="Q76" i="6"/>
  <c r="Q77" i="6"/>
  <c r="Q78" i="6"/>
  <c r="Q79" i="6"/>
  <c r="Q80" i="6"/>
  <c r="Q81" i="6"/>
  <c r="T81" i="11" s="1"/>
  <c r="R81" i="12" s="1"/>
  <c r="S81" i="13" s="1"/>
  <c r="Q82" i="6"/>
  <c r="Q83" i="6"/>
  <c r="Q84" i="6"/>
  <c r="Q85" i="6"/>
  <c r="Q86" i="6"/>
  <c r="Q87" i="6"/>
  <c r="Q88" i="6"/>
  <c r="Q89" i="6"/>
  <c r="T89" i="11" s="1"/>
  <c r="R89" i="12" s="1"/>
  <c r="S89" i="13" s="1"/>
  <c r="Q90" i="6"/>
  <c r="Q91" i="6"/>
  <c r="Q92" i="6"/>
  <c r="Q93" i="6"/>
  <c r="Q94" i="6"/>
  <c r="Q95" i="6"/>
  <c r="Q96" i="6"/>
  <c r="Q97" i="6"/>
  <c r="T97" i="11" s="1"/>
  <c r="R97" i="12" s="1"/>
  <c r="S97" i="13" s="1"/>
  <c r="Q98" i="6"/>
  <c r="Q99" i="6"/>
  <c r="Q100" i="6"/>
  <c r="Q101" i="6"/>
  <c r="Q102" i="6"/>
  <c r="Q103" i="6"/>
  <c r="Q104" i="6"/>
  <c r="Q105" i="6"/>
  <c r="T105" i="11" s="1"/>
  <c r="R105" i="12" s="1"/>
  <c r="S105" i="13" s="1"/>
  <c r="Q106" i="6"/>
  <c r="Q107" i="6"/>
  <c r="Q108" i="6"/>
  <c r="Q109" i="6"/>
  <c r="Q110" i="6"/>
  <c r="Q111" i="6"/>
  <c r="Q112" i="6"/>
  <c r="Q113" i="6"/>
  <c r="T113" i="11" s="1"/>
  <c r="R113" i="12" s="1"/>
  <c r="S113" i="13" s="1"/>
  <c r="Q114" i="6"/>
  <c r="Q115" i="6"/>
  <c r="Q2" i="6"/>
  <c r="T2" i="11" s="1"/>
  <c r="R2" i="12" s="1"/>
  <c r="S2" i="13" s="1"/>
  <c r="P5" i="6" a="1"/>
  <c r="P5" i="6" s="1"/>
  <c r="S5" i="11" s="1"/>
  <c r="Q5" i="12" s="1"/>
  <c r="R5" i="13" s="1"/>
  <c r="P6" i="6" a="1"/>
  <c r="P6" i="6" s="1"/>
  <c r="S6" i="11" s="1"/>
  <c r="Q6" i="12" s="1"/>
  <c r="R6" i="13" s="1"/>
  <c r="P7" i="6" a="1"/>
  <c r="P7" i="6" s="1"/>
  <c r="S7" i="11" s="1"/>
  <c r="Q7" i="12" s="1"/>
  <c r="R7" i="13" s="1"/>
  <c r="P8" i="6" a="1"/>
  <c r="P8" i="6" s="1"/>
  <c r="S8" i="11" s="1"/>
  <c r="Q8" i="12" s="1"/>
  <c r="R8" i="13" s="1"/>
  <c r="P9" i="6" a="1"/>
  <c r="P9" i="6" s="1"/>
  <c r="S9" i="11" s="1"/>
  <c r="Q9" i="12" s="1"/>
  <c r="R9" i="13" s="1"/>
  <c r="P10" i="6" a="1"/>
  <c r="P10" i="6" s="1"/>
  <c r="S10" i="11" s="1"/>
  <c r="Q10" i="12" s="1"/>
  <c r="R10" i="13" s="1"/>
  <c r="P11" i="6" a="1"/>
  <c r="P11" i="6" s="1"/>
  <c r="S11" i="11" s="1"/>
  <c r="Q11" i="12" s="1"/>
  <c r="R11" i="13" s="1"/>
  <c r="P12" i="6" a="1"/>
  <c r="P12" i="6" s="1"/>
  <c r="S12" i="11" s="1"/>
  <c r="Q12" i="12" s="1"/>
  <c r="R12" i="13" s="1"/>
  <c r="P13" i="6" a="1"/>
  <c r="P13" i="6" s="1"/>
  <c r="S13" i="11" s="1"/>
  <c r="Q13" i="12" s="1"/>
  <c r="R13" i="13" s="1"/>
  <c r="P14" i="6" a="1"/>
  <c r="P14" i="6" s="1"/>
  <c r="S14" i="11" s="1"/>
  <c r="Q14" i="12" s="1"/>
  <c r="R14" i="13" s="1"/>
  <c r="P15" i="6" a="1"/>
  <c r="P15" i="6" s="1"/>
  <c r="S15" i="11" s="1"/>
  <c r="Q15" i="12" s="1"/>
  <c r="R15" i="13" s="1"/>
  <c r="P16" i="6" a="1"/>
  <c r="P16" i="6" s="1"/>
  <c r="S16" i="11" s="1"/>
  <c r="Q16" i="12" s="1"/>
  <c r="R16" i="13" s="1"/>
  <c r="P17" i="6" a="1"/>
  <c r="P17" i="6" s="1"/>
  <c r="S17" i="11" s="1"/>
  <c r="Q17" i="12" s="1"/>
  <c r="R17" i="13" s="1"/>
  <c r="P18" i="6" a="1"/>
  <c r="P18" i="6" s="1"/>
  <c r="S18" i="11" s="1"/>
  <c r="Q18" i="12" s="1"/>
  <c r="R18" i="13" s="1"/>
  <c r="P19" i="6" a="1"/>
  <c r="P19" i="6" s="1"/>
  <c r="S19" i="11" s="1"/>
  <c r="Q19" i="12" s="1"/>
  <c r="R19" i="13" s="1"/>
  <c r="P20" i="6" a="1"/>
  <c r="P20" i="6" s="1"/>
  <c r="S20" i="11" s="1"/>
  <c r="Q20" i="12" s="1"/>
  <c r="R20" i="13" s="1"/>
  <c r="P21" i="6" a="1"/>
  <c r="P21" i="6" s="1"/>
  <c r="S21" i="11" s="1"/>
  <c r="Q21" i="12" s="1"/>
  <c r="R21" i="13" s="1"/>
  <c r="P22" i="6" a="1"/>
  <c r="P22" i="6" s="1"/>
  <c r="S22" i="11" s="1"/>
  <c r="Q22" i="12" s="1"/>
  <c r="R22" i="13" s="1"/>
  <c r="P23" i="6" a="1"/>
  <c r="P23" i="6" s="1"/>
  <c r="S23" i="11" s="1"/>
  <c r="Q23" i="12" s="1"/>
  <c r="R23" i="13" s="1"/>
  <c r="P24" i="6" a="1"/>
  <c r="P24" i="6" s="1"/>
  <c r="S24" i="11" s="1"/>
  <c r="Q24" i="12" s="1"/>
  <c r="R24" i="13" s="1"/>
  <c r="P25" i="6" a="1"/>
  <c r="P25" i="6" s="1"/>
  <c r="S25" i="11" s="1"/>
  <c r="Q25" i="12" s="1"/>
  <c r="R25" i="13" s="1"/>
  <c r="P26" i="6" a="1"/>
  <c r="P26" i="6" s="1"/>
  <c r="S26" i="11" s="1"/>
  <c r="Q26" i="12" s="1"/>
  <c r="R26" i="13" s="1"/>
  <c r="P27" i="6" a="1"/>
  <c r="P27" i="6" s="1"/>
  <c r="S27" i="11" s="1"/>
  <c r="Q27" i="12" s="1"/>
  <c r="R27" i="13" s="1"/>
  <c r="P28" i="6" a="1"/>
  <c r="P28" i="6" s="1"/>
  <c r="S28" i="11" s="1"/>
  <c r="Q28" i="12" s="1"/>
  <c r="R28" i="13" s="1"/>
  <c r="P29" i="6" a="1"/>
  <c r="P29" i="6" s="1"/>
  <c r="S29" i="11" s="1"/>
  <c r="Q29" i="12" s="1"/>
  <c r="R29" i="13" s="1"/>
  <c r="P30" i="6" a="1"/>
  <c r="P30" i="6" s="1"/>
  <c r="S30" i="11" s="1"/>
  <c r="Q30" i="12" s="1"/>
  <c r="R30" i="13" s="1"/>
  <c r="P31" i="6" a="1"/>
  <c r="P31" i="6" s="1"/>
  <c r="S31" i="11" s="1"/>
  <c r="Q31" i="12" s="1"/>
  <c r="R31" i="13" s="1"/>
  <c r="P32" i="6" a="1"/>
  <c r="P32" i="6" s="1"/>
  <c r="S32" i="11" s="1"/>
  <c r="Q32" i="12" s="1"/>
  <c r="R32" i="13" s="1"/>
  <c r="P33" i="6" a="1"/>
  <c r="P33" i="6" s="1"/>
  <c r="S33" i="11" s="1"/>
  <c r="Q33" i="12" s="1"/>
  <c r="R33" i="13" s="1"/>
  <c r="P34" i="6" a="1"/>
  <c r="P34" i="6" s="1"/>
  <c r="S34" i="11" s="1"/>
  <c r="Q34" i="12" s="1"/>
  <c r="R34" i="13" s="1"/>
  <c r="P35" i="6" a="1"/>
  <c r="P35" i="6" s="1"/>
  <c r="S35" i="11" s="1"/>
  <c r="Q35" i="12" s="1"/>
  <c r="R35" i="13" s="1"/>
  <c r="P36" i="6" a="1"/>
  <c r="P36" i="6" s="1"/>
  <c r="S36" i="11" s="1"/>
  <c r="Q36" i="12" s="1"/>
  <c r="R36" i="13" s="1"/>
  <c r="P37" i="6" a="1"/>
  <c r="P37" i="6" s="1"/>
  <c r="S37" i="11" s="1"/>
  <c r="Q37" i="12" s="1"/>
  <c r="R37" i="13" s="1"/>
  <c r="P38" i="6" a="1"/>
  <c r="P38" i="6" s="1"/>
  <c r="S38" i="11" s="1"/>
  <c r="Q38" i="12" s="1"/>
  <c r="R38" i="13" s="1"/>
  <c r="P39" i="6" a="1"/>
  <c r="P39" i="6" s="1"/>
  <c r="S39" i="11" s="1"/>
  <c r="Q39" i="12" s="1"/>
  <c r="R39" i="13" s="1"/>
  <c r="P40" i="6" a="1"/>
  <c r="P40" i="6" s="1"/>
  <c r="S40" i="11" s="1"/>
  <c r="Q40" i="12" s="1"/>
  <c r="R40" i="13" s="1"/>
  <c r="P41" i="6" a="1"/>
  <c r="P41" i="6" s="1"/>
  <c r="S41" i="11" s="1"/>
  <c r="Q41" i="12" s="1"/>
  <c r="R41" i="13" s="1"/>
  <c r="P42" i="6" a="1"/>
  <c r="P42" i="6" s="1"/>
  <c r="S42" i="11" s="1"/>
  <c r="Q42" i="12" s="1"/>
  <c r="R42" i="13" s="1"/>
  <c r="P43" i="6" a="1"/>
  <c r="P43" i="6" s="1"/>
  <c r="S43" i="11" s="1"/>
  <c r="Q43" i="12" s="1"/>
  <c r="R43" i="13" s="1"/>
  <c r="P44" i="6" a="1"/>
  <c r="P44" i="6" s="1"/>
  <c r="S44" i="11" s="1"/>
  <c r="Q44" i="12" s="1"/>
  <c r="R44" i="13" s="1"/>
  <c r="P45" i="6" a="1"/>
  <c r="P45" i="6" s="1"/>
  <c r="S45" i="11" s="1"/>
  <c r="Q45" i="12" s="1"/>
  <c r="R45" i="13" s="1"/>
  <c r="P46" i="6" a="1"/>
  <c r="P46" i="6" s="1"/>
  <c r="S46" i="11" s="1"/>
  <c r="Q46" i="12" s="1"/>
  <c r="R46" i="13" s="1"/>
  <c r="P47" i="6" a="1"/>
  <c r="P47" i="6" s="1"/>
  <c r="S47" i="11" s="1"/>
  <c r="Q47" i="12" s="1"/>
  <c r="R47" i="13" s="1"/>
  <c r="P48" i="6" a="1"/>
  <c r="P48" i="6" s="1"/>
  <c r="S48" i="11" s="1"/>
  <c r="Q48" i="12" s="1"/>
  <c r="R48" i="13" s="1"/>
  <c r="P49" i="6" a="1"/>
  <c r="P49" i="6" s="1"/>
  <c r="S49" i="11" s="1"/>
  <c r="Q49" i="12" s="1"/>
  <c r="R49" i="13" s="1"/>
  <c r="P50" i="6" a="1"/>
  <c r="P50" i="6" s="1"/>
  <c r="S50" i="11" s="1"/>
  <c r="Q50" i="12" s="1"/>
  <c r="R50" i="13" s="1"/>
  <c r="P51" i="6" a="1"/>
  <c r="P51" i="6" s="1"/>
  <c r="S51" i="11" s="1"/>
  <c r="Q51" i="12" s="1"/>
  <c r="R51" i="13" s="1"/>
  <c r="P52" i="6" a="1"/>
  <c r="P52" i="6" s="1"/>
  <c r="S52" i="11" s="1"/>
  <c r="Q52" i="12" s="1"/>
  <c r="R52" i="13" s="1"/>
  <c r="P53" i="6" a="1"/>
  <c r="P53" i="6" s="1"/>
  <c r="S53" i="11" s="1"/>
  <c r="Q53" i="12" s="1"/>
  <c r="R53" i="13" s="1"/>
  <c r="P54" i="6" a="1"/>
  <c r="P54" i="6" s="1"/>
  <c r="S54" i="11" s="1"/>
  <c r="Q54" i="12" s="1"/>
  <c r="R54" i="13" s="1"/>
  <c r="P55" i="6" a="1"/>
  <c r="P55" i="6" s="1"/>
  <c r="S55" i="11" s="1"/>
  <c r="Q55" i="12" s="1"/>
  <c r="R55" i="13" s="1"/>
  <c r="P56" i="6" a="1"/>
  <c r="P56" i="6" s="1"/>
  <c r="S56" i="11" s="1"/>
  <c r="Q56" i="12" s="1"/>
  <c r="R56" i="13" s="1"/>
  <c r="P57" i="6" a="1"/>
  <c r="P57" i="6" s="1"/>
  <c r="S57" i="11" s="1"/>
  <c r="Q57" i="12" s="1"/>
  <c r="R57" i="13" s="1"/>
  <c r="P58" i="6" a="1"/>
  <c r="P58" i="6" s="1"/>
  <c r="S58" i="11" s="1"/>
  <c r="Q58" i="12" s="1"/>
  <c r="R58" i="13" s="1"/>
  <c r="P59" i="6" a="1"/>
  <c r="P59" i="6" s="1"/>
  <c r="S59" i="11" s="1"/>
  <c r="Q59" i="12" s="1"/>
  <c r="R59" i="13" s="1"/>
  <c r="P60" i="6" a="1"/>
  <c r="P60" i="6" s="1"/>
  <c r="S60" i="11" s="1"/>
  <c r="Q60" i="12" s="1"/>
  <c r="R60" i="13" s="1"/>
  <c r="P61" i="6" a="1"/>
  <c r="P61" i="6" s="1"/>
  <c r="S61" i="11" s="1"/>
  <c r="Q61" i="12" s="1"/>
  <c r="R61" i="13" s="1"/>
  <c r="P62" i="6" a="1"/>
  <c r="P62" i="6" s="1"/>
  <c r="S62" i="11" s="1"/>
  <c r="Q62" i="12" s="1"/>
  <c r="R62" i="13" s="1"/>
  <c r="P63" i="6" a="1"/>
  <c r="P63" i="6" s="1"/>
  <c r="S63" i="11" s="1"/>
  <c r="Q63" i="12" s="1"/>
  <c r="R63" i="13" s="1"/>
  <c r="P64" i="6" a="1"/>
  <c r="P64" i="6" s="1"/>
  <c r="S64" i="11" s="1"/>
  <c r="Q64" i="12" s="1"/>
  <c r="R64" i="13" s="1"/>
  <c r="P65" i="6" a="1"/>
  <c r="P65" i="6" s="1"/>
  <c r="S65" i="11" s="1"/>
  <c r="Q65" i="12" s="1"/>
  <c r="R65" i="13" s="1"/>
  <c r="P66" i="6" a="1"/>
  <c r="P66" i="6" s="1"/>
  <c r="S66" i="11" s="1"/>
  <c r="Q66" i="12" s="1"/>
  <c r="R66" i="13" s="1"/>
  <c r="P67" i="6" a="1"/>
  <c r="P67" i="6" s="1"/>
  <c r="S67" i="11" s="1"/>
  <c r="Q67" i="12" s="1"/>
  <c r="R67" i="13" s="1"/>
  <c r="P68" i="6" a="1"/>
  <c r="P68" i="6" s="1"/>
  <c r="S68" i="11" s="1"/>
  <c r="Q68" i="12" s="1"/>
  <c r="R68" i="13" s="1"/>
  <c r="P69" i="6" a="1"/>
  <c r="P69" i="6" s="1"/>
  <c r="S69" i="11" s="1"/>
  <c r="Q69" i="12" s="1"/>
  <c r="R69" i="13" s="1"/>
  <c r="P70" i="6" a="1"/>
  <c r="P70" i="6" s="1"/>
  <c r="S70" i="11" s="1"/>
  <c r="Q70" i="12" s="1"/>
  <c r="R70" i="13" s="1"/>
  <c r="P71" i="6" a="1"/>
  <c r="P71" i="6" s="1"/>
  <c r="S71" i="11" s="1"/>
  <c r="Q71" i="12" s="1"/>
  <c r="R71" i="13" s="1"/>
  <c r="P72" i="6" a="1"/>
  <c r="P72" i="6" s="1"/>
  <c r="S72" i="11" s="1"/>
  <c r="Q72" i="12" s="1"/>
  <c r="R72" i="13" s="1"/>
  <c r="P73" i="6" a="1"/>
  <c r="P73" i="6" s="1"/>
  <c r="S73" i="11" s="1"/>
  <c r="Q73" i="12" s="1"/>
  <c r="R73" i="13" s="1"/>
  <c r="P74" i="6" a="1"/>
  <c r="P74" i="6" s="1"/>
  <c r="S74" i="11" s="1"/>
  <c r="Q74" i="12" s="1"/>
  <c r="R74" i="13" s="1"/>
  <c r="P75" i="6" a="1"/>
  <c r="P75" i="6" s="1"/>
  <c r="S75" i="11" s="1"/>
  <c r="Q75" i="12" s="1"/>
  <c r="R75" i="13" s="1"/>
  <c r="P76" i="6" a="1"/>
  <c r="P76" i="6" s="1"/>
  <c r="S76" i="11" s="1"/>
  <c r="Q76" i="12" s="1"/>
  <c r="R76" i="13" s="1"/>
  <c r="P77" i="6" a="1"/>
  <c r="P77" i="6" s="1"/>
  <c r="S77" i="11" s="1"/>
  <c r="Q77" i="12" s="1"/>
  <c r="R77" i="13" s="1"/>
  <c r="P78" i="6" a="1"/>
  <c r="P78" i="6" s="1"/>
  <c r="S78" i="11" s="1"/>
  <c r="Q78" i="12" s="1"/>
  <c r="R78" i="13" s="1"/>
  <c r="P79" i="6" a="1"/>
  <c r="P79" i="6" s="1"/>
  <c r="S79" i="11" s="1"/>
  <c r="Q79" i="12" s="1"/>
  <c r="R79" i="13" s="1"/>
  <c r="P80" i="6" a="1"/>
  <c r="P80" i="6" s="1"/>
  <c r="S80" i="11" s="1"/>
  <c r="Q80" i="12" s="1"/>
  <c r="R80" i="13" s="1"/>
  <c r="P81" i="6" a="1"/>
  <c r="P81" i="6" s="1"/>
  <c r="S81" i="11" s="1"/>
  <c r="Q81" i="12" s="1"/>
  <c r="R81" i="13" s="1"/>
  <c r="P82" i="6" a="1"/>
  <c r="P82" i="6" s="1"/>
  <c r="S82" i="11" s="1"/>
  <c r="Q82" i="12" s="1"/>
  <c r="R82" i="13" s="1"/>
  <c r="P83" i="6" a="1"/>
  <c r="P83" i="6" s="1"/>
  <c r="S83" i="11" s="1"/>
  <c r="Q83" i="12" s="1"/>
  <c r="R83" i="13" s="1"/>
  <c r="P84" i="6" a="1"/>
  <c r="P84" i="6" s="1"/>
  <c r="S84" i="11" s="1"/>
  <c r="Q84" i="12" s="1"/>
  <c r="R84" i="13" s="1"/>
  <c r="P85" i="6" a="1"/>
  <c r="P85" i="6" s="1"/>
  <c r="S85" i="11" s="1"/>
  <c r="Q85" i="12" s="1"/>
  <c r="R85" i="13" s="1"/>
  <c r="P86" i="6" a="1"/>
  <c r="P86" i="6" s="1"/>
  <c r="S86" i="11" s="1"/>
  <c r="Q86" i="12" s="1"/>
  <c r="R86" i="13" s="1"/>
  <c r="P87" i="6" a="1"/>
  <c r="P87" i="6" s="1"/>
  <c r="S87" i="11" s="1"/>
  <c r="Q87" i="12" s="1"/>
  <c r="R87" i="13" s="1"/>
  <c r="P88" i="6" a="1"/>
  <c r="P88" i="6" s="1"/>
  <c r="S88" i="11" s="1"/>
  <c r="Q88" i="12" s="1"/>
  <c r="R88" i="13" s="1"/>
  <c r="P89" i="6" a="1"/>
  <c r="P89" i="6" s="1"/>
  <c r="S89" i="11" s="1"/>
  <c r="Q89" i="12" s="1"/>
  <c r="R89" i="13" s="1"/>
  <c r="P90" i="6" a="1"/>
  <c r="P90" i="6" s="1"/>
  <c r="S90" i="11" s="1"/>
  <c r="Q90" i="12" s="1"/>
  <c r="R90" i="13" s="1"/>
  <c r="P91" i="6" a="1"/>
  <c r="P91" i="6" s="1"/>
  <c r="S91" i="11" s="1"/>
  <c r="Q91" i="12" s="1"/>
  <c r="R91" i="13" s="1"/>
  <c r="P92" i="6" a="1"/>
  <c r="P92" i="6" s="1"/>
  <c r="S92" i="11" s="1"/>
  <c r="Q92" i="12" s="1"/>
  <c r="R92" i="13" s="1"/>
  <c r="P93" i="6" a="1"/>
  <c r="P93" i="6" s="1"/>
  <c r="S93" i="11" s="1"/>
  <c r="Q93" i="12" s="1"/>
  <c r="R93" i="13" s="1"/>
  <c r="P94" i="6" a="1"/>
  <c r="P94" i="6" s="1"/>
  <c r="S94" i="11" s="1"/>
  <c r="Q94" i="12" s="1"/>
  <c r="R94" i="13" s="1"/>
  <c r="P95" i="6" a="1"/>
  <c r="P95" i="6" s="1"/>
  <c r="S95" i="11" s="1"/>
  <c r="Q95" i="12" s="1"/>
  <c r="R95" i="13" s="1"/>
  <c r="P96" i="6" a="1"/>
  <c r="P96" i="6" s="1"/>
  <c r="S96" i="11" s="1"/>
  <c r="Q96" i="12" s="1"/>
  <c r="R96" i="13" s="1"/>
  <c r="P97" i="6" a="1"/>
  <c r="P97" i="6" s="1"/>
  <c r="S97" i="11" s="1"/>
  <c r="Q97" i="12" s="1"/>
  <c r="R97" i="13" s="1"/>
  <c r="P98" i="6" a="1"/>
  <c r="P98" i="6" s="1"/>
  <c r="S98" i="11" s="1"/>
  <c r="Q98" i="12" s="1"/>
  <c r="R98" i="13" s="1"/>
  <c r="P99" i="6" a="1"/>
  <c r="P99" i="6" s="1"/>
  <c r="S99" i="11" s="1"/>
  <c r="Q99" i="12" s="1"/>
  <c r="R99" i="13" s="1"/>
  <c r="P100" i="6" a="1"/>
  <c r="P100" i="6" s="1"/>
  <c r="S100" i="11" s="1"/>
  <c r="Q100" i="12" s="1"/>
  <c r="R100" i="13" s="1"/>
  <c r="P101" i="6" a="1"/>
  <c r="P101" i="6" s="1"/>
  <c r="S101" i="11" s="1"/>
  <c r="Q101" i="12" s="1"/>
  <c r="R101" i="13" s="1"/>
  <c r="P102" i="6" a="1"/>
  <c r="P102" i="6" s="1"/>
  <c r="S102" i="11" s="1"/>
  <c r="Q102" i="12" s="1"/>
  <c r="R102" i="13" s="1"/>
  <c r="P103" i="6" a="1"/>
  <c r="P103" i="6" s="1"/>
  <c r="S103" i="11" s="1"/>
  <c r="Q103" i="12" s="1"/>
  <c r="R103" i="13" s="1"/>
  <c r="P104" i="6" a="1"/>
  <c r="P104" i="6" s="1"/>
  <c r="S104" i="11" s="1"/>
  <c r="Q104" i="12" s="1"/>
  <c r="R104" i="13" s="1"/>
  <c r="P105" i="6" a="1"/>
  <c r="P105" i="6" s="1"/>
  <c r="S105" i="11" s="1"/>
  <c r="Q105" i="12" s="1"/>
  <c r="R105" i="13" s="1"/>
  <c r="P106" i="6" a="1"/>
  <c r="P106" i="6" s="1"/>
  <c r="S106" i="11" s="1"/>
  <c r="Q106" i="12" s="1"/>
  <c r="R106" i="13" s="1"/>
  <c r="P107" i="6" a="1"/>
  <c r="P107" i="6" s="1"/>
  <c r="S107" i="11" s="1"/>
  <c r="Q107" i="12" s="1"/>
  <c r="R107" i="13" s="1"/>
  <c r="P108" i="6" a="1"/>
  <c r="P108" i="6" s="1"/>
  <c r="S108" i="11" s="1"/>
  <c r="Q108" i="12" s="1"/>
  <c r="R108" i="13" s="1"/>
  <c r="P109" i="6" a="1"/>
  <c r="P109" i="6" s="1"/>
  <c r="S109" i="11" s="1"/>
  <c r="Q109" i="12" s="1"/>
  <c r="R109" i="13" s="1"/>
  <c r="P110" i="6" a="1"/>
  <c r="P110" i="6" s="1"/>
  <c r="S110" i="11" s="1"/>
  <c r="Q110" i="12" s="1"/>
  <c r="R110" i="13" s="1"/>
  <c r="P111" i="6" a="1"/>
  <c r="P111" i="6" s="1"/>
  <c r="S111" i="11" s="1"/>
  <c r="Q111" i="12" s="1"/>
  <c r="R111" i="13" s="1"/>
  <c r="P112" i="6" a="1"/>
  <c r="P112" i="6" s="1"/>
  <c r="S112" i="11" s="1"/>
  <c r="Q112" i="12" s="1"/>
  <c r="R112" i="13" s="1"/>
  <c r="P113" i="6" a="1"/>
  <c r="P113" i="6" s="1"/>
  <c r="S113" i="11" s="1"/>
  <c r="Q113" i="12" s="1"/>
  <c r="R113" i="13" s="1"/>
  <c r="P114" i="6" a="1"/>
  <c r="P114" i="6" s="1"/>
  <c r="S114" i="11" s="1"/>
  <c r="Q114" i="12" s="1"/>
  <c r="R114" i="13" s="1"/>
  <c r="P115" i="6" a="1"/>
  <c r="P115" i="6" s="1"/>
  <c r="S115" i="11" s="1"/>
  <c r="Q115" i="12" s="1"/>
  <c r="R115" i="13" s="1"/>
  <c r="P2" i="6" a="1"/>
  <c r="P2" i="6" s="1"/>
  <c r="S2" i="11" s="1"/>
  <c r="Q2" i="12" s="1"/>
  <c r="R2" i="13" s="1"/>
  <c r="O3" i="6"/>
  <c r="O4" i="6"/>
  <c r="O5" i="6"/>
  <c r="O6" i="6"/>
  <c r="O7" i="6"/>
  <c r="O8" i="6"/>
  <c r="O9" i="6"/>
  <c r="O10" i="6"/>
  <c r="R10" i="11" s="1"/>
  <c r="P10" i="12" s="1"/>
  <c r="Q10" i="13" s="1"/>
  <c r="O11" i="6"/>
  <c r="O12" i="6"/>
  <c r="O13" i="6"/>
  <c r="O14" i="6"/>
  <c r="O15" i="6"/>
  <c r="O16" i="6"/>
  <c r="O17" i="6"/>
  <c r="O18" i="6"/>
  <c r="R18" i="11" s="1"/>
  <c r="P18" i="12" s="1"/>
  <c r="Q18" i="13" s="1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R34" i="11" s="1"/>
  <c r="P34" i="12" s="1"/>
  <c r="Q34" i="13" s="1"/>
  <c r="O35" i="6"/>
  <c r="O36" i="6"/>
  <c r="O37" i="6"/>
  <c r="O38" i="6"/>
  <c r="O39" i="6"/>
  <c r="O40" i="6"/>
  <c r="O41" i="6"/>
  <c r="O42" i="6"/>
  <c r="R42" i="11" s="1"/>
  <c r="P42" i="12" s="1"/>
  <c r="Q42" i="13" s="1"/>
  <c r="O43" i="6"/>
  <c r="O44" i="6"/>
  <c r="O45" i="6"/>
  <c r="O46" i="6"/>
  <c r="O47" i="6"/>
  <c r="O48" i="6"/>
  <c r="O49" i="6"/>
  <c r="O50" i="6"/>
  <c r="R50" i="11" s="1"/>
  <c r="P50" i="12" s="1"/>
  <c r="Q50" i="13" s="1"/>
  <c r="O51" i="6"/>
  <c r="O52" i="6"/>
  <c r="O53" i="6"/>
  <c r="O54" i="6"/>
  <c r="O55" i="6"/>
  <c r="O56" i="6"/>
  <c r="O57" i="6"/>
  <c r="O58" i="6"/>
  <c r="R58" i="11" s="1"/>
  <c r="P58" i="12" s="1"/>
  <c r="Q58" i="13" s="1"/>
  <c r="O59" i="6"/>
  <c r="O60" i="6"/>
  <c r="O61" i="6"/>
  <c r="O62" i="6"/>
  <c r="O63" i="6"/>
  <c r="O64" i="6"/>
  <c r="O65" i="6"/>
  <c r="O66" i="6"/>
  <c r="R66" i="11" s="1"/>
  <c r="P66" i="12" s="1"/>
  <c r="Q66" i="13" s="1"/>
  <c r="O67" i="6"/>
  <c r="O68" i="6"/>
  <c r="O69" i="6"/>
  <c r="O70" i="6"/>
  <c r="O71" i="6"/>
  <c r="O72" i="6"/>
  <c r="O73" i="6"/>
  <c r="O74" i="6"/>
  <c r="R74" i="11" s="1"/>
  <c r="P74" i="12" s="1"/>
  <c r="Q74" i="13" s="1"/>
  <c r="O75" i="6"/>
  <c r="O76" i="6"/>
  <c r="O77" i="6"/>
  <c r="O78" i="6"/>
  <c r="O79" i="6"/>
  <c r="O80" i="6"/>
  <c r="O81" i="6"/>
  <c r="O82" i="6"/>
  <c r="R82" i="11" s="1"/>
  <c r="P82" i="12" s="1"/>
  <c r="Q82" i="13" s="1"/>
  <c r="O83" i="6"/>
  <c r="O84" i="6"/>
  <c r="O85" i="6"/>
  <c r="O86" i="6"/>
  <c r="O87" i="6"/>
  <c r="O88" i="6"/>
  <c r="O89" i="6"/>
  <c r="O90" i="6"/>
  <c r="R90" i="11" s="1"/>
  <c r="P90" i="12" s="1"/>
  <c r="Q90" i="13" s="1"/>
  <c r="O91" i="6"/>
  <c r="O92" i="6"/>
  <c r="O93" i="6"/>
  <c r="O94" i="6"/>
  <c r="O95" i="6"/>
  <c r="O96" i="6"/>
  <c r="O97" i="6"/>
  <c r="O98" i="6"/>
  <c r="R98" i="11" s="1"/>
  <c r="P98" i="12" s="1"/>
  <c r="Q98" i="13" s="1"/>
  <c r="O99" i="6"/>
  <c r="O100" i="6"/>
  <c r="O101" i="6"/>
  <c r="O102" i="6"/>
  <c r="O103" i="6"/>
  <c r="O104" i="6"/>
  <c r="O105" i="6"/>
  <c r="O106" i="6"/>
  <c r="R106" i="11" s="1"/>
  <c r="P106" i="12" s="1"/>
  <c r="Q106" i="13" s="1"/>
  <c r="O107" i="6"/>
  <c r="O108" i="6"/>
  <c r="O109" i="6"/>
  <c r="O110" i="6"/>
  <c r="O111" i="6"/>
  <c r="O112" i="6"/>
  <c r="O113" i="6"/>
  <c r="O114" i="6"/>
  <c r="R114" i="11" s="1"/>
  <c r="P114" i="12" s="1"/>
  <c r="Q114" i="13" s="1"/>
  <c r="O115" i="6"/>
  <c r="O2" i="6"/>
  <c r="R2" i="11" s="1"/>
  <c r="P2" i="12" s="1"/>
  <c r="Q2" i="13" s="1"/>
  <c r="R3" i="11"/>
  <c r="P3" i="12" s="1"/>
  <c r="Q3" i="13" s="1"/>
  <c r="R6" i="11"/>
  <c r="P6" i="12" s="1"/>
  <c r="Q6" i="13" s="1"/>
  <c r="R11" i="11"/>
  <c r="P11" i="12" s="1"/>
  <c r="Q11" i="13" s="1"/>
  <c r="R14" i="11"/>
  <c r="P14" i="12" s="1"/>
  <c r="Q14" i="13" s="1"/>
  <c r="R19" i="11"/>
  <c r="P19" i="12" s="1"/>
  <c r="Q19" i="13" s="1"/>
  <c r="R22" i="11"/>
  <c r="P22" i="12" s="1"/>
  <c r="Q22" i="13" s="1"/>
  <c r="R27" i="11"/>
  <c r="P27" i="12" s="1"/>
  <c r="Q27" i="13" s="1"/>
  <c r="R30" i="11"/>
  <c r="P30" i="12" s="1"/>
  <c r="Q30" i="13" s="1"/>
  <c r="R35" i="11"/>
  <c r="P35" i="12" s="1"/>
  <c r="Q35" i="13" s="1"/>
  <c r="R38" i="11"/>
  <c r="P38" i="12" s="1"/>
  <c r="Q38" i="13" s="1"/>
  <c r="R43" i="11"/>
  <c r="P43" i="12" s="1"/>
  <c r="Q43" i="13" s="1"/>
  <c r="R46" i="11"/>
  <c r="P46" i="12" s="1"/>
  <c r="Q46" i="13" s="1"/>
  <c r="R51" i="11"/>
  <c r="P51" i="12" s="1"/>
  <c r="Q51" i="13" s="1"/>
  <c r="R54" i="11"/>
  <c r="P54" i="12" s="1"/>
  <c r="Q54" i="13" s="1"/>
  <c r="R59" i="11"/>
  <c r="P59" i="12" s="1"/>
  <c r="Q59" i="13" s="1"/>
  <c r="R62" i="11"/>
  <c r="P62" i="12" s="1"/>
  <c r="Q62" i="13" s="1"/>
  <c r="R67" i="11"/>
  <c r="P67" i="12" s="1"/>
  <c r="Q67" i="13" s="1"/>
  <c r="R70" i="11"/>
  <c r="P70" i="12" s="1"/>
  <c r="Q70" i="13" s="1"/>
  <c r="R71" i="11"/>
  <c r="P71" i="12" s="1"/>
  <c r="Q71" i="13" s="1"/>
  <c r="R75" i="11"/>
  <c r="P75" i="12" s="1"/>
  <c r="Q75" i="13" s="1"/>
  <c r="R78" i="11"/>
  <c r="P78" i="12" s="1"/>
  <c r="Q78" i="13" s="1"/>
  <c r="R79" i="11"/>
  <c r="P79" i="12" s="1"/>
  <c r="Q79" i="13" s="1"/>
  <c r="R83" i="11"/>
  <c r="P83" i="12" s="1"/>
  <c r="Q83" i="13" s="1"/>
  <c r="R86" i="11"/>
  <c r="P86" i="12" s="1"/>
  <c r="Q86" i="13" s="1"/>
  <c r="R87" i="11"/>
  <c r="P87" i="12" s="1"/>
  <c r="Q87" i="13" s="1"/>
  <c r="R91" i="11"/>
  <c r="P91" i="12" s="1"/>
  <c r="Q91" i="13" s="1"/>
  <c r="R94" i="11"/>
  <c r="P94" i="12" s="1"/>
  <c r="Q94" i="13" s="1"/>
  <c r="R95" i="11"/>
  <c r="P95" i="12" s="1"/>
  <c r="Q95" i="13" s="1"/>
  <c r="R99" i="11"/>
  <c r="P99" i="12" s="1"/>
  <c r="Q99" i="13" s="1"/>
  <c r="R102" i="11"/>
  <c r="P102" i="12" s="1"/>
  <c r="Q102" i="13" s="1"/>
  <c r="R103" i="11"/>
  <c r="P103" i="12" s="1"/>
  <c r="Q103" i="13" s="1"/>
  <c r="R107" i="11"/>
  <c r="P107" i="12" s="1"/>
  <c r="Q107" i="13" s="1"/>
  <c r="R110" i="11"/>
  <c r="P110" i="12" s="1"/>
  <c r="Q110" i="13" s="1"/>
  <c r="R111" i="11"/>
  <c r="P111" i="12" s="1"/>
  <c r="Q111" i="13" s="1"/>
  <c r="R115" i="11"/>
  <c r="P115" i="12" s="1"/>
  <c r="Q115" i="13" s="1"/>
  <c r="C21" i="5"/>
  <c r="C20" i="5"/>
  <c r="T115" i="11"/>
  <c r="R115" i="12" s="1"/>
  <c r="S115" i="13" s="1"/>
  <c r="T114" i="11"/>
  <c r="R114" i="12" s="1"/>
  <c r="S114" i="13" s="1"/>
  <c r="R113" i="11"/>
  <c r="P113" i="12" s="1"/>
  <c r="Q113" i="13" s="1"/>
  <c r="T112" i="11"/>
  <c r="R112" i="12" s="1"/>
  <c r="S112" i="13" s="1"/>
  <c r="R112" i="11"/>
  <c r="P112" i="12" s="1"/>
  <c r="Q112" i="13" s="1"/>
  <c r="T111" i="11"/>
  <c r="R111" i="12" s="1"/>
  <c r="S111" i="13" s="1"/>
  <c r="T110" i="11"/>
  <c r="R110" i="12" s="1"/>
  <c r="S110" i="13" s="1"/>
  <c r="T109" i="11"/>
  <c r="R109" i="12" s="1"/>
  <c r="S109" i="13" s="1"/>
  <c r="R109" i="11"/>
  <c r="P109" i="12" s="1"/>
  <c r="Q109" i="13" s="1"/>
  <c r="T108" i="11"/>
  <c r="R108" i="12" s="1"/>
  <c r="S108" i="13" s="1"/>
  <c r="R108" i="11"/>
  <c r="P108" i="12" s="1"/>
  <c r="Q108" i="13" s="1"/>
  <c r="T107" i="11"/>
  <c r="R107" i="12" s="1"/>
  <c r="S107" i="13" s="1"/>
  <c r="T106" i="11"/>
  <c r="R106" i="12" s="1"/>
  <c r="S106" i="13" s="1"/>
  <c r="R105" i="11"/>
  <c r="P105" i="12" s="1"/>
  <c r="Q105" i="13" s="1"/>
  <c r="T104" i="11"/>
  <c r="R104" i="12" s="1"/>
  <c r="S104" i="13" s="1"/>
  <c r="R104" i="11"/>
  <c r="P104" i="12" s="1"/>
  <c r="Q104" i="13" s="1"/>
  <c r="T103" i="11"/>
  <c r="R103" i="12" s="1"/>
  <c r="S103" i="13" s="1"/>
  <c r="T102" i="11"/>
  <c r="R102" i="12" s="1"/>
  <c r="S102" i="13" s="1"/>
  <c r="T101" i="11"/>
  <c r="R101" i="12" s="1"/>
  <c r="S101" i="13" s="1"/>
  <c r="R101" i="11"/>
  <c r="P101" i="12" s="1"/>
  <c r="Q101" i="13" s="1"/>
  <c r="T100" i="11"/>
  <c r="R100" i="12" s="1"/>
  <c r="S100" i="13" s="1"/>
  <c r="R100" i="11"/>
  <c r="P100" i="12" s="1"/>
  <c r="Q100" i="13" s="1"/>
  <c r="T99" i="11"/>
  <c r="R99" i="12" s="1"/>
  <c r="S99" i="13" s="1"/>
  <c r="T98" i="11"/>
  <c r="R98" i="12" s="1"/>
  <c r="S98" i="13" s="1"/>
  <c r="R97" i="11"/>
  <c r="P97" i="12" s="1"/>
  <c r="Q97" i="13" s="1"/>
  <c r="T96" i="11"/>
  <c r="R96" i="12" s="1"/>
  <c r="S96" i="13" s="1"/>
  <c r="R96" i="11"/>
  <c r="P96" i="12" s="1"/>
  <c r="Q96" i="13" s="1"/>
  <c r="T95" i="11"/>
  <c r="R95" i="12" s="1"/>
  <c r="S95" i="13" s="1"/>
  <c r="T94" i="11"/>
  <c r="R94" i="12" s="1"/>
  <c r="S94" i="13" s="1"/>
  <c r="T93" i="11"/>
  <c r="R93" i="12" s="1"/>
  <c r="S93" i="13" s="1"/>
  <c r="R93" i="11"/>
  <c r="P93" i="12" s="1"/>
  <c r="Q93" i="13" s="1"/>
  <c r="T92" i="11"/>
  <c r="R92" i="12" s="1"/>
  <c r="S92" i="13" s="1"/>
  <c r="R92" i="11"/>
  <c r="P92" i="12" s="1"/>
  <c r="Q92" i="13" s="1"/>
  <c r="T91" i="11"/>
  <c r="R91" i="12" s="1"/>
  <c r="S91" i="13" s="1"/>
  <c r="T90" i="11"/>
  <c r="R90" i="12" s="1"/>
  <c r="S90" i="13" s="1"/>
  <c r="R89" i="11"/>
  <c r="P89" i="12" s="1"/>
  <c r="Q89" i="13" s="1"/>
  <c r="T88" i="11"/>
  <c r="R88" i="12" s="1"/>
  <c r="S88" i="13" s="1"/>
  <c r="R88" i="11"/>
  <c r="P88" i="12" s="1"/>
  <c r="Q88" i="13" s="1"/>
  <c r="T87" i="11"/>
  <c r="R87" i="12" s="1"/>
  <c r="S87" i="13" s="1"/>
  <c r="T86" i="11"/>
  <c r="R86" i="12" s="1"/>
  <c r="S86" i="13" s="1"/>
  <c r="T85" i="11"/>
  <c r="R85" i="12" s="1"/>
  <c r="S85" i="13" s="1"/>
  <c r="R85" i="11"/>
  <c r="P85" i="12" s="1"/>
  <c r="Q85" i="13" s="1"/>
  <c r="T84" i="11"/>
  <c r="R84" i="12" s="1"/>
  <c r="S84" i="13" s="1"/>
  <c r="R84" i="11"/>
  <c r="P84" i="12" s="1"/>
  <c r="Q84" i="13" s="1"/>
  <c r="T83" i="11"/>
  <c r="R83" i="12" s="1"/>
  <c r="S83" i="13" s="1"/>
  <c r="T82" i="11"/>
  <c r="R82" i="12" s="1"/>
  <c r="S82" i="13" s="1"/>
  <c r="R81" i="11"/>
  <c r="P81" i="12" s="1"/>
  <c r="Q81" i="13" s="1"/>
  <c r="T80" i="11"/>
  <c r="R80" i="12" s="1"/>
  <c r="S80" i="13" s="1"/>
  <c r="R80" i="11"/>
  <c r="P80" i="12" s="1"/>
  <c r="Q80" i="13" s="1"/>
  <c r="T79" i="11"/>
  <c r="R79" i="12" s="1"/>
  <c r="S79" i="13" s="1"/>
  <c r="T78" i="11"/>
  <c r="R78" i="12" s="1"/>
  <c r="S78" i="13" s="1"/>
  <c r="T77" i="11"/>
  <c r="R77" i="12" s="1"/>
  <c r="S77" i="13" s="1"/>
  <c r="R77" i="11"/>
  <c r="P77" i="12" s="1"/>
  <c r="Q77" i="13" s="1"/>
  <c r="T76" i="11"/>
  <c r="R76" i="12" s="1"/>
  <c r="S76" i="13" s="1"/>
  <c r="R76" i="11"/>
  <c r="P76" i="12" s="1"/>
  <c r="Q76" i="13" s="1"/>
  <c r="T75" i="11"/>
  <c r="R75" i="12" s="1"/>
  <c r="S75" i="13" s="1"/>
  <c r="T74" i="11"/>
  <c r="R74" i="12" s="1"/>
  <c r="S74" i="13" s="1"/>
  <c r="R73" i="11"/>
  <c r="P73" i="12" s="1"/>
  <c r="Q73" i="13" s="1"/>
  <c r="T72" i="11"/>
  <c r="R72" i="12" s="1"/>
  <c r="S72" i="13" s="1"/>
  <c r="R72" i="11"/>
  <c r="P72" i="12" s="1"/>
  <c r="Q72" i="13" s="1"/>
  <c r="T71" i="11"/>
  <c r="R71" i="12" s="1"/>
  <c r="S71" i="13" s="1"/>
  <c r="T70" i="11"/>
  <c r="R70" i="12" s="1"/>
  <c r="S70" i="13" s="1"/>
  <c r="T69" i="11"/>
  <c r="R69" i="12" s="1"/>
  <c r="S69" i="13" s="1"/>
  <c r="R69" i="11"/>
  <c r="P69" i="12" s="1"/>
  <c r="Q69" i="13" s="1"/>
  <c r="T68" i="11"/>
  <c r="R68" i="12" s="1"/>
  <c r="S68" i="13" s="1"/>
  <c r="R68" i="11"/>
  <c r="P68" i="12" s="1"/>
  <c r="Q68" i="13" s="1"/>
  <c r="T67" i="11"/>
  <c r="R67" i="12" s="1"/>
  <c r="S67" i="13" s="1"/>
  <c r="T66" i="11"/>
  <c r="R66" i="12" s="1"/>
  <c r="S66" i="13" s="1"/>
  <c r="R65" i="11"/>
  <c r="P65" i="12" s="1"/>
  <c r="Q65" i="13" s="1"/>
  <c r="T64" i="11"/>
  <c r="R64" i="12" s="1"/>
  <c r="S64" i="13" s="1"/>
  <c r="R64" i="11"/>
  <c r="P64" i="12" s="1"/>
  <c r="Q64" i="13" s="1"/>
  <c r="T63" i="11"/>
  <c r="R63" i="12" s="1"/>
  <c r="S63" i="13" s="1"/>
  <c r="R63" i="11"/>
  <c r="P63" i="12" s="1"/>
  <c r="Q63" i="13" s="1"/>
  <c r="T62" i="11"/>
  <c r="R62" i="12" s="1"/>
  <c r="S62" i="13" s="1"/>
  <c r="T61" i="11"/>
  <c r="R61" i="12" s="1"/>
  <c r="S61" i="13" s="1"/>
  <c r="R61" i="11"/>
  <c r="P61" i="12" s="1"/>
  <c r="Q61" i="13" s="1"/>
  <c r="T60" i="11"/>
  <c r="R60" i="12" s="1"/>
  <c r="S60" i="13" s="1"/>
  <c r="R60" i="11"/>
  <c r="P60" i="12" s="1"/>
  <c r="Q60" i="13" s="1"/>
  <c r="T59" i="11"/>
  <c r="R59" i="12" s="1"/>
  <c r="S59" i="13" s="1"/>
  <c r="T58" i="11"/>
  <c r="R58" i="12" s="1"/>
  <c r="S58" i="13" s="1"/>
  <c r="R57" i="11"/>
  <c r="P57" i="12" s="1"/>
  <c r="Q57" i="13" s="1"/>
  <c r="T56" i="11"/>
  <c r="R56" i="12" s="1"/>
  <c r="S56" i="13" s="1"/>
  <c r="R56" i="11"/>
  <c r="P56" i="12" s="1"/>
  <c r="Q56" i="13" s="1"/>
  <c r="T55" i="11"/>
  <c r="R55" i="12" s="1"/>
  <c r="S55" i="13" s="1"/>
  <c r="R55" i="11"/>
  <c r="P55" i="12" s="1"/>
  <c r="Q55" i="13" s="1"/>
  <c r="T54" i="11"/>
  <c r="R54" i="12" s="1"/>
  <c r="S54" i="13" s="1"/>
  <c r="T53" i="11"/>
  <c r="R53" i="12" s="1"/>
  <c r="S53" i="13" s="1"/>
  <c r="R53" i="11"/>
  <c r="P53" i="12" s="1"/>
  <c r="Q53" i="13" s="1"/>
  <c r="T52" i="11"/>
  <c r="R52" i="12" s="1"/>
  <c r="S52" i="13" s="1"/>
  <c r="R52" i="11"/>
  <c r="P52" i="12" s="1"/>
  <c r="Q52" i="13" s="1"/>
  <c r="T51" i="11"/>
  <c r="R51" i="12" s="1"/>
  <c r="S51" i="13" s="1"/>
  <c r="T50" i="11"/>
  <c r="R50" i="12" s="1"/>
  <c r="S50" i="13" s="1"/>
  <c r="R49" i="11"/>
  <c r="P49" i="12" s="1"/>
  <c r="Q49" i="13" s="1"/>
  <c r="T48" i="11"/>
  <c r="R48" i="12" s="1"/>
  <c r="S48" i="13" s="1"/>
  <c r="R48" i="11"/>
  <c r="P48" i="12" s="1"/>
  <c r="Q48" i="13" s="1"/>
  <c r="T47" i="11"/>
  <c r="R47" i="12" s="1"/>
  <c r="S47" i="13" s="1"/>
  <c r="R47" i="11"/>
  <c r="P47" i="12" s="1"/>
  <c r="Q47" i="13" s="1"/>
  <c r="T46" i="11"/>
  <c r="R46" i="12" s="1"/>
  <c r="S46" i="13" s="1"/>
  <c r="T45" i="11"/>
  <c r="R45" i="12" s="1"/>
  <c r="S45" i="13" s="1"/>
  <c r="R45" i="11"/>
  <c r="P45" i="12" s="1"/>
  <c r="Q45" i="13" s="1"/>
  <c r="T44" i="11"/>
  <c r="R44" i="12" s="1"/>
  <c r="S44" i="13" s="1"/>
  <c r="R44" i="11"/>
  <c r="P44" i="12" s="1"/>
  <c r="Q44" i="13" s="1"/>
  <c r="T43" i="11"/>
  <c r="R43" i="12" s="1"/>
  <c r="S43" i="13" s="1"/>
  <c r="T42" i="11"/>
  <c r="R42" i="12" s="1"/>
  <c r="S42" i="13" s="1"/>
  <c r="R41" i="11"/>
  <c r="P41" i="12" s="1"/>
  <c r="Q41" i="13" s="1"/>
  <c r="T40" i="11"/>
  <c r="R40" i="12" s="1"/>
  <c r="S40" i="13" s="1"/>
  <c r="R40" i="11"/>
  <c r="P40" i="12" s="1"/>
  <c r="Q40" i="13" s="1"/>
  <c r="T39" i="11"/>
  <c r="R39" i="12" s="1"/>
  <c r="S39" i="13" s="1"/>
  <c r="R39" i="11"/>
  <c r="P39" i="12" s="1"/>
  <c r="Q39" i="13" s="1"/>
  <c r="T38" i="11"/>
  <c r="R38" i="12" s="1"/>
  <c r="S38" i="13" s="1"/>
  <c r="T37" i="11"/>
  <c r="R37" i="12" s="1"/>
  <c r="S37" i="13" s="1"/>
  <c r="R37" i="11"/>
  <c r="P37" i="12" s="1"/>
  <c r="Q37" i="13" s="1"/>
  <c r="T36" i="11"/>
  <c r="R36" i="12" s="1"/>
  <c r="S36" i="13" s="1"/>
  <c r="R36" i="11"/>
  <c r="P36" i="12" s="1"/>
  <c r="Q36" i="13" s="1"/>
  <c r="T35" i="11"/>
  <c r="R35" i="12" s="1"/>
  <c r="S35" i="13" s="1"/>
  <c r="T34" i="11"/>
  <c r="R34" i="12" s="1"/>
  <c r="S34" i="13" s="1"/>
  <c r="R33" i="11"/>
  <c r="P33" i="12" s="1"/>
  <c r="Q33" i="13" s="1"/>
  <c r="T32" i="11"/>
  <c r="R32" i="12" s="1"/>
  <c r="S32" i="13" s="1"/>
  <c r="R32" i="11"/>
  <c r="P32" i="12" s="1"/>
  <c r="Q32" i="13" s="1"/>
  <c r="T31" i="11"/>
  <c r="R31" i="12" s="1"/>
  <c r="S31" i="13" s="1"/>
  <c r="R31" i="11"/>
  <c r="P31" i="12" s="1"/>
  <c r="Q31" i="13" s="1"/>
  <c r="T30" i="11"/>
  <c r="R30" i="12" s="1"/>
  <c r="S30" i="13" s="1"/>
  <c r="T29" i="11"/>
  <c r="R29" i="12" s="1"/>
  <c r="S29" i="13" s="1"/>
  <c r="R29" i="11"/>
  <c r="P29" i="12" s="1"/>
  <c r="Q29" i="13" s="1"/>
  <c r="T28" i="11"/>
  <c r="R28" i="12" s="1"/>
  <c r="S28" i="13" s="1"/>
  <c r="R28" i="11"/>
  <c r="P28" i="12" s="1"/>
  <c r="Q28" i="13" s="1"/>
  <c r="T27" i="11"/>
  <c r="R27" i="12" s="1"/>
  <c r="S27" i="13" s="1"/>
  <c r="T26" i="11"/>
  <c r="R26" i="12" s="1"/>
  <c r="S26" i="13" s="1"/>
  <c r="R26" i="11"/>
  <c r="P26" i="12" s="1"/>
  <c r="Q26" i="13" s="1"/>
  <c r="R25" i="11"/>
  <c r="P25" i="12" s="1"/>
  <c r="Q25" i="13" s="1"/>
  <c r="T24" i="11"/>
  <c r="R24" i="12" s="1"/>
  <c r="S24" i="13" s="1"/>
  <c r="R24" i="11"/>
  <c r="P24" i="12" s="1"/>
  <c r="Q24" i="13" s="1"/>
  <c r="T23" i="11"/>
  <c r="R23" i="12" s="1"/>
  <c r="S23" i="13" s="1"/>
  <c r="R23" i="11"/>
  <c r="P23" i="12" s="1"/>
  <c r="Q23" i="13" s="1"/>
  <c r="T22" i="11"/>
  <c r="R22" i="12" s="1"/>
  <c r="S22" i="13" s="1"/>
  <c r="T21" i="11"/>
  <c r="R21" i="12" s="1"/>
  <c r="S21" i="13" s="1"/>
  <c r="R21" i="11"/>
  <c r="P21" i="12" s="1"/>
  <c r="Q21" i="13" s="1"/>
  <c r="T20" i="11"/>
  <c r="R20" i="12" s="1"/>
  <c r="S20" i="13" s="1"/>
  <c r="R20" i="11"/>
  <c r="P20" i="12" s="1"/>
  <c r="Q20" i="13" s="1"/>
  <c r="T19" i="11"/>
  <c r="R19" i="12" s="1"/>
  <c r="S19" i="13" s="1"/>
  <c r="T18" i="11"/>
  <c r="R18" i="12" s="1"/>
  <c r="S18" i="13" s="1"/>
  <c r="R17" i="11"/>
  <c r="P17" i="12" s="1"/>
  <c r="Q17" i="13" s="1"/>
  <c r="T16" i="11"/>
  <c r="R16" i="12" s="1"/>
  <c r="S16" i="13" s="1"/>
  <c r="R16" i="11"/>
  <c r="P16" i="12" s="1"/>
  <c r="Q16" i="13" s="1"/>
  <c r="T15" i="11"/>
  <c r="R15" i="12" s="1"/>
  <c r="S15" i="13" s="1"/>
  <c r="R15" i="11"/>
  <c r="P15" i="12" s="1"/>
  <c r="Q15" i="13" s="1"/>
  <c r="T14" i="11"/>
  <c r="R14" i="12" s="1"/>
  <c r="S14" i="13" s="1"/>
  <c r="T13" i="11"/>
  <c r="R13" i="12" s="1"/>
  <c r="S13" i="13" s="1"/>
  <c r="R13" i="11"/>
  <c r="P13" i="12" s="1"/>
  <c r="Q13" i="13" s="1"/>
  <c r="T12" i="11"/>
  <c r="R12" i="12" s="1"/>
  <c r="S12" i="13" s="1"/>
  <c r="R12" i="11"/>
  <c r="P12" i="12" s="1"/>
  <c r="Q12" i="13" s="1"/>
  <c r="T11" i="11"/>
  <c r="R11" i="12" s="1"/>
  <c r="S11" i="13" s="1"/>
  <c r="T10" i="11"/>
  <c r="R10" i="12" s="1"/>
  <c r="S10" i="13" s="1"/>
  <c r="R9" i="11"/>
  <c r="P9" i="12" s="1"/>
  <c r="Q9" i="13" s="1"/>
  <c r="T8" i="11"/>
  <c r="R8" i="12" s="1"/>
  <c r="S8" i="13" s="1"/>
  <c r="R8" i="11"/>
  <c r="P8" i="12" s="1"/>
  <c r="Q8" i="13" s="1"/>
  <c r="T7" i="11"/>
  <c r="R7" i="12" s="1"/>
  <c r="S7" i="13" s="1"/>
  <c r="R7" i="11"/>
  <c r="Q7" i="13" s="1"/>
  <c r="T6" i="11"/>
  <c r="R6" i="12" s="1"/>
  <c r="S6" i="13" s="1"/>
  <c r="T5" i="11"/>
  <c r="R5" i="12" s="1"/>
  <c r="S5" i="13" s="1"/>
  <c r="R5" i="11"/>
  <c r="P5" i="12" s="1"/>
  <c r="Q5" i="13" s="1"/>
  <c r="R4" i="11"/>
  <c r="P4" i="12" s="1"/>
  <c r="Q4" i="13" s="1"/>
  <c r="Q4" i="6" l="1"/>
  <c r="T4" i="11" s="1"/>
  <c r="R4" i="12" s="1"/>
  <c r="S4" i="13" s="1"/>
  <c r="S4" i="11"/>
  <c r="Q4" i="12" s="1"/>
  <c r="R4" i="13" s="1"/>
  <c r="Q3" i="6"/>
  <c r="T3" i="11" s="1"/>
  <c r="R3" i="12" s="1"/>
  <c r="S3" i="13" s="1"/>
  <c r="S3" i="11"/>
  <c r="Q3" i="12" s="1"/>
  <c r="R3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<sst xmlns="http://schemas.openxmlformats.org/spreadsheetml/2006/main" count="2151" uniqueCount="354">
  <si>
    <t>Imię i nazwisko</t>
  </si>
  <si>
    <t>Firma ubezpieczeniowa</t>
  </si>
  <si>
    <t>Nazwa samochodu</t>
  </si>
  <si>
    <t>Silnik</t>
  </si>
  <si>
    <t>Data zakupu</t>
  </si>
  <si>
    <t>Rocznik</t>
  </si>
  <si>
    <t>Rodzaj polisy</t>
  </si>
  <si>
    <t>Data zawarcia umowy</t>
  </si>
  <si>
    <t>Data końca umowy</t>
  </si>
  <si>
    <t>Ilość szkód OC</t>
  </si>
  <si>
    <t>Ilość szkód AC</t>
  </si>
  <si>
    <t>Składka podstawowa</t>
  </si>
  <si>
    <t>Wartość zwyżek</t>
  </si>
  <si>
    <t>Wysokość składki ubezpieczeniowej</t>
  </si>
  <si>
    <t>Felicja Andrychowicz</t>
  </si>
  <si>
    <t>Fiat Panda</t>
  </si>
  <si>
    <t>AC</t>
  </si>
  <si>
    <t>Czesław Jasiewicz</t>
  </si>
  <si>
    <t>Citroen Saxo</t>
  </si>
  <si>
    <t>Konrad Jędruszczak</t>
  </si>
  <si>
    <t>Fiat Uno</t>
  </si>
  <si>
    <t>OC</t>
  </si>
  <si>
    <t>Wiesław Kopernik</t>
  </si>
  <si>
    <t>Ford Focus</t>
  </si>
  <si>
    <t>Stanisław Lechowicz</t>
  </si>
  <si>
    <t>Honda Accord</t>
  </si>
  <si>
    <t>AC/OC</t>
  </si>
  <si>
    <t xml:space="preserve">Irena Lubańska </t>
  </si>
  <si>
    <t>Renault Clio</t>
  </si>
  <si>
    <t>Ewa Milewska</t>
  </si>
  <si>
    <t>Toyota Avensis</t>
  </si>
  <si>
    <t>Krzysztof Niewęgłowski</t>
  </si>
  <si>
    <t xml:space="preserve">Zygmunt Semeniuk </t>
  </si>
  <si>
    <t>Zofia Szafrańska</t>
  </si>
  <si>
    <t>Janusz Wachowicz</t>
  </si>
  <si>
    <t>Aneta Wolej</t>
  </si>
  <si>
    <t>Romuald Zambrowicz</t>
  </si>
  <si>
    <t>Joe Żukowski</t>
  </si>
  <si>
    <t>Stefan Anczewski</t>
  </si>
  <si>
    <t>Citroen Picasso</t>
  </si>
  <si>
    <t>Gorzegorz Anioł</t>
  </si>
  <si>
    <t>Donald Błażejczyk</t>
  </si>
  <si>
    <t>Jerzy Boroński</t>
  </si>
  <si>
    <t>Jerzy Celejewski</t>
  </si>
  <si>
    <t>Lesław Chojnacki</t>
  </si>
  <si>
    <t>Honda CR-V</t>
  </si>
  <si>
    <t>Maria Cieślak</t>
  </si>
  <si>
    <t>Citroen C3</t>
  </si>
  <si>
    <t>Izabela Dudek</t>
  </si>
  <si>
    <t>Citroen C4</t>
  </si>
  <si>
    <t>Sławomir Duszczyk</t>
  </si>
  <si>
    <t>Juliusz Dziwulski</t>
  </si>
  <si>
    <t>Izabela Feler</t>
  </si>
  <si>
    <t>Izolda Figura</t>
  </si>
  <si>
    <t xml:space="preserve">Anna Galaszewska </t>
  </si>
  <si>
    <t>Piotr Kieślowski</t>
  </si>
  <si>
    <t>Helena Kowalska</t>
  </si>
  <si>
    <t>Maryla Leszczyńska</t>
  </si>
  <si>
    <t>Janusz Lichwiarz</t>
  </si>
  <si>
    <t>Maciej Linus</t>
  </si>
  <si>
    <t>Wanda Mianowska</t>
  </si>
  <si>
    <t>Iza Pankiewicz</t>
  </si>
  <si>
    <t>Antoni Persiński</t>
  </si>
  <si>
    <t xml:space="preserve">Robert Piwoński </t>
  </si>
  <si>
    <t>Stefan Pszczoła</t>
  </si>
  <si>
    <t>Andrzej Pyza</t>
  </si>
  <si>
    <t>Robert Reszczyński</t>
  </si>
  <si>
    <t>Irena Rogowska</t>
  </si>
  <si>
    <t>Olgierd Rosiewicz</t>
  </si>
  <si>
    <t>Dariusz Salezy</t>
  </si>
  <si>
    <t>Elwira Sękocińska</t>
  </si>
  <si>
    <t>Andrzej Sienkiewicz</t>
  </si>
  <si>
    <t>Mikołaj Siennicki</t>
  </si>
  <si>
    <t>Mieczysława Szelest</t>
  </si>
  <si>
    <t>Zuzanna Śliwińska</t>
  </si>
  <si>
    <t>Oktawian Terlecki</t>
  </si>
  <si>
    <t>Teodor Wanad</t>
  </si>
  <si>
    <t>Barbara Węgier</t>
  </si>
  <si>
    <t>Wojciech Wojtyra</t>
  </si>
  <si>
    <t>Paweł Wolski</t>
  </si>
  <si>
    <t>Karolina Zach</t>
  </si>
  <si>
    <t>Mieczysław Zalesiak</t>
  </si>
  <si>
    <t>Augustyn Zalewski</t>
  </si>
  <si>
    <t>Tadeusz Bielak</t>
  </si>
  <si>
    <t>Franciszek Breklamaosz</t>
  </si>
  <si>
    <t>Dorota Fedoruk</t>
  </si>
  <si>
    <t>Henryk Górecki</t>
  </si>
  <si>
    <t>Marek Hubertus</t>
  </si>
  <si>
    <t>Barbara Janiszewska</t>
  </si>
  <si>
    <t>Zygmunt Krawczyk</t>
  </si>
  <si>
    <t>Krzysztof Lubaszka</t>
  </si>
  <si>
    <t>Dagmara Mazowiecka</t>
  </si>
  <si>
    <t>Joanna Miękus</t>
  </si>
  <si>
    <t xml:space="preserve">Urszula Murawska </t>
  </si>
  <si>
    <t>Anna Ochocka</t>
  </si>
  <si>
    <t>Danuta Rosiak</t>
  </si>
  <si>
    <t>Róża Weiss</t>
  </si>
  <si>
    <t>Piotr Beneka</t>
  </si>
  <si>
    <t>Melisa Chrzanowska</t>
  </si>
  <si>
    <t>Robert Czerwiński</t>
  </si>
  <si>
    <t>Paweł Grabowski</t>
  </si>
  <si>
    <t>Amanda Koszewska</t>
  </si>
  <si>
    <t>Wiesława Kozikowska</t>
  </si>
  <si>
    <t>Katarzyna Pacuła</t>
  </si>
  <si>
    <t>Helena Urbańczyk</t>
  </si>
  <si>
    <t>Marcin Adamiec</t>
  </si>
  <si>
    <t>Maria Baranowska</t>
  </si>
  <si>
    <t>Monika Ciechowska</t>
  </si>
  <si>
    <t>Natalia Ciechowska</t>
  </si>
  <si>
    <t>Teresa Dykiel</t>
  </si>
  <si>
    <t>Bogdan Filipek</t>
  </si>
  <si>
    <t>Jolanta Filipowicz</t>
  </si>
  <si>
    <t>Aleksander Górski</t>
  </si>
  <si>
    <t xml:space="preserve">Jan Graczyński </t>
  </si>
  <si>
    <t>Małgorzata Graniecka</t>
  </si>
  <si>
    <t>Wojciech Grzeszczak</t>
  </si>
  <si>
    <t>Barbara Jasińska</t>
  </si>
  <si>
    <t>Janina Jasińska</t>
  </si>
  <si>
    <t>Michał Kadej</t>
  </si>
  <si>
    <t>Agnieszka Kałuża</t>
  </si>
  <si>
    <t>Cezary Kłosiński</t>
  </si>
  <si>
    <t>Grażyna Krasiczyńska</t>
  </si>
  <si>
    <t>Jan Melnik</t>
  </si>
  <si>
    <t>Grażyna Mikołajczyk</t>
  </si>
  <si>
    <t>Łucja Nadwiślańska</t>
  </si>
  <si>
    <t>Monika Naparstek</t>
  </si>
  <si>
    <t>Marek Nowak</t>
  </si>
  <si>
    <t>Piotr Słomczyński</t>
  </si>
  <si>
    <t xml:space="preserve">Renata Sobiecka </t>
  </si>
  <si>
    <t>Zygmunt Tkaczyk</t>
  </si>
  <si>
    <t>Marek Załuski</t>
  </si>
  <si>
    <t>Patrycja Barcisz</t>
  </si>
  <si>
    <t>Teresa Damska</t>
  </si>
  <si>
    <t>Zofia Gregoruk</t>
  </si>
  <si>
    <t>Benedykt Hardy</t>
  </si>
  <si>
    <t>Krzysztof Kacprzak</t>
  </si>
  <si>
    <t>Olga Mączyńska</t>
  </si>
  <si>
    <t>Ewelina Miejska</t>
  </si>
  <si>
    <t>Barbara Ostrowska</t>
  </si>
  <si>
    <t>Dariusz Pieńkowski</t>
  </si>
  <si>
    <t>Daniel Siedlecki</t>
  </si>
  <si>
    <t>Edward Soplica</t>
  </si>
  <si>
    <t>Suma składek podstawowych</t>
  </si>
  <si>
    <t>RAZEM</t>
  </si>
  <si>
    <t>Imię</t>
  </si>
  <si>
    <t>Nazwisko</t>
  </si>
  <si>
    <t>Felicja</t>
  </si>
  <si>
    <t>Andrychowicz</t>
  </si>
  <si>
    <t>Warta</t>
  </si>
  <si>
    <t>Czesław</t>
  </si>
  <si>
    <t>Jasiewicz</t>
  </si>
  <si>
    <t>PZU</t>
  </si>
  <si>
    <t>Konrad</t>
  </si>
  <si>
    <t>Jędruszczak</t>
  </si>
  <si>
    <t>Wiesław</t>
  </si>
  <si>
    <t>Kopernik</t>
  </si>
  <si>
    <t>Link4</t>
  </si>
  <si>
    <t>Stanisław</t>
  </si>
  <si>
    <t>Lechowicz</t>
  </si>
  <si>
    <t>Irena</t>
  </si>
  <si>
    <t>Lubańska</t>
  </si>
  <si>
    <t>Ewa</t>
  </si>
  <si>
    <t>Milewska</t>
  </si>
  <si>
    <t>Krzysztof</t>
  </si>
  <si>
    <t>Niewęgłowski</t>
  </si>
  <si>
    <t>Zygmunt</t>
  </si>
  <si>
    <t>Semeniuk</t>
  </si>
  <si>
    <t>Zofia</t>
  </si>
  <si>
    <t>Szafrańska</t>
  </si>
  <si>
    <t>Janusz</t>
  </si>
  <si>
    <t>Wachowicz</t>
  </si>
  <si>
    <t>Aneta</t>
  </si>
  <si>
    <t>Wolej</t>
  </si>
  <si>
    <t>Romuald</t>
  </si>
  <si>
    <t>Zambrowicz</t>
  </si>
  <si>
    <t>Joe</t>
  </si>
  <si>
    <t>Żukowski</t>
  </si>
  <si>
    <t>Stefan</t>
  </si>
  <si>
    <t>Anczewski</t>
  </si>
  <si>
    <t>Gorzegorz</t>
  </si>
  <si>
    <t>Anioł</t>
  </si>
  <si>
    <t>Donald</t>
  </si>
  <si>
    <t>Błażejczyk</t>
  </si>
  <si>
    <t>Jerzy</t>
  </si>
  <si>
    <t>Boroński</t>
  </si>
  <si>
    <t>Celejewski</t>
  </si>
  <si>
    <t>Lesław</t>
  </si>
  <si>
    <t>Chojnacki</t>
  </si>
  <si>
    <t>Maria</t>
  </si>
  <si>
    <t>Cieślak</t>
  </si>
  <si>
    <t>Izabela</t>
  </si>
  <si>
    <t>Dudek</t>
  </si>
  <si>
    <t>Sławomir</t>
  </si>
  <si>
    <t>Duszczyk</t>
  </si>
  <si>
    <t>Juliusz</t>
  </si>
  <si>
    <t>Dziwulski</t>
  </si>
  <si>
    <t>Feler</t>
  </si>
  <si>
    <t>Izolda</t>
  </si>
  <si>
    <t>Figura</t>
  </si>
  <si>
    <t>Anna</t>
  </si>
  <si>
    <t>Galaszewska</t>
  </si>
  <si>
    <t>Piotr</t>
  </si>
  <si>
    <t>Kieślowski</t>
  </si>
  <si>
    <t>Helena</t>
  </si>
  <si>
    <t>Kowalska</t>
  </si>
  <si>
    <t>Maryla</t>
  </si>
  <si>
    <t>Leszczyńska</t>
  </si>
  <si>
    <t>Lichwiarz</t>
  </si>
  <si>
    <t>Maciej</t>
  </si>
  <si>
    <t>Linus</t>
  </si>
  <si>
    <t>Wanda</t>
  </si>
  <si>
    <t>Mianowska</t>
  </si>
  <si>
    <t>Iza</t>
  </si>
  <si>
    <t>Pankiewicz</t>
  </si>
  <si>
    <t>Antoni</t>
  </si>
  <si>
    <t>Persiński</t>
  </si>
  <si>
    <t>Robert</t>
  </si>
  <si>
    <t>Piwoński</t>
  </si>
  <si>
    <t>Pszczoła</t>
  </si>
  <si>
    <t>Andrzej</t>
  </si>
  <si>
    <t>Pyza</t>
  </si>
  <si>
    <t>Reszczyński</t>
  </si>
  <si>
    <t>Rogowska</t>
  </si>
  <si>
    <t>Olgierd</t>
  </si>
  <si>
    <t>Rosiewicz</t>
  </si>
  <si>
    <t>Dariusz</t>
  </si>
  <si>
    <t>Salezy</t>
  </si>
  <si>
    <t>Elwira</t>
  </si>
  <si>
    <t>Sękocińska</t>
  </si>
  <si>
    <t>Sienkiewicz</t>
  </si>
  <si>
    <t>Mikołaj</t>
  </si>
  <si>
    <t>Siennicki</t>
  </si>
  <si>
    <t>Mieczysława</t>
  </si>
  <si>
    <t>Szelest</t>
  </si>
  <si>
    <t>Zuzanna</t>
  </si>
  <si>
    <t>Śliwińska</t>
  </si>
  <si>
    <t>Oktawian</t>
  </si>
  <si>
    <t>Terlecki</t>
  </si>
  <si>
    <t>Teodor</t>
  </si>
  <si>
    <t>Wanad</t>
  </si>
  <si>
    <t>Barbara</t>
  </si>
  <si>
    <t>Węgier</t>
  </si>
  <si>
    <t>Wojciech</t>
  </si>
  <si>
    <t>Wojtyra</t>
  </si>
  <si>
    <t>Paweł</t>
  </si>
  <si>
    <t>Wolski</t>
  </si>
  <si>
    <t>Karolina</t>
  </si>
  <si>
    <t>Zach</t>
  </si>
  <si>
    <t>Mieczysław</t>
  </si>
  <si>
    <t>Zalesiak</t>
  </si>
  <si>
    <t>Augustyn</t>
  </si>
  <si>
    <t>Zalewski</t>
  </si>
  <si>
    <t>Tadeusz</t>
  </si>
  <si>
    <t>Bielak</t>
  </si>
  <si>
    <t>Franciszek</t>
  </si>
  <si>
    <t>Breklamaosz</t>
  </si>
  <si>
    <t>Dorota</t>
  </si>
  <si>
    <t>Fedoruk</t>
  </si>
  <si>
    <t>Henryk</t>
  </si>
  <si>
    <t>Górecki</t>
  </si>
  <si>
    <t>Marek</t>
  </si>
  <si>
    <t>Hubertus</t>
  </si>
  <si>
    <t>Janiszewska</t>
  </si>
  <si>
    <t>Krawczyk</t>
  </si>
  <si>
    <t>Lubaszka</t>
  </si>
  <si>
    <t>Dagmara</t>
  </si>
  <si>
    <t>Mazowiecka</t>
  </si>
  <si>
    <t>Joanna</t>
  </si>
  <si>
    <t>Miękus</t>
  </si>
  <si>
    <t>Urszula</t>
  </si>
  <si>
    <t>Murawska</t>
  </si>
  <si>
    <t>Ochocka</t>
  </si>
  <si>
    <t>Danuta</t>
  </si>
  <si>
    <t>Rosiak</t>
  </si>
  <si>
    <t>Róża</t>
  </si>
  <si>
    <t>Weiss</t>
  </si>
  <si>
    <t>Beneka</t>
  </si>
  <si>
    <t>Melisa</t>
  </si>
  <si>
    <t>Chrzanowska</t>
  </si>
  <si>
    <t>Czerwiński</t>
  </si>
  <si>
    <t>Grabowski</t>
  </si>
  <si>
    <t>Amanda</t>
  </si>
  <si>
    <t>Koszewska</t>
  </si>
  <si>
    <t>Wiesława</t>
  </si>
  <si>
    <t>Kozikowska</t>
  </si>
  <si>
    <t>Katarzyna</t>
  </si>
  <si>
    <t>Pacuła</t>
  </si>
  <si>
    <t>Urbańczyk</t>
  </si>
  <si>
    <t>Marcin</t>
  </si>
  <si>
    <t>Adamiec</t>
  </si>
  <si>
    <t>Baranowska</t>
  </si>
  <si>
    <t>Monika</t>
  </si>
  <si>
    <t>Ciechowska</t>
  </si>
  <si>
    <t>Natalia</t>
  </si>
  <si>
    <t>Teresa</t>
  </si>
  <si>
    <t>Dykiel</t>
  </si>
  <si>
    <t>Bogdan</t>
  </si>
  <si>
    <t>Filipek</t>
  </si>
  <si>
    <t>Jolanta</t>
  </si>
  <si>
    <t>Filipowicz</t>
  </si>
  <si>
    <t>Aleksander</t>
  </si>
  <si>
    <t>Górski</t>
  </si>
  <si>
    <t>Jan</t>
  </si>
  <si>
    <t>Graczyński</t>
  </si>
  <si>
    <t>Małgorzata</t>
  </si>
  <si>
    <t>Graniecka</t>
  </si>
  <si>
    <t>Grzeszczak</t>
  </si>
  <si>
    <t>Jasińska</t>
  </si>
  <si>
    <t>Janina</t>
  </si>
  <si>
    <t>Michał</t>
  </si>
  <si>
    <t>Kadej</t>
  </si>
  <si>
    <t>Agnieszka</t>
  </si>
  <si>
    <t>Kałuża</t>
  </si>
  <si>
    <t>Cezary</t>
  </si>
  <si>
    <t>Kłosiński</t>
  </si>
  <si>
    <t>Grażyna</t>
  </si>
  <si>
    <t>Krasiczyńska</t>
  </si>
  <si>
    <t>Melnik</t>
  </si>
  <si>
    <t>Mikołajczyk</t>
  </si>
  <si>
    <t>Łucja</t>
  </si>
  <si>
    <t>Nadwiślańska</t>
  </si>
  <si>
    <t>Naparstek</t>
  </si>
  <si>
    <t>Nowak</t>
  </si>
  <si>
    <t>Słomczyński</t>
  </si>
  <si>
    <t>Renata</t>
  </si>
  <si>
    <t>Sobiecka</t>
  </si>
  <si>
    <t>Tkaczyk</t>
  </si>
  <si>
    <t>Załuski</t>
  </si>
  <si>
    <t>Patrycja</t>
  </si>
  <si>
    <t>Barcisz</t>
  </si>
  <si>
    <t>Damska</t>
  </si>
  <si>
    <t>Gregoruk</t>
  </si>
  <si>
    <t>Benedykt</t>
  </si>
  <si>
    <t>Hardy</t>
  </si>
  <si>
    <t>Kacprzak</t>
  </si>
  <si>
    <t>Olga</t>
  </si>
  <si>
    <t>Mączyńska</t>
  </si>
  <si>
    <t>Ewelina</t>
  </si>
  <si>
    <t>Miejska</t>
  </si>
  <si>
    <t>Ostrowska</t>
  </si>
  <si>
    <t>Pieńkowski</t>
  </si>
  <si>
    <t>Daniel</t>
  </si>
  <si>
    <t>Siedlecki</t>
  </si>
  <si>
    <t>Edward</t>
  </si>
  <si>
    <t>Soplica</t>
  </si>
  <si>
    <t>Poniżej stwórz tabelę do policzenia sumy składek dla roczników od 2010 do 2020</t>
  </si>
  <si>
    <t>Suma składek</t>
  </si>
  <si>
    <t>Ilość składek</t>
  </si>
  <si>
    <t>Poniżej stwórz tabelę do policzenia ilości składek dla roczników od 2010 do 2020</t>
  </si>
  <si>
    <t>Rodzaj ubezpieczenia</t>
  </si>
  <si>
    <t>Łączna liczba szkód</t>
  </si>
  <si>
    <t>Imię i Nazwisko</t>
  </si>
  <si>
    <t>XLOOKUP</t>
  </si>
  <si>
    <t>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</si>
</sst>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zł&quot;"/>
  </numFmts>
  <fonts count="6" x14ac:knownFonts="1">
    <font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0"/>
      <name val="MS Sans Serif"/>
      <family val="2"/>
      <charset val="238"/>
    </font>
    <font>
      <sz val="10"/>
      <name val="MS Sans Serif"/>
      <family val="2"/>
      <charset val="238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1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2" applyNumberFormat="1"/>
    <xf numFmtId="0" fontId="4" fillId="0" borderId="2" xfId="0" applyFont="1" applyBorder="1"/>
    <xf numFmtId="165" fontId="0" fillId="0" borderId="0" xfId="0" applyNumberFormat="1"/>
    <xf numFmtId="165" fontId="1" fillId="2" borderId="1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Heading" xfId="1" xr:uid="{BA98A736-6D1B-EA41-8F62-5B27C9741623}"/>
    <cellStyle name="Normal" xfId="0" builtinId="0"/>
    <cellStyle name="Normalny_Sheet1" xfId="2" xr:uid="{522768CD-6945-2E4D-ABEE-76D5CA4D9F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622300</xdr:colOff>
      <xdr:row>4</xdr:row>
      <xdr:rowOff>88900</xdr:rowOff>
    </xdr:from>
    <xdr:to>
      <xdr:col>2</xdr:col>
      <xdr:colOff>2133600</xdr:colOff>
      <xdr:row>14</xdr:row>
      <xdr:rowOff>88900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FBC1C9D8-288A-A049-A56E-C9A15CC6DC0A}"/>
            </a:ext>
          </a:extLst>
        </xdr:cNvPr>
        <xdr:cNvSpPr/>
      </xdr:nvSpPr>
      <xdr:spPr>
        <a:xfrm>
          <a:off x="3327400" y="1155700"/>
          <a:ext cx="4216400" cy="1905000"/>
        </a:xfrm>
        <a:prstGeom prst="rect">
          <a:avLst/>
        </a:prstGeom>
        <a:solidFill>
          <a:schemeClr val="accent6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>
            <a:defRPr sz="1000"/>
          </a:pPr>
          <a:r>
            <a:rPr lang="pl-PL" sz="1800" b="0" i="0" u="none" strike="noStrike" baseline="0">
              <a:solidFill>
                <a:schemeClr val="bg1"/>
              </a:solidFill>
              <a:latin typeface="Calibri" pitchFamily="2" charset="-18"/>
              <a:cs typeface="Calibri" pitchFamily="2" charset="-18"/>
            </a:rPr>
            <a:t>1) Oblicz łączną liczbę szkód OC oraz AC w tabeli poniżej</a:t>
          </a:r>
        </a:p>
        <a:p>
          <a:pPr algn="l"/>
          <a:endParaRPr lang="pl-PL" sz="18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889000</xdr:colOff>
      <xdr:row>2</xdr:row>
      <xdr:rowOff>63500</xdr:rowOff>
    </xdr:from>
    <xdr:to>
      <xdr:col>2</xdr:col>
      <xdr:colOff>1447800</xdr:colOff>
      <xdr:row>14</xdr:row>
      <xdr:rowOff>165100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35431B48-DC5B-9466-5D21-0C4EA45D7F05}"/>
            </a:ext>
          </a:extLst>
        </xdr:cNvPr>
        <xdr:cNvSpPr/>
      </xdr:nvSpPr>
      <xdr:spPr>
        <a:xfrm>
          <a:off x="889000" y="749300"/>
          <a:ext cx="8305800" cy="2387600"/>
        </a:xfrm>
        <a:prstGeom prst="rect">
          <a:avLst/>
        </a:prstGeom>
        <a:solidFill>
          <a:schemeClr val="accent6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>
            <a:defRPr sz="1000"/>
          </a:pPr>
          <a:r>
            <a:rPr lang="pl-PL" sz="1800" b="0" i="0" u="none" strike="noStrike" baseline="0">
              <a:solidFill>
                <a:schemeClr val="bg1"/>
              </a:solidFill>
              <a:latin typeface="Calibri" pitchFamily="2" charset="-18"/>
              <a:cs typeface="Calibri" pitchFamily="2" charset="-18"/>
            </a:rPr>
            <a:t>1) Przypisz stawkę podstawową ubezpieczenia: </a:t>
          </a:r>
          <a:br>
            <a:rPr lang="pl-PL" sz="1800" b="0" i="0" u="none" strike="noStrike" baseline="0">
              <a:solidFill>
                <a:schemeClr val="bg1"/>
              </a:solidFill>
              <a:latin typeface="Calibri" pitchFamily="2" charset="-18"/>
              <a:cs typeface="Calibri" pitchFamily="2" charset="-18"/>
            </a:rPr>
          </a:br>
          <a:r>
            <a:rPr lang="pl-PL" sz="1800" b="0" i="0" u="none" strike="noStrike" baseline="0">
              <a:solidFill>
                <a:schemeClr val="bg1"/>
              </a:solidFill>
              <a:latin typeface="Calibri" pitchFamily="2" charset="-18"/>
              <a:cs typeface="Calibri" pitchFamily="2" charset="-18"/>
            </a:rPr>
            <a:t>Dla polisy AC będzie wynosić 1800 zł, a dla innych 1200 zł. </a:t>
          </a:r>
        </a:p>
        <a:p>
          <a:pPr algn="l" rtl="0">
            <a:defRPr sz="1000"/>
          </a:pPr>
          <a:br>
            <a:rPr lang="pl-PL" sz="1800" b="0" i="0" u="none" strike="noStrike" baseline="0">
              <a:solidFill>
                <a:schemeClr val="bg1"/>
              </a:solidFill>
              <a:latin typeface="Calibri" pitchFamily="2" charset="-18"/>
              <a:cs typeface="Calibri" pitchFamily="2" charset="-18"/>
            </a:rPr>
          </a:br>
          <a:r>
            <a:rPr lang="pl-PL" sz="1800" b="0" i="0" u="none" strike="noStrike" baseline="0">
              <a:solidFill>
                <a:schemeClr val="bg1"/>
              </a:solidFill>
              <a:latin typeface="Calibri" pitchFamily="2" charset="-18"/>
              <a:cs typeface="Calibri" pitchFamily="2" charset="-18"/>
            </a:rPr>
            <a:t>2) Dla ilości szkód większych niż 0 przypisz wartość zwyżek w wysokości: 100zł dla 1 szkody, 200zł dla 2 szkód, 0 zł dla braku szkód.</a:t>
          </a:r>
        </a:p>
        <a:p>
          <a:pPr algn="l" rtl="0">
            <a:defRPr sz="1000"/>
          </a:pPr>
          <a:endParaRPr lang="pl-PL" sz="1800" b="0" i="0" u="none" strike="noStrike" baseline="0">
            <a:solidFill>
              <a:schemeClr val="bg1"/>
            </a:solidFill>
            <a:latin typeface="Calibri" pitchFamily="2" charset="-18"/>
            <a:cs typeface="Calibri" pitchFamily="2" charset="-18"/>
          </a:endParaRPr>
        </a:p>
        <a:p>
          <a:pPr algn="l" rtl="0">
            <a:defRPr sz="1000"/>
          </a:pPr>
          <a:r>
            <a:rPr lang="pl-PL" sz="1800" b="0" i="0" u="none" strike="noStrike" baseline="0">
              <a:solidFill>
                <a:schemeClr val="bg1"/>
              </a:solidFill>
              <a:latin typeface="Calibri" pitchFamily="2" charset="-18"/>
              <a:cs typeface="Calibri" pitchFamily="2" charset="-18"/>
            </a:rPr>
            <a:t>3) Oblicz łączną składkę</a:t>
          </a:r>
        </a:p>
        <a:p>
          <a:pPr algn="l"/>
          <a:endParaRPr lang="pl-PL" sz="1800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736600</xdr:colOff>
      <xdr:row>2</xdr:row>
      <xdr:rowOff>152400</xdr:rowOff>
    </xdr:from>
    <xdr:to>
      <xdr:col>3</xdr:col>
      <xdr:colOff>1854200</xdr:colOff>
      <xdr:row>9</xdr:row>
      <xdr:rowOff>165100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79F11938-FBE7-1147-93C5-7FA89D9724D0}"/>
            </a:ext>
          </a:extLst>
        </xdr:cNvPr>
        <xdr:cNvSpPr/>
      </xdr:nvSpPr>
      <xdr:spPr>
        <a:xfrm>
          <a:off x="3568700" y="838200"/>
          <a:ext cx="3644900" cy="1346200"/>
        </a:xfrm>
        <a:prstGeom prst="rect">
          <a:avLst/>
        </a:prstGeom>
        <a:solidFill>
          <a:schemeClr val="accent6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>
            <a:defRPr sz="1000"/>
          </a:pPr>
          <a:r>
            <a:rPr lang="pl-PL" sz="1800" b="0" i="0" u="none" strike="noStrike" baseline="0">
              <a:solidFill>
                <a:schemeClr val="bg1"/>
              </a:solidFill>
              <a:latin typeface="Calibri" pitchFamily="2" charset="-18"/>
              <a:cs typeface="Calibri" pitchFamily="2" charset="-18"/>
            </a:rPr>
            <a:t>1) Oblicz wartości poniższych tabel</a:t>
          </a:r>
        </a:p>
        <a:p>
          <a:pPr algn="l"/>
          <a:endParaRPr lang="pl-PL" sz="1800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2</xdr:row>
      <xdr:rowOff>88900</xdr:rowOff>
    </xdr:from>
    <xdr:to>
      <xdr:col>2</xdr:col>
      <xdr:colOff>2247900</xdr:colOff>
      <xdr:row>9</xdr:row>
      <xdr:rowOff>101600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07CC06BD-B4CC-8A4B-B7BD-D6DB49631A21}"/>
            </a:ext>
          </a:extLst>
        </xdr:cNvPr>
        <xdr:cNvSpPr/>
      </xdr:nvSpPr>
      <xdr:spPr>
        <a:xfrm>
          <a:off x="1435100" y="774700"/>
          <a:ext cx="3644900" cy="1346200"/>
        </a:xfrm>
        <a:prstGeom prst="rect">
          <a:avLst/>
        </a:prstGeom>
        <a:solidFill>
          <a:schemeClr val="accent6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>
            <a:defRPr sz="1000"/>
          </a:pPr>
          <a:r>
            <a:rPr lang="pl-PL" sz="1800" b="0" i="0" u="none" strike="noStrike" baseline="0">
              <a:solidFill>
                <a:schemeClr val="bg1"/>
              </a:solidFill>
              <a:latin typeface="Calibri" pitchFamily="2" charset="-18"/>
              <a:cs typeface="Calibri" pitchFamily="2" charset="-18"/>
            </a:rPr>
            <a:t>1) Oblicz wartości poniższych tabel</a:t>
          </a:r>
        </a:p>
        <a:p>
          <a:pPr algn="l"/>
          <a:endParaRPr lang="pl-PL" sz="1800">
            <a:solidFill>
              <a:schemeClr val="bg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2</xdr:row>
      <xdr:rowOff>88900</xdr:rowOff>
    </xdr:from>
    <xdr:to>
      <xdr:col>3</xdr:col>
      <xdr:colOff>1409700</xdr:colOff>
      <xdr:row>11</xdr:row>
      <xdr:rowOff>50800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3727102B-F6D6-8341-B550-E4E8F45798FE}"/>
            </a:ext>
          </a:extLst>
        </xdr:cNvPr>
        <xdr:cNvSpPr/>
      </xdr:nvSpPr>
      <xdr:spPr>
        <a:xfrm>
          <a:off x="1282700" y="774700"/>
          <a:ext cx="5562600" cy="1676400"/>
        </a:xfrm>
        <a:prstGeom prst="rect">
          <a:avLst/>
        </a:prstGeom>
        <a:solidFill>
          <a:schemeClr val="accent6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>
            <a:defRPr sz="1000"/>
          </a:pPr>
          <a:r>
            <a:rPr lang="pl-PL" sz="1800" b="0" i="0" u="none" strike="noStrike" baseline="0">
              <a:solidFill>
                <a:schemeClr val="bg1"/>
              </a:solidFill>
              <a:latin typeface="Calibri" pitchFamily="2" charset="-18"/>
              <a:cs typeface="Calibri" pitchFamily="2" charset="-18"/>
            </a:rPr>
            <a:t>1) Na bazie arkusza 'Dane dodatkowe" uzupełnij firmy ubezpieczeniowe dla każdej osoby</a:t>
          </a:r>
        </a:p>
        <a:p>
          <a:pPr algn="l"/>
          <a:endParaRPr lang="pl-PL" sz="18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6A57-F212-9A4A-A5B5-0C62156182DC}">
  <dimension ref="B1:R115"/>
  <sheetViews>
    <sheetView showGridLines="0" zoomScale="70" zoomScaleNormal="70" workbookViewId="0">
      <selection activeCell="C22" sqref="C22"/>
    </sheetView>
  </sheetViews>
  <sheetFormatPr defaultColWidth="11.44140625" defaultRowHeight="14.4" x14ac:dyDescent="0.3"/>
  <cols>
    <col min="1" max="1" width="27.44140625" customWidth="1"/>
    <col min="2" max="3" width="35.44140625" customWidth="1"/>
    <col min="4" max="4" width="11.33203125" customWidth="1"/>
    <col min="5" max="5" width="18.88671875" bestFit="1" customWidth="1"/>
    <col min="6" max="6" width="24.33203125" bestFit="1" customWidth="1"/>
    <col min="7" max="7" width="20" bestFit="1" customWidth="1"/>
    <col min="8" max="8" width="6.33203125" bestFit="1" customWidth="1"/>
    <col min="9" max="9" width="13.6640625" bestFit="1" customWidth="1"/>
    <col min="10" max="10" width="8.88671875" bestFit="1" customWidth="1"/>
    <col min="11" max="11" width="14.33203125" bestFit="1" customWidth="1"/>
    <col min="12" max="12" width="23" bestFit="1" customWidth="1"/>
    <col min="13" max="13" width="20" bestFit="1" customWidth="1"/>
    <col min="14" max="14" width="14.88671875" bestFit="1" customWidth="1"/>
    <col min="15" max="15" width="18.44140625" customWidth="1"/>
    <col min="16" max="16" width="23.44140625" customWidth="1"/>
    <col min="17" max="17" width="20.6640625" customWidth="1"/>
    <col min="18" max="18" width="36.6640625" bestFit="1" customWidth="1"/>
  </cols>
  <sheetData>
    <row r="1" spans="5:18" ht="39" customHeight="1" x14ac:dyDescent="0.3"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5:18" x14ac:dyDescent="0.3">
      <c r="E2" t="s">
        <v>14</v>
      </c>
      <c r="G2" t="s">
        <v>15</v>
      </c>
      <c r="H2" s="3">
        <v>1.4</v>
      </c>
      <c r="I2" s="4">
        <v>43761</v>
      </c>
      <c r="J2" s="3">
        <v>2016</v>
      </c>
      <c r="K2" t="s">
        <v>16</v>
      </c>
      <c r="L2" s="5">
        <v>43963</v>
      </c>
      <c r="M2" s="5">
        <v>44327</v>
      </c>
      <c r="N2">
        <v>1</v>
      </c>
      <c r="O2">
        <v>0</v>
      </c>
    </row>
    <row r="3" spans="5:18" x14ac:dyDescent="0.3">
      <c r="E3" t="s">
        <v>17</v>
      </c>
      <c r="G3" t="s">
        <v>18</v>
      </c>
      <c r="H3" s="3">
        <v>1.1000000000000001</v>
      </c>
      <c r="I3" s="4">
        <v>43599</v>
      </c>
      <c r="J3" s="3">
        <v>2018</v>
      </c>
      <c r="K3" t="s">
        <v>16</v>
      </c>
      <c r="L3" s="5">
        <v>44177</v>
      </c>
      <c r="M3" s="5">
        <v>44541</v>
      </c>
      <c r="N3">
        <v>0</v>
      </c>
      <c r="O3">
        <v>0</v>
      </c>
    </row>
    <row r="4" spans="5:18" x14ac:dyDescent="0.3">
      <c r="E4" t="s">
        <v>19</v>
      </c>
      <c r="G4" t="s">
        <v>20</v>
      </c>
      <c r="H4" s="3">
        <v>1.4</v>
      </c>
      <c r="I4" s="4">
        <v>43409</v>
      </c>
      <c r="J4" s="3">
        <v>2016</v>
      </c>
      <c r="K4" t="s">
        <v>21</v>
      </c>
      <c r="L4" s="5">
        <v>43892</v>
      </c>
      <c r="M4" s="5">
        <v>44256</v>
      </c>
      <c r="N4">
        <v>0</v>
      </c>
      <c r="O4">
        <v>0</v>
      </c>
    </row>
    <row r="5" spans="5:18" x14ac:dyDescent="0.3">
      <c r="E5" t="s">
        <v>22</v>
      </c>
      <c r="G5" t="s">
        <v>23</v>
      </c>
      <c r="H5" s="3">
        <v>1.3</v>
      </c>
      <c r="I5" s="4">
        <v>44041</v>
      </c>
      <c r="J5" s="3">
        <v>2020</v>
      </c>
      <c r="K5" t="s">
        <v>16</v>
      </c>
      <c r="L5" s="5">
        <v>43863</v>
      </c>
      <c r="M5" s="5">
        <v>44228</v>
      </c>
      <c r="N5">
        <v>0</v>
      </c>
      <c r="O5">
        <v>0</v>
      </c>
    </row>
    <row r="6" spans="5:18" x14ac:dyDescent="0.3">
      <c r="E6" t="s">
        <v>24</v>
      </c>
      <c r="G6" t="s">
        <v>25</v>
      </c>
      <c r="H6" s="3">
        <v>1.8</v>
      </c>
      <c r="I6" s="4">
        <v>43606</v>
      </c>
      <c r="J6" s="3">
        <v>2016</v>
      </c>
      <c r="K6" t="s">
        <v>26</v>
      </c>
      <c r="L6" s="5">
        <v>44197</v>
      </c>
      <c r="M6" s="5">
        <v>44561</v>
      </c>
      <c r="N6">
        <v>2</v>
      </c>
      <c r="O6">
        <v>0</v>
      </c>
    </row>
    <row r="7" spans="5:18" x14ac:dyDescent="0.3">
      <c r="E7" t="s">
        <v>27</v>
      </c>
      <c r="G7" t="s">
        <v>28</v>
      </c>
      <c r="H7" s="3">
        <v>1.1000000000000001</v>
      </c>
      <c r="I7" s="4">
        <v>43979</v>
      </c>
      <c r="J7" s="3">
        <v>2020</v>
      </c>
      <c r="K7" t="s">
        <v>26</v>
      </c>
      <c r="L7" s="5">
        <v>43863</v>
      </c>
      <c r="M7" s="5">
        <v>44228</v>
      </c>
      <c r="N7">
        <v>0</v>
      </c>
      <c r="O7">
        <v>0</v>
      </c>
    </row>
    <row r="8" spans="5:18" x14ac:dyDescent="0.3">
      <c r="E8" t="s">
        <v>29</v>
      </c>
      <c r="G8" t="s">
        <v>30</v>
      </c>
      <c r="H8" s="3">
        <v>2</v>
      </c>
      <c r="I8" s="4">
        <v>43698</v>
      </c>
      <c r="J8" s="3">
        <v>2012</v>
      </c>
      <c r="K8" t="s">
        <v>21</v>
      </c>
      <c r="L8" s="5">
        <v>44199</v>
      </c>
      <c r="M8" s="5">
        <v>44563</v>
      </c>
      <c r="N8">
        <v>0</v>
      </c>
      <c r="O8">
        <v>0</v>
      </c>
    </row>
    <row r="9" spans="5:18" x14ac:dyDescent="0.3">
      <c r="E9" t="s">
        <v>31</v>
      </c>
      <c r="G9" t="s">
        <v>18</v>
      </c>
      <c r="H9" s="3">
        <v>1.1000000000000001</v>
      </c>
      <c r="I9" s="4">
        <v>43920</v>
      </c>
      <c r="J9" s="3">
        <v>2020</v>
      </c>
      <c r="K9" t="s">
        <v>16</v>
      </c>
      <c r="L9" s="5">
        <v>43902</v>
      </c>
      <c r="M9" s="5">
        <v>44266</v>
      </c>
      <c r="N9">
        <v>0</v>
      </c>
      <c r="O9">
        <v>0</v>
      </c>
    </row>
    <row r="10" spans="5:18" x14ac:dyDescent="0.3">
      <c r="E10" t="s">
        <v>32</v>
      </c>
      <c r="G10" t="s">
        <v>28</v>
      </c>
      <c r="H10" s="3">
        <v>1.1000000000000001</v>
      </c>
      <c r="I10" s="4">
        <v>44002</v>
      </c>
      <c r="J10" s="3">
        <v>2017</v>
      </c>
      <c r="K10" t="s">
        <v>21</v>
      </c>
      <c r="L10" s="5">
        <v>43902</v>
      </c>
      <c r="M10" s="5">
        <v>44266</v>
      </c>
      <c r="N10">
        <v>0</v>
      </c>
      <c r="O10">
        <v>0</v>
      </c>
    </row>
    <row r="11" spans="5:18" x14ac:dyDescent="0.3">
      <c r="E11" t="s">
        <v>33</v>
      </c>
      <c r="G11" t="s">
        <v>23</v>
      </c>
      <c r="H11" s="3">
        <v>1.3</v>
      </c>
      <c r="I11" s="4">
        <v>43458</v>
      </c>
      <c r="J11" s="3">
        <v>2015</v>
      </c>
      <c r="K11" t="s">
        <v>16</v>
      </c>
      <c r="L11" s="5">
        <v>43863</v>
      </c>
      <c r="M11" s="5">
        <v>44228</v>
      </c>
      <c r="N11">
        <v>0</v>
      </c>
      <c r="O11">
        <v>0</v>
      </c>
    </row>
    <row r="12" spans="5:18" x14ac:dyDescent="0.3">
      <c r="E12" t="s">
        <v>34</v>
      </c>
      <c r="G12" t="s">
        <v>30</v>
      </c>
      <c r="H12" s="3">
        <v>2</v>
      </c>
      <c r="I12" s="4">
        <v>43853</v>
      </c>
      <c r="J12" s="3">
        <v>2012</v>
      </c>
      <c r="K12" t="s">
        <v>26</v>
      </c>
      <c r="L12" s="5">
        <v>43963</v>
      </c>
      <c r="M12" s="5">
        <v>44327</v>
      </c>
      <c r="N12">
        <v>0</v>
      </c>
      <c r="O12">
        <v>0</v>
      </c>
    </row>
    <row r="13" spans="5:18" x14ac:dyDescent="0.3">
      <c r="E13" t="s">
        <v>35</v>
      </c>
      <c r="G13" t="s">
        <v>25</v>
      </c>
      <c r="H13" s="3">
        <v>1.8</v>
      </c>
      <c r="I13" s="4">
        <v>43724</v>
      </c>
      <c r="J13" s="3">
        <v>2019</v>
      </c>
      <c r="K13" t="s">
        <v>26</v>
      </c>
      <c r="L13" s="5">
        <v>44177</v>
      </c>
      <c r="M13" s="5">
        <v>44541</v>
      </c>
      <c r="N13">
        <v>1</v>
      </c>
      <c r="O13">
        <v>0</v>
      </c>
    </row>
    <row r="14" spans="5:18" x14ac:dyDescent="0.3">
      <c r="E14" t="s">
        <v>36</v>
      </c>
      <c r="G14" t="s">
        <v>23</v>
      </c>
      <c r="H14" s="3">
        <v>1.3</v>
      </c>
      <c r="I14" s="4">
        <v>44037</v>
      </c>
      <c r="J14" s="3">
        <v>2016</v>
      </c>
      <c r="K14" t="s">
        <v>26</v>
      </c>
      <c r="L14" s="5">
        <v>43975</v>
      </c>
      <c r="M14" s="5">
        <v>44339</v>
      </c>
      <c r="N14">
        <v>2</v>
      </c>
      <c r="O14">
        <v>0</v>
      </c>
    </row>
    <row r="15" spans="5:18" x14ac:dyDescent="0.3">
      <c r="E15" t="s">
        <v>37</v>
      </c>
      <c r="G15" t="s">
        <v>30</v>
      </c>
      <c r="H15" s="3">
        <v>2</v>
      </c>
      <c r="I15" s="4">
        <v>43800</v>
      </c>
      <c r="J15" s="3">
        <v>2015</v>
      </c>
      <c r="K15" t="s">
        <v>16</v>
      </c>
      <c r="L15" s="5">
        <v>44177</v>
      </c>
      <c r="M15" s="5">
        <v>44541</v>
      </c>
      <c r="N15">
        <v>1</v>
      </c>
      <c r="O15">
        <v>0</v>
      </c>
    </row>
    <row r="16" spans="5:18" x14ac:dyDescent="0.3">
      <c r="E16" t="s">
        <v>38</v>
      </c>
      <c r="G16" t="s">
        <v>39</v>
      </c>
      <c r="H16" s="3">
        <v>1.8</v>
      </c>
      <c r="I16" s="4">
        <v>43753</v>
      </c>
      <c r="J16" s="3">
        <v>2017</v>
      </c>
      <c r="K16" t="s">
        <v>21</v>
      </c>
      <c r="L16" s="5">
        <v>43881</v>
      </c>
      <c r="M16" s="5">
        <v>44246</v>
      </c>
      <c r="N16">
        <v>0</v>
      </c>
      <c r="O16">
        <v>0</v>
      </c>
    </row>
    <row r="17" spans="2:15" x14ac:dyDescent="0.3">
      <c r="E17" t="s">
        <v>40</v>
      </c>
      <c r="G17" t="s">
        <v>30</v>
      </c>
      <c r="H17" s="3">
        <v>2</v>
      </c>
      <c r="I17" s="4">
        <v>43750</v>
      </c>
      <c r="J17" s="3">
        <v>2015</v>
      </c>
      <c r="K17" t="s">
        <v>26</v>
      </c>
      <c r="L17" s="5">
        <v>43949</v>
      </c>
      <c r="M17" s="5">
        <v>44313</v>
      </c>
      <c r="N17">
        <v>0</v>
      </c>
      <c r="O17">
        <v>0</v>
      </c>
    </row>
    <row r="18" spans="2:15" ht="15" thickBot="1" x14ac:dyDescent="0.35">
      <c r="E18" t="s">
        <v>41</v>
      </c>
      <c r="G18" t="s">
        <v>39</v>
      </c>
      <c r="H18" s="3">
        <v>1.8</v>
      </c>
      <c r="I18" s="4">
        <v>44080</v>
      </c>
      <c r="J18" s="3">
        <v>2015</v>
      </c>
      <c r="K18" t="s">
        <v>16</v>
      </c>
      <c r="L18" s="5">
        <v>43902</v>
      </c>
      <c r="M18" s="5">
        <v>44266</v>
      </c>
      <c r="N18">
        <v>0</v>
      </c>
      <c r="O18">
        <v>0</v>
      </c>
    </row>
    <row r="19" spans="2:15" ht="18" x14ac:dyDescent="0.3">
      <c r="B19" s="2" t="s">
        <v>349</v>
      </c>
      <c r="C19" s="2" t="s">
        <v>350</v>
      </c>
      <c r="E19" t="s">
        <v>42</v>
      </c>
      <c r="G19" t="s">
        <v>30</v>
      </c>
      <c r="H19" s="3">
        <v>2.2000000000000002</v>
      </c>
      <c r="I19" s="4">
        <v>43668</v>
      </c>
      <c r="J19" s="3">
        <v>2015</v>
      </c>
      <c r="K19" t="s">
        <v>21</v>
      </c>
      <c r="L19" s="5">
        <v>43945</v>
      </c>
      <c r="M19" s="5">
        <v>44309</v>
      </c>
      <c r="N19">
        <v>0</v>
      </c>
      <c r="O19">
        <v>0</v>
      </c>
    </row>
    <row r="20" spans="2:15" x14ac:dyDescent="0.3">
      <c r="B20" s="1" t="s">
        <v>16</v>
      </c>
      <c r="C20" s="1">
        <f>SUM(O2:O115)</f>
        <v>19</v>
      </c>
      <c r="E20" t="s">
        <v>43</v>
      </c>
      <c r="G20" t="s">
        <v>39</v>
      </c>
      <c r="H20" s="3">
        <v>1.8</v>
      </c>
      <c r="I20" s="4">
        <v>43666</v>
      </c>
      <c r="J20" s="3">
        <v>2016</v>
      </c>
      <c r="K20" t="s">
        <v>16</v>
      </c>
      <c r="L20" s="5">
        <v>44200</v>
      </c>
      <c r="M20" s="5">
        <v>44564</v>
      </c>
      <c r="N20">
        <v>0</v>
      </c>
      <c r="O20">
        <v>0</v>
      </c>
    </row>
    <row r="21" spans="2:15" x14ac:dyDescent="0.3">
      <c r="B21" s="1" t="s">
        <v>21</v>
      </c>
      <c r="C21" s="1">
        <f>SUM(N2:N115)</f>
        <v>46</v>
      </c>
      <c r="E21" t="s">
        <v>44</v>
      </c>
      <c r="G21" t="s">
        <v>45</v>
      </c>
      <c r="H21" s="3">
        <v>2</v>
      </c>
      <c r="I21" s="4">
        <v>44069</v>
      </c>
      <c r="J21" s="3">
        <v>2016</v>
      </c>
      <c r="K21" t="s">
        <v>26</v>
      </c>
      <c r="L21" s="5">
        <v>43892</v>
      </c>
      <c r="M21" s="5">
        <v>44256</v>
      </c>
      <c r="N21">
        <v>0</v>
      </c>
      <c r="O21">
        <v>0</v>
      </c>
    </row>
    <row r="22" spans="2:15" x14ac:dyDescent="0.3">
      <c r="E22" t="s">
        <v>46</v>
      </c>
      <c r="G22" t="s">
        <v>47</v>
      </c>
      <c r="H22" s="3">
        <v>1.3</v>
      </c>
      <c r="I22" s="4">
        <v>43895</v>
      </c>
      <c r="J22" s="3">
        <v>2018</v>
      </c>
      <c r="K22" t="s">
        <v>26</v>
      </c>
      <c r="L22" s="5">
        <v>43892</v>
      </c>
      <c r="M22" s="5">
        <v>44256</v>
      </c>
      <c r="N22">
        <v>0</v>
      </c>
      <c r="O22">
        <v>0</v>
      </c>
    </row>
    <row r="23" spans="2:15" x14ac:dyDescent="0.3">
      <c r="E23" t="s">
        <v>48</v>
      </c>
      <c r="G23" t="s">
        <v>49</v>
      </c>
      <c r="H23" s="3">
        <v>1.8</v>
      </c>
      <c r="I23" s="4">
        <v>43937</v>
      </c>
      <c r="J23" s="3">
        <v>2016</v>
      </c>
      <c r="K23" t="s">
        <v>16</v>
      </c>
      <c r="L23" s="5">
        <v>43902</v>
      </c>
      <c r="M23" s="5">
        <v>44266</v>
      </c>
      <c r="N23">
        <v>0</v>
      </c>
      <c r="O23">
        <v>0</v>
      </c>
    </row>
    <row r="24" spans="2:15" x14ac:dyDescent="0.3">
      <c r="E24" t="s">
        <v>50</v>
      </c>
      <c r="G24" t="s">
        <v>49</v>
      </c>
      <c r="H24" s="3">
        <v>1.8</v>
      </c>
      <c r="I24" s="4">
        <v>43626</v>
      </c>
      <c r="J24" s="3">
        <v>2018</v>
      </c>
      <c r="K24" t="s">
        <v>26</v>
      </c>
      <c r="L24" s="5">
        <v>43945</v>
      </c>
      <c r="M24" s="5">
        <v>44309</v>
      </c>
      <c r="N24">
        <v>0</v>
      </c>
      <c r="O24">
        <v>0</v>
      </c>
    </row>
    <row r="25" spans="2:15" x14ac:dyDescent="0.3">
      <c r="E25" t="s">
        <v>51</v>
      </c>
      <c r="G25" t="s">
        <v>47</v>
      </c>
      <c r="H25" s="3">
        <v>1.3</v>
      </c>
      <c r="I25" s="4">
        <v>43504</v>
      </c>
      <c r="J25" s="3">
        <v>2016</v>
      </c>
      <c r="K25" t="s">
        <v>21</v>
      </c>
      <c r="L25" s="5">
        <v>43902</v>
      </c>
      <c r="M25" s="5">
        <v>44266</v>
      </c>
      <c r="N25">
        <v>0</v>
      </c>
      <c r="O25">
        <v>0</v>
      </c>
    </row>
    <row r="26" spans="2:15" x14ac:dyDescent="0.3">
      <c r="E26" t="s">
        <v>52</v>
      </c>
      <c r="G26" t="s">
        <v>49</v>
      </c>
      <c r="H26" s="3">
        <v>1.8</v>
      </c>
      <c r="I26" s="4">
        <v>43848</v>
      </c>
      <c r="J26" s="3">
        <v>2020</v>
      </c>
      <c r="K26" t="s">
        <v>26</v>
      </c>
      <c r="L26" s="5">
        <v>43863</v>
      </c>
      <c r="M26" s="5">
        <v>44228</v>
      </c>
      <c r="N26">
        <v>1</v>
      </c>
      <c r="O26">
        <v>0</v>
      </c>
    </row>
    <row r="27" spans="2:15" x14ac:dyDescent="0.3">
      <c r="E27" t="s">
        <v>53</v>
      </c>
      <c r="G27" t="s">
        <v>47</v>
      </c>
      <c r="H27" s="3">
        <v>1.3</v>
      </c>
      <c r="I27" s="4">
        <v>43750</v>
      </c>
      <c r="J27" s="3">
        <v>2012</v>
      </c>
      <c r="K27" t="s">
        <v>16</v>
      </c>
      <c r="L27" s="5">
        <v>44171</v>
      </c>
      <c r="M27" s="5">
        <v>44535</v>
      </c>
      <c r="N27">
        <v>2</v>
      </c>
      <c r="O27">
        <v>0</v>
      </c>
    </row>
    <row r="28" spans="2:15" x14ac:dyDescent="0.3">
      <c r="E28" t="s">
        <v>54</v>
      </c>
      <c r="G28" t="s">
        <v>49</v>
      </c>
      <c r="H28" s="3">
        <v>1.8</v>
      </c>
      <c r="I28" s="4">
        <v>43200</v>
      </c>
      <c r="J28" s="3">
        <v>2018</v>
      </c>
      <c r="K28" t="s">
        <v>26</v>
      </c>
      <c r="L28" s="5">
        <v>43892</v>
      </c>
      <c r="M28" s="5">
        <v>44256</v>
      </c>
      <c r="N28">
        <v>1</v>
      </c>
      <c r="O28">
        <v>0</v>
      </c>
    </row>
    <row r="29" spans="2:15" x14ac:dyDescent="0.3">
      <c r="E29" t="s">
        <v>55</v>
      </c>
      <c r="G29" t="s">
        <v>49</v>
      </c>
      <c r="H29" s="3">
        <v>1.8</v>
      </c>
      <c r="I29" s="4">
        <v>43878</v>
      </c>
      <c r="J29" s="3">
        <v>2017</v>
      </c>
      <c r="K29" t="s">
        <v>21</v>
      </c>
      <c r="L29" s="5">
        <v>43892</v>
      </c>
      <c r="M29" s="5">
        <v>44256</v>
      </c>
      <c r="N29">
        <v>1</v>
      </c>
      <c r="O29">
        <v>0</v>
      </c>
    </row>
    <row r="30" spans="2:15" x14ac:dyDescent="0.3">
      <c r="E30" t="s">
        <v>56</v>
      </c>
      <c r="G30" t="s">
        <v>45</v>
      </c>
      <c r="H30" s="3">
        <v>2.2000000000000002</v>
      </c>
      <c r="I30" s="4">
        <v>43637</v>
      </c>
      <c r="J30" s="3">
        <v>2015</v>
      </c>
      <c r="K30" t="s">
        <v>26</v>
      </c>
      <c r="L30" s="5">
        <v>44171</v>
      </c>
      <c r="M30" s="5">
        <v>44535</v>
      </c>
      <c r="N30">
        <v>0</v>
      </c>
      <c r="O30">
        <v>0</v>
      </c>
    </row>
    <row r="31" spans="2:15" x14ac:dyDescent="0.3">
      <c r="E31" t="s">
        <v>57</v>
      </c>
      <c r="G31" t="s">
        <v>15</v>
      </c>
      <c r="H31" s="3">
        <v>1.4</v>
      </c>
      <c r="I31" s="4">
        <v>43655</v>
      </c>
      <c r="J31" s="3">
        <v>2012</v>
      </c>
      <c r="K31" t="s">
        <v>16</v>
      </c>
      <c r="L31" s="5">
        <v>43963</v>
      </c>
      <c r="M31" s="5">
        <v>44327</v>
      </c>
      <c r="N31">
        <v>0</v>
      </c>
      <c r="O31">
        <v>1</v>
      </c>
    </row>
    <row r="32" spans="2:15" x14ac:dyDescent="0.3">
      <c r="E32" t="s">
        <v>58</v>
      </c>
      <c r="G32" t="s">
        <v>18</v>
      </c>
      <c r="H32" s="3">
        <v>1.1000000000000001</v>
      </c>
      <c r="I32" s="4">
        <v>43778</v>
      </c>
      <c r="J32" s="3">
        <v>2019</v>
      </c>
      <c r="K32" t="s">
        <v>16</v>
      </c>
      <c r="L32" s="5">
        <v>43944</v>
      </c>
      <c r="M32" s="5">
        <v>44308</v>
      </c>
      <c r="N32">
        <v>0</v>
      </c>
      <c r="O32">
        <v>0</v>
      </c>
    </row>
    <row r="33" spans="5:15" x14ac:dyDescent="0.3">
      <c r="E33" t="s">
        <v>59</v>
      </c>
      <c r="G33" t="s">
        <v>20</v>
      </c>
      <c r="H33" s="3">
        <v>1.4</v>
      </c>
      <c r="I33" s="4">
        <v>43885</v>
      </c>
      <c r="J33" s="3">
        <v>2016</v>
      </c>
      <c r="K33" t="s">
        <v>21</v>
      </c>
      <c r="L33" s="5">
        <v>43863</v>
      </c>
      <c r="M33" s="5">
        <v>44228</v>
      </c>
      <c r="N33">
        <v>2</v>
      </c>
      <c r="O33">
        <v>0</v>
      </c>
    </row>
    <row r="34" spans="5:15" x14ac:dyDescent="0.3">
      <c r="E34" t="s">
        <v>60</v>
      </c>
      <c r="G34" t="s">
        <v>23</v>
      </c>
      <c r="H34" s="3">
        <v>1.3</v>
      </c>
      <c r="I34" s="4">
        <v>43341</v>
      </c>
      <c r="J34" s="3">
        <v>2015</v>
      </c>
      <c r="K34" t="s">
        <v>16</v>
      </c>
      <c r="L34" s="5">
        <v>43902</v>
      </c>
      <c r="M34" s="5">
        <v>44266</v>
      </c>
      <c r="N34">
        <v>0</v>
      </c>
      <c r="O34">
        <v>0</v>
      </c>
    </row>
    <row r="35" spans="5:15" x14ac:dyDescent="0.3">
      <c r="E35" t="s">
        <v>61</v>
      </c>
      <c r="G35" t="s">
        <v>25</v>
      </c>
      <c r="H35" s="3">
        <v>1.8</v>
      </c>
      <c r="I35" s="4">
        <v>43379</v>
      </c>
      <c r="J35" s="3">
        <v>2015</v>
      </c>
      <c r="K35" t="s">
        <v>21</v>
      </c>
      <c r="L35" s="5">
        <v>43892</v>
      </c>
      <c r="M35" s="5">
        <v>44256</v>
      </c>
      <c r="N35">
        <v>0</v>
      </c>
      <c r="O35">
        <v>0</v>
      </c>
    </row>
    <row r="36" spans="5:15" x14ac:dyDescent="0.3">
      <c r="E36" t="s">
        <v>62</v>
      </c>
      <c r="G36" t="s">
        <v>28</v>
      </c>
      <c r="H36" s="3">
        <v>1.1000000000000001</v>
      </c>
      <c r="I36" s="4">
        <v>43804</v>
      </c>
      <c r="J36" s="3">
        <v>2015</v>
      </c>
      <c r="K36" t="s">
        <v>21</v>
      </c>
      <c r="L36" s="5">
        <v>43863</v>
      </c>
      <c r="M36" s="5">
        <v>44228</v>
      </c>
      <c r="N36">
        <v>0</v>
      </c>
      <c r="O36">
        <v>0</v>
      </c>
    </row>
    <row r="37" spans="5:15" x14ac:dyDescent="0.3">
      <c r="E37" t="s">
        <v>63</v>
      </c>
      <c r="G37" t="s">
        <v>30</v>
      </c>
      <c r="H37" s="3">
        <v>2</v>
      </c>
      <c r="I37" s="4">
        <v>43839</v>
      </c>
      <c r="J37" s="3">
        <v>2015</v>
      </c>
      <c r="K37" t="s">
        <v>26</v>
      </c>
      <c r="L37" s="5">
        <v>43892</v>
      </c>
      <c r="M37" s="5">
        <v>44256</v>
      </c>
      <c r="N37">
        <v>0</v>
      </c>
      <c r="O37">
        <v>0</v>
      </c>
    </row>
    <row r="38" spans="5:15" x14ac:dyDescent="0.3">
      <c r="E38" t="s">
        <v>64</v>
      </c>
      <c r="G38" t="s">
        <v>18</v>
      </c>
      <c r="H38" s="3">
        <v>1.1000000000000001</v>
      </c>
      <c r="I38" s="4">
        <v>43530</v>
      </c>
      <c r="J38" s="3">
        <v>2015</v>
      </c>
      <c r="K38" t="s">
        <v>21</v>
      </c>
      <c r="L38" s="5">
        <v>44177</v>
      </c>
      <c r="M38" s="5">
        <v>44541</v>
      </c>
      <c r="N38">
        <v>0</v>
      </c>
      <c r="O38">
        <v>0</v>
      </c>
    </row>
    <row r="39" spans="5:15" x14ac:dyDescent="0.3">
      <c r="E39" t="s">
        <v>65</v>
      </c>
      <c r="G39" t="s">
        <v>28</v>
      </c>
      <c r="H39" s="3">
        <v>1.1000000000000001</v>
      </c>
      <c r="I39" s="4">
        <v>43260</v>
      </c>
      <c r="J39" s="3">
        <v>2016</v>
      </c>
      <c r="K39" t="s">
        <v>21</v>
      </c>
      <c r="L39" s="5">
        <v>44197</v>
      </c>
      <c r="M39" s="5">
        <v>44561</v>
      </c>
      <c r="N39">
        <v>0</v>
      </c>
      <c r="O39">
        <v>0</v>
      </c>
    </row>
    <row r="40" spans="5:15" x14ac:dyDescent="0.3">
      <c r="E40" t="s">
        <v>66</v>
      </c>
      <c r="G40" t="s">
        <v>23</v>
      </c>
      <c r="H40" s="3">
        <v>1.3</v>
      </c>
      <c r="I40" s="4">
        <v>43239</v>
      </c>
      <c r="J40" s="3">
        <v>2016</v>
      </c>
      <c r="K40" t="s">
        <v>16</v>
      </c>
      <c r="L40" s="5">
        <v>43902</v>
      </c>
      <c r="M40" s="5">
        <v>44266</v>
      </c>
      <c r="N40">
        <v>1</v>
      </c>
      <c r="O40">
        <v>0</v>
      </c>
    </row>
    <row r="41" spans="5:15" x14ac:dyDescent="0.3">
      <c r="E41" t="s">
        <v>67</v>
      </c>
      <c r="G41" t="s">
        <v>30</v>
      </c>
      <c r="H41" s="3">
        <v>2</v>
      </c>
      <c r="I41" s="4">
        <v>43229</v>
      </c>
      <c r="J41" s="3">
        <v>2018</v>
      </c>
      <c r="K41" t="s">
        <v>26</v>
      </c>
      <c r="L41" s="5">
        <v>44171</v>
      </c>
      <c r="M41" s="5">
        <v>44535</v>
      </c>
      <c r="N41">
        <v>2</v>
      </c>
      <c r="O41">
        <v>0</v>
      </c>
    </row>
    <row r="42" spans="5:15" x14ac:dyDescent="0.3">
      <c r="E42" t="s">
        <v>68</v>
      </c>
      <c r="G42" t="s">
        <v>25</v>
      </c>
      <c r="H42" s="3">
        <v>1.8</v>
      </c>
      <c r="I42" s="4">
        <v>43357</v>
      </c>
      <c r="J42" s="3">
        <v>2016</v>
      </c>
      <c r="K42" t="s">
        <v>26</v>
      </c>
      <c r="L42" s="5">
        <v>43904</v>
      </c>
      <c r="M42" s="5">
        <v>44268</v>
      </c>
      <c r="N42">
        <v>1</v>
      </c>
      <c r="O42">
        <v>0</v>
      </c>
    </row>
    <row r="43" spans="5:15" x14ac:dyDescent="0.3">
      <c r="E43" t="s">
        <v>69</v>
      </c>
      <c r="G43" t="s">
        <v>23</v>
      </c>
      <c r="H43" s="3">
        <v>1.3</v>
      </c>
      <c r="I43" s="4">
        <v>43834</v>
      </c>
      <c r="J43" s="3">
        <v>2018</v>
      </c>
      <c r="K43" t="s">
        <v>21</v>
      </c>
      <c r="L43" s="5">
        <v>44177</v>
      </c>
      <c r="M43" s="5">
        <v>44541</v>
      </c>
      <c r="N43">
        <v>0</v>
      </c>
      <c r="O43">
        <v>0</v>
      </c>
    </row>
    <row r="44" spans="5:15" x14ac:dyDescent="0.3">
      <c r="E44" t="s">
        <v>70</v>
      </c>
      <c r="G44" t="s">
        <v>30</v>
      </c>
      <c r="H44" s="3">
        <v>2</v>
      </c>
      <c r="I44" s="4">
        <v>43972</v>
      </c>
      <c r="J44" s="3">
        <v>2016</v>
      </c>
      <c r="K44" t="s">
        <v>26</v>
      </c>
      <c r="L44" s="5">
        <v>43945</v>
      </c>
      <c r="M44" s="5">
        <v>44309</v>
      </c>
      <c r="N44">
        <v>0</v>
      </c>
      <c r="O44">
        <v>0</v>
      </c>
    </row>
    <row r="45" spans="5:15" x14ac:dyDescent="0.3">
      <c r="E45" t="s">
        <v>71</v>
      </c>
      <c r="G45" t="s">
        <v>39</v>
      </c>
      <c r="H45" s="3">
        <v>1.8</v>
      </c>
      <c r="I45" s="4">
        <v>44116</v>
      </c>
      <c r="J45" s="3">
        <v>2020</v>
      </c>
      <c r="K45" t="s">
        <v>16</v>
      </c>
      <c r="L45" s="5">
        <v>43881</v>
      </c>
      <c r="M45" s="5">
        <v>44246</v>
      </c>
      <c r="N45">
        <v>0</v>
      </c>
      <c r="O45">
        <v>0</v>
      </c>
    </row>
    <row r="46" spans="5:15" x14ac:dyDescent="0.3">
      <c r="E46" t="s">
        <v>72</v>
      </c>
      <c r="G46" t="s">
        <v>30</v>
      </c>
      <c r="H46" s="3">
        <v>2</v>
      </c>
      <c r="I46" s="4">
        <v>43826</v>
      </c>
      <c r="J46" s="3">
        <v>2012</v>
      </c>
      <c r="K46" t="s">
        <v>26</v>
      </c>
      <c r="L46" s="5">
        <v>43963</v>
      </c>
      <c r="M46" s="5">
        <v>44327</v>
      </c>
      <c r="N46">
        <v>0</v>
      </c>
      <c r="O46">
        <v>0</v>
      </c>
    </row>
    <row r="47" spans="5:15" x14ac:dyDescent="0.3">
      <c r="E47" t="s">
        <v>73</v>
      </c>
      <c r="G47" t="s">
        <v>39</v>
      </c>
      <c r="H47" s="3">
        <v>1.8</v>
      </c>
      <c r="I47" s="4">
        <v>43595</v>
      </c>
      <c r="J47" s="3">
        <v>2018</v>
      </c>
      <c r="K47" t="s">
        <v>16</v>
      </c>
      <c r="L47" s="5">
        <v>43881</v>
      </c>
      <c r="M47" s="5">
        <v>44246</v>
      </c>
      <c r="N47">
        <v>0</v>
      </c>
      <c r="O47">
        <v>0</v>
      </c>
    </row>
    <row r="48" spans="5:15" x14ac:dyDescent="0.3">
      <c r="E48" t="s">
        <v>74</v>
      </c>
      <c r="G48" t="s">
        <v>30</v>
      </c>
      <c r="H48" s="3">
        <v>2.2000000000000002</v>
      </c>
      <c r="I48" s="4">
        <v>43240</v>
      </c>
      <c r="J48" s="3">
        <v>2017</v>
      </c>
      <c r="K48" t="s">
        <v>26</v>
      </c>
      <c r="L48" s="5">
        <v>43892</v>
      </c>
      <c r="M48" s="5">
        <v>44256</v>
      </c>
      <c r="N48">
        <v>0</v>
      </c>
      <c r="O48">
        <v>0</v>
      </c>
    </row>
    <row r="49" spans="5:15" x14ac:dyDescent="0.3">
      <c r="E49" t="s">
        <v>75</v>
      </c>
      <c r="G49" t="s">
        <v>39</v>
      </c>
      <c r="H49" s="3">
        <v>1.8</v>
      </c>
      <c r="I49" s="4">
        <v>43342</v>
      </c>
      <c r="J49" s="3">
        <v>2015</v>
      </c>
      <c r="K49" t="s">
        <v>16</v>
      </c>
      <c r="L49" s="5">
        <v>43881</v>
      </c>
      <c r="M49" s="5">
        <v>44246</v>
      </c>
      <c r="N49">
        <v>0</v>
      </c>
      <c r="O49">
        <v>1</v>
      </c>
    </row>
    <row r="50" spans="5:15" x14ac:dyDescent="0.3">
      <c r="E50" t="s">
        <v>76</v>
      </c>
      <c r="G50" t="s">
        <v>45</v>
      </c>
      <c r="H50" s="3">
        <v>2</v>
      </c>
      <c r="I50" s="4">
        <v>43857</v>
      </c>
      <c r="J50" s="3">
        <v>2012</v>
      </c>
      <c r="K50" t="s">
        <v>26</v>
      </c>
      <c r="L50" s="5">
        <v>43902</v>
      </c>
      <c r="M50" s="5">
        <v>44266</v>
      </c>
      <c r="N50">
        <v>0</v>
      </c>
      <c r="O50">
        <v>0</v>
      </c>
    </row>
    <row r="51" spans="5:15" x14ac:dyDescent="0.3">
      <c r="E51" t="s">
        <v>77</v>
      </c>
      <c r="G51" t="s">
        <v>47</v>
      </c>
      <c r="H51" s="3">
        <v>1.3</v>
      </c>
      <c r="I51" s="4">
        <v>43739</v>
      </c>
      <c r="J51" s="3">
        <v>2019</v>
      </c>
      <c r="K51" t="s">
        <v>16</v>
      </c>
      <c r="L51" s="5">
        <v>43892</v>
      </c>
      <c r="M51" s="5">
        <v>44256</v>
      </c>
      <c r="N51">
        <v>0</v>
      </c>
      <c r="O51">
        <v>0</v>
      </c>
    </row>
    <row r="52" spans="5:15" x14ac:dyDescent="0.3">
      <c r="E52" t="s">
        <v>78</v>
      </c>
      <c r="G52" t="s">
        <v>49</v>
      </c>
      <c r="H52" s="3">
        <v>1.8</v>
      </c>
      <c r="I52" s="4">
        <v>43959</v>
      </c>
      <c r="J52" s="3">
        <v>2016</v>
      </c>
      <c r="K52" t="s">
        <v>21</v>
      </c>
      <c r="L52" s="5">
        <v>43892</v>
      </c>
      <c r="M52" s="5">
        <v>44256</v>
      </c>
      <c r="N52">
        <v>0</v>
      </c>
      <c r="O52">
        <v>0</v>
      </c>
    </row>
    <row r="53" spans="5:15" x14ac:dyDescent="0.3">
      <c r="E53" t="s">
        <v>79</v>
      </c>
      <c r="G53" t="s">
        <v>49</v>
      </c>
      <c r="H53" s="3">
        <v>1.8</v>
      </c>
      <c r="I53" s="4">
        <v>43282</v>
      </c>
      <c r="J53" s="3">
        <v>2015</v>
      </c>
      <c r="K53" t="s">
        <v>16</v>
      </c>
      <c r="L53" s="5">
        <v>44198</v>
      </c>
      <c r="M53" s="5">
        <v>44562</v>
      </c>
      <c r="N53">
        <v>1</v>
      </c>
      <c r="O53">
        <v>0</v>
      </c>
    </row>
    <row r="54" spans="5:15" x14ac:dyDescent="0.3">
      <c r="E54" t="s">
        <v>80</v>
      </c>
      <c r="G54" t="s">
        <v>47</v>
      </c>
      <c r="H54" s="3">
        <v>1.3</v>
      </c>
      <c r="I54" s="4">
        <v>43417</v>
      </c>
      <c r="J54" s="3">
        <v>2015</v>
      </c>
      <c r="K54" t="s">
        <v>21</v>
      </c>
      <c r="L54" s="5">
        <v>43863</v>
      </c>
      <c r="M54" s="5">
        <v>44228</v>
      </c>
      <c r="N54">
        <v>2</v>
      </c>
      <c r="O54">
        <v>0</v>
      </c>
    </row>
    <row r="55" spans="5:15" x14ac:dyDescent="0.3">
      <c r="E55" t="s">
        <v>81</v>
      </c>
      <c r="G55" t="s">
        <v>49</v>
      </c>
      <c r="H55" s="3">
        <v>1.8</v>
      </c>
      <c r="I55" s="4">
        <v>43337</v>
      </c>
      <c r="J55" s="3">
        <v>2015</v>
      </c>
      <c r="K55" t="s">
        <v>21</v>
      </c>
      <c r="L55" s="5">
        <v>44197</v>
      </c>
      <c r="M55" s="5">
        <v>44561</v>
      </c>
      <c r="N55">
        <v>1</v>
      </c>
      <c r="O55">
        <v>0</v>
      </c>
    </row>
    <row r="56" spans="5:15" x14ac:dyDescent="0.3">
      <c r="E56" t="s">
        <v>82</v>
      </c>
      <c r="G56" t="s">
        <v>47</v>
      </c>
      <c r="H56" s="3">
        <v>1.3</v>
      </c>
      <c r="I56" s="4">
        <v>43628</v>
      </c>
      <c r="J56" s="3">
        <v>2015</v>
      </c>
      <c r="K56" t="s">
        <v>16</v>
      </c>
      <c r="L56" s="5">
        <v>44177</v>
      </c>
      <c r="M56" s="5">
        <v>44541</v>
      </c>
      <c r="N56">
        <v>1</v>
      </c>
      <c r="O56">
        <v>0</v>
      </c>
    </row>
    <row r="57" spans="5:15" x14ac:dyDescent="0.3">
      <c r="E57" t="s">
        <v>83</v>
      </c>
      <c r="G57" t="s">
        <v>49</v>
      </c>
      <c r="H57" s="3">
        <v>1.8</v>
      </c>
      <c r="I57" s="4">
        <v>43795</v>
      </c>
      <c r="J57" s="3">
        <v>2015</v>
      </c>
      <c r="K57" t="s">
        <v>21</v>
      </c>
      <c r="L57" s="5">
        <v>43892</v>
      </c>
      <c r="M57" s="5">
        <v>44256</v>
      </c>
      <c r="N57">
        <v>0</v>
      </c>
      <c r="O57">
        <v>0</v>
      </c>
    </row>
    <row r="58" spans="5:15" x14ac:dyDescent="0.3">
      <c r="E58" t="s">
        <v>84</v>
      </c>
      <c r="G58" t="s">
        <v>49</v>
      </c>
      <c r="H58" s="3">
        <v>1.8</v>
      </c>
      <c r="I58" s="4">
        <v>43446</v>
      </c>
      <c r="J58" s="3">
        <v>2016</v>
      </c>
      <c r="K58" t="s">
        <v>21</v>
      </c>
      <c r="L58" s="5">
        <v>43933</v>
      </c>
      <c r="M58" s="5">
        <v>44297</v>
      </c>
      <c r="N58">
        <v>0</v>
      </c>
      <c r="O58">
        <v>0</v>
      </c>
    </row>
    <row r="59" spans="5:15" x14ac:dyDescent="0.3">
      <c r="E59" t="s">
        <v>85</v>
      </c>
      <c r="G59" t="s">
        <v>45</v>
      </c>
      <c r="H59" s="3">
        <v>2.2000000000000002</v>
      </c>
      <c r="I59" s="4">
        <v>43515</v>
      </c>
      <c r="J59" s="3">
        <v>2016</v>
      </c>
      <c r="K59" t="s">
        <v>16</v>
      </c>
      <c r="L59" s="5">
        <v>43963</v>
      </c>
      <c r="M59" s="5">
        <v>44327</v>
      </c>
      <c r="N59">
        <v>0</v>
      </c>
      <c r="O59">
        <v>0</v>
      </c>
    </row>
    <row r="60" spans="5:15" x14ac:dyDescent="0.3">
      <c r="E60" t="s">
        <v>86</v>
      </c>
      <c r="G60" t="s">
        <v>15</v>
      </c>
      <c r="H60" s="3">
        <v>1.4</v>
      </c>
      <c r="I60" s="4">
        <v>43831</v>
      </c>
      <c r="J60" s="3">
        <v>2018</v>
      </c>
      <c r="K60" t="s">
        <v>16</v>
      </c>
      <c r="L60" s="5">
        <v>43902</v>
      </c>
      <c r="M60" s="5">
        <v>44266</v>
      </c>
      <c r="N60">
        <v>2</v>
      </c>
      <c r="O60">
        <v>0</v>
      </c>
    </row>
    <row r="61" spans="5:15" x14ac:dyDescent="0.3">
      <c r="E61" t="s">
        <v>87</v>
      </c>
      <c r="G61" t="s">
        <v>18</v>
      </c>
      <c r="H61" s="3">
        <v>1.1000000000000001</v>
      </c>
      <c r="I61" s="4">
        <v>44011</v>
      </c>
      <c r="J61" s="3">
        <v>2016</v>
      </c>
      <c r="K61" t="s">
        <v>26</v>
      </c>
      <c r="L61" s="5">
        <v>43902</v>
      </c>
      <c r="M61" s="5">
        <v>44266</v>
      </c>
      <c r="N61">
        <v>0</v>
      </c>
      <c r="O61">
        <v>0</v>
      </c>
    </row>
    <row r="62" spans="5:15" x14ac:dyDescent="0.3">
      <c r="E62" t="s">
        <v>88</v>
      </c>
      <c r="G62" t="s">
        <v>20</v>
      </c>
      <c r="H62" s="3">
        <v>1.4</v>
      </c>
      <c r="I62" s="4">
        <v>43412</v>
      </c>
      <c r="J62" s="3">
        <v>2015</v>
      </c>
      <c r="K62" t="s">
        <v>21</v>
      </c>
      <c r="L62" s="5">
        <v>43902</v>
      </c>
      <c r="M62" s="5">
        <v>44266</v>
      </c>
      <c r="N62">
        <v>0</v>
      </c>
      <c r="O62">
        <v>0</v>
      </c>
    </row>
    <row r="63" spans="5:15" x14ac:dyDescent="0.3">
      <c r="E63" t="s">
        <v>89</v>
      </c>
      <c r="G63" t="s">
        <v>23</v>
      </c>
      <c r="H63" s="3">
        <v>1.3</v>
      </c>
      <c r="I63" s="4">
        <v>43244</v>
      </c>
      <c r="J63" s="3">
        <v>2016</v>
      </c>
      <c r="K63" t="s">
        <v>21</v>
      </c>
      <c r="L63" s="5">
        <v>43863</v>
      </c>
      <c r="M63" s="5">
        <v>44228</v>
      </c>
      <c r="N63">
        <v>0</v>
      </c>
      <c r="O63">
        <v>0</v>
      </c>
    </row>
    <row r="64" spans="5:15" x14ac:dyDescent="0.3">
      <c r="E64" t="s">
        <v>90</v>
      </c>
      <c r="G64" t="s">
        <v>25</v>
      </c>
      <c r="H64" s="3">
        <v>1.8</v>
      </c>
      <c r="I64" s="4">
        <v>43326</v>
      </c>
      <c r="J64" s="3">
        <v>2016</v>
      </c>
      <c r="K64" t="s">
        <v>21</v>
      </c>
      <c r="L64" s="5">
        <v>43863</v>
      </c>
      <c r="M64" s="5">
        <v>44228</v>
      </c>
      <c r="N64">
        <v>0</v>
      </c>
      <c r="O64">
        <v>0</v>
      </c>
    </row>
    <row r="65" spans="5:15" x14ac:dyDescent="0.3">
      <c r="E65" t="s">
        <v>91</v>
      </c>
      <c r="G65" t="s">
        <v>28</v>
      </c>
      <c r="H65" s="3">
        <v>1.1000000000000001</v>
      </c>
      <c r="I65" s="4">
        <v>44087</v>
      </c>
      <c r="J65" s="3">
        <v>2012</v>
      </c>
      <c r="K65" t="s">
        <v>16</v>
      </c>
      <c r="L65" s="5">
        <v>43907</v>
      </c>
      <c r="M65" s="5">
        <v>44271</v>
      </c>
      <c r="N65">
        <v>0</v>
      </c>
      <c r="O65">
        <v>0</v>
      </c>
    </row>
    <row r="66" spans="5:15" x14ac:dyDescent="0.3">
      <c r="E66" t="s">
        <v>92</v>
      </c>
      <c r="G66" t="s">
        <v>30</v>
      </c>
      <c r="H66" s="3">
        <v>2</v>
      </c>
      <c r="I66" s="4">
        <v>43616</v>
      </c>
      <c r="J66" s="3">
        <v>2018</v>
      </c>
      <c r="K66" t="s">
        <v>26</v>
      </c>
      <c r="L66" s="5">
        <v>43881</v>
      </c>
      <c r="M66" s="5">
        <v>44246</v>
      </c>
      <c r="N66">
        <v>0</v>
      </c>
      <c r="O66">
        <v>0</v>
      </c>
    </row>
    <row r="67" spans="5:15" x14ac:dyDescent="0.3">
      <c r="E67" t="s">
        <v>93</v>
      </c>
      <c r="G67" t="s">
        <v>18</v>
      </c>
      <c r="H67" s="3">
        <v>1.1000000000000001</v>
      </c>
      <c r="I67" s="4">
        <v>43400</v>
      </c>
      <c r="J67" s="3">
        <v>2017</v>
      </c>
      <c r="K67" t="s">
        <v>21</v>
      </c>
      <c r="L67" s="5">
        <v>43892</v>
      </c>
      <c r="M67" s="5">
        <v>44256</v>
      </c>
      <c r="N67">
        <v>1</v>
      </c>
      <c r="O67">
        <v>0</v>
      </c>
    </row>
    <row r="68" spans="5:15" x14ac:dyDescent="0.3">
      <c r="E68" t="s">
        <v>94</v>
      </c>
      <c r="G68" t="s">
        <v>28</v>
      </c>
      <c r="H68" s="3">
        <v>1.1000000000000001</v>
      </c>
      <c r="I68" s="4">
        <v>43420</v>
      </c>
      <c r="J68" s="3">
        <v>2015</v>
      </c>
      <c r="K68" t="s">
        <v>21</v>
      </c>
      <c r="L68" s="5">
        <v>43902</v>
      </c>
      <c r="M68" s="5">
        <v>44266</v>
      </c>
      <c r="N68">
        <v>2</v>
      </c>
      <c r="O68">
        <v>0</v>
      </c>
    </row>
    <row r="69" spans="5:15" x14ac:dyDescent="0.3">
      <c r="E69" t="s">
        <v>95</v>
      </c>
      <c r="G69" t="s">
        <v>23</v>
      </c>
      <c r="H69" s="3">
        <v>1.3</v>
      </c>
      <c r="I69" s="4">
        <v>43193</v>
      </c>
      <c r="J69" s="3">
        <v>2012</v>
      </c>
      <c r="K69" t="s">
        <v>16</v>
      </c>
      <c r="L69" s="5">
        <v>43863</v>
      </c>
      <c r="M69" s="5">
        <v>44228</v>
      </c>
      <c r="N69">
        <v>1</v>
      </c>
      <c r="O69">
        <v>0</v>
      </c>
    </row>
    <row r="70" spans="5:15" x14ac:dyDescent="0.3">
      <c r="E70" t="s">
        <v>96</v>
      </c>
      <c r="G70" t="s">
        <v>30</v>
      </c>
      <c r="H70" s="3">
        <v>2</v>
      </c>
      <c r="I70" s="4">
        <v>43311</v>
      </c>
      <c r="J70" s="3">
        <v>2017</v>
      </c>
      <c r="K70" t="s">
        <v>26</v>
      </c>
      <c r="L70" s="5">
        <v>43935</v>
      </c>
      <c r="M70" s="5">
        <v>44299</v>
      </c>
      <c r="N70">
        <v>0</v>
      </c>
      <c r="O70">
        <v>0</v>
      </c>
    </row>
    <row r="71" spans="5:15" x14ac:dyDescent="0.3">
      <c r="E71" t="s">
        <v>97</v>
      </c>
      <c r="G71" t="s">
        <v>25</v>
      </c>
      <c r="H71" s="3">
        <v>1.8</v>
      </c>
      <c r="I71" s="4">
        <v>43674</v>
      </c>
      <c r="J71" s="3">
        <v>2016</v>
      </c>
      <c r="K71" t="s">
        <v>21</v>
      </c>
      <c r="L71" s="5">
        <v>43902</v>
      </c>
      <c r="M71" s="5">
        <v>44266</v>
      </c>
      <c r="N71">
        <v>0</v>
      </c>
      <c r="O71">
        <v>0</v>
      </c>
    </row>
    <row r="72" spans="5:15" x14ac:dyDescent="0.3">
      <c r="E72" t="s">
        <v>98</v>
      </c>
      <c r="G72" t="s">
        <v>23</v>
      </c>
      <c r="H72" s="3">
        <v>1.3</v>
      </c>
      <c r="I72" s="4">
        <v>43456</v>
      </c>
      <c r="J72" s="3">
        <v>2015</v>
      </c>
      <c r="K72" t="s">
        <v>26</v>
      </c>
      <c r="L72" s="5">
        <v>43944</v>
      </c>
      <c r="M72" s="5">
        <v>44308</v>
      </c>
      <c r="N72">
        <v>0</v>
      </c>
      <c r="O72">
        <v>2</v>
      </c>
    </row>
    <row r="73" spans="5:15" x14ac:dyDescent="0.3">
      <c r="E73" t="s">
        <v>99</v>
      </c>
      <c r="G73" t="s">
        <v>30</v>
      </c>
      <c r="H73" s="3">
        <v>2</v>
      </c>
      <c r="I73" s="4">
        <v>43962</v>
      </c>
      <c r="J73" s="3">
        <v>2015</v>
      </c>
      <c r="K73" t="s">
        <v>16</v>
      </c>
      <c r="L73" s="5">
        <v>43866</v>
      </c>
      <c r="M73" s="5">
        <v>44231</v>
      </c>
      <c r="N73">
        <v>0</v>
      </c>
      <c r="O73">
        <v>0</v>
      </c>
    </row>
    <row r="74" spans="5:15" x14ac:dyDescent="0.3">
      <c r="E74" t="s">
        <v>100</v>
      </c>
      <c r="G74" t="s">
        <v>39</v>
      </c>
      <c r="H74" s="3">
        <v>1.8</v>
      </c>
      <c r="I74" s="4">
        <v>43467</v>
      </c>
      <c r="J74" s="3">
        <v>2015</v>
      </c>
      <c r="K74" t="s">
        <v>21</v>
      </c>
      <c r="L74" s="5">
        <v>44177</v>
      </c>
      <c r="M74" s="5">
        <v>44541</v>
      </c>
      <c r="N74">
        <v>0</v>
      </c>
      <c r="O74">
        <v>0</v>
      </c>
    </row>
    <row r="75" spans="5:15" x14ac:dyDescent="0.3">
      <c r="E75" t="s">
        <v>101</v>
      </c>
      <c r="G75" t="s">
        <v>30</v>
      </c>
      <c r="H75" s="3">
        <v>2</v>
      </c>
      <c r="I75" s="4">
        <v>43679</v>
      </c>
      <c r="J75" s="3">
        <v>2015</v>
      </c>
      <c r="K75" t="s">
        <v>26</v>
      </c>
      <c r="L75" s="5">
        <v>43922</v>
      </c>
      <c r="M75" s="5">
        <v>44286</v>
      </c>
      <c r="N75">
        <v>0</v>
      </c>
      <c r="O75">
        <v>0</v>
      </c>
    </row>
    <row r="76" spans="5:15" x14ac:dyDescent="0.3">
      <c r="E76" t="s">
        <v>102</v>
      </c>
      <c r="G76" t="s">
        <v>39</v>
      </c>
      <c r="H76" s="3">
        <v>1.8</v>
      </c>
      <c r="I76" s="4">
        <v>43387</v>
      </c>
      <c r="J76" s="3">
        <v>2015</v>
      </c>
      <c r="K76" t="s">
        <v>16</v>
      </c>
      <c r="L76" s="5">
        <v>44177</v>
      </c>
      <c r="M76" s="5">
        <v>44541</v>
      </c>
      <c r="N76">
        <v>0</v>
      </c>
      <c r="O76">
        <v>0</v>
      </c>
    </row>
    <row r="77" spans="5:15" x14ac:dyDescent="0.3">
      <c r="E77" t="s">
        <v>103</v>
      </c>
      <c r="G77" t="s">
        <v>30</v>
      </c>
      <c r="H77" s="3">
        <v>2.2000000000000002</v>
      </c>
      <c r="I77" s="4">
        <v>43608</v>
      </c>
      <c r="J77" s="3">
        <v>2016</v>
      </c>
      <c r="K77" t="s">
        <v>26</v>
      </c>
      <c r="L77" s="5">
        <v>44177</v>
      </c>
      <c r="M77" s="5">
        <v>44541</v>
      </c>
      <c r="N77">
        <v>0</v>
      </c>
      <c r="O77">
        <v>0</v>
      </c>
    </row>
    <row r="78" spans="5:15" x14ac:dyDescent="0.3">
      <c r="E78" t="s">
        <v>104</v>
      </c>
      <c r="G78" t="s">
        <v>39</v>
      </c>
      <c r="H78" s="3">
        <v>1.8</v>
      </c>
      <c r="I78" s="4">
        <v>44053</v>
      </c>
      <c r="J78" s="3">
        <v>2016</v>
      </c>
      <c r="K78" t="s">
        <v>26</v>
      </c>
      <c r="L78" s="5">
        <v>43892</v>
      </c>
      <c r="M78" s="5">
        <v>44256</v>
      </c>
      <c r="N78">
        <v>0</v>
      </c>
      <c r="O78">
        <v>0</v>
      </c>
    </row>
    <row r="79" spans="5:15" x14ac:dyDescent="0.3">
      <c r="E79" t="s">
        <v>105</v>
      </c>
      <c r="G79" t="s">
        <v>45</v>
      </c>
      <c r="H79" s="3">
        <v>2</v>
      </c>
      <c r="I79" s="4">
        <v>43808</v>
      </c>
      <c r="J79" s="3">
        <v>2018</v>
      </c>
      <c r="K79" t="s">
        <v>16</v>
      </c>
      <c r="L79" s="5">
        <v>43892</v>
      </c>
      <c r="M79" s="5">
        <v>44256</v>
      </c>
      <c r="N79">
        <v>0</v>
      </c>
      <c r="O79">
        <v>0</v>
      </c>
    </row>
    <row r="80" spans="5:15" x14ac:dyDescent="0.3">
      <c r="E80" t="s">
        <v>106</v>
      </c>
      <c r="G80" t="s">
        <v>47</v>
      </c>
      <c r="H80" s="3">
        <v>1.3</v>
      </c>
      <c r="I80" s="4">
        <v>43392</v>
      </c>
      <c r="J80" s="3">
        <v>2016</v>
      </c>
      <c r="K80" t="s">
        <v>21</v>
      </c>
      <c r="L80" s="5">
        <v>43912</v>
      </c>
      <c r="M80" s="5">
        <v>44276</v>
      </c>
      <c r="N80">
        <v>1</v>
      </c>
      <c r="O80">
        <v>0</v>
      </c>
    </row>
    <row r="81" spans="5:15" x14ac:dyDescent="0.3">
      <c r="E81" t="s">
        <v>107</v>
      </c>
      <c r="G81" t="s">
        <v>49</v>
      </c>
      <c r="H81" s="3">
        <v>1.8</v>
      </c>
      <c r="I81" s="4">
        <v>43232</v>
      </c>
      <c r="J81" s="3">
        <v>2018</v>
      </c>
      <c r="K81" t="s">
        <v>26</v>
      </c>
      <c r="L81" s="5">
        <v>43923</v>
      </c>
      <c r="M81" s="5">
        <v>44287</v>
      </c>
      <c r="N81">
        <v>2</v>
      </c>
      <c r="O81">
        <v>0</v>
      </c>
    </row>
    <row r="82" spans="5:15" x14ac:dyDescent="0.3">
      <c r="E82" t="s">
        <v>108</v>
      </c>
      <c r="G82" t="s">
        <v>49</v>
      </c>
      <c r="H82" s="3">
        <v>1.8</v>
      </c>
      <c r="I82" s="4">
        <v>43870</v>
      </c>
      <c r="J82" s="3">
        <v>2016</v>
      </c>
      <c r="K82" t="s">
        <v>16</v>
      </c>
      <c r="L82" s="5">
        <v>44200</v>
      </c>
      <c r="M82" s="5">
        <v>44564</v>
      </c>
      <c r="N82">
        <v>1</v>
      </c>
      <c r="O82">
        <v>0</v>
      </c>
    </row>
    <row r="83" spans="5:15" x14ac:dyDescent="0.3">
      <c r="E83" t="s">
        <v>109</v>
      </c>
      <c r="G83" t="s">
        <v>47</v>
      </c>
      <c r="H83" s="3">
        <v>1.3</v>
      </c>
      <c r="I83" s="4">
        <v>43448</v>
      </c>
      <c r="J83" s="3">
        <v>2017</v>
      </c>
      <c r="K83" t="s">
        <v>21</v>
      </c>
      <c r="L83" s="5">
        <v>43863</v>
      </c>
      <c r="M83" s="5">
        <v>44228</v>
      </c>
      <c r="N83">
        <v>1</v>
      </c>
      <c r="O83">
        <v>0</v>
      </c>
    </row>
    <row r="84" spans="5:15" x14ac:dyDescent="0.3">
      <c r="E84" t="s">
        <v>110</v>
      </c>
      <c r="G84" t="s">
        <v>49</v>
      </c>
      <c r="H84" s="3">
        <v>1.8</v>
      </c>
      <c r="I84" s="4">
        <v>43609</v>
      </c>
      <c r="J84" s="3">
        <v>2012</v>
      </c>
      <c r="K84" t="s">
        <v>21</v>
      </c>
      <c r="L84" s="5">
        <v>43914</v>
      </c>
      <c r="M84" s="5">
        <v>44278</v>
      </c>
      <c r="N84">
        <v>0</v>
      </c>
      <c r="O84">
        <v>0</v>
      </c>
    </row>
    <row r="85" spans="5:15" x14ac:dyDescent="0.3">
      <c r="E85" t="s">
        <v>111</v>
      </c>
      <c r="G85" t="s">
        <v>47</v>
      </c>
      <c r="H85" s="3">
        <v>1.3</v>
      </c>
      <c r="I85" s="4">
        <v>43422</v>
      </c>
      <c r="J85" s="3">
        <v>2018</v>
      </c>
      <c r="K85" t="s">
        <v>16</v>
      </c>
      <c r="L85" s="5">
        <v>43892</v>
      </c>
      <c r="M85" s="5">
        <v>44256</v>
      </c>
      <c r="N85">
        <v>0</v>
      </c>
      <c r="O85">
        <v>0</v>
      </c>
    </row>
    <row r="86" spans="5:15" x14ac:dyDescent="0.3">
      <c r="E86" t="s">
        <v>112</v>
      </c>
      <c r="G86" t="s">
        <v>49</v>
      </c>
      <c r="H86" s="3">
        <v>1.8</v>
      </c>
      <c r="I86" s="4">
        <v>43344</v>
      </c>
      <c r="J86" s="3">
        <v>2017</v>
      </c>
      <c r="K86" t="s">
        <v>26</v>
      </c>
      <c r="L86" s="5">
        <v>43944</v>
      </c>
      <c r="M86" s="5">
        <v>44308</v>
      </c>
      <c r="N86">
        <v>0</v>
      </c>
      <c r="O86">
        <v>0</v>
      </c>
    </row>
    <row r="87" spans="5:15" x14ac:dyDescent="0.3">
      <c r="E87" t="s">
        <v>113</v>
      </c>
      <c r="G87" t="s">
        <v>49</v>
      </c>
      <c r="H87" s="3">
        <v>1.8</v>
      </c>
      <c r="I87" s="4">
        <v>43735</v>
      </c>
      <c r="J87" s="3">
        <v>2015</v>
      </c>
      <c r="K87" t="s">
        <v>21</v>
      </c>
      <c r="L87" s="5">
        <v>43892</v>
      </c>
      <c r="M87" s="5">
        <v>44256</v>
      </c>
      <c r="N87">
        <v>2</v>
      </c>
      <c r="O87">
        <v>0</v>
      </c>
    </row>
    <row r="88" spans="5:15" x14ac:dyDescent="0.3">
      <c r="E88" t="s">
        <v>114</v>
      </c>
      <c r="G88" t="s">
        <v>45</v>
      </c>
      <c r="H88" s="3">
        <v>2.2000000000000002</v>
      </c>
      <c r="I88" s="4">
        <v>43733</v>
      </c>
      <c r="J88" s="3">
        <v>2012</v>
      </c>
      <c r="K88" t="s">
        <v>21</v>
      </c>
      <c r="L88" s="5">
        <v>44177</v>
      </c>
      <c r="M88" s="5">
        <v>44541</v>
      </c>
      <c r="N88">
        <v>0</v>
      </c>
      <c r="O88">
        <v>0</v>
      </c>
    </row>
    <row r="89" spans="5:15" x14ac:dyDescent="0.3">
      <c r="E89" t="s">
        <v>115</v>
      </c>
      <c r="G89" t="s">
        <v>15</v>
      </c>
      <c r="H89" s="3">
        <v>1.4</v>
      </c>
      <c r="I89" s="4">
        <v>43354</v>
      </c>
      <c r="J89" s="3">
        <v>2018</v>
      </c>
      <c r="K89" t="s">
        <v>26</v>
      </c>
      <c r="L89" s="5">
        <v>43902</v>
      </c>
      <c r="M89" s="5">
        <v>44266</v>
      </c>
      <c r="N89">
        <v>0</v>
      </c>
      <c r="O89">
        <v>0</v>
      </c>
    </row>
    <row r="90" spans="5:15" x14ac:dyDescent="0.3">
      <c r="E90" t="s">
        <v>116</v>
      </c>
      <c r="G90" t="s">
        <v>18</v>
      </c>
      <c r="H90" s="3">
        <v>1.1000000000000001</v>
      </c>
      <c r="I90" s="4">
        <v>44023</v>
      </c>
      <c r="J90" s="3">
        <v>2016</v>
      </c>
      <c r="K90" t="s">
        <v>26</v>
      </c>
      <c r="L90" s="5">
        <v>43863</v>
      </c>
      <c r="M90" s="5">
        <v>44228</v>
      </c>
      <c r="N90">
        <v>0</v>
      </c>
      <c r="O90">
        <v>0</v>
      </c>
    </row>
    <row r="91" spans="5:15" x14ac:dyDescent="0.3">
      <c r="E91" t="s">
        <v>117</v>
      </c>
      <c r="G91" t="s">
        <v>20</v>
      </c>
      <c r="H91" s="3">
        <v>1.4</v>
      </c>
      <c r="I91" s="4">
        <v>43233</v>
      </c>
      <c r="J91" s="3">
        <v>2015</v>
      </c>
      <c r="K91" t="s">
        <v>21</v>
      </c>
      <c r="L91" s="5">
        <v>43865</v>
      </c>
      <c r="M91" s="5">
        <v>44230</v>
      </c>
      <c r="N91">
        <v>0</v>
      </c>
      <c r="O91">
        <v>0</v>
      </c>
    </row>
    <row r="92" spans="5:15" x14ac:dyDescent="0.3">
      <c r="E92" t="s">
        <v>118</v>
      </c>
      <c r="G92" t="s">
        <v>23</v>
      </c>
      <c r="H92" s="3">
        <v>1.3</v>
      </c>
      <c r="I92" s="4">
        <v>43627</v>
      </c>
      <c r="J92" s="3">
        <v>2015</v>
      </c>
      <c r="K92" t="s">
        <v>26</v>
      </c>
      <c r="L92" s="5">
        <v>43945</v>
      </c>
      <c r="M92" s="5">
        <v>44309</v>
      </c>
      <c r="N92">
        <v>0</v>
      </c>
      <c r="O92">
        <v>0</v>
      </c>
    </row>
    <row r="93" spans="5:15" x14ac:dyDescent="0.3">
      <c r="E93" t="s">
        <v>119</v>
      </c>
      <c r="G93" t="s">
        <v>25</v>
      </c>
      <c r="H93" s="3">
        <v>1.8</v>
      </c>
      <c r="I93" s="4">
        <v>43954</v>
      </c>
      <c r="J93" s="3">
        <v>2020</v>
      </c>
      <c r="K93" t="s">
        <v>26</v>
      </c>
      <c r="L93" s="5">
        <v>43963</v>
      </c>
      <c r="M93" s="5">
        <v>44327</v>
      </c>
      <c r="N93">
        <v>0</v>
      </c>
      <c r="O93">
        <v>0</v>
      </c>
    </row>
    <row r="94" spans="5:15" x14ac:dyDescent="0.3">
      <c r="E94" t="s">
        <v>120</v>
      </c>
      <c r="G94" t="s">
        <v>28</v>
      </c>
      <c r="H94" s="3">
        <v>1.1000000000000001</v>
      </c>
      <c r="I94" s="4">
        <v>43514</v>
      </c>
      <c r="J94" s="3">
        <v>2019</v>
      </c>
      <c r="K94" t="s">
        <v>21</v>
      </c>
      <c r="L94" s="5">
        <v>43863</v>
      </c>
      <c r="M94" s="5">
        <v>44228</v>
      </c>
      <c r="N94">
        <v>1</v>
      </c>
      <c r="O94">
        <v>1</v>
      </c>
    </row>
    <row r="95" spans="5:15" x14ac:dyDescent="0.3">
      <c r="E95" t="s">
        <v>121</v>
      </c>
      <c r="G95" t="s">
        <v>30</v>
      </c>
      <c r="H95" s="3">
        <v>2</v>
      </c>
      <c r="I95" s="4">
        <v>43203</v>
      </c>
      <c r="J95" s="3">
        <v>2018</v>
      </c>
      <c r="K95" t="s">
        <v>26</v>
      </c>
      <c r="L95" s="5">
        <v>43881</v>
      </c>
      <c r="M95" s="5">
        <v>44246</v>
      </c>
      <c r="N95">
        <v>2</v>
      </c>
      <c r="O95">
        <v>1</v>
      </c>
    </row>
    <row r="96" spans="5:15" x14ac:dyDescent="0.3">
      <c r="E96" t="s">
        <v>122</v>
      </c>
      <c r="G96" t="s">
        <v>18</v>
      </c>
      <c r="H96" s="3">
        <v>1.1000000000000001</v>
      </c>
      <c r="I96" s="4">
        <v>43537</v>
      </c>
      <c r="J96" s="3">
        <v>2016</v>
      </c>
      <c r="K96" t="s">
        <v>26</v>
      </c>
      <c r="L96" s="5">
        <v>43902</v>
      </c>
      <c r="M96" s="5">
        <v>44266</v>
      </c>
      <c r="N96">
        <v>1</v>
      </c>
      <c r="O96">
        <v>1</v>
      </c>
    </row>
    <row r="97" spans="5:15" x14ac:dyDescent="0.3">
      <c r="E97" t="s">
        <v>123</v>
      </c>
      <c r="G97" t="s">
        <v>28</v>
      </c>
      <c r="H97" s="3">
        <v>1.1000000000000001</v>
      </c>
      <c r="I97" s="4">
        <v>43961</v>
      </c>
      <c r="J97" s="3">
        <v>2016</v>
      </c>
      <c r="K97" t="s">
        <v>16</v>
      </c>
      <c r="L97" s="5">
        <v>44197</v>
      </c>
      <c r="M97" s="5">
        <v>44561</v>
      </c>
      <c r="N97">
        <v>0</v>
      </c>
      <c r="O97">
        <v>0</v>
      </c>
    </row>
    <row r="98" spans="5:15" x14ac:dyDescent="0.3">
      <c r="E98" t="s">
        <v>124</v>
      </c>
      <c r="G98" t="s">
        <v>23</v>
      </c>
      <c r="H98" s="3">
        <v>1.3</v>
      </c>
      <c r="I98" s="4">
        <v>44080</v>
      </c>
      <c r="J98" s="3">
        <v>2018</v>
      </c>
      <c r="K98" t="s">
        <v>21</v>
      </c>
      <c r="L98" s="5">
        <v>43915</v>
      </c>
      <c r="M98" s="5">
        <v>44279</v>
      </c>
      <c r="N98">
        <v>0</v>
      </c>
      <c r="O98">
        <v>0</v>
      </c>
    </row>
    <row r="99" spans="5:15" x14ac:dyDescent="0.3">
      <c r="E99" t="s">
        <v>125</v>
      </c>
      <c r="G99" t="s">
        <v>30</v>
      </c>
      <c r="H99" s="3">
        <v>2</v>
      </c>
      <c r="I99" s="4">
        <v>43965</v>
      </c>
      <c r="J99" s="3">
        <v>2016</v>
      </c>
      <c r="K99" t="s">
        <v>26</v>
      </c>
      <c r="L99" s="5">
        <v>43945</v>
      </c>
      <c r="M99" s="5">
        <v>44309</v>
      </c>
      <c r="N99">
        <v>0</v>
      </c>
      <c r="O99">
        <v>0</v>
      </c>
    </row>
    <row r="100" spans="5:15" x14ac:dyDescent="0.3">
      <c r="E100" t="s">
        <v>126</v>
      </c>
      <c r="G100" t="s">
        <v>25</v>
      </c>
      <c r="H100" s="3">
        <v>1.8</v>
      </c>
      <c r="I100" s="4">
        <v>43884</v>
      </c>
      <c r="J100" s="3">
        <v>2018</v>
      </c>
      <c r="K100" t="s">
        <v>21</v>
      </c>
      <c r="L100" s="5">
        <v>44177</v>
      </c>
      <c r="M100" s="5">
        <v>44541</v>
      </c>
      <c r="N100">
        <v>0</v>
      </c>
      <c r="O100">
        <v>0</v>
      </c>
    </row>
    <row r="101" spans="5:15" x14ac:dyDescent="0.3">
      <c r="E101" t="s">
        <v>127</v>
      </c>
      <c r="G101" t="s">
        <v>23</v>
      </c>
      <c r="H101" s="3">
        <v>1.3</v>
      </c>
      <c r="I101" s="4">
        <v>44031</v>
      </c>
      <c r="J101" s="3">
        <v>2016</v>
      </c>
      <c r="K101" t="s">
        <v>26</v>
      </c>
      <c r="L101" s="5">
        <v>44198</v>
      </c>
      <c r="M101" s="5">
        <v>44562</v>
      </c>
      <c r="N101">
        <v>0</v>
      </c>
      <c r="O101">
        <v>0</v>
      </c>
    </row>
    <row r="102" spans="5:15" x14ac:dyDescent="0.3">
      <c r="E102" t="s">
        <v>128</v>
      </c>
      <c r="G102" t="s">
        <v>30</v>
      </c>
      <c r="H102" s="3">
        <v>2</v>
      </c>
      <c r="I102" s="4">
        <v>44018</v>
      </c>
      <c r="J102" s="3">
        <v>2020</v>
      </c>
      <c r="K102" t="s">
        <v>21</v>
      </c>
      <c r="L102" s="5">
        <v>44171</v>
      </c>
      <c r="M102" s="5">
        <v>44535</v>
      </c>
      <c r="N102">
        <v>0</v>
      </c>
      <c r="O102">
        <v>0</v>
      </c>
    </row>
    <row r="103" spans="5:15" x14ac:dyDescent="0.3">
      <c r="E103" t="s">
        <v>129</v>
      </c>
      <c r="G103" t="s">
        <v>39</v>
      </c>
      <c r="H103" s="3">
        <v>1.8</v>
      </c>
      <c r="I103" s="4">
        <v>43782</v>
      </c>
      <c r="J103" s="3">
        <v>2012</v>
      </c>
      <c r="K103" t="s">
        <v>26</v>
      </c>
      <c r="L103" s="5">
        <v>44177</v>
      </c>
      <c r="M103" s="5">
        <v>44541</v>
      </c>
      <c r="N103">
        <v>0</v>
      </c>
      <c r="O103">
        <v>0</v>
      </c>
    </row>
    <row r="104" spans="5:15" x14ac:dyDescent="0.3">
      <c r="E104" t="s">
        <v>130</v>
      </c>
      <c r="G104" t="s">
        <v>30</v>
      </c>
      <c r="H104" s="3">
        <v>2</v>
      </c>
      <c r="I104" s="4">
        <v>43555</v>
      </c>
      <c r="J104" s="3">
        <v>2019</v>
      </c>
      <c r="K104" t="s">
        <v>26</v>
      </c>
      <c r="L104" s="5">
        <v>43863</v>
      </c>
      <c r="M104" s="5">
        <v>44228</v>
      </c>
      <c r="N104">
        <v>0</v>
      </c>
      <c r="O104">
        <v>0</v>
      </c>
    </row>
    <row r="105" spans="5:15" x14ac:dyDescent="0.3">
      <c r="E105" t="s">
        <v>131</v>
      </c>
      <c r="G105" t="s">
        <v>39</v>
      </c>
      <c r="H105" s="3">
        <v>1.8</v>
      </c>
      <c r="I105" s="4">
        <v>43944</v>
      </c>
      <c r="J105" s="3">
        <v>2017</v>
      </c>
      <c r="K105" t="s">
        <v>26</v>
      </c>
      <c r="L105" s="5">
        <v>43902</v>
      </c>
      <c r="M105" s="5">
        <v>44266</v>
      </c>
      <c r="N105">
        <v>0</v>
      </c>
      <c r="O105">
        <v>2</v>
      </c>
    </row>
    <row r="106" spans="5:15" x14ac:dyDescent="0.3">
      <c r="E106" t="s">
        <v>132</v>
      </c>
      <c r="G106" t="s">
        <v>30</v>
      </c>
      <c r="H106" s="3">
        <v>2.2000000000000002</v>
      </c>
      <c r="I106" s="4">
        <v>43898</v>
      </c>
      <c r="J106" s="3">
        <v>2020</v>
      </c>
      <c r="K106" t="s">
        <v>21</v>
      </c>
      <c r="L106" s="5">
        <v>44177</v>
      </c>
      <c r="M106" s="5">
        <v>44541</v>
      </c>
      <c r="N106">
        <v>0</v>
      </c>
      <c r="O106">
        <v>2</v>
      </c>
    </row>
    <row r="107" spans="5:15" x14ac:dyDescent="0.3">
      <c r="E107" t="s">
        <v>133</v>
      </c>
      <c r="G107" t="s">
        <v>39</v>
      </c>
      <c r="H107" s="3">
        <v>1.8</v>
      </c>
      <c r="I107" s="4">
        <v>43748</v>
      </c>
      <c r="J107" s="3">
        <v>2012</v>
      </c>
      <c r="K107" t="s">
        <v>26</v>
      </c>
      <c r="L107" s="5">
        <v>44177</v>
      </c>
      <c r="M107" s="5">
        <v>44541</v>
      </c>
      <c r="N107">
        <v>1</v>
      </c>
      <c r="O107">
        <v>2</v>
      </c>
    </row>
    <row r="108" spans="5:15" x14ac:dyDescent="0.3">
      <c r="E108" t="s">
        <v>134</v>
      </c>
      <c r="G108" t="s">
        <v>45</v>
      </c>
      <c r="H108" s="3">
        <v>2</v>
      </c>
      <c r="I108" s="4">
        <v>43730</v>
      </c>
      <c r="J108" s="3">
        <v>2019</v>
      </c>
      <c r="K108" t="s">
        <v>21</v>
      </c>
      <c r="L108" s="5">
        <v>43892</v>
      </c>
      <c r="M108" s="5">
        <v>44256</v>
      </c>
      <c r="N108">
        <v>2</v>
      </c>
      <c r="O108">
        <v>0</v>
      </c>
    </row>
    <row r="109" spans="5:15" x14ac:dyDescent="0.3">
      <c r="E109" t="s">
        <v>135</v>
      </c>
      <c r="G109" t="s">
        <v>47</v>
      </c>
      <c r="H109" s="3">
        <v>1.3</v>
      </c>
      <c r="I109" s="4">
        <v>43665</v>
      </c>
      <c r="J109" s="3">
        <v>2016</v>
      </c>
      <c r="K109" t="s">
        <v>26</v>
      </c>
      <c r="L109" s="5">
        <v>44171</v>
      </c>
      <c r="M109" s="5">
        <v>44535</v>
      </c>
      <c r="N109">
        <v>1</v>
      </c>
      <c r="O109">
        <v>0</v>
      </c>
    </row>
    <row r="110" spans="5:15" x14ac:dyDescent="0.3">
      <c r="E110" t="s">
        <v>136</v>
      </c>
      <c r="G110" t="s">
        <v>49</v>
      </c>
      <c r="H110" s="3">
        <v>1.8</v>
      </c>
      <c r="I110" s="4">
        <v>44063</v>
      </c>
      <c r="J110" s="3">
        <v>2020</v>
      </c>
      <c r="K110" t="s">
        <v>16</v>
      </c>
      <c r="L110" s="5">
        <v>44177</v>
      </c>
      <c r="M110" s="5">
        <v>44541</v>
      </c>
      <c r="N110">
        <v>0</v>
      </c>
      <c r="O110">
        <v>2</v>
      </c>
    </row>
    <row r="111" spans="5:15" x14ac:dyDescent="0.3">
      <c r="E111" t="s">
        <v>137</v>
      </c>
      <c r="G111" t="s">
        <v>49</v>
      </c>
      <c r="H111" s="3">
        <v>1.8</v>
      </c>
      <c r="I111" s="4">
        <v>44054</v>
      </c>
      <c r="J111" s="3">
        <v>2020</v>
      </c>
      <c r="K111" t="s">
        <v>26</v>
      </c>
      <c r="L111" s="5">
        <v>43881</v>
      </c>
      <c r="M111" s="5">
        <v>44246</v>
      </c>
      <c r="N111">
        <v>0</v>
      </c>
      <c r="O111">
        <v>1</v>
      </c>
    </row>
    <row r="112" spans="5:15" x14ac:dyDescent="0.3">
      <c r="E112" t="s">
        <v>138</v>
      </c>
      <c r="G112" t="s">
        <v>47</v>
      </c>
      <c r="H112" s="3">
        <v>1.3</v>
      </c>
      <c r="I112" s="4">
        <v>44013</v>
      </c>
      <c r="J112" s="3">
        <v>2020</v>
      </c>
      <c r="K112" t="s">
        <v>26</v>
      </c>
      <c r="L112" s="5">
        <v>44177</v>
      </c>
      <c r="M112" s="5">
        <v>44541</v>
      </c>
      <c r="N112">
        <v>0</v>
      </c>
      <c r="O112">
        <v>2</v>
      </c>
    </row>
    <row r="113" spans="5:15" x14ac:dyDescent="0.3">
      <c r="E113" t="s">
        <v>139</v>
      </c>
      <c r="G113" t="s">
        <v>49</v>
      </c>
      <c r="H113" s="3">
        <v>1.8</v>
      </c>
      <c r="I113" s="4">
        <v>43854</v>
      </c>
      <c r="J113" s="3">
        <v>2020</v>
      </c>
      <c r="K113" t="s">
        <v>26</v>
      </c>
      <c r="L113" s="5">
        <v>43904</v>
      </c>
      <c r="M113" s="5">
        <v>44268</v>
      </c>
      <c r="N113">
        <v>0</v>
      </c>
      <c r="O113">
        <v>0</v>
      </c>
    </row>
    <row r="114" spans="5:15" x14ac:dyDescent="0.3">
      <c r="E114" t="s">
        <v>140</v>
      </c>
      <c r="G114" t="s">
        <v>47</v>
      </c>
      <c r="H114" s="3">
        <v>1.3</v>
      </c>
      <c r="I114" s="4">
        <v>43834</v>
      </c>
      <c r="J114" s="3">
        <v>2020</v>
      </c>
      <c r="K114" t="s">
        <v>26</v>
      </c>
      <c r="L114" s="5">
        <v>43902</v>
      </c>
      <c r="M114" s="5">
        <v>44266</v>
      </c>
      <c r="N114">
        <v>0</v>
      </c>
      <c r="O114">
        <v>1</v>
      </c>
    </row>
    <row r="115" spans="5:15" x14ac:dyDescent="0.3">
      <c r="E115" t="s">
        <v>141</v>
      </c>
      <c r="G115" t="s">
        <v>49</v>
      </c>
      <c r="H115" s="3">
        <v>1.8</v>
      </c>
      <c r="I115" s="4">
        <v>43532</v>
      </c>
      <c r="J115" s="3">
        <v>2016</v>
      </c>
      <c r="K115" t="s">
        <v>16</v>
      </c>
      <c r="L115" s="5">
        <v>43927</v>
      </c>
      <c r="M115" s="5">
        <v>44291</v>
      </c>
      <c r="N115">
        <v>2</v>
      </c>
      <c r="O11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AA3F-3BDF-9F4C-AF86-5114BD9AEF58}">
  <dimension ref="D1:Q115"/>
  <sheetViews>
    <sheetView showGridLines="0" topLeftCell="D79" zoomScale="70" zoomScaleNormal="70" workbookViewId="0">
      <selection activeCell="P92" sqref="P92"/>
    </sheetView>
  </sheetViews>
  <sheetFormatPr defaultColWidth="11.44140625" defaultRowHeight="14.4" x14ac:dyDescent="0.3"/>
  <cols>
    <col min="1" max="3" width="50.88671875" customWidth="1"/>
    <col min="4" max="4" width="18.88671875" bestFit="1" customWidth="1"/>
    <col min="5" max="5" width="24.33203125" bestFit="1" customWidth="1"/>
    <col min="6" max="6" width="20" bestFit="1" customWidth="1"/>
    <col min="7" max="7" width="6.33203125" bestFit="1" customWidth="1"/>
    <col min="8" max="8" width="13.6640625" bestFit="1" customWidth="1"/>
    <col min="9" max="9" width="8.88671875" bestFit="1" customWidth="1"/>
    <col min="10" max="10" width="14.33203125" bestFit="1" customWidth="1"/>
    <col min="11" max="11" width="23" bestFit="1" customWidth="1"/>
    <col min="12" max="12" width="20" bestFit="1" customWidth="1"/>
    <col min="13" max="13" width="14.88671875" bestFit="1" customWidth="1"/>
    <col min="14" max="14" width="18.44140625" customWidth="1"/>
    <col min="15" max="15" width="23.6640625" customWidth="1"/>
    <col min="16" max="16" width="22" style="7" customWidth="1"/>
    <col min="17" max="17" width="45.109375" customWidth="1"/>
  </cols>
  <sheetData>
    <row r="1" spans="4:17" ht="39" customHeight="1" x14ac:dyDescent="0.3"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8" t="s">
        <v>12</v>
      </c>
      <c r="Q1" s="2" t="s">
        <v>13</v>
      </c>
    </row>
    <row r="2" spans="4:17" x14ac:dyDescent="0.3">
      <c r="D2" t="s">
        <v>14</v>
      </c>
      <c r="F2" t="s">
        <v>15</v>
      </c>
      <c r="G2" s="3">
        <v>1.4</v>
      </c>
      <c r="H2" s="4">
        <v>43761</v>
      </c>
      <c r="I2" s="3">
        <v>2016</v>
      </c>
      <c r="J2" t="s">
        <v>16</v>
      </c>
      <c r="K2" s="5">
        <v>43963</v>
      </c>
      <c r="L2" s="5">
        <v>44327</v>
      </c>
      <c r="M2">
        <v>1</v>
      </c>
      <c r="N2">
        <v>0</v>
      </c>
      <c r="O2" s="7">
        <f>IF(J2="AC", 1800, 1200)</f>
        <v>1800</v>
      </c>
      <c r="P2" s="7" cm="1">
        <f t="array" ref="P2">_xlfn.IFS(M2=0,0,M2 = 1, 100,M2=2,200)</f>
        <v>100</v>
      </c>
      <c r="Q2" s="7">
        <f>SUM(O2,P2)</f>
        <v>1900</v>
      </c>
    </row>
    <row r="3" spans="4:17" x14ac:dyDescent="0.3">
      <c r="D3" t="s">
        <v>17</v>
      </c>
      <c r="F3" t="s">
        <v>18</v>
      </c>
      <c r="G3" s="3">
        <v>1.1000000000000001</v>
      </c>
      <c r="H3" s="4">
        <v>43599</v>
      </c>
      <c r="I3" s="3">
        <v>2018</v>
      </c>
      <c r="J3" t="s">
        <v>16</v>
      </c>
      <c r="K3" s="5">
        <v>44177</v>
      </c>
      <c r="L3" s="5">
        <v>44541</v>
      </c>
      <c r="M3">
        <v>0</v>
      </c>
      <c r="N3">
        <v>0</v>
      </c>
      <c r="O3" s="7">
        <f t="shared" ref="O3:O66" si="0">IF(J3="AC", 1800, 1200)</f>
        <v>1800</v>
      </c>
      <c r="P3" s="7" cm="1">
        <f t="array" ref="P3">_xlfn.IFS(M3=0,0,M3 = 1, 100,M3=2,200)</f>
        <v>0</v>
      </c>
      <c r="Q3" s="7">
        <f t="shared" ref="Q3:Q66" si="1">SUM(O3,P3)</f>
        <v>1800</v>
      </c>
    </row>
    <row r="4" spans="4:17" x14ac:dyDescent="0.3">
      <c r="D4" t="s">
        <v>19</v>
      </c>
      <c r="F4" t="s">
        <v>20</v>
      </c>
      <c r="G4" s="3">
        <v>1.4</v>
      </c>
      <c r="H4" s="4">
        <v>43409</v>
      </c>
      <c r="I4" s="3">
        <v>2016</v>
      </c>
      <c r="J4" t="s">
        <v>21</v>
      </c>
      <c r="K4" s="5">
        <v>43892</v>
      </c>
      <c r="L4" s="5">
        <v>44256</v>
      </c>
      <c r="M4">
        <v>0</v>
      </c>
      <c r="N4">
        <v>0</v>
      </c>
      <c r="O4" s="7">
        <f t="shared" si="0"/>
        <v>1200</v>
      </c>
      <c r="P4" s="7" cm="1">
        <f t="array" ref="P4">--_xlfn.IFS(M4=0,0,M4 = 1, 100,M4=2,200)</f>
        <v>0</v>
      </c>
      <c r="Q4" s="7">
        <f t="shared" si="1"/>
        <v>1200</v>
      </c>
    </row>
    <row r="5" spans="4:17" x14ac:dyDescent="0.3">
      <c r="D5" t="s">
        <v>22</v>
      </c>
      <c r="F5" t="s">
        <v>23</v>
      </c>
      <c r="G5" s="3">
        <v>1.3</v>
      </c>
      <c r="H5" s="4">
        <v>44041</v>
      </c>
      <c r="I5" s="3">
        <v>2020</v>
      </c>
      <c r="J5" t="s">
        <v>16</v>
      </c>
      <c r="K5" s="5">
        <v>43863</v>
      </c>
      <c r="L5" s="5">
        <v>44228</v>
      </c>
      <c r="M5">
        <v>0</v>
      </c>
      <c r="N5">
        <v>0</v>
      </c>
      <c r="O5" s="7">
        <f t="shared" si="0"/>
        <v>1800</v>
      </c>
      <c r="P5" s="7" cm="1">
        <f t="array" ref="P5">_xlfn.IFS(M5=0,0,M5 = 1, 100,M5=2,200)</f>
        <v>0</v>
      </c>
      <c r="Q5" s="7">
        <f t="shared" si="1"/>
        <v>1800</v>
      </c>
    </row>
    <row r="6" spans="4:17" x14ac:dyDescent="0.3">
      <c r="D6" t="s">
        <v>24</v>
      </c>
      <c r="F6" t="s">
        <v>25</v>
      </c>
      <c r="G6" s="3">
        <v>1.8</v>
      </c>
      <c r="H6" s="4">
        <v>43606</v>
      </c>
      <c r="I6" s="3">
        <v>2016</v>
      </c>
      <c r="J6" t="s">
        <v>26</v>
      </c>
      <c r="K6" s="5">
        <v>44197</v>
      </c>
      <c r="L6" s="5">
        <v>44561</v>
      </c>
      <c r="M6">
        <v>2</v>
      </c>
      <c r="N6">
        <v>0</v>
      </c>
      <c r="O6" s="7">
        <f t="shared" si="0"/>
        <v>1200</v>
      </c>
      <c r="P6" s="7" cm="1">
        <f t="array" ref="P6">_xlfn.IFS(M6=0,0,M6 = 1, 100,M6=2,200)</f>
        <v>200</v>
      </c>
      <c r="Q6" s="7">
        <f t="shared" si="1"/>
        <v>1400</v>
      </c>
    </row>
    <row r="7" spans="4:17" x14ac:dyDescent="0.3">
      <c r="D7" t="s">
        <v>27</v>
      </c>
      <c r="F7" t="s">
        <v>28</v>
      </c>
      <c r="G7" s="3">
        <v>1.1000000000000001</v>
      </c>
      <c r="H7" s="4">
        <v>43979</v>
      </c>
      <c r="I7" s="3">
        <v>2020</v>
      </c>
      <c r="J7" t="s">
        <v>26</v>
      </c>
      <c r="K7" s="5">
        <v>43863</v>
      </c>
      <c r="L7" s="5">
        <v>44228</v>
      </c>
      <c r="M7">
        <v>0</v>
      </c>
      <c r="N7">
        <v>0</v>
      </c>
      <c r="O7" s="7">
        <f t="shared" si="0"/>
        <v>1200</v>
      </c>
      <c r="P7" s="7" cm="1">
        <f t="array" ref="P7">_xlfn.IFS(M7=0,0,M7 = 1, 100,M7=2,200)</f>
        <v>0</v>
      </c>
      <c r="Q7" s="7">
        <f t="shared" si="1"/>
        <v>1200</v>
      </c>
    </row>
    <row r="8" spans="4:17" x14ac:dyDescent="0.3">
      <c r="D8" t="s">
        <v>29</v>
      </c>
      <c r="F8" t="s">
        <v>30</v>
      </c>
      <c r="G8" s="3">
        <v>2</v>
      </c>
      <c r="H8" s="4">
        <v>43698</v>
      </c>
      <c r="I8" s="3">
        <v>2012</v>
      </c>
      <c r="J8" t="s">
        <v>21</v>
      </c>
      <c r="K8" s="5">
        <v>44199</v>
      </c>
      <c r="L8" s="5">
        <v>44563</v>
      </c>
      <c r="M8">
        <v>0</v>
      </c>
      <c r="N8">
        <v>0</v>
      </c>
      <c r="O8" s="7">
        <f t="shared" si="0"/>
        <v>1200</v>
      </c>
      <c r="P8" s="7" cm="1">
        <f t="array" ref="P8">_xlfn.IFS(M8=0,0,M8 = 1, 100,M8=2,200)</f>
        <v>0</v>
      </c>
      <c r="Q8" s="7">
        <f t="shared" si="1"/>
        <v>1200</v>
      </c>
    </row>
    <row r="9" spans="4:17" x14ac:dyDescent="0.3">
      <c r="D9" t="s">
        <v>31</v>
      </c>
      <c r="F9" t="s">
        <v>18</v>
      </c>
      <c r="G9" s="3">
        <v>1.1000000000000001</v>
      </c>
      <c r="H9" s="4">
        <v>43920</v>
      </c>
      <c r="I9" s="3">
        <v>2020</v>
      </c>
      <c r="J9" t="s">
        <v>16</v>
      </c>
      <c r="K9" s="5">
        <v>43902</v>
      </c>
      <c r="L9" s="5">
        <v>44266</v>
      </c>
      <c r="M9">
        <v>0</v>
      </c>
      <c r="N9">
        <v>0</v>
      </c>
      <c r="O9" s="7">
        <f t="shared" si="0"/>
        <v>1800</v>
      </c>
      <c r="P9" s="7" cm="1">
        <f t="array" ref="P9">_xlfn.IFS(M9=0,0,M9 = 1, 100,M9=2,200)</f>
        <v>0</v>
      </c>
      <c r="Q9" s="7">
        <f t="shared" si="1"/>
        <v>1800</v>
      </c>
    </row>
    <row r="10" spans="4:17" x14ac:dyDescent="0.3">
      <c r="D10" t="s">
        <v>32</v>
      </c>
      <c r="F10" t="s">
        <v>28</v>
      </c>
      <c r="G10" s="3">
        <v>1.1000000000000001</v>
      </c>
      <c r="H10" s="4">
        <v>44002</v>
      </c>
      <c r="I10" s="3">
        <v>2017</v>
      </c>
      <c r="J10" t="s">
        <v>21</v>
      </c>
      <c r="K10" s="5">
        <v>43902</v>
      </c>
      <c r="L10" s="5">
        <v>44266</v>
      </c>
      <c r="M10">
        <v>0</v>
      </c>
      <c r="N10">
        <v>0</v>
      </c>
      <c r="O10" s="7">
        <f t="shared" si="0"/>
        <v>1200</v>
      </c>
      <c r="P10" s="7" cm="1">
        <f t="array" ref="P10">_xlfn.IFS(M10=0,0,M10 = 1, 100,M10=2,200)</f>
        <v>0</v>
      </c>
      <c r="Q10" s="7">
        <f t="shared" si="1"/>
        <v>1200</v>
      </c>
    </row>
    <row r="11" spans="4:17" x14ac:dyDescent="0.3">
      <c r="D11" t="s">
        <v>33</v>
      </c>
      <c r="F11" t="s">
        <v>23</v>
      </c>
      <c r="G11" s="3">
        <v>1.3</v>
      </c>
      <c r="H11" s="4">
        <v>43458</v>
      </c>
      <c r="I11" s="3">
        <v>2015</v>
      </c>
      <c r="J11" t="s">
        <v>16</v>
      </c>
      <c r="K11" s="5">
        <v>43863</v>
      </c>
      <c r="L11" s="5">
        <v>44228</v>
      </c>
      <c r="M11">
        <v>0</v>
      </c>
      <c r="N11">
        <v>0</v>
      </c>
      <c r="O11" s="7">
        <f t="shared" si="0"/>
        <v>1800</v>
      </c>
      <c r="P11" s="7" cm="1">
        <f t="array" ref="P11">_xlfn.IFS(M11=0,0,M11 = 1, 100,M11=2,200)</f>
        <v>0</v>
      </c>
      <c r="Q11" s="7">
        <f t="shared" si="1"/>
        <v>1800</v>
      </c>
    </row>
    <row r="12" spans="4:17" x14ac:dyDescent="0.3">
      <c r="D12" t="s">
        <v>34</v>
      </c>
      <c r="F12" t="s">
        <v>30</v>
      </c>
      <c r="G12" s="3">
        <v>2</v>
      </c>
      <c r="H12" s="4">
        <v>43853</v>
      </c>
      <c r="I12" s="3">
        <v>2012</v>
      </c>
      <c r="J12" t="s">
        <v>26</v>
      </c>
      <c r="K12" s="5">
        <v>43963</v>
      </c>
      <c r="L12" s="5">
        <v>44327</v>
      </c>
      <c r="M12">
        <v>0</v>
      </c>
      <c r="N12">
        <v>0</v>
      </c>
      <c r="O12" s="7">
        <f t="shared" si="0"/>
        <v>1200</v>
      </c>
      <c r="P12" s="7" cm="1">
        <f t="array" ref="P12">_xlfn.IFS(M12=0,0,M12 = 1, 100,M12=2,200)</f>
        <v>0</v>
      </c>
      <c r="Q12" s="7">
        <f t="shared" si="1"/>
        <v>1200</v>
      </c>
    </row>
    <row r="13" spans="4:17" x14ac:dyDescent="0.3">
      <c r="D13" t="s">
        <v>35</v>
      </c>
      <c r="F13" t="s">
        <v>25</v>
      </c>
      <c r="G13" s="3">
        <v>1.8</v>
      </c>
      <c r="H13" s="4">
        <v>43724</v>
      </c>
      <c r="I13" s="3">
        <v>2019</v>
      </c>
      <c r="J13" t="s">
        <v>26</v>
      </c>
      <c r="K13" s="5">
        <v>44177</v>
      </c>
      <c r="L13" s="5">
        <v>44541</v>
      </c>
      <c r="M13">
        <v>1</v>
      </c>
      <c r="N13">
        <v>0</v>
      </c>
      <c r="O13" s="7">
        <f t="shared" si="0"/>
        <v>1200</v>
      </c>
      <c r="P13" s="7" cm="1">
        <f t="array" ref="P13">_xlfn.IFS(M13=0,0,M13 = 1, 100,M13=2,200)</f>
        <v>100</v>
      </c>
      <c r="Q13" s="7">
        <f t="shared" si="1"/>
        <v>1300</v>
      </c>
    </row>
    <row r="14" spans="4:17" x14ac:dyDescent="0.3">
      <c r="D14" t="s">
        <v>36</v>
      </c>
      <c r="F14" t="s">
        <v>23</v>
      </c>
      <c r="G14" s="3">
        <v>1.3</v>
      </c>
      <c r="H14" s="4">
        <v>44037</v>
      </c>
      <c r="I14" s="3">
        <v>2016</v>
      </c>
      <c r="J14" t="s">
        <v>26</v>
      </c>
      <c r="K14" s="5">
        <v>43975</v>
      </c>
      <c r="L14" s="5">
        <v>44339</v>
      </c>
      <c r="M14">
        <v>2</v>
      </c>
      <c r="N14">
        <v>0</v>
      </c>
      <c r="O14" s="7">
        <f t="shared" si="0"/>
        <v>1200</v>
      </c>
      <c r="P14" s="7" cm="1">
        <f t="array" ref="P14">_xlfn.IFS(M14=0,0,M14 = 1, 100,M14=2,200)</f>
        <v>200</v>
      </c>
      <c r="Q14" s="7">
        <f t="shared" si="1"/>
        <v>1400</v>
      </c>
    </row>
    <row r="15" spans="4:17" x14ac:dyDescent="0.3">
      <c r="D15" t="s">
        <v>37</v>
      </c>
      <c r="F15" t="s">
        <v>30</v>
      </c>
      <c r="G15" s="3">
        <v>2</v>
      </c>
      <c r="H15" s="4">
        <v>43800</v>
      </c>
      <c r="I15" s="3">
        <v>2015</v>
      </c>
      <c r="J15" t="s">
        <v>16</v>
      </c>
      <c r="K15" s="5">
        <v>44177</v>
      </c>
      <c r="L15" s="5">
        <v>44541</v>
      </c>
      <c r="M15">
        <v>1</v>
      </c>
      <c r="N15">
        <v>0</v>
      </c>
      <c r="O15" s="7">
        <f t="shared" si="0"/>
        <v>1800</v>
      </c>
      <c r="P15" s="7" cm="1">
        <f t="array" ref="P15">_xlfn.IFS(M15=0,0,M15 = 1, 100,M15=2,200)</f>
        <v>100</v>
      </c>
      <c r="Q15" s="7">
        <f t="shared" si="1"/>
        <v>1900</v>
      </c>
    </row>
    <row r="16" spans="4:17" x14ac:dyDescent="0.3">
      <c r="D16" t="s">
        <v>38</v>
      </c>
      <c r="F16" t="s">
        <v>39</v>
      </c>
      <c r="G16" s="3">
        <v>1.8</v>
      </c>
      <c r="H16" s="4">
        <v>43753</v>
      </c>
      <c r="I16" s="3">
        <v>2017</v>
      </c>
      <c r="J16" t="s">
        <v>21</v>
      </c>
      <c r="K16" s="5">
        <v>43881</v>
      </c>
      <c r="L16" s="5">
        <v>44246</v>
      </c>
      <c r="M16">
        <v>0</v>
      </c>
      <c r="N16">
        <v>0</v>
      </c>
      <c r="O16" s="7">
        <f t="shared" si="0"/>
        <v>1200</v>
      </c>
      <c r="P16" s="7" cm="1">
        <f t="array" ref="P16">_xlfn.IFS(M16=0,0,M16 = 1, 100,M16=2,200)</f>
        <v>0</v>
      </c>
      <c r="Q16" s="7">
        <f t="shared" si="1"/>
        <v>1200</v>
      </c>
    </row>
    <row r="17" spans="4:17" x14ac:dyDescent="0.3">
      <c r="D17" t="s">
        <v>40</v>
      </c>
      <c r="F17" t="s">
        <v>30</v>
      </c>
      <c r="G17" s="3">
        <v>2</v>
      </c>
      <c r="H17" s="4">
        <v>43750</v>
      </c>
      <c r="I17" s="3">
        <v>2015</v>
      </c>
      <c r="J17" t="s">
        <v>26</v>
      </c>
      <c r="K17" s="5">
        <v>43949</v>
      </c>
      <c r="L17" s="5">
        <v>44313</v>
      </c>
      <c r="M17">
        <v>0</v>
      </c>
      <c r="N17">
        <v>0</v>
      </c>
      <c r="O17" s="7">
        <f t="shared" si="0"/>
        <v>1200</v>
      </c>
      <c r="P17" s="7" cm="1">
        <f t="array" ref="P17">_xlfn.IFS(M17=0,0,M17 = 1, 100,M17=2,200)</f>
        <v>0</v>
      </c>
      <c r="Q17" s="7">
        <f t="shared" si="1"/>
        <v>1200</v>
      </c>
    </row>
    <row r="18" spans="4:17" x14ac:dyDescent="0.3">
      <c r="D18" t="s">
        <v>41</v>
      </c>
      <c r="F18" t="s">
        <v>39</v>
      </c>
      <c r="G18" s="3">
        <v>1.8</v>
      </c>
      <c r="H18" s="4">
        <v>44080</v>
      </c>
      <c r="I18" s="3">
        <v>2015</v>
      </c>
      <c r="J18" t="s">
        <v>16</v>
      </c>
      <c r="K18" s="5">
        <v>43902</v>
      </c>
      <c r="L18" s="5">
        <v>44266</v>
      </c>
      <c r="M18">
        <v>0</v>
      </c>
      <c r="N18">
        <v>0</v>
      </c>
      <c r="O18" s="7">
        <f t="shared" si="0"/>
        <v>1800</v>
      </c>
      <c r="P18" s="7" cm="1">
        <f t="array" ref="P18">_xlfn.IFS(M18=0,0,M18 = 1, 100,M18=2,200)</f>
        <v>0</v>
      </c>
      <c r="Q18" s="7">
        <f t="shared" si="1"/>
        <v>1800</v>
      </c>
    </row>
    <row r="19" spans="4:17" x14ac:dyDescent="0.3">
      <c r="D19" t="s">
        <v>42</v>
      </c>
      <c r="F19" t="s">
        <v>30</v>
      </c>
      <c r="G19" s="3">
        <v>2.2000000000000002</v>
      </c>
      <c r="H19" s="4">
        <v>43668</v>
      </c>
      <c r="I19" s="3">
        <v>2015</v>
      </c>
      <c r="J19" t="s">
        <v>21</v>
      </c>
      <c r="K19" s="5">
        <v>43945</v>
      </c>
      <c r="L19" s="5">
        <v>44309</v>
      </c>
      <c r="M19">
        <v>0</v>
      </c>
      <c r="N19">
        <v>0</v>
      </c>
      <c r="O19" s="7">
        <f t="shared" si="0"/>
        <v>1200</v>
      </c>
      <c r="P19" s="7" cm="1">
        <f t="array" ref="P19">_xlfn.IFS(M19=0,0,M19 = 1, 100,M19=2,200)</f>
        <v>0</v>
      </c>
      <c r="Q19" s="7">
        <f t="shared" si="1"/>
        <v>1200</v>
      </c>
    </row>
    <row r="20" spans="4:17" x14ac:dyDescent="0.3">
      <c r="D20" t="s">
        <v>43</v>
      </c>
      <c r="F20" t="s">
        <v>39</v>
      </c>
      <c r="G20" s="3">
        <v>1.8</v>
      </c>
      <c r="H20" s="4">
        <v>43666</v>
      </c>
      <c r="I20" s="3">
        <v>2016</v>
      </c>
      <c r="J20" t="s">
        <v>16</v>
      </c>
      <c r="K20" s="5">
        <v>44200</v>
      </c>
      <c r="L20" s="5">
        <v>44564</v>
      </c>
      <c r="M20">
        <v>0</v>
      </c>
      <c r="N20">
        <v>0</v>
      </c>
      <c r="O20" s="7">
        <f t="shared" si="0"/>
        <v>1800</v>
      </c>
      <c r="P20" s="7" cm="1">
        <f t="array" ref="P20">_xlfn.IFS(M20=0,0,M20 = 1, 100,M20=2,200)</f>
        <v>0</v>
      </c>
      <c r="Q20" s="7">
        <f t="shared" si="1"/>
        <v>1800</v>
      </c>
    </row>
    <row r="21" spans="4:17" x14ac:dyDescent="0.3">
      <c r="D21" t="s">
        <v>44</v>
      </c>
      <c r="F21" t="s">
        <v>45</v>
      </c>
      <c r="G21" s="3">
        <v>2</v>
      </c>
      <c r="H21" s="4">
        <v>44069</v>
      </c>
      <c r="I21" s="3">
        <v>2016</v>
      </c>
      <c r="J21" t="s">
        <v>26</v>
      </c>
      <c r="K21" s="5">
        <v>43892</v>
      </c>
      <c r="L21" s="5">
        <v>44256</v>
      </c>
      <c r="M21">
        <v>0</v>
      </c>
      <c r="N21">
        <v>0</v>
      </c>
      <c r="O21" s="7">
        <f t="shared" si="0"/>
        <v>1200</v>
      </c>
      <c r="P21" s="7" cm="1">
        <f t="array" ref="P21">_xlfn.IFS(M21=0,0,M21 = 1, 100,M21=2,200)</f>
        <v>0</v>
      </c>
      <c r="Q21" s="7">
        <f t="shared" si="1"/>
        <v>1200</v>
      </c>
    </row>
    <row r="22" spans="4:17" x14ac:dyDescent="0.3">
      <c r="D22" t="s">
        <v>46</v>
      </c>
      <c r="F22" t="s">
        <v>47</v>
      </c>
      <c r="G22" s="3">
        <v>1.3</v>
      </c>
      <c r="H22" s="4">
        <v>43895</v>
      </c>
      <c r="I22" s="3">
        <v>2018</v>
      </c>
      <c r="J22" t="s">
        <v>26</v>
      </c>
      <c r="K22" s="5">
        <v>43892</v>
      </c>
      <c r="L22" s="5">
        <v>44256</v>
      </c>
      <c r="M22">
        <v>0</v>
      </c>
      <c r="N22">
        <v>0</v>
      </c>
      <c r="O22" s="7">
        <f t="shared" si="0"/>
        <v>1200</v>
      </c>
      <c r="P22" s="7" cm="1">
        <f t="array" ref="P22">_xlfn.IFS(M22=0,0,M22 = 1, 100,M22=2,200)</f>
        <v>0</v>
      </c>
      <c r="Q22" s="7">
        <f t="shared" si="1"/>
        <v>1200</v>
      </c>
    </row>
    <row r="23" spans="4:17" x14ac:dyDescent="0.3">
      <c r="D23" t="s">
        <v>48</v>
      </c>
      <c r="F23" t="s">
        <v>49</v>
      </c>
      <c r="G23" s="3">
        <v>1.8</v>
      </c>
      <c r="H23" s="4">
        <v>43937</v>
      </c>
      <c r="I23" s="3">
        <v>2016</v>
      </c>
      <c r="J23" t="s">
        <v>16</v>
      </c>
      <c r="K23" s="5">
        <v>43902</v>
      </c>
      <c r="L23" s="5">
        <v>44266</v>
      </c>
      <c r="M23">
        <v>0</v>
      </c>
      <c r="N23">
        <v>0</v>
      </c>
      <c r="O23" s="7">
        <f t="shared" si="0"/>
        <v>1800</v>
      </c>
      <c r="P23" s="7" cm="1">
        <f t="array" ref="P23">_xlfn.IFS(M23=0,0,M23 = 1, 100,M23=2,200)</f>
        <v>0</v>
      </c>
      <c r="Q23" s="7">
        <f t="shared" si="1"/>
        <v>1800</v>
      </c>
    </row>
    <row r="24" spans="4:17" x14ac:dyDescent="0.3">
      <c r="D24" t="s">
        <v>50</v>
      </c>
      <c r="F24" t="s">
        <v>49</v>
      </c>
      <c r="G24" s="3">
        <v>1.8</v>
      </c>
      <c r="H24" s="4">
        <v>43626</v>
      </c>
      <c r="I24" s="3">
        <v>2018</v>
      </c>
      <c r="J24" t="s">
        <v>26</v>
      </c>
      <c r="K24" s="5">
        <v>43945</v>
      </c>
      <c r="L24" s="5">
        <v>44309</v>
      </c>
      <c r="M24">
        <v>0</v>
      </c>
      <c r="N24">
        <v>0</v>
      </c>
      <c r="O24" s="7">
        <f t="shared" si="0"/>
        <v>1200</v>
      </c>
      <c r="P24" s="7" cm="1">
        <f t="array" ref="P24">_xlfn.IFS(M24=0,0,M24 = 1, 100,M24=2,200)</f>
        <v>0</v>
      </c>
      <c r="Q24" s="7">
        <f t="shared" si="1"/>
        <v>1200</v>
      </c>
    </row>
    <row r="25" spans="4:17" x14ac:dyDescent="0.3">
      <c r="D25" t="s">
        <v>51</v>
      </c>
      <c r="F25" t="s">
        <v>47</v>
      </c>
      <c r="G25" s="3">
        <v>1.3</v>
      </c>
      <c r="H25" s="4">
        <v>43504</v>
      </c>
      <c r="I25" s="3">
        <v>2016</v>
      </c>
      <c r="J25" t="s">
        <v>21</v>
      </c>
      <c r="K25" s="5">
        <v>43902</v>
      </c>
      <c r="L25" s="5">
        <v>44266</v>
      </c>
      <c r="M25">
        <v>0</v>
      </c>
      <c r="N25">
        <v>0</v>
      </c>
      <c r="O25" s="7">
        <f t="shared" si="0"/>
        <v>1200</v>
      </c>
      <c r="P25" s="7" cm="1">
        <f t="array" ref="P25">_xlfn.IFS(M25=0,0,M25 = 1, 100,M25=2,200)</f>
        <v>0</v>
      </c>
      <c r="Q25" s="7">
        <f t="shared" si="1"/>
        <v>1200</v>
      </c>
    </row>
    <row r="26" spans="4:17" x14ac:dyDescent="0.3">
      <c r="D26" t="s">
        <v>52</v>
      </c>
      <c r="F26" t="s">
        <v>49</v>
      </c>
      <c r="G26" s="3">
        <v>1.8</v>
      </c>
      <c r="H26" s="4">
        <v>43848</v>
      </c>
      <c r="I26" s="3">
        <v>2020</v>
      </c>
      <c r="J26" t="s">
        <v>26</v>
      </c>
      <c r="K26" s="5">
        <v>43863</v>
      </c>
      <c r="L26" s="5">
        <v>44228</v>
      </c>
      <c r="M26">
        <v>1</v>
      </c>
      <c r="N26">
        <v>0</v>
      </c>
      <c r="O26" s="7">
        <f t="shared" si="0"/>
        <v>1200</v>
      </c>
      <c r="P26" s="7" cm="1">
        <f t="array" ref="P26">_xlfn.IFS(M26=0,0,M26 = 1, 100,M26=2,200)</f>
        <v>100</v>
      </c>
      <c r="Q26" s="7">
        <f t="shared" si="1"/>
        <v>1300</v>
      </c>
    </row>
    <row r="27" spans="4:17" x14ac:dyDescent="0.3">
      <c r="D27" t="s">
        <v>53</v>
      </c>
      <c r="F27" t="s">
        <v>47</v>
      </c>
      <c r="G27" s="3">
        <v>1.3</v>
      </c>
      <c r="H27" s="4">
        <v>43750</v>
      </c>
      <c r="I27" s="3">
        <v>2012</v>
      </c>
      <c r="J27" t="s">
        <v>16</v>
      </c>
      <c r="K27" s="5">
        <v>44171</v>
      </c>
      <c r="L27" s="5">
        <v>44535</v>
      </c>
      <c r="M27">
        <v>2</v>
      </c>
      <c r="N27">
        <v>0</v>
      </c>
      <c r="O27" s="7">
        <f t="shared" si="0"/>
        <v>1800</v>
      </c>
      <c r="P27" s="7" cm="1">
        <f t="array" ref="P27">_xlfn.IFS(M27=0,0,M27 = 1, 100,M27=2,200)</f>
        <v>200</v>
      </c>
      <c r="Q27" s="7">
        <f t="shared" si="1"/>
        <v>2000</v>
      </c>
    </row>
    <row r="28" spans="4:17" x14ac:dyDescent="0.3">
      <c r="D28" t="s">
        <v>54</v>
      </c>
      <c r="F28" t="s">
        <v>49</v>
      </c>
      <c r="G28" s="3">
        <v>1.8</v>
      </c>
      <c r="H28" s="4">
        <v>43200</v>
      </c>
      <c r="I28" s="3">
        <v>2018</v>
      </c>
      <c r="J28" t="s">
        <v>26</v>
      </c>
      <c r="K28" s="5">
        <v>43892</v>
      </c>
      <c r="L28" s="5">
        <v>44256</v>
      </c>
      <c r="M28">
        <v>1</v>
      </c>
      <c r="N28">
        <v>0</v>
      </c>
      <c r="O28" s="7">
        <f t="shared" si="0"/>
        <v>1200</v>
      </c>
      <c r="P28" s="7" cm="1">
        <f t="array" ref="P28">_xlfn.IFS(M28=0,0,M28 = 1, 100,M28=2,200)</f>
        <v>100</v>
      </c>
      <c r="Q28" s="7">
        <f t="shared" si="1"/>
        <v>1300</v>
      </c>
    </row>
    <row r="29" spans="4:17" x14ac:dyDescent="0.3">
      <c r="D29" t="s">
        <v>55</v>
      </c>
      <c r="F29" t="s">
        <v>49</v>
      </c>
      <c r="G29" s="3">
        <v>1.8</v>
      </c>
      <c r="H29" s="4">
        <v>43878</v>
      </c>
      <c r="I29" s="3">
        <v>2017</v>
      </c>
      <c r="J29" t="s">
        <v>21</v>
      </c>
      <c r="K29" s="5">
        <v>43892</v>
      </c>
      <c r="L29" s="5">
        <v>44256</v>
      </c>
      <c r="M29">
        <v>1</v>
      </c>
      <c r="N29">
        <v>0</v>
      </c>
      <c r="O29" s="7">
        <f t="shared" si="0"/>
        <v>1200</v>
      </c>
      <c r="P29" s="7" cm="1">
        <f t="array" ref="P29">_xlfn.IFS(M29=0,0,M29 = 1, 100,M29=2,200)</f>
        <v>100</v>
      </c>
      <c r="Q29" s="7">
        <f t="shared" si="1"/>
        <v>1300</v>
      </c>
    </row>
    <row r="30" spans="4:17" x14ac:dyDescent="0.3">
      <c r="D30" t="s">
        <v>56</v>
      </c>
      <c r="F30" t="s">
        <v>45</v>
      </c>
      <c r="G30" s="3">
        <v>2.2000000000000002</v>
      </c>
      <c r="H30" s="4">
        <v>43637</v>
      </c>
      <c r="I30" s="3">
        <v>2015</v>
      </c>
      <c r="J30" t="s">
        <v>26</v>
      </c>
      <c r="K30" s="5">
        <v>44171</v>
      </c>
      <c r="L30" s="5">
        <v>44535</v>
      </c>
      <c r="M30">
        <v>0</v>
      </c>
      <c r="N30">
        <v>0</v>
      </c>
      <c r="O30" s="7">
        <f t="shared" si="0"/>
        <v>1200</v>
      </c>
      <c r="P30" s="7" cm="1">
        <f t="array" ref="P30">_xlfn.IFS(M30=0,0,M30 = 1, 100,M30=2,200)</f>
        <v>0</v>
      </c>
      <c r="Q30" s="7">
        <f t="shared" si="1"/>
        <v>1200</v>
      </c>
    </row>
    <row r="31" spans="4:17" x14ac:dyDescent="0.3">
      <c r="D31" t="s">
        <v>57</v>
      </c>
      <c r="F31" t="s">
        <v>15</v>
      </c>
      <c r="G31" s="3">
        <v>1.4</v>
      </c>
      <c r="H31" s="4">
        <v>43655</v>
      </c>
      <c r="I31" s="3">
        <v>2012</v>
      </c>
      <c r="J31" t="s">
        <v>16</v>
      </c>
      <c r="K31" s="5">
        <v>43963</v>
      </c>
      <c r="L31" s="5">
        <v>44327</v>
      </c>
      <c r="M31">
        <v>0</v>
      </c>
      <c r="N31">
        <v>1</v>
      </c>
      <c r="O31" s="7">
        <f t="shared" si="0"/>
        <v>1800</v>
      </c>
      <c r="P31" s="7" cm="1">
        <f t="array" ref="P31">_xlfn.IFS(M31=0,0,M31 = 1, 100,M31=2,200)</f>
        <v>0</v>
      </c>
      <c r="Q31" s="7">
        <f t="shared" si="1"/>
        <v>1800</v>
      </c>
    </row>
    <row r="32" spans="4:17" x14ac:dyDescent="0.3">
      <c r="D32" t="s">
        <v>58</v>
      </c>
      <c r="F32" t="s">
        <v>18</v>
      </c>
      <c r="G32" s="3">
        <v>1.1000000000000001</v>
      </c>
      <c r="H32" s="4">
        <v>43778</v>
      </c>
      <c r="I32" s="3">
        <v>2019</v>
      </c>
      <c r="J32" t="s">
        <v>16</v>
      </c>
      <c r="K32" s="5">
        <v>43944</v>
      </c>
      <c r="L32" s="5">
        <v>44308</v>
      </c>
      <c r="M32">
        <v>0</v>
      </c>
      <c r="N32">
        <v>0</v>
      </c>
      <c r="O32" s="7">
        <f t="shared" si="0"/>
        <v>1800</v>
      </c>
      <c r="P32" s="7" cm="1">
        <f t="array" ref="P32">_xlfn.IFS(M32=0,0,M32 = 1, 100,M32=2,200)</f>
        <v>0</v>
      </c>
      <c r="Q32" s="7">
        <f t="shared" si="1"/>
        <v>1800</v>
      </c>
    </row>
    <row r="33" spans="4:17" x14ac:dyDescent="0.3">
      <c r="D33" t="s">
        <v>59</v>
      </c>
      <c r="F33" t="s">
        <v>20</v>
      </c>
      <c r="G33" s="3">
        <v>1.4</v>
      </c>
      <c r="H33" s="4">
        <v>43885</v>
      </c>
      <c r="I33" s="3">
        <v>2016</v>
      </c>
      <c r="J33" t="s">
        <v>21</v>
      </c>
      <c r="K33" s="5">
        <v>43863</v>
      </c>
      <c r="L33" s="5">
        <v>44228</v>
      </c>
      <c r="M33">
        <v>2</v>
      </c>
      <c r="N33">
        <v>0</v>
      </c>
      <c r="O33" s="7">
        <f t="shared" si="0"/>
        <v>1200</v>
      </c>
      <c r="P33" s="7" cm="1">
        <f t="array" ref="P33">_xlfn.IFS(M33=0,0,M33 = 1, 100,M33=2,200)</f>
        <v>200</v>
      </c>
      <c r="Q33" s="7">
        <f t="shared" si="1"/>
        <v>1400</v>
      </c>
    </row>
    <row r="34" spans="4:17" x14ac:dyDescent="0.3">
      <c r="D34" t="s">
        <v>60</v>
      </c>
      <c r="F34" t="s">
        <v>23</v>
      </c>
      <c r="G34" s="3">
        <v>1.3</v>
      </c>
      <c r="H34" s="4">
        <v>43341</v>
      </c>
      <c r="I34" s="3">
        <v>2015</v>
      </c>
      <c r="J34" t="s">
        <v>16</v>
      </c>
      <c r="K34" s="5">
        <v>43902</v>
      </c>
      <c r="L34" s="5">
        <v>44266</v>
      </c>
      <c r="M34">
        <v>0</v>
      </c>
      <c r="N34">
        <v>0</v>
      </c>
      <c r="O34" s="7">
        <f t="shared" si="0"/>
        <v>1800</v>
      </c>
      <c r="P34" s="7" cm="1">
        <f t="array" ref="P34">_xlfn.IFS(M34=0,0,M34 = 1, 100,M34=2,200)</f>
        <v>0</v>
      </c>
      <c r="Q34" s="7">
        <f t="shared" si="1"/>
        <v>1800</v>
      </c>
    </row>
    <row r="35" spans="4:17" x14ac:dyDescent="0.3">
      <c r="D35" t="s">
        <v>61</v>
      </c>
      <c r="F35" t="s">
        <v>25</v>
      </c>
      <c r="G35" s="3">
        <v>1.8</v>
      </c>
      <c r="H35" s="4">
        <v>43379</v>
      </c>
      <c r="I35" s="3">
        <v>2015</v>
      </c>
      <c r="J35" t="s">
        <v>21</v>
      </c>
      <c r="K35" s="5">
        <v>43892</v>
      </c>
      <c r="L35" s="5">
        <v>44256</v>
      </c>
      <c r="M35">
        <v>0</v>
      </c>
      <c r="N35">
        <v>0</v>
      </c>
      <c r="O35" s="7">
        <f t="shared" si="0"/>
        <v>1200</v>
      </c>
      <c r="P35" s="7" cm="1">
        <f t="array" ref="P35">_xlfn.IFS(M35=0,0,M35 = 1, 100,M35=2,200)</f>
        <v>0</v>
      </c>
      <c r="Q35" s="7">
        <f t="shared" si="1"/>
        <v>1200</v>
      </c>
    </row>
    <row r="36" spans="4:17" x14ac:dyDescent="0.3">
      <c r="D36" t="s">
        <v>62</v>
      </c>
      <c r="F36" t="s">
        <v>28</v>
      </c>
      <c r="G36" s="3">
        <v>1.1000000000000001</v>
      </c>
      <c r="H36" s="4">
        <v>43804</v>
      </c>
      <c r="I36" s="3">
        <v>2015</v>
      </c>
      <c r="J36" t="s">
        <v>21</v>
      </c>
      <c r="K36" s="5">
        <v>43863</v>
      </c>
      <c r="L36" s="5">
        <v>44228</v>
      </c>
      <c r="M36">
        <v>0</v>
      </c>
      <c r="N36">
        <v>0</v>
      </c>
      <c r="O36" s="7">
        <f t="shared" si="0"/>
        <v>1200</v>
      </c>
      <c r="P36" s="7" cm="1">
        <f t="array" ref="P36">_xlfn.IFS(M36=0,0,M36 = 1, 100,M36=2,200)</f>
        <v>0</v>
      </c>
      <c r="Q36" s="7">
        <f t="shared" si="1"/>
        <v>1200</v>
      </c>
    </row>
    <row r="37" spans="4:17" x14ac:dyDescent="0.3">
      <c r="D37" t="s">
        <v>63</v>
      </c>
      <c r="F37" t="s">
        <v>30</v>
      </c>
      <c r="G37" s="3">
        <v>2</v>
      </c>
      <c r="H37" s="4">
        <v>43839</v>
      </c>
      <c r="I37" s="3">
        <v>2015</v>
      </c>
      <c r="J37" t="s">
        <v>26</v>
      </c>
      <c r="K37" s="5">
        <v>43892</v>
      </c>
      <c r="L37" s="5">
        <v>44256</v>
      </c>
      <c r="M37">
        <v>0</v>
      </c>
      <c r="N37">
        <v>0</v>
      </c>
      <c r="O37" s="7">
        <f t="shared" si="0"/>
        <v>1200</v>
      </c>
      <c r="P37" s="7" cm="1">
        <f t="array" ref="P37">_xlfn.IFS(M37=0,0,M37 = 1, 100,M37=2,200)</f>
        <v>0</v>
      </c>
      <c r="Q37" s="7">
        <f t="shared" si="1"/>
        <v>1200</v>
      </c>
    </row>
    <row r="38" spans="4:17" x14ac:dyDescent="0.3">
      <c r="D38" t="s">
        <v>64</v>
      </c>
      <c r="F38" t="s">
        <v>18</v>
      </c>
      <c r="G38" s="3">
        <v>1.1000000000000001</v>
      </c>
      <c r="H38" s="4">
        <v>43530</v>
      </c>
      <c r="I38" s="3">
        <v>2015</v>
      </c>
      <c r="J38" t="s">
        <v>21</v>
      </c>
      <c r="K38" s="5">
        <v>44177</v>
      </c>
      <c r="L38" s="5">
        <v>44541</v>
      </c>
      <c r="M38">
        <v>0</v>
      </c>
      <c r="N38">
        <v>0</v>
      </c>
      <c r="O38" s="7">
        <f t="shared" si="0"/>
        <v>1200</v>
      </c>
      <c r="P38" s="7" cm="1">
        <f t="array" ref="P38">_xlfn.IFS(M38=0,0,M38 = 1, 100,M38=2,200)</f>
        <v>0</v>
      </c>
      <c r="Q38" s="7">
        <f t="shared" si="1"/>
        <v>1200</v>
      </c>
    </row>
    <row r="39" spans="4:17" x14ac:dyDescent="0.3">
      <c r="D39" t="s">
        <v>65</v>
      </c>
      <c r="F39" t="s">
        <v>28</v>
      </c>
      <c r="G39" s="3">
        <v>1.1000000000000001</v>
      </c>
      <c r="H39" s="4">
        <v>43260</v>
      </c>
      <c r="I39" s="3">
        <v>2016</v>
      </c>
      <c r="J39" t="s">
        <v>21</v>
      </c>
      <c r="K39" s="5">
        <v>44197</v>
      </c>
      <c r="L39" s="5">
        <v>44561</v>
      </c>
      <c r="M39">
        <v>0</v>
      </c>
      <c r="N39">
        <v>0</v>
      </c>
      <c r="O39" s="7">
        <f t="shared" si="0"/>
        <v>1200</v>
      </c>
      <c r="P39" s="7" cm="1">
        <f t="array" ref="P39">_xlfn.IFS(M39=0,0,M39 = 1, 100,M39=2,200)</f>
        <v>0</v>
      </c>
      <c r="Q39" s="7">
        <f t="shared" si="1"/>
        <v>1200</v>
      </c>
    </row>
    <row r="40" spans="4:17" x14ac:dyDescent="0.3">
      <c r="D40" t="s">
        <v>66</v>
      </c>
      <c r="F40" t="s">
        <v>23</v>
      </c>
      <c r="G40" s="3">
        <v>1.3</v>
      </c>
      <c r="H40" s="4">
        <v>43239</v>
      </c>
      <c r="I40" s="3">
        <v>2016</v>
      </c>
      <c r="J40" t="s">
        <v>16</v>
      </c>
      <c r="K40" s="5">
        <v>43902</v>
      </c>
      <c r="L40" s="5">
        <v>44266</v>
      </c>
      <c r="M40">
        <v>1</v>
      </c>
      <c r="N40">
        <v>0</v>
      </c>
      <c r="O40" s="7">
        <f t="shared" si="0"/>
        <v>1800</v>
      </c>
      <c r="P40" s="7" cm="1">
        <f t="array" ref="P40">_xlfn.IFS(M40=0,0,M40 = 1, 100,M40=2,200)</f>
        <v>100</v>
      </c>
      <c r="Q40" s="7">
        <f t="shared" si="1"/>
        <v>1900</v>
      </c>
    </row>
    <row r="41" spans="4:17" x14ac:dyDescent="0.3">
      <c r="D41" t="s">
        <v>67</v>
      </c>
      <c r="F41" t="s">
        <v>30</v>
      </c>
      <c r="G41" s="3">
        <v>2</v>
      </c>
      <c r="H41" s="4">
        <v>43229</v>
      </c>
      <c r="I41" s="3">
        <v>2018</v>
      </c>
      <c r="J41" t="s">
        <v>26</v>
      </c>
      <c r="K41" s="5">
        <v>44171</v>
      </c>
      <c r="L41" s="5">
        <v>44535</v>
      </c>
      <c r="M41">
        <v>2</v>
      </c>
      <c r="N41">
        <v>0</v>
      </c>
      <c r="O41" s="7">
        <f t="shared" si="0"/>
        <v>1200</v>
      </c>
      <c r="P41" s="7" cm="1">
        <f t="array" ref="P41">_xlfn.IFS(M41=0,0,M41 = 1, 100,M41=2,200)</f>
        <v>200</v>
      </c>
      <c r="Q41" s="7">
        <f t="shared" si="1"/>
        <v>1400</v>
      </c>
    </row>
    <row r="42" spans="4:17" x14ac:dyDescent="0.3">
      <c r="D42" t="s">
        <v>68</v>
      </c>
      <c r="F42" t="s">
        <v>25</v>
      </c>
      <c r="G42" s="3">
        <v>1.8</v>
      </c>
      <c r="H42" s="4">
        <v>43357</v>
      </c>
      <c r="I42" s="3">
        <v>2016</v>
      </c>
      <c r="J42" t="s">
        <v>26</v>
      </c>
      <c r="K42" s="5">
        <v>43904</v>
      </c>
      <c r="L42" s="5">
        <v>44268</v>
      </c>
      <c r="M42">
        <v>1</v>
      </c>
      <c r="N42">
        <v>0</v>
      </c>
      <c r="O42" s="7">
        <f t="shared" si="0"/>
        <v>1200</v>
      </c>
      <c r="P42" s="7" cm="1">
        <f t="array" ref="P42">_xlfn.IFS(M42=0,0,M42 = 1, 100,M42=2,200)</f>
        <v>100</v>
      </c>
      <c r="Q42" s="7">
        <f t="shared" si="1"/>
        <v>1300</v>
      </c>
    </row>
    <row r="43" spans="4:17" x14ac:dyDescent="0.3">
      <c r="D43" t="s">
        <v>69</v>
      </c>
      <c r="F43" t="s">
        <v>23</v>
      </c>
      <c r="G43" s="3">
        <v>1.3</v>
      </c>
      <c r="H43" s="4">
        <v>43834</v>
      </c>
      <c r="I43" s="3">
        <v>2018</v>
      </c>
      <c r="J43" t="s">
        <v>21</v>
      </c>
      <c r="K43" s="5">
        <v>44177</v>
      </c>
      <c r="L43" s="5">
        <v>44541</v>
      </c>
      <c r="M43">
        <v>0</v>
      </c>
      <c r="N43">
        <v>0</v>
      </c>
      <c r="O43" s="7">
        <f t="shared" si="0"/>
        <v>1200</v>
      </c>
      <c r="P43" s="7" cm="1">
        <f t="array" ref="P43">_xlfn.IFS(M43=0,0,M43 = 1, 100,M43=2,200)</f>
        <v>0</v>
      </c>
      <c r="Q43" s="7">
        <f t="shared" si="1"/>
        <v>1200</v>
      </c>
    </row>
    <row r="44" spans="4:17" x14ac:dyDescent="0.3">
      <c r="D44" t="s">
        <v>70</v>
      </c>
      <c r="F44" t="s">
        <v>30</v>
      </c>
      <c r="G44" s="3">
        <v>2</v>
      </c>
      <c r="H44" s="4">
        <v>43972</v>
      </c>
      <c r="I44" s="3">
        <v>2016</v>
      </c>
      <c r="J44" t="s">
        <v>26</v>
      </c>
      <c r="K44" s="5">
        <v>43945</v>
      </c>
      <c r="L44" s="5">
        <v>44309</v>
      </c>
      <c r="M44">
        <v>0</v>
      </c>
      <c r="N44">
        <v>0</v>
      </c>
      <c r="O44" s="7">
        <f t="shared" si="0"/>
        <v>1200</v>
      </c>
      <c r="P44" s="7" cm="1">
        <f t="array" ref="P44">_xlfn.IFS(M44=0,0,M44 = 1, 100,M44=2,200)</f>
        <v>0</v>
      </c>
      <c r="Q44" s="7">
        <f t="shared" si="1"/>
        <v>1200</v>
      </c>
    </row>
    <row r="45" spans="4:17" x14ac:dyDescent="0.3">
      <c r="D45" t="s">
        <v>71</v>
      </c>
      <c r="F45" t="s">
        <v>39</v>
      </c>
      <c r="G45" s="3">
        <v>1.8</v>
      </c>
      <c r="H45" s="4">
        <v>44116</v>
      </c>
      <c r="I45" s="3">
        <v>2020</v>
      </c>
      <c r="J45" t="s">
        <v>16</v>
      </c>
      <c r="K45" s="5">
        <v>43881</v>
      </c>
      <c r="L45" s="5">
        <v>44246</v>
      </c>
      <c r="M45">
        <v>0</v>
      </c>
      <c r="N45">
        <v>0</v>
      </c>
      <c r="O45" s="7">
        <f t="shared" si="0"/>
        <v>1800</v>
      </c>
      <c r="P45" s="7" cm="1">
        <f t="array" ref="P45">_xlfn.IFS(M45=0,0,M45 = 1, 100,M45=2,200)</f>
        <v>0</v>
      </c>
      <c r="Q45" s="7">
        <f t="shared" si="1"/>
        <v>1800</v>
      </c>
    </row>
    <row r="46" spans="4:17" x14ac:dyDescent="0.3">
      <c r="D46" t="s">
        <v>72</v>
      </c>
      <c r="F46" t="s">
        <v>30</v>
      </c>
      <c r="G46" s="3">
        <v>2</v>
      </c>
      <c r="H46" s="4">
        <v>43826</v>
      </c>
      <c r="I46" s="3">
        <v>2012</v>
      </c>
      <c r="J46" t="s">
        <v>26</v>
      </c>
      <c r="K46" s="5">
        <v>43963</v>
      </c>
      <c r="L46" s="5">
        <v>44327</v>
      </c>
      <c r="M46">
        <v>0</v>
      </c>
      <c r="N46">
        <v>0</v>
      </c>
      <c r="O46" s="7">
        <f t="shared" si="0"/>
        <v>1200</v>
      </c>
      <c r="P46" s="7" cm="1">
        <f t="array" ref="P46">_xlfn.IFS(M46=0,0,M46 = 1, 100,M46=2,200)</f>
        <v>0</v>
      </c>
      <c r="Q46" s="7">
        <f t="shared" si="1"/>
        <v>1200</v>
      </c>
    </row>
    <row r="47" spans="4:17" x14ac:dyDescent="0.3">
      <c r="D47" t="s">
        <v>73</v>
      </c>
      <c r="F47" t="s">
        <v>39</v>
      </c>
      <c r="G47" s="3">
        <v>1.8</v>
      </c>
      <c r="H47" s="4">
        <v>43595</v>
      </c>
      <c r="I47" s="3">
        <v>2018</v>
      </c>
      <c r="J47" t="s">
        <v>16</v>
      </c>
      <c r="K47" s="5">
        <v>43881</v>
      </c>
      <c r="L47" s="5">
        <v>44246</v>
      </c>
      <c r="M47">
        <v>0</v>
      </c>
      <c r="N47">
        <v>0</v>
      </c>
      <c r="O47" s="7">
        <f t="shared" si="0"/>
        <v>1800</v>
      </c>
      <c r="P47" s="7" cm="1">
        <f t="array" ref="P47">_xlfn.IFS(M47=0,0,M47 = 1, 100,M47=2,200)</f>
        <v>0</v>
      </c>
      <c r="Q47" s="7">
        <f t="shared" si="1"/>
        <v>1800</v>
      </c>
    </row>
    <row r="48" spans="4:17" x14ac:dyDescent="0.3">
      <c r="D48" t="s">
        <v>74</v>
      </c>
      <c r="F48" t="s">
        <v>30</v>
      </c>
      <c r="G48" s="3">
        <v>2.2000000000000002</v>
      </c>
      <c r="H48" s="4">
        <v>43240</v>
      </c>
      <c r="I48" s="3">
        <v>2017</v>
      </c>
      <c r="J48" t="s">
        <v>26</v>
      </c>
      <c r="K48" s="5">
        <v>43892</v>
      </c>
      <c r="L48" s="5">
        <v>44256</v>
      </c>
      <c r="M48">
        <v>0</v>
      </c>
      <c r="N48">
        <v>0</v>
      </c>
      <c r="O48" s="7">
        <f t="shared" si="0"/>
        <v>1200</v>
      </c>
      <c r="P48" s="7" cm="1">
        <f t="array" ref="P48">_xlfn.IFS(M48=0,0,M48 = 1, 100,M48=2,200)</f>
        <v>0</v>
      </c>
      <c r="Q48" s="7">
        <f t="shared" si="1"/>
        <v>1200</v>
      </c>
    </row>
    <row r="49" spans="4:17" x14ac:dyDescent="0.3">
      <c r="D49" t="s">
        <v>75</v>
      </c>
      <c r="F49" t="s">
        <v>39</v>
      </c>
      <c r="G49" s="3">
        <v>1.8</v>
      </c>
      <c r="H49" s="4">
        <v>43342</v>
      </c>
      <c r="I49" s="3">
        <v>2015</v>
      </c>
      <c r="J49" t="s">
        <v>16</v>
      </c>
      <c r="K49" s="5">
        <v>43881</v>
      </c>
      <c r="L49" s="5">
        <v>44246</v>
      </c>
      <c r="M49">
        <v>0</v>
      </c>
      <c r="N49">
        <v>1</v>
      </c>
      <c r="O49" s="7">
        <f t="shared" si="0"/>
        <v>1800</v>
      </c>
      <c r="P49" s="7" cm="1">
        <f t="array" ref="P49">_xlfn.IFS(M49=0,0,M49 = 1, 100,M49=2,200)</f>
        <v>0</v>
      </c>
      <c r="Q49" s="7">
        <f t="shared" si="1"/>
        <v>1800</v>
      </c>
    </row>
    <row r="50" spans="4:17" x14ac:dyDescent="0.3">
      <c r="D50" t="s">
        <v>76</v>
      </c>
      <c r="F50" t="s">
        <v>45</v>
      </c>
      <c r="G50" s="3">
        <v>2</v>
      </c>
      <c r="H50" s="4">
        <v>43857</v>
      </c>
      <c r="I50" s="3">
        <v>2012</v>
      </c>
      <c r="J50" t="s">
        <v>26</v>
      </c>
      <c r="K50" s="5">
        <v>43902</v>
      </c>
      <c r="L50" s="5">
        <v>44266</v>
      </c>
      <c r="M50">
        <v>0</v>
      </c>
      <c r="N50">
        <v>0</v>
      </c>
      <c r="O50" s="7">
        <f t="shared" si="0"/>
        <v>1200</v>
      </c>
      <c r="P50" s="7" cm="1">
        <f t="array" ref="P50">_xlfn.IFS(M50=0,0,M50 = 1, 100,M50=2,200)</f>
        <v>0</v>
      </c>
      <c r="Q50" s="7">
        <f t="shared" si="1"/>
        <v>1200</v>
      </c>
    </row>
    <row r="51" spans="4:17" x14ac:dyDescent="0.3">
      <c r="D51" t="s">
        <v>77</v>
      </c>
      <c r="F51" t="s">
        <v>47</v>
      </c>
      <c r="G51" s="3">
        <v>1.3</v>
      </c>
      <c r="H51" s="4">
        <v>43739</v>
      </c>
      <c r="I51" s="3">
        <v>2019</v>
      </c>
      <c r="J51" t="s">
        <v>16</v>
      </c>
      <c r="K51" s="5">
        <v>43892</v>
      </c>
      <c r="L51" s="5">
        <v>44256</v>
      </c>
      <c r="M51">
        <v>0</v>
      </c>
      <c r="N51">
        <v>0</v>
      </c>
      <c r="O51" s="7">
        <f t="shared" si="0"/>
        <v>1800</v>
      </c>
      <c r="P51" s="7" cm="1">
        <f t="array" ref="P51">_xlfn.IFS(M51=0,0,M51 = 1, 100,M51=2,200)</f>
        <v>0</v>
      </c>
      <c r="Q51" s="7">
        <f t="shared" si="1"/>
        <v>1800</v>
      </c>
    </row>
    <row r="52" spans="4:17" x14ac:dyDescent="0.3">
      <c r="D52" t="s">
        <v>78</v>
      </c>
      <c r="F52" t="s">
        <v>49</v>
      </c>
      <c r="G52" s="3">
        <v>1.8</v>
      </c>
      <c r="H52" s="4">
        <v>43959</v>
      </c>
      <c r="I52" s="3">
        <v>2016</v>
      </c>
      <c r="J52" t="s">
        <v>21</v>
      </c>
      <c r="K52" s="5">
        <v>43892</v>
      </c>
      <c r="L52" s="5">
        <v>44256</v>
      </c>
      <c r="M52">
        <v>0</v>
      </c>
      <c r="N52">
        <v>0</v>
      </c>
      <c r="O52" s="7">
        <f t="shared" si="0"/>
        <v>1200</v>
      </c>
      <c r="P52" s="7" cm="1">
        <f t="array" ref="P52">_xlfn.IFS(M52=0,0,M52 = 1, 100,M52=2,200)</f>
        <v>0</v>
      </c>
      <c r="Q52" s="7">
        <f t="shared" si="1"/>
        <v>1200</v>
      </c>
    </row>
    <row r="53" spans="4:17" x14ac:dyDescent="0.3">
      <c r="D53" t="s">
        <v>79</v>
      </c>
      <c r="F53" t="s">
        <v>49</v>
      </c>
      <c r="G53" s="3">
        <v>1.8</v>
      </c>
      <c r="H53" s="4">
        <v>43282</v>
      </c>
      <c r="I53" s="3">
        <v>2015</v>
      </c>
      <c r="J53" t="s">
        <v>16</v>
      </c>
      <c r="K53" s="5">
        <v>44198</v>
      </c>
      <c r="L53" s="5">
        <v>44562</v>
      </c>
      <c r="M53">
        <v>1</v>
      </c>
      <c r="N53">
        <v>0</v>
      </c>
      <c r="O53" s="7">
        <f t="shared" si="0"/>
        <v>1800</v>
      </c>
      <c r="P53" s="7" cm="1">
        <f t="array" ref="P53">_xlfn.IFS(M53=0,0,M53 = 1, 100,M53=2,200)</f>
        <v>100</v>
      </c>
      <c r="Q53" s="7">
        <f t="shared" si="1"/>
        <v>1900</v>
      </c>
    </row>
    <row r="54" spans="4:17" x14ac:dyDescent="0.3">
      <c r="D54" t="s">
        <v>80</v>
      </c>
      <c r="F54" t="s">
        <v>47</v>
      </c>
      <c r="G54" s="3">
        <v>1.3</v>
      </c>
      <c r="H54" s="4">
        <v>43417</v>
      </c>
      <c r="I54" s="3">
        <v>2015</v>
      </c>
      <c r="J54" t="s">
        <v>21</v>
      </c>
      <c r="K54" s="5">
        <v>43863</v>
      </c>
      <c r="L54" s="5">
        <v>44228</v>
      </c>
      <c r="M54">
        <v>2</v>
      </c>
      <c r="N54">
        <v>0</v>
      </c>
      <c r="O54" s="7">
        <f t="shared" si="0"/>
        <v>1200</v>
      </c>
      <c r="P54" s="7" cm="1">
        <f t="array" ref="P54">_xlfn.IFS(M54=0,0,M54 = 1, 100,M54=2,200)</f>
        <v>200</v>
      </c>
      <c r="Q54" s="7">
        <f t="shared" si="1"/>
        <v>1400</v>
      </c>
    </row>
    <row r="55" spans="4:17" x14ac:dyDescent="0.3">
      <c r="D55" t="s">
        <v>81</v>
      </c>
      <c r="F55" t="s">
        <v>49</v>
      </c>
      <c r="G55" s="3">
        <v>1.8</v>
      </c>
      <c r="H55" s="4">
        <v>43337</v>
      </c>
      <c r="I55" s="3">
        <v>2015</v>
      </c>
      <c r="J55" t="s">
        <v>21</v>
      </c>
      <c r="K55" s="5">
        <v>44197</v>
      </c>
      <c r="L55" s="5">
        <v>44561</v>
      </c>
      <c r="M55">
        <v>1</v>
      </c>
      <c r="N55">
        <v>0</v>
      </c>
      <c r="O55" s="7">
        <f t="shared" si="0"/>
        <v>1200</v>
      </c>
      <c r="P55" s="7" cm="1">
        <f t="array" ref="P55">_xlfn.IFS(M55=0,0,M55 = 1, 100,M55=2,200)</f>
        <v>100</v>
      </c>
      <c r="Q55" s="7">
        <f t="shared" si="1"/>
        <v>1300</v>
      </c>
    </row>
    <row r="56" spans="4:17" x14ac:dyDescent="0.3">
      <c r="D56" t="s">
        <v>82</v>
      </c>
      <c r="F56" t="s">
        <v>47</v>
      </c>
      <c r="G56" s="3">
        <v>1.3</v>
      </c>
      <c r="H56" s="4">
        <v>43628</v>
      </c>
      <c r="I56" s="3">
        <v>2015</v>
      </c>
      <c r="J56" t="s">
        <v>16</v>
      </c>
      <c r="K56" s="5">
        <v>44177</v>
      </c>
      <c r="L56" s="5">
        <v>44541</v>
      </c>
      <c r="M56">
        <v>1</v>
      </c>
      <c r="N56">
        <v>0</v>
      </c>
      <c r="O56" s="7">
        <f t="shared" si="0"/>
        <v>1800</v>
      </c>
      <c r="P56" s="7" cm="1">
        <f t="array" ref="P56">_xlfn.IFS(M56=0,0,M56 = 1, 100,M56=2,200)</f>
        <v>100</v>
      </c>
      <c r="Q56" s="7">
        <f t="shared" si="1"/>
        <v>1900</v>
      </c>
    </row>
    <row r="57" spans="4:17" x14ac:dyDescent="0.3">
      <c r="D57" t="s">
        <v>83</v>
      </c>
      <c r="F57" t="s">
        <v>49</v>
      </c>
      <c r="G57" s="3">
        <v>1.8</v>
      </c>
      <c r="H57" s="4">
        <v>43795</v>
      </c>
      <c r="I57" s="3">
        <v>2015</v>
      </c>
      <c r="J57" t="s">
        <v>21</v>
      </c>
      <c r="K57" s="5">
        <v>43892</v>
      </c>
      <c r="L57" s="5">
        <v>44256</v>
      </c>
      <c r="M57">
        <v>0</v>
      </c>
      <c r="N57">
        <v>0</v>
      </c>
      <c r="O57" s="7">
        <f t="shared" si="0"/>
        <v>1200</v>
      </c>
      <c r="P57" s="7" cm="1">
        <f t="array" ref="P57">_xlfn.IFS(M57=0,0,M57 = 1, 100,M57=2,200)</f>
        <v>0</v>
      </c>
      <c r="Q57" s="7">
        <f t="shared" si="1"/>
        <v>1200</v>
      </c>
    </row>
    <row r="58" spans="4:17" x14ac:dyDescent="0.3">
      <c r="D58" t="s">
        <v>84</v>
      </c>
      <c r="F58" t="s">
        <v>49</v>
      </c>
      <c r="G58" s="3">
        <v>1.8</v>
      </c>
      <c r="H58" s="4">
        <v>43446</v>
      </c>
      <c r="I58" s="3">
        <v>2016</v>
      </c>
      <c r="J58" t="s">
        <v>21</v>
      </c>
      <c r="K58" s="5">
        <v>43933</v>
      </c>
      <c r="L58" s="5">
        <v>44297</v>
      </c>
      <c r="M58">
        <v>0</v>
      </c>
      <c r="N58">
        <v>0</v>
      </c>
      <c r="O58" s="7">
        <f t="shared" si="0"/>
        <v>1200</v>
      </c>
      <c r="P58" s="7" cm="1">
        <f t="array" ref="P58">_xlfn.IFS(M58=0,0,M58 = 1, 100,M58=2,200)</f>
        <v>0</v>
      </c>
      <c r="Q58" s="7">
        <f t="shared" si="1"/>
        <v>1200</v>
      </c>
    </row>
    <row r="59" spans="4:17" x14ac:dyDescent="0.3">
      <c r="D59" t="s">
        <v>85</v>
      </c>
      <c r="F59" t="s">
        <v>45</v>
      </c>
      <c r="G59" s="3">
        <v>2.2000000000000002</v>
      </c>
      <c r="H59" s="4">
        <v>43515</v>
      </c>
      <c r="I59" s="3">
        <v>2016</v>
      </c>
      <c r="J59" t="s">
        <v>16</v>
      </c>
      <c r="K59" s="5">
        <v>43963</v>
      </c>
      <c r="L59" s="5">
        <v>44327</v>
      </c>
      <c r="M59">
        <v>0</v>
      </c>
      <c r="N59">
        <v>0</v>
      </c>
      <c r="O59" s="7">
        <f t="shared" si="0"/>
        <v>1800</v>
      </c>
      <c r="P59" s="7" cm="1">
        <f t="array" ref="P59">_xlfn.IFS(M59=0,0,M59 = 1, 100,M59=2,200)</f>
        <v>0</v>
      </c>
      <c r="Q59" s="7">
        <f t="shared" si="1"/>
        <v>1800</v>
      </c>
    </row>
    <row r="60" spans="4:17" x14ac:dyDescent="0.3">
      <c r="D60" t="s">
        <v>86</v>
      </c>
      <c r="F60" t="s">
        <v>15</v>
      </c>
      <c r="G60" s="3">
        <v>1.4</v>
      </c>
      <c r="H60" s="4">
        <v>43831</v>
      </c>
      <c r="I60" s="3">
        <v>2018</v>
      </c>
      <c r="J60" t="s">
        <v>16</v>
      </c>
      <c r="K60" s="5">
        <v>43902</v>
      </c>
      <c r="L60" s="5">
        <v>44266</v>
      </c>
      <c r="M60">
        <v>2</v>
      </c>
      <c r="N60">
        <v>0</v>
      </c>
      <c r="O60" s="7">
        <f t="shared" si="0"/>
        <v>1800</v>
      </c>
      <c r="P60" s="7" cm="1">
        <f t="array" ref="P60">_xlfn.IFS(M60=0,0,M60 = 1, 100,M60=2,200)</f>
        <v>200</v>
      </c>
      <c r="Q60" s="7">
        <f t="shared" si="1"/>
        <v>2000</v>
      </c>
    </row>
    <row r="61" spans="4:17" x14ac:dyDescent="0.3">
      <c r="D61" t="s">
        <v>87</v>
      </c>
      <c r="F61" t="s">
        <v>18</v>
      </c>
      <c r="G61" s="3">
        <v>1.1000000000000001</v>
      </c>
      <c r="H61" s="4">
        <v>44011</v>
      </c>
      <c r="I61" s="3">
        <v>2016</v>
      </c>
      <c r="J61" t="s">
        <v>26</v>
      </c>
      <c r="K61" s="5">
        <v>43902</v>
      </c>
      <c r="L61" s="5">
        <v>44266</v>
      </c>
      <c r="M61">
        <v>0</v>
      </c>
      <c r="N61">
        <v>0</v>
      </c>
      <c r="O61" s="7">
        <f t="shared" si="0"/>
        <v>1200</v>
      </c>
      <c r="P61" s="7" cm="1">
        <f t="array" ref="P61">_xlfn.IFS(M61=0,0,M61 = 1, 100,M61=2,200)</f>
        <v>0</v>
      </c>
      <c r="Q61" s="7">
        <f t="shared" si="1"/>
        <v>1200</v>
      </c>
    </row>
    <row r="62" spans="4:17" x14ac:dyDescent="0.3">
      <c r="D62" t="s">
        <v>88</v>
      </c>
      <c r="F62" t="s">
        <v>20</v>
      </c>
      <c r="G62" s="3">
        <v>1.4</v>
      </c>
      <c r="H62" s="4">
        <v>43412</v>
      </c>
      <c r="I62" s="3">
        <v>2015</v>
      </c>
      <c r="J62" t="s">
        <v>21</v>
      </c>
      <c r="K62" s="5">
        <v>43902</v>
      </c>
      <c r="L62" s="5">
        <v>44266</v>
      </c>
      <c r="M62">
        <v>0</v>
      </c>
      <c r="N62">
        <v>0</v>
      </c>
      <c r="O62" s="7">
        <f t="shared" si="0"/>
        <v>1200</v>
      </c>
      <c r="P62" s="7" cm="1">
        <f t="array" ref="P62">_xlfn.IFS(M62=0,0,M62 = 1, 100,M62=2,200)</f>
        <v>0</v>
      </c>
      <c r="Q62" s="7">
        <f t="shared" si="1"/>
        <v>1200</v>
      </c>
    </row>
    <row r="63" spans="4:17" x14ac:dyDescent="0.3">
      <c r="D63" t="s">
        <v>89</v>
      </c>
      <c r="F63" t="s">
        <v>23</v>
      </c>
      <c r="G63" s="3">
        <v>1.3</v>
      </c>
      <c r="H63" s="4">
        <v>43244</v>
      </c>
      <c r="I63" s="3">
        <v>2016</v>
      </c>
      <c r="J63" t="s">
        <v>21</v>
      </c>
      <c r="K63" s="5">
        <v>43863</v>
      </c>
      <c r="L63" s="5">
        <v>44228</v>
      </c>
      <c r="M63">
        <v>0</v>
      </c>
      <c r="N63">
        <v>0</v>
      </c>
      <c r="O63" s="7">
        <f t="shared" si="0"/>
        <v>1200</v>
      </c>
      <c r="P63" s="7" cm="1">
        <f t="array" ref="P63">_xlfn.IFS(M63=0,0,M63 = 1, 100,M63=2,200)</f>
        <v>0</v>
      </c>
      <c r="Q63" s="7">
        <f t="shared" si="1"/>
        <v>1200</v>
      </c>
    </row>
    <row r="64" spans="4:17" x14ac:dyDescent="0.3">
      <c r="D64" t="s">
        <v>90</v>
      </c>
      <c r="F64" t="s">
        <v>25</v>
      </c>
      <c r="G64" s="3">
        <v>1.8</v>
      </c>
      <c r="H64" s="4">
        <v>43326</v>
      </c>
      <c r="I64" s="3">
        <v>2016</v>
      </c>
      <c r="J64" t="s">
        <v>21</v>
      </c>
      <c r="K64" s="5">
        <v>43863</v>
      </c>
      <c r="L64" s="5">
        <v>44228</v>
      </c>
      <c r="M64">
        <v>0</v>
      </c>
      <c r="N64">
        <v>0</v>
      </c>
      <c r="O64" s="7">
        <f t="shared" si="0"/>
        <v>1200</v>
      </c>
      <c r="P64" s="7" cm="1">
        <f t="array" ref="P64">_xlfn.IFS(M64=0,0,M64 = 1, 100,M64=2,200)</f>
        <v>0</v>
      </c>
      <c r="Q64" s="7">
        <f t="shared" si="1"/>
        <v>1200</v>
      </c>
    </row>
    <row r="65" spans="4:17" x14ac:dyDescent="0.3">
      <c r="D65" t="s">
        <v>91</v>
      </c>
      <c r="F65" t="s">
        <v>28</v>
      </c>
      <c r="G65" s="3">
        <v>1.1000000000000001</v>
      </c>
      <c r="H65" s="4">
        <v>44087</v>
      </c>
      <c r="I65" s="3">
        <v>2012</v>
      </c>
      <c r="J65" t="s">
        <v>16</v>
      </c>
      <c r="K65" s="5">
        <v>43907</v>
      </c>
      <c r="L65" s="5">
        <v>44271</v>
      </c>
      <c r="M65">
        <v>0</v>
      </c>
      <c r="N65">
        <v>0</v>
      </c>
      <c r="O65" s="7">
        <f t="shared" si="0"/>
        <v>1800</v>
      </c>
      <c r="P65" s="7" cm="1">
        <f t="array" ref="P65">_xlfn.IFS(M65=0,0,M65 = 1, 100,M65=2,200)</f>
        <v>0</v>
      </c>
      <c r="Q65" s="7">
        <f t="shared" si="1"/>
        <v>1800</v>
      </c>
    </row>
    <row r="66" spans="4:17" x14ac:dyDescent="0.3">
      <c r="D66" t="s">
        <v>92</v>
      </c>
      <c r="F66" t="s">
        <v>30</v>
      </c>
      <c r="G66" s="3">
        <v>2</v>
      </c>
      <c r="H66" s="4">
        <v>43616</v>
      </c>
      <c r="I66" s="3">
        <v>2018</v>
      </c>
      <c r="J66" t="s">
        <v>26</v>
      </c>
      <c r="K66" s="5">
        <v>43881</v>
      </c>
      <c r="L66" s="5">
        <v>44246</v>
      </c>
      <c r="M66">
        <v>0</v>
      </c>
      <c r="N66">
        <v>0</v>
      </c>
      <c r="O66" s="7">
        <f t="shared" si="0"/>
        <v>1200</v>
      </c>
      <c r="P66" s="7" cm="1">
        <f t="array" ref="P66">_xlfn.IFS(M66=0,0,M66 = 1, 100,M66=2,200)</f>
        <v>0</v>
      </c>
      <c r="Q66" s="7">
        <f t="shared" si="1"/>
        <v>1200</v>
      </c>
    </row>
    <row r="67" spans="4:17" x14ac:dyDescent="0.3">
      <c r="D67" t="s">
        <v>93</v>
      </c>
      <c r="F67" t="s">
        <v>18</v>
      </c>
      <c r="G67" s="3">
        <v>1.1000000000000001</v>
      </c>
      <c r="H67" s="4">
        <v>43400</v>
      </c>
      <c r="I67" s="3">
        <v>2017</v>
      </c>
      <c r="J67" t="s">
        <v>21</v>
      </c>
      <c r="K67" s="5">
        <v>43892</v>
      </c>
      <c r="L67" s="5">
        <v>44256</v>
      </c>
      <c r="M67">
        <v>1</v>
      </c>
      <c r="N67">
        <v>0</v>
      </c>
      <c r="O67" s="7">
        <f t="shared" ref="O67:O115" si="2">IF(J67="AC", 1800, 1200)</f>
        <v>1200</v>
      </c>
      <c r="P67" s="7" cm="1">
        <f t="array" ref="P67">_xlfn.IFS(M67=0,0,M67 = 1, 100,M67=2,200)</f>
        <v>100</v>
      </c>
      <c r="Q67" s="7">
        <f t="shared" ref="Q67:Q115" si="3">SUM(O67,P67)</f>
        <v>1300</v>
      </c>
    </row>
    <row r="68" spans="4:17" x14ac:dyDescent="0.3">
      <c r="D68" t="s">
        <v>94</v>
      </c>
      <c r="F68" t="s">
        <v>28</v>
      </c>
      <c r="G68" s="3">
        <v>1.1000000000000001</v>
      </c>
      <c r="H68" s="4">
        <v>43420</v>
      </c>
      <c r="I68" s="3">
        <v>2015</v>
      </c>
      <c r="J68" t="s">
        <v>21</v>
      </c>
      <c r="K68" s="5">
        <v>43902</v>
      </c>
      <c r="L68" s="5">
        <v>44266</v>
      </c>
      <c r="M68">
        <v>2</v>
      </c>
      <c r="N68">
        <v>0</v>
      </c>
      <c r="O68" s="7">
        <f t="shared" si="2"/>
        <v>1200</v>
      </c>
      <c r="P68" s="7" cm="1">
        <f t="array" ref="P68">_xlfn.IFS(M68=0,0,M68 = 1, 100,M68=2,200)</f>
        <v>200</v>
      </c>
      <c r="Q68" s="7">
        <f t="shared" si="3"/>
        <v>1400</v>
      </c>
    </row>
    <row r="69" spans="4:17" x14ac:dyDescent="0.3">
      <c r="D69" t="s">
        <v>95</v>
      </c>
      <c r="F69" t="s">
        <v>23</v>
      </c>
      <c r="G69" s="3">
        <v>1.3</v>
      </c>
      <c r="H69" s="4">
        <v>43193</v>
      </c>
      <c r="I69" s="3">
        <v>2012</v>
      </c>
      <c r="J69" t="s">
        <v>16</v>
      </c>
      <c r="K69" s="5">
        <v>43863</v>
      </c>
      <c r="L69" s="5">
        <v>44228</v>
      </c>
      <c r="M69">
        <v>1</v>
      </c>
      <c r="N69">
        <v>0</v>
      </c>
      <c r="O69" s="7">
        <f t="shared" si="2"/>
        <v>1800</v>
      </c>
      <c r="P69" s="7" cm="1">
        <f t="array" ref="P69">_xlfn.IFS(M69=0,0,M69 = 1, 100,M69=2,200)</f>
        <v>100</v>
      </c>
      <c r="Q69" s="7">
        <f t="shared" si="3"/>
        <v>1900</v>
      </c>
    </row>
    <row r="70" spans="4:17" x14ac:dyDescent="0.3">
      <c r="D70" t="s">
        <v>96</v>
      </c>
      <c r="F70" t="s">
        <v>30</v>
      </c>
      <c r="G70" s="3">
        <v>2</v>
      </c>
      <c r="H70" s="4">
        <v>43311</v>
      </c>
      <c r="I70" s="3">
        <v>2017</v>
      </c>
      <c r="J70" t="s">
        <v>26</v>
      </c>
      <c r="K70" s="5">
        <v>43935</v>
      </c>
      <c r="L70" s="5">
        <v>44299</v>
      </c>
      <c r="M70">
        <v>0</v>
      </c>
      <c r="N70">
        <v>0</v>
      </c>
      <c r="O70" s="7">
        <f t="shared" si="2"/>
        <v>1200</v>
      </c>
      <c r="P70" s="7" cm="1">
        <f t="array" ref="P70">_xlfn.IFS(M70=0,0,M70 = 1, 100,M70=2,200)</f>
        <v>0</v>
      </c>
      <c r="Q70" s="7">
        <f t="shared" si="3"/>
        <v>1200</v>
      </c>
    </row>
    <row r="71" spans="4:17" x14ac:dyDescent="0.3">
      <c r="D71" t="s">
        <v>97</v>
      </c>
      <c r="F71" t="s">
        <v>25</v>
      </c>
      <c r="G71" s="3">
        <v>1.8</v>
      </c>
      <c r="H71" s="4">
        <v>43674</v>
      </c>
      <c r="I71" s="3">
        <v>2016</v>
      </c>
      <c r="J71" t="s">
        <v>21</v>
      </c>
      <c r="K71" s="5">
        <v>43902</v>
      </c>
      <c r="L71" s="5">
        <v>44266</v>
      </c>
      <c r="M71">
        <v>0</v>
      </c>
      <c r="N71">
        <v>0</v>
      </c>
      <c r="O71" s="7">
        <f t="shared" si="2"/>
        <v>1200</v>
      </c>
      <c r="P71" s="7" cm="1">
        <f t="array" ref="P71">_xlfn.IFS(M71=0,0,M71 = 1, 100,M71=2,200)</f>
        <v>0</v>
      </c>
      <c r="Q71" s="7">
        <f t="shared" si="3"/>
        <v>1200</v>
      </c>
    </row>
    <row r="72" spans="4:17" x14ac:dyDescent="0.3">
      <c r="D72" t="s">
        <v>98</v>
      </c>
      <c r="F72" t="s">
        <v>23</v>
      </c>
      <c r="G72" s="3">
        <v>1.3</v>
      </c>
      <c r="H72" s="4">
        <v>43456</v>
      </c>
      <c r="I72" s="3">
        <v>2015</v>
      </c>
      <c r="J72" t="s">
        <v>26</v>
      </c>
      <c r="K72" s="5">
        <v>43944</v>
      </c>
      <c r="L72" s="5">
        <v>44308</v>
      </c>
      <c r="M72">
        <v>0</v>
      </c>
      <c r="N72">
        <v>2</v>
      </c>
      <c r="O72" s="7">
        <f t="shared" si="2"/>
        <v>1200</v>
      </c>
      <c r="P72" s="7" cm="1">
        <f t="array" ref="P72">_xlfn.IFS(M72=0,0,M72 = 1, 100,M72=2,200)</f>
        <v>0</v>
      </c>
      <c r="Q72" s="7">
        <f t="shared" si="3"/>
        <v>1200</v>
      </c>
    </row>
    <row r="73" spans="4:17" x14ac:dyDescent="0.3">
      <c r="D73" t="s">
        <v>99</v>
      </c>
      <c r="F73" t="s">
        <v>30</v>
      </c>
      <c r="G73" s="3">
        <v>2</v>
      </c>
      <c r="H73" s="4">
        <v>43962</v>
      </c>
      <c r="I73" s="3">
        <v>2015</v>
      </c>
      <c r="J73" t="s">
        <v>16</v>
      </c>
      <c r="K73" s="5">
        <v>43866</v>
      </c>
      <c r="L73" s="5">
        <v>44231</v>
      </c>
      <c r="M73">
        <v>0</v>
      </c>
      <c r="N73">
        <v>0</v>
      </c>
      <c r="O73" s="7">
        <f t="shared" si="2"/>
        <v>1800</v>
      </c>
      <c r="P73" s="7" cm="1">
        <f t="array" ref="P73">_xlfn.IFS(M73=0,0,M73 = 1, 100,M73=2,200)</f>
        <v>0</v>
      </c>
      <c r="Q73" s="7">
        <f t="shared" si="3"/>
        <v>1800</v>
      </c>
    </row>
    <row r="74" spans="4:17" x14ac:dyDescent="0.3">
      <c r="D74" t="s">
        <v>100</v>
      </c>
      <c r="F74" t="s">
        <v>39</v>
      </c>
      <c r="G74" s="3">
        <v>1.8</v>
      </c>
      <c r="H74" s="4">
        <v>43467</v>
      </c>
      <c r="I74" s="3">
        <v>2015</v>
      </c>
      <c r="J74" t="s">
        <v>21</v>
      </c>
      <c r="K74" s="5">
        <v>44177</v>
      </c>
      <c r="L74" s="5">
        <v>44541</v>
      </c>
      <c r="M74">
        <v>0</v>
      </c>
      <c r="N74">
        <v>0</v>
      </c>
      <c r="O74" s="7">
        <f t="shared" si="2"/>
        <v>1200</v>
      </c>
      <c r="P74" s="7" cm="1">
        <f t="array" ref="P74">_xlfn.IFS(M74=0,0,M74 = 1, 100,M74=2,200)</f>
        <v>0</v>
      </c>
      <c r="Q74" s="7">
        <f t="shared" si="3"/>
        <v>1200</v>
      </c>
    </row>
    <row r="75" spans="4:17" x14ac:dyDescent="0.3">
      <c r="D75" t="s">
        <v>101</v>
      </c>
      <c r="F75" t="s">
        <v>30</v>
      </c>
      <c r="G75" s="3">
        <v>2</v>
      </c>
      <c r="H75" s="4">
        <v>43679</v>
      </c>
      <c r="I75" s="3">
        <v>2015</v>
      </c>
      <c r="J75" t="s">
        <v>26</v>
      </c>
      <c r="K75" s="5">
        <v>43922</v>
      </c>
      <c r="L75" s="5">
        <v>44286</v>
      </c>
      <c r="M75">
        <v>0</v>
      </c>
      <c r="N75">
        <v>0</v>
      </c>
      <c r="O75" s="7">
        <f t="shared" si="2"/>
        <v>1200</v>
      </c>
      <c r="P75" s="7" cm="1">
        <f t="array" ref="P75">_xlfn.IFS(M75=0,0,M75 = 1, 100,M75=2,200)</f>
        <v>0</v>
      </c>
      <c r="Q75" s="7">
        <f t="shared" si="3"/>
        <v>1200</v>
      </c>
    </row>
    <row r="76" spans="4:17" x14ac:dyDescent="0.3">
      <c r="D76" t="s">
        <v>102</v>
      </c>
      <c r="F76" t="s">
        <v>39</v>
      </c>
      <c r="G76" s="3">
        <v>1.8</v>
      </c>
      <c r="H76" s="4">
        <v>43387</v>
      </c>
      <c r="I76" s="3">
        <v>2015</v>
      </c>
      <c r="J76" t="s">
        <v>16</v>
      </c>
      <c r="K76" s="5">
        <v>44177</v>
      </c>
      <c r="L76" s="5">
        <v>44541</v>
      </c>
      <c r="M76">
        <v>0</v>
      </c>
      <c r="N76">
        <v>0</v>
      </c>
      <c r="O76" s="7">
        <f t="shared" si="2"/>
        <v>1800</v>
      </c>
      <c r="P76" s="7" cm="1">
        <f t="array" ref="P76">_xlfn.IFS(M76=0,0,M76 = 1, 100,M76=2,200)</f>
        <v>0</v>
      </c>
      <c r="Q76" s="7">
        <f t="shared" si="3"/>
        <v>1800</v>
      </c>
    </row>
    <row r="77" spans="4:17" x14ac:dyDescent="0.3">
      <c r="D77" t="s">
        <v>103</v>
      </c>
      <c r="F77" t="s">
        <v>30</v>
      </c>
      <c r="G77" s="3">
        <v>2.2000000000000002</v>
      </c>
      <c r="H77" s="4">
        <v>43608</v>
      </c>
      <c r="I77" s="3">
        <v>2016</v>
      </c>
      <c r="J77" t="s">
        <v>26</v>
      </c>
      <c r="K77" s="5">
        <v>44177</v>
      </c>
      <c r="L77" s="5">
        <v>44541</v>
      </c>
      <c r="M77">
        <v>0</v>
      </c>
      <c r="N77">
        <v>0</v>
      </c>
      <c r="O77" s="7">
        <f t="shared" si="2"/>
        <v>1200</v>
      </c>
      <c r="P77" s="7" cm="1">
        <f t="array" ref="P77">_xlfn.IFS(M77=0,0,M77 = 1, 100,M77=2,200)</f>
        <v>0</v>
      </c>
      <c r="Q77" s="7">
        <f t="shared" si="3"/>
        <v>1200</v>
      </c>
    </row>
    <row r="78" spans="4:17" x14ac:dyDescent="0.3">
      <c r="D78" t="s">
        <v>104</v>
      </c>
      <c r="F78" t="s">
        <v>39</v>
      </c>
      <c r="G78" s="3">
        <v>1.8</v>
      </c>
      <c r="H78" s="4">
        <v>44053</v>
      </c>
      <c r="I78" s="3">
        <v>2016</v>
      </c>
      <c r="J78" t="s">
        <v>26</v>
      </c>
      <c r="K78" s="5">
        <v>43892</v>
      </c>
      <c r="L78" s="5">
        <v>44256</v>
      </c>
      <c r="M78">
        <v>0</v>
      </c>
      <c r="N78">
        <v>0</v>
      </c>
      <c r="O78" s="7">
        <f t="shared" si="2"/>
        <v>1200</v>
      </c>
      <c r="P78" s="7" cm="1">
        <f t="array" ref="P78">_xlfn.IFS(M78=0,0,M78 = 1, 100,M78=2,200)</f>
        <v>0</v>
      </c>
      <c r="Q78" s="7">
        <f t="shared" si="3"/>
        <v>1200</v>
      </c>
    </row>
    <row r="79" spans="4:17" x14ac:dyDescent="0.3">
      <c r="D79" t="s">
        <v>105</v>
      </c>
      <c r="F79" t="s">
        <v>45</v>
      </c>
      <c r="G79" s="3">
        <v>2</v>
      </c>
      <c r="H79" s="4">
        <v>43808</v>
      </c>
      <c r="I79" s="3">
        <v>2018</v>
      </c>
      <c r="J79" t="s">
        <v>16</v>
      </c>
      <c r="K79" s="5">
        <v>43892</v>
      </c>
      <c r="L79" s="5">
        <v>44256</v>
      </c>
      <c r="M79">
        <v>0</v>
      </c>
      <c r="N79">
        <v>0</v>
      </c>
      <c r="O79" s="7">
        <f t="shared" si="2"/>
        <v>1800</v>
      </c>
      <c r="P79" s="7" cm="1">
        <f t="array" ref="P79">_xlfn.IFS(M79=0,0,M79 = 1, 100,M79=2,200)</f>
        <v>0</v>
      </c>
      <c r="Q79" s="7">
        <f t="shared" si="3"/>
        <v>1800</v>
      </c>
    </row>
    <row r="80" spans="4:17" x14ac:dyDescent="0.3">
      <c r="D80" t="s">
        <v>106</v>
      </c>
      <c r="F80" t="s">
        <v>47</v>
      </c>
      <c r="G80" s="3">
        <v>1.3</v>
      </c>
      <c r="H80" s="4">
        <v>43392</v>
      </c>
      <c r="I80" s="3">
        <v>2016</v>
      </c>
      <c r="J80" t="s">
        <v>21</v>
      </c>
      <c r="K80" s="5">
        <v>43912</v>
      </c>
      <c r="L80" s="5">
        <v>44276</v>
      </c>
      <c r="M80">
        <v>1</v>
      </c>
      <c r="N80">
        <v>0</v>
      </c>
      <c r="O80" s="7">
        <f t="shared" si="2"/>
        <v>1200</v>
      </c>
      <c r="P80" s="7" cm="1">
        <f t="array" ref="P80">_xlfn.IFS(M80=0,0,M80 = 1, 100,M80=2,200)</f>
        <v>100</v>
      </c>
      <c r="Q80" s="7">
        <f t="shared" si="3"/>
        <v>1300</v>
      </c>
    </row>
    <row r="81" spans="4:17" x14ac:dyDescent="0.3">
      <c r="D81" t="s">
        <v>107</v>
      </c>
      <c r="F81" t="s">
        <v>49</v>
      </c>
      <c r="G81" s="3">
        <v>1.8</v>
      </c>
      <c r="H81" s="4">
        <v>43232</v>
      </c>
      <c r="I81" s="3">
        <v>2018</v>
      </c>
      <c r="J81" t="s">
        <v>26</v>
      </c>
      <c r="K81" s="5">
        <v>43923</v>
      </c>
      <c r="L81" s="5">
        <v>44287</v>
      </c>
      <c r="M81">
        <v>2</v>
      </c>
      <c r="N81">
        <v>0</v>
      </c>
      <c r="O81" s="7">
        <f t="shared" si="2"/>
        <v>1200</v>
      </c>
      <c r="P81" s="7" cm="1">
        <f t="array" ref="P81">_xlfn.IFS(M81=0,0,M81 = 1, 100,M81=2,200)</f>
        <v>200</v>
      </c>
      <c r="Q81" s="7">
        <f t="shared" si="3"/>
        <v>1400</v>
      </c>
    </row>
    <row r="82" spans="4:17" x14ac:dyDescent="0.3">
      <c r="D82" t="s">
        <v>108</v>
      </c>
      <c r="F82" t="s">
        <v>49</v>
      </c>
      <c r="G82" s="3">
        <v>1.8</v>
      </c>
      <c r="H82" s="4">
        <v>43870</v>
      </c>
      <c r="I82" s="3">
        <v>2016</v>
      </c>
      <c r="J82" t="s">
        <v>16</v>
      </c>
      <c r="K82" s="5">
        <v>44200</v>
      </c>
      <c r="L82" s="5">
        <v>44564</v>
      </c>
      <c r="M82">
        <v>1</v>
      </c>
      <c r="N82">
        <v>0</v>
      </c>
      <c r="O82" s="7">
        <f t="shared" si="2"/>
        <v>1800</v>
      </c>
      <c r="P82" s="7" cm="1">
        <f t="array" ref="P82">_xlfn.IFS(M82=0,0,M82 = 1, 100,M82=2,200)</f>
        <v>100</v>
      </c>
      <c r="Q82" s="7">
        <f t="shared" si="3"/>
        <v>1900</v>
      </c>
    </row>
    <row r="83" spans="4:17" x14ac:dyDescent="0.3">
      <c r="D83" t="s">
        <v>109</v>
      </c>
      <c r="F83" t="s">
        <v>47</v>
      </c>
      <c r="G83" s="3">
        <v>1.3</v>
      </c>
      <c r="H83" s="4">
        <v>43448</v>
      </c>
      <c r="I83" s="3">
        <v>2017</v>
      </c>
      <c r="J83" t="s">
        <v>21</v>
      </c>
      <c r="K83" s="5">
        <v>43863</v>
      </c>
      <c r="L83" s="5">
        <v>44228</v>
      </c>
      <c r="M83">
        <v>1</v>
      </c>
      <c r="N83">
        <v>0</v>
      </c>
      <c r="O83" s="7">
        <f t="shared" si="2"/>
        <v>1200</v>
      </c>
      <c r="P83" s="7" cm="1">
        <f t="array" ref="P83">_xlfn.IFS(M83=0,0,M83 = 1, 100,M83=2,200)</f>
        <v>100</v>
      </c>
      <c r="Q83" s="7">
        <f t="shared" si="3"/>
        <v>1300</v>
      </c>
    </row>
    <row r="84" spans="4:17" x14ac:dyDescent="0.3">
      <c r="D84" t="s">
        <v>110</v>
      </c>
      <c r="F84" t="s">
        <v>49</v>
      </c>
      <c r="G84" s="3">
        <v>1.8</v>
      </c>
      <c r="H84" s="4">
        <v>43609</v>
      </c>
      <c r="I84" s="3">
        <v>2012</v>
      </c>
      <c r="J84" t="s">
        <v>21</v>
      </c>
      <c r="K84" s="5">
        <v>43914</v>
      </c>
      <c r="L84" s="5">
        <v>44278</v>
      </c>
      <c r="M84">
        <v>0</v>
      </c>
      <c r="N84">
        <v>0</v>
      </c>
      <c r="O84" s="7">
        <f t="shared" si="2"/>
        <v>1200</v>
      </c>
      <c r="P84" s="7" cm="1">
        <f t="array" ref="P84">_xlfn.IFS(M84=0,0,M84 = 1, 100,M84=2,200)</f>
        <v>0</v>
      </c>
      <c r="Q84" s="7">
        <f t="shared" si="3"/>
        <v>1200</v>
      </c>
    </row>
    <row r="85" spans="4:17" x14ac:dyDescent="0.3">
      <c r="D85" t="s">
        <v>111</v>
      </c>
      <c r="F85" t="s">
        <v>47</v>
      </c>
      <c r="G85" s="3">
        <v>1.3</v>
      </c>
      <c r="H85" s="4">
        <v>43422</v>
      </c>
      <c r="I85" s="3">
        <v>2018</v>
      </c>
      <c r="J85" t="s">
        <v>16</v>
      </c>
      <c r="K85" s="5">
        <v>43892</v>
      </c>
      <c r="L85" s="5">
        <v>44256</v>
      </c>
      <c r="M85">
        <v>0</v>
      </c>
      <c r="N85">
        <v>0</v>
      </c>
      <c r="O85" s="7">
        <f t="shared" si="2"/>
        <v>1800</v>
      </c>
      <c r="P85" s="7" cm="1">
        <f t="array" ref="P85">_xlfn.IFS(M85=0,0,M85 = 1, 100,M85=2,200)</f>
        <v>0</v>
      </c>
      <c r="Q85" s="7">
        <f t="shared" si="3"/>
        <v>1800</v>
      </c>
    </row>
    <row r="86" spans="4:17" x14ac:dyDescent="0.3">
      <c r="D86" t="s">
        <v>112</v>
      </c>
      <c r="F86" t="s">
        <v>49</v>
      </c>
      <c r="G86" s="3">
        <v>1.8</v>
      </c>
      <c r="H86" s="4">
        <v>43344</v>
      </c>
      <c r="I86" s="3">
        <v>2017</v>
      </c>
      <c r="J86" t="s">
        <v>26</v>
      </c>
      <c r="K86" s="5">
        <v>43944</v>
      </c>
      <c r="L86" s="5">
        <v>44308</v>
      </c>
      <c r="M86">
        <v>0</v>
      </c>
      <c r="N86">
        <v>0</v>
      </c>
      <c r="O86" s="7">
        <f t="shared" si="2"/>
        <v>1200</v>
      </c>
      <c r="P86" s="7" cm="1">
        <f t="array" ref="P86">_xlfn.IFS(M86=0,0,M86 = 1, 100,M86=2,200)</f>
        <v>0</v>
      </c>
      <c r="Q86" s="7">
        <f t="shared" si="3"/>
        <v>1200</v>
      </c>
    </row>
    <row r="87" spans="4:17" x14ac:dyDescent="0.3">
      <c r="D87" t="s">
        <v>113</v>
      </c>
      <c r="F87" t="s">
        <v>49</v>
      </c>
      <c r="G87" s="3">
        <v>1.8</v>
      </c>
      <c r="H87" s="4">
        <v>43735</v>
      </c>
      <c r="I87" s="3">
        <v>2015</v>
      </c>
      <c r="J87" t="s">
        <v>21</v>
      </c>
      <c r="K87" s="5">
        <v>43892</v>
      </c>
      <c r="L87" s="5">
        <v>44256</v>
      </c>
      <c r="M87">
        <v>2</v>
      </c>
      <c r="N87">
        <v>0</v>
      </c>
      <c r="O87" s="7">
        <f t="shared" si="2"/>
        <v>1200</v>
      </c>
      <c r="P87" s="7" cm="1">
        <f t="array" ref="P87">_xlfn.IFS(M87=0,0,M87 = 1, 100,M87=2,200)</f>
        <v>200</v>
      </c>
      <c r="Q87" s="7">
        <f t="shared" si="3"/>
        <v>1400</v>
      </c>
    </row>
    <row r="88" spans="4:17" x14ac:dyDescent="0.3">
      <c r="D88" t="s">
        <v>114</v>
      </c>
      <c r="F88" t="s">
        <v>45</v>
      </c>
      <c r="G88" s="3">
        <v>2.2000000000000002</v>
      </c>
      <c r="H88" s="4">
        <v>43733</v>
      </c>
      <c r="I88" s="3">
        <v>2012</v>
      </c>
      <c r="J88" t="s">
        <v>21</v>
      </c>
      <c r="K88" s="5">
        <v>44177</v>
      </c>
      <c r="L88" s="5">
        <v>44541</v>
      </c>
      <c r="M88">
        <v>0</v>
      </c>
      <c r="N88">
        <v>0</v>
      </c>
      <c r="O88" s="7">
        <f t="shared" si="2"/>
        <v>1200</v>
      </c>
      <c r="P88" s="7" cm="1">
        <f t="array" ref="P88">_xlfn.IFS(M88=0,0,M88 = 1, 100,M88=2,200)</f>
        <v>0</v>
      </c>
      <c r="Q88" s="7">
        <f t="shared" si="3"/>
        <v>1200</v>
      </c>
    </row>
    <row r="89" spans="4:17" x14ac:dyDescent="0.3">
      <c r="D89" t="s">
        <v>115</v>
      </c>
      <c r="F89" t="s">
        <v>15</v>
      </c>
      <c r="G89" s="3">
        <v>1.4</v>
      </c>
      <c r="H89" s="4">
        <v>43354</v>
      </c>
      <c r="I89" s="3">
        <v>2018</v>
      </c>
      <c r="J89" t="s">
        <v>26</v>
      </c>
      <c r="K89" s="5">
        <v>43902</v>
      </c>
      <c r="L89" s="5">
        <v>44266</v>
      </c>
      <c r="M89">
        <v>0</v>
      </c>
      <c r="N89">
        <v>0</v>
      </c>
      <c r="O89" s="7">
        <f t="shared" si="2"/>
        <v>1200</v>
      </c>
      <c r="P89" s="7" cm="1">
        <f t="array" ref="P89">_xlfn.IFS(M89=0,0,M89 = 1, 100,M89=2,200)</f>
        <v>0</v>
      </c>
      <c r="Q89" s="7">
        <f t="shared" si="3"/>
        <v>1200</v>
      </c>
    </row>
    <row r="90" spans="4:17" x14ac:dyDescent="0.3">
      <c r="D90" t="s">
        <v>116</v>
      </c>
      <c r="F90" t="s">
        <v>18</v>
      </c>
      <c r="G90" s="3">
        <v>1.1000000000000001</v>
      </c>
      <c r="H90" s="4">
        <v>44023</v>
      </c>
      <c r="I90" s="3">
        <v>2016</v>
      </c>
      <c r="J90" t="s">
        <v>26</v>
      </c>
      <c r="K90" s="5">
        <v>43863</v>
      </c>
      <c r="L90" s="5">
        <v>44228</v>
      </c>
      <c r="M90">
        <v>0</v>
      </c>
      <c r="N90">
        <v>0</v>
      </c>
      <c r="O90" s="7">
        <f t="shared" si="2"/>
        <v>1200</v>
      </c>
      <c r="P90" s="7" cm="1">
        <f t="array" ref="P90">_xlfn.IFS(M90=0,0,M90 = 1, 100,M90=2,200)</f>
        <v>0</v>
      </c>
      <c r="Q90" s="7">
        <f t="shared" si="3"/>
        <v>1200</v>
      </c>
    </row>
    <row r="91" spans="4:17" x14ac:dyDescent="0.3">
      <c r="D91" t="s">
        <v>117</v>
      </c>
      <c r="F91" t="s">
        <v>20</v>
      </c>
      <c r="G91" s="3">
        <v>1.4</v>
      </c>
      <c r="H91" s="4">
        <v>43233</v>
      </c>
      <c r="I91" s="3">
        <v>2015</v>
      </c>
      <c r="J91" t="s">
        <v>21</v>
      </c>
      <c r="K91" s="5">
        <v>43865</v>
      </c>
      <c r="L91" s="5">
        <v>44230</v>
      </c>
      <c r="M91">
        <v>0</v>
      </c>
      <c r="N91">
        <v>0</v>
      </c>
      <c r="O91" s="7">
        <f t="shared" si="2"/>
        <v>1200</v>
      </c>
      <c r="P91" s="7" cm="1">
        <f t="array" ref="P91">_xlfn.IFS(M91=0,0,M91 = 1, 100,M91=2,200)</f>
        <v>0</v>
      </c>
      <c r="Q91" s="7">
        <f t="shared" si="3"/>
        <v>1200</v>
      </c>
    </row>
    <row r="92" spans="4:17" x14ac:dyDescent="0.3">
      <c r="D92" t="s">
        <v>118</v>
      </c>
      <c r="F92" t="s">
        <v>23</v>
      </c>
      <c r="G92" s="3">
        <v>1.3</v>
      </c>
      <c r="H92" s="4">
        <v>43627</v>
      </c>
      <c r="I92" s="3">
        <v>2015</v>
      </c>
      <c r="J92" t="s">
        <v>26</v>
      </c>
      <c r="K92" s="5">
        <v>43945</v>
      </c>
      <c r="L92" s="5">
        <v>44309</v>
      </c>
      <c r="M92">
        <v>0</v>
      </c>
      <c r="N92">
        <v>0</v>
      </c>
      <c r="O92" s="7">
        <f t="shared" si="2"/>
        <v>1200</v>
      </c>
      <c r="P92" s="7" cm="1">
        <f t="array" ref="P92">_xlfn.IFS(M92=0,0,M92 = 1, 100,M92=2,200)</f>
        <v>0</v>
      </c>
      <c r="Q92" s="7">
        <f t="shared" si="3"/>
        <v>1200</v>
      </c>
    </row>
    <row r="93" spans="4:17" x14ac:dyDescent="0.3">
      <c r="D93" t="s">
        <v>119</v>
      </c>
      <c r="F93" t="s">
        <v>25</v>
      </c>
      <c r="G93" s="3">
        <v>1.8</v>
      </c>
      <c r="H93" s="4">
        <v>43954</v>
      </c>
      <c r="I93" s="3">
        <v>2020</v>
      </c>
      <c r="J93" t="s">
        <v>26</v>
      </c>
      <c r="K93" s="5">
        <v>43963</v>
      </c>
      <c r="L93" s="5">
        <v>44327</v>
      </c>
      <c r="M93">
        <v>0</v>
      </c>
      <c r="N93">
        <v>0</v>
      </c>
      <c r="O93" s="7">
        <f t="shared" si="2"/>
        <v>1200</v>
      </c>
      <c r="P93" s="7" cm="1">
        <f t="array" ref="P93">_xlfn.IFS(M93=0,0,M93 = 1, 100,M93=2,200)</f>
        <v>0</v>
      </c>
      <c r="Q93" s="7">
        <f t="shared" si="3"/>
        <v>1200</v>
      </c>
    </row>
    <row r="94" spans="4:17" x14ac:dyDescent="0.3">
      <c r="D94" t="s">
        <v>120</v>
      </c>
      <c r="F94" t="s">
        <v>28</v>
      </c>
      <c r="G94" s="3">
        <v>1.1000000000000001</v>
      </c>
      <c r="H94" s="4">
        <v>43514</v>
      </c>
      <c r="I94" s="3">
        <v>2019</v>
      </c>
      <c r="J94" t="s">
        <v>21</v>
      </c>
      <c r="K94" s="5">
        <v>43863</v>
      </c>
      <c r="L94" s="5">
        <v>44228</v>
      </c>
      <c r="M94">
        <v>1</v>
      </c>
      <c r="N94">
        <v>1</v>
      </c>
      <c r="O94" s="7">
        <f t="shared" si="2"/>
        <v>1200</v>
      </c>
      <c r="P94" s="7" cm="1">
        <f t="array" ref="P94">_xlfn.IFS(M94=0,0,M94 = 1, 100,M94=2,200)</f>
        <v>100</v>
      </c>
      <c r="Q94" s="7">
        <f t="shared" si="3"/>
        <v>1300</v>
      </c>
    </row>
    <row r="95" spans="4:17" x14ac:dyDescent="0.3">
      <c r="D95" t="s">
        <v>121</v>
      </c>
      <c r="F95" t="s">
        <v>30</v>
      </c>
      <c r="G95" s="3">
        <v>2</v>
      </c>
      <c r="H95" s="4">
        <v>43203</v>
      </c>
      <c r="I95" s="3">
        <v>2018</v>
      </c>
      <c r="J95" t="s">
        <v>26</v>
      </c>
      <c r="K95" s="5">
        <v>43881</v>
      </c>
      <c r="L95" s="5">
        <v>44246</v>
      </c>
      <c r="M95">
        <v>2</v>
      </c>
      <c r="N95">
        <v>1</v>
      </c>
      <c r="O95" s="7">
        <f t="shared" si="2"/>
        <v>1200</v>
      </c>
      <c r="P95" s="7" cm="1">
        <f t="array" ref="P95">_xlfn.IFS(M95=0,0,M95 = 1, 100,M95=2,200)</f>
        <v>200</v>
      </c>
      <c r="Q95" s="7">
        <f t="shared" si="3"/>
        <v>1400</v>
      </c>
    </row>
    <row r="96" spans="4:17" x14ac:dyDescent="0.3">
      <c r="D96" t="s">
        <v>122</v>
      </c>
      <c r="F96" t="s">
        <v>18</v>
      </c>
      <c r="G96" s="3">
        <v>1.1000000000000001</v>
      </c>
      <c r="H96" s="4">
        <v>43537</v>
      </c>
      <c r="I96" s="3">
        <v>2016</v>
      </c>
      <c r="J96" t="s">
        <v>26</v>
      </c>
      <c r="K96" s="5">
        <v>43902</v>
      </c>
      <c r="L96" s="5">
        <v>44266</v>
      </c>
      <c r="M96">
        <v>1</v>
      </c>
      <c r="N96">
        <v>1</v>
      </c>
      <c r="O96" s="7">
        <f t="shared" si="2"/>
        <v>1200</v>
      </c>
      <c r="P96" s="7" cm="1">
        <f t="array" ref="P96">_xlfn.IFS(M96=0,0,M96 = 1, 100,M96=2,200)</f>
        <v>100</v>
      </c>
      <c r="Q96" s="7">
        <f t="shared" si="3"/>
        <v>1300</v>
      </c>
    </row>
    <row r="97" spans="4:17" x14ac:dyDescent="0.3">
      <c r="D97" t="s">
        <v>123</v>
      </c>
      <c r="F97" t="s">
        <v>28</v>
      </c>
      <c r="G97" s="3">
        <v>1.1000000000000001</v>
      </c>
      <c r="H97" s="4">
        <v>43961</v>
      </c>
      <c r="I97" s="3">
        <v>2016</v>
      </c>
      <c r="J97" t="s">
        <v>16</v>
      </c>
      <c r="K97" s="5">
        <v>44197</v>
      </c>
      <c r="L97" s="5">
        <v>44561</v>
      </c>
      <c r="M97">
        <v>0</v>
      </c>
      <c r="N97">
        <v>0</v>
      </c>
      <c r="O97" s="7">
        <f t="shared" si="2"/>
        <v>1800</v>
      </c>
      <c r="P97" s="7" cm="1">
        <f t="array" ref="P97">_xlfn.IFS(M97=0,0,M97 = 1, 100,M97=2,200)</f>
        <v>0</v>
      </c>
      <c r="Q97" s="7">
        <f t="shared" si="3"/>
        <v>1800</v>
      </c>
    </row>
    <row r="98" spans="4:17" x14ac:dyDescent="0.3">
      <c r="D98" t="s">
        <v>124</v>
      </c>
      <c r="F98" t="s">
        <v>23</v>
      </c>
      <c r="G98" s="3">
        <v>1.3</v>
      </c>
      <c r="H98" s="4">
        <v>44080</v>
      </c>
      <c r="I98" s="3">
        <v>2018</v>
      </c>
      <c r="J98" t="s">
        <v>21</v>
      </c>
      <c r="K98" s="5">
        <v>43915</v>
      </c>
      <c r="L98" s="5">
        <v>44279</v>
      </c>
      <c r="M98">
        <v>0</v>
      </c>
      <c r="N98">
        <v>0</v>
      </c>
      <c r="O98" s="7">
        <f t="shared" si="2"/>
        <v>1200</v>
      </c>
      <c r="P98" s="7" cm="1">
        <f t="array" ref="P98">_xlfn.IFS(M98=0,0,M98 = 1, 100,M98=2,200)</f>
        <v>0</v>
      </c>
      <c r="Q98" s="7">
        <f t="shared" si="3"/>
        <v>1200</v>
      </c>
    </row>
    <row r="99" spans="4:17" x14ac:dyDescent="0.3">
      <c r="D99" t="s">
        <v>125</v>
      </c>
      <c r="F99" t="s">
        <v>30</v>
      </c>
      <c r="G99" s="3">
        <v>2</v>
      </c>
      <c r="H99" s="4">
        <v>43965</v>
      </c>
      <c r="I99" s="3">
        <v>2016</v>
      </c>
      <c r="J99" t="s">
        <v>26</v>
      </c>
      <c r="K99" s="5">
        <v>43945</v>
      </c>
      <c r="L99" s="5">
        <v>44309</v>
      </c>
      <c r="M99">
        <v>0</v>
      </c>
      <c r="N99">
        <v>0</v>
      </c>
      <c r="O99" s="7">
        <f t="shared" si="2"/>
        <v>1200</v>
      </c>
      <c r="P99" s="7" cm="1">
        <f t="array" ref="P99">_xlfn.IFS(M99=0,0,M99 = 1, 100,M99=2,200)</f>
        <v>0</v>
      </c>
      <c r="Q99" s="7">
        <f t="shared" si="3"/>
        <v>1200</v>
      </c>
    </row>
    <row r="100" spans="4:17" x14ac:dyDescent="0.3">
      <c r="D100" t="s">
        <v>126</v>
      </c>
      <c r="F100" t="s">
        <v>25</v>
      </c>
      <c r="G100" s="3">
        <v>1.8</v>
      </c>
      <c r="H100" s="4">
        <v>43884</v>
      </c>
      <c r="I100" s="3">
        <v>2018</v>
      </c>
      <c r="J100" t="s">
        <v>21</v>
      </c>
      <c r="K100" s="5">
        <v>44177</v>
      </c>
      <c r="L100" s="5">
        <v>44541</v>
      </c>
      <c r="M100">
        <v>0</v>
      </c>
      <c r="N100">
        <v>0</v>
      </c>
      <c r="O100" s="7">
        <f t="shared" si="2"/>
        <v>1200</v>
      </c>
      <c r="P100" s="7" cm="1">
        <f t="array" ref="P100">_xlfn.IFS(M100=0,0,M100 = 1, 100,M100=2,200)</f>
        <v>0</v>
      </c>
      <c r="Q100" s="7">
        <f t="shared" si="3"/>
        <v>1200</v>
      </c>
    </row>
    <row r="101" spans="4:17" x14ac:dyDescent="0.3">
      <c r="D101" t="s">
        <v>127</v>
      </c>
      <c r="F101" t="s">
        <v>23</v>
      </c>
      <c r="G101" s="3">
        <v>1.3</v>
      </c>
      <c r="H101" s="4">
        <v>44031</v>
      </c>
      <c r="I101" s="3">
        <v>2016</v>
      </c>
      <c r="J101" t="s">
        <v>26</v>
      </c>
      <c r="K101" s="5">
        <v>44198</v>
      </c>
      <c r="L101" s="5">
        <v>44562</v>
      </c>
      <c r="M101">
        <v>0</v>
      </c>
      <c r="N101">
        <v>0</v>
      </c>
      <c r="O101" s="7">
        <f t="shared" si="2"/>
        <v>1200</v>
      </c>
      <c r="P101" s="7" cm="1">
        <f t="array" ref="P101">_xlfn.IFS(M101=0,0,M101 = 1, 100,M101=2,200)</f>
        <v>0</v>
      </c>
      <c r="Q101" s="7">
        <f t="shared" si="3"/>
        <v>1200</v>
      </c>
    </row>
    <row r="102" spans="4:17" x14ac:dyDescent="0.3">
      <c r="D102" t="s">
        <v>128</v>
      </c>
      <c r="F102" t="s">
        <v>30</v>
      </c>
      <c r="G102" s="3">
        <v>2</v>
      </c>
      <c r="H102" s="4">
        <v>44018</v>
      </c>
      <c r="I102" s="3">
        <v>2020</v>
      </c>
      <c r="J102" t="s">
        <v>21</v>
      </c>
      <c r="K102" s="5">
        <v>44171</v>
      </c>
      <c r="L102" s="5">
        <v>44535</v>
      </c>
      <c r="M102">
        <v>0</v>
      </c>
      <c r="N102">
        <v>0</v>
      </c>
      <c r="O102" s="7">
        <f t="shared" si="2"/>
        <v>1200</v>
      </c>
      <c r="P102" s="7" cm="1">
        <f t="array" ref="P102">_xlfn.IFS(M102=0,0,M102 = 1, 100,M102=2,200)</f>
        <v>0</v>
      </c>
      <c r="Q102" s="7">
        <f t="shared" si="3"/>
        <v>1200</v>
      </c>
    </row>
    <row r="103" spans="4:17" x14ac:dyDescent="0.3">
      <c r="D103" t="s">
        <v>129</v>
      </c>
      <c r="F103" t="s">
        <v>39</v>
      </c>
      <c r="G103" s="3">
        <v>1.8</v>
      </c>
      <c r="H103" s="4">
        <v>43782</v>
      </c>
      <c r="I103" s="3">
        <v>2012</v>
      </c>
      <c r="J103" t="s">
        <v>26</v>
      </c>
      <c r="K103" s="5">
        <v>44177</v>
      </c>
      <c r="L103" s="5">
        <v>44541</v>
      </c>
      <c r="M103">
        <v>0</v>
      </c>
      <c r="N103">
        <v>0</v>
      </c>
      <c r="O103" s="7">
        <f t="shared" si="2"/>
        <v>1200</v>
      </c>
      <c r="P103" s="7" cm="1">
        <f t="array" ref="P103">_xlfn.IFS(M103=0,0,M103 = 1, 100,M103=2,200)</f>
        <v>0</v>
      </c>
      <c r="Q103" s="7">
        <f t="shared" si="3"/>
        <v>1200</v>
      </c>
    </row>
    <row r="104" spans="4:17" x14ac:dyDescent="0.3">
      <c r="D104" t="s">
        <v>130</v>
      </c>
      <c r="F104" t="s">
        <v>30</v>
      </c>
      <c r="G104" s="3">
        <v>2</v>
      </c>
      <c r="H104" s="4">
        <v>43555</v>
      </c>
      <c r="I104" s="3">
        <v>2019</v>
      </c>
      <c r="J104" t="s">
        <v>26</v>
      </c>
      <c r="K104" s="5">
        <v>43863</v>
      </c>
      <c r="L104" s="5">
        <v>44228</v>
      </c>
      <c r="M104">
        <v>0</v>
      </c>
      <c r="N104">
        <v>0</v>
      </c>
      <c r="O104" s="7">
        <f t="shared" si="2"/>
        <v>1200</v>
      </c>
      <c r="P104" s="7" cm="1">
        <f t="array" ref="P104">_xlfn.IFS(M104=0,0,M104 = 1, 100,M104=2,200)</f>
        <v>0</v>
      </c>
      <c r="Q104" s="7">
        <f t="shared" si="3"/>
        <v>1200</v>
      </c>
    </row>
    <row r="105" spans="4:17" x14ac:dyDescent="0.3">
      <c r="D105" t="s">
        <v>131</v>
      </c>
      <c r="F105" t="s">
        <v>39</v>
      </c>
      <c r="G105" s="3">
        <v>1.8</v>
      </c>
      <c r="H105" s="4">
        <v>43944</v>
      </c>
      <c r="I105" s="3">
        <v>2017</v>
      </c>
      <c r="J105" t="s">
        <v>26</v>
      </c>
      <c r="K105" s="5">
        <v>43902</v>
      </c>
      <c r="L105" s="5">
        <v>44266</v>
      </c>
      <c r="M105">
        <v>0</v>
      </c>
      <c r="N105">
        <v>2</v>
      </c>
      <c r="O105" s="7">
        <f t="shared" si="2"/>
        <v>1200</v>
      </c>
      <c r="P105" s="7" cm="1">
        <f t="array" ref="P105">_xlfn.IFS(M105=0,0,M105 = 1, 100,M105=2,200)</f>
        <v>0</v>
      </c>
      <c r="Q105" s="7">
        <f t="shared" si="3"/>
        <v>1200</v>
      </c>
    </row>
    <row r="106" spans="4:17" x14ac:dyDescent="0.3">
      <c r="D106" t="s">
        <v>132</v>
      </c>
      <c r="F106" t="s">
        <v>30</v>
      </c>
      <c r="G106" s="3">
        <v>2.2000000000000002</v>
      </c>
      <c r="H106" s="4">
        <v>43898</v>
      </c>
      <c r="I106" s="3">
        <v>2020</v>
      </c>
      <c r="J106" t="s">
        <v>21</v>
      </c>
      <c r="K106" s="5">
        <v>44177</v>
      </c>
      <c r="L106" s="5">
        <v>44541</v>
      </c>
      <c r="M106">
        <v>0</v>
      </c>
      <c r="N106">
        <v>2</v>
      </c>
      <c r="O106" s="7">
        <f t="shared" si="2"/>
        <v>1200</v>
      </c>
      <c r="P106" s="7" cm="1">
        <f t="array" ref="P106">_xlfn.IFS(M106=0,0,M106 = 1, 100,M106=2,200)</f>
        <v>0</v>
      </c>
      <c r="Q106" s="7">
        <f t="shared" si="3"/>
        <v>1200</v>
      </c>
    </row>
    <row r="107" spans="4:17" x14ac:dyDescent="0.3">
      <c r="D107" t="s">
        <v>133</v>
      </c>
      <c r="F107" t="s">
        <v>39</v>
      </c>
      <c r="G107" s="3">
        <v>1.8</v>
      </c>
      <c r="H107" s="4">
        <v>43748</v>
      </c>
      <c r="I107" s="3">
        <v>2012</v>
      </c>
      <c r="J107" t="s">
        <v>26</v>
      </c>
      <c r="K107" s="5">
        <v>44177</v>
      </c>
      <c r="L107" s="5">
        <v>44541</v>
      </c>
      <c r="M107">
        <v>1</v>
      </c>
      <c r="N107">
        <v>2</v>
      </c>
      <c r="O107" s="7">
        <f t="shared" si="2"/>
        <v>1200</v>
      </c>
      <c r="P107" s="7" cm="1">
        <f t="array" ref="P107">_xlfn.IFS(M107=0,0,M107 = 1, 100,M107=2,200)</f>
        <v>100</v>
      </c>
      <c r="Q107" s="7">
        <f t="shared" si="3"/>
        <v>1300</v>
      </c>
    </row>
    <row r="108" spans="4:17" x14ac:dyDescent="0.3">
      <c r="D108" t="s">
        <v>134</v>
      </c>
      <c r="F108" t="s">
        <v>45</v>
      </c>
      <c r="G108" s="3">
        <v>2</v>
      </c>
      <c r="H108" s="4">
        <v>43730</v>
      </c>
      <c r="I108" s="3">
        <v>2019</v>
      </c>
      <c r="J108" t="s">
        <v>21</v>
      </c>
      <c r="K108" s="5">
        <v>43892</v>
      </c>
      <c r="L108" s="5">
        <v>44256</v>
      </c>
      <c r="M108">
        <v>2</v>
      </c>
      <c r="N108">
        <v>0</v>
      </c>
      <c r="O108" s="7">
        <f t="shared" si="2"/>
        <v>1200</v>
      </c>
      <c r="P108" s="7" cm="1">
        <f t="array" ref="P108">_xlfn.IFS(M108=0,0,M108 = 1, 100,M108=2,200)</f>
        <v>200</v>
      </c>
      <c r="Q108" s="7">
        <f t="shared" si="3"/>
        <v>1400</v>
      </c>
    </row>
    <row r="109" spans="4:17" x14ac:dyDescent="0.3">
      <c r="D109" t="s">
        <v>135</v>
      </c>
      <c r="F109" t="s">
        <v>47</v>
      </c>
      <c r="G109" s="3">
        <v>1.3</v>
      </c>
      <c r="H109" s="4">
        <v>43665</v>
      </c>
      <c r="I109" s="3">
        <v>2016</v>
      </c>
      <c r="J109" t="s">
        <v>26</v>
      </c>
      <c r="K109" s="5">
        <v>44171</v>
      </c>
      <c r="L109" s="5">
        <v>44535</v>
      </c>
      <c r="M109">
        <v>1</v>
      </c>
      <c r="N109">
        <v>0</v>
      </c>
      <c r="O109" s="7">
        <f t="shared" si="2"/>
        <v>1200</v>
      </c>
      <c r="P109" s="7" cm="1">
        <f t="array" ref="P109">_xlfn.IFS(M109=0,0,M109 = 1, 100,M109=2,200)</f>
        <v>100</v>
      </c>
      <c r="Q109" s="7">
        <f t="shared" si="3"/>
        <v>1300</v>
      </c>
    </row>
    <row r="110" spans="4:17" x14ac:dyDescent="0.3">
      <c r="D110" t="s">
        <v>136</v>
      </c>
      <c r="F110" t="s">
        <v>49</v>
      </c>
      <c r="G110" s="3">
        <v>1.8</v>
      </c>
      <c r="H110" s="4">
        <v>44063</v>
      </c>
      <c r="I110" s="3">
        <v>2020</v>
      </c>
      <c r="J110" t="s">
        <v>16</v>
      </c>
      <c r="K110" s="5">
        <v>44177</v>
      </c>
      <c r="L110" s="5">
        <v>44541</v>
      </c>
      <c r="M110">
        <v>0</v>
      </c>
      <c r="N110">
        <v>2</v>
      </c>
      <c r="O110" s="7">
        <f t="shared" si="2"/>
        <v>1800</v>
      </c>
      <c r="P110" s="7" cm="1">
        <f t="array" ref="P110">_xlfn.IFS(M110=0,0,M110 = 1, 100,M110=2,200)</f>
        <v>0</v>
      </c>
      <c r="Q110" s="7">
        <f t="shared" si="3"/>
        <v>1800</v>
      </c>
    </row>
    <row r="111" spans="4:17" x14ac:dyDescent="0.3">
      <c r="D111" t="s">
        <v>137</v>
      </c>
      <c r="F111" t="s">
        <v>49</v>
      </c>
      <c r="G111" s="3">
        <v>1.8</v>
      </c>
      <c r="H111" s="4">
        <v>44054</v>
      </c>
      <c r="I111" s="3">
        <v>2020</v>
      </c>
      <c r="J111" t="s">
        <v>26</v>
      </c>
      <c r="K111" s="5">
        <v>43881</v>
      </c>
      <c r="L111" s="5">
        <v>44246</v>
      </c>
      <c r="M111">
        <v>0</v>
      </c>
      <c r="N111">
        <v>1</v>
      </c>
      <c r="O111" s="7">
        <f t="shared" si="2"/>
        <v>1200</v>
      </c>
      <c r="P111" s="7" cm="1">
        <f t="array" ref="P111">_xlfn.IFS(M111=0,0,M111 = 1, 100,M111=2,200)</f>
        <v>0</v>
      </c>
      <c r="Q111" s="7">
        <f t="shared" si="3"/>
        <v>1200</v>
      </c>
    </row>
    <row r="112" spans="4:17" x14ac:dyDescent="0.3">
      <c r="D112" t="s">
        <v>138</v>
      </c>
      <c r="F112" t="s">
        <v>47</v>
      </c>
      <c r="G112" s="3">
        <v>1.3</v>
      </c>
      <c r="H112" s="4">
        <v>44013</v>
      </c>
      <c r="I112" s="3">
        <v>2020</v>
      </c>
      <c r="J112" t="s">
        <v>26</v>
      </c>
      <c r="K112" s="5">
        <v>44177</v>
      </c>
      <c r="L112" s="5">
        <v>44541</v>
      </c>
      <c r="M112">
        <v>0</v>
      </c>
      <c r="N112">
        <v>2</v>
      </c>
      <c r="O112" s="7">
        <f t="shared" si="2"/>
        <v>1200</v>
      </c>
      <c r="P112" s="7" cm="1">
        <f t="array" ref="P112">_xlfn.IFS(M112=0,0,M112 = 1, 100,M112=2,200)</f>
        <v>0</v>
      </c>
      <c r="Q112" s="7">
        <f t="shared" si="3"/>
        <v>1200</v>
      </c>
    </row>
    <row r="113" spans="4:17" x14ac:dyDescent="0.3">
      <c r="D113" t="s">
        <v>139</v>
      </c>
      <c r="F113" t="s">
        <v>49</v>
      </c>
      <c r="G113" s="3">
        <v>1.8</v>
      </c>
      <c r="H113" s="4">
        <v>43854</v>
      </c>
      <c r="I113" s="3">
        <v>2020</v>
      </c>
      <c r="J113" t="s">
        <v>26</v>
      </c>
      <c r="K113" s="5">
        <v>43904</v>
      </c>
      <c r="L113" s="5">
        <v>44268</v>
      </c>
      <c r="M113">
        <v>0</v>
      </c>
      <c r="N113">
        <v>0</v>
      </c>
      <c r="O113" s="7">
        <f t="shared" si="2"/>
        <v>1200</v>
      </c>
      <c r="P113" s="7" cm="1">
        <f t="array" ref="P113">_xlfn.IFS(M113=0,0,M113 = 1, 100,M113=2,200)</f>
        <v>0</v>
      </c>
      <c r="Q113" s="7">
        <f t="shared" si="3"/>
        <v>1200</v>
      </c>
    </row>
    <row r="114" spans="4:17" x14ac:dyDescent="0.3">
      <c r="D114" t="s">
        <v>140</v>
      </c>
      <c r="F114" t="s">
        <v>47</v>
      </c>
      <c r="G114" s="3">
        <v>1.3</v>
      </c>
      <c r="H114" s="4">
        <v>43834</v>
      </c>
      <c r="I114" s="3">
        <v>2020</v>
      </c>
      <c r="J114" t="s">
        <v>26</v>
      </c>
      <c r="K114" s="5">
        <v>43902</v>
      </c>
      <c r="L114" s="5">
        <v>44266</v>
      </c>
      <c r="M114">
        <v>0</v>
      </c>
      <c r="N114">
        <v>1</v>
      </c>
      <c r="O114" s="7">
        <f t="shared" si="2"/>
        <v>1200</v>
      </c>
      <c r="P114" s="7" cm="1">
        <f t="array" ref="P114">_xlfn.IFS(M114=0,0,M114 = 1, 100,M114=2,200)</f>
        <v>0</v>
      </c>
      <c r="Q114" s="7">
        <f t="shared" si="3"/>
        <v>1200</v>
      </c>
    </row>
    <row r="115" spans="4:17" x14ac:dyDescent="0.3">
      <c r="D115" t="s">
        <v>141</v>
      </c>
      <c r="F115" t="s">
        <v>49</v>
      </c>
      <c r="G115" s="3">
        <v>1.8</v>
      </c>
      <c r="H115" s="4">
        <v>43532</v>
      </c>
      <c r="I115" s="3">
        <v>2016</v>
      </c>
      <c r="J115" t="s">
        <v>16</v>
      </c>
      <c r="K115" s="5">
        <v>43927</v>
      </c>
      <c r="L115" s="5">
        <v>44291</v>
      </c>
      <c r="M115">
        <v>2</v>
      </c>
      <c r="N115">
        <v>0</v>
      </c>
      <c r="O115" s="7">
        <f t="shared" si="2"/>
        <v>1800</v>
      </c>
      <c r="P115" s="7" cm="1">
        <f t="array" ref="P115">_xlfn.IFS(M115=0,0,M115 = 1, 100,M115=2,200)</f>
        <v>200</v>
      </c>
      <c r="Q115" s="7">
        <f t="shared" si="3"/>
        <v>2000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ECB7-2D9E-3849-99AF-EF50F8A7EF44}">
  <dimension ref="B1:T115"/>
  <sheetViews>
    <sheetView showGridLines="0" topLeftCell="A13" zoomScale="85" zoomScaleNormal="85" workbookViewId="0">
      <selection activeCell="E21" sqref="E21"/>
    </sheetView>
  </sheetViews>
  <sheetFormatPr defaultColWidth="11.44140625" defaultRowHeight="14.4" x14ac:dyDescent="0.3"/>
  <cols>
    <col min="2" max="2" width="26.33203125" customWidth="1"/>
    <col min="3" max="5" width="33.109375" customWidth="1"/>
    <col min="6" max="6" width="9.6640625" customWidth="1"/>
    <col min="7" max="7" width="18.88671875" bestFit="1" customWidth="1"/>
    <col min="8" max="8" width="24.33203125" bestFit="1" customWidth="1"/>
    <col min="9" max="9" width="20" bestFit="1" customWidth="1"/>
    <col min="10" max="10" width="6.33203125" bestFit="1" customWidth="1"/>
    <col min="11" max="11" width="13.6640625" bestFit="1" customWidth="1"/>
    <col min="12" max="12" width="8.88671875" bestFit="1" customWidth="1"/>
    <col min="13" max="13" width="14.33203125" bestFit="1" customWidth="1"/>
    <col min="14" max="14" width="23" bestFit="1" customWidth="1"/>
    <col min="15" max="15" width="20" bestFit="1" customWidth="1"/>
    <col min="16" max="16" width="14.88671875" bestFit="1" customWidth="1"/>
    <col min="17" max="17" width="18.44140625" customWidth="1"/>
    <col min="18" max="18" width="23.6640625" customWidth="1"/>
    <col min="19" max="19" width="22" customWidth="1"/>
    <col min="20" max="20" width="45.109375" customWidth="1"/>
  </cols>
  <sheetData>
    <row r="1" spans="2:20" ht="39" customHeight="1" x14ac:dyDescent="0.3"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</row>
    <row r="2" spans="2:20" x14ac:dyDescent="0.3">
      <c r="G2" t="s">
        <v>14</v>
      </c>
      <c r="I2" t="s">
        <v>15</v>
      </c>
      <c r="J2" s="3">
        <v>1.4</v>
      </c>
      <c r="K2" s="4">
        <v>43761</v>
      </c>
      <c r="L2" s="3">
        <v>2016</v>
      </c>
      <c r="M2" t="s">
        <v>16</v>
      </c>
      <c r="N2" s="5">
        <v>43963</v>
      </c>
      <c r="O2" s="5">
        <v>44327</v>
      </c>
      <c r="P2">
        <v>1</v>
      </c>
      <c r="Q2">
        <v>0</v>
      </c>
      <c r="R2">
        <f>JEŻELI!O2</f>
        <v>1800</v>
      </c>
      <c r="S2">
        <f>JEŻELI!P2</f>
        <v>100</v>
      </c>
      <c r="T2">
        <f>JEŻELI!Q2</f>
        <v>1900</v>
      </c>
    </row>
    <row r="3" spans="2:20" x14ac:dyDescent="0.3">
      <c r="G3" t="s">
        <v>17</v>
      </c>
      <c r="I3" t="s">
        <v>18</v>
      </c>
      <c r="J3" s="3">
        <v>1.1000000000000001</v>
      </c>
      <c r="K3" s="4">
        <v>43599</v>
      </c>
      <c r="L3" s="3">
        <v>2018</v>
      </c>
      <c r="M3" t="s">
        <v>16</v>
      </c>
      <c r="N3" s="5">
        <v>44177</v>
      </c>
      <c r="O3" s="5">
        <v>44541</v>
      </c>
      <c r="P3">
        <v>0</v>
      </c>
      <c r="Q3">
        <v>0</v>
      </c>
      <c r="R3">
        <f>JEŻELI!O3</f>
        <v>1800</v>
      </c>
      <c r="S3">
        <f>JEŻELI!P3</f>
        <v>0</v>
      </c>
      <c r="T3">
        <f>JEŻELI!Q3</f>
        <v>1800</v>
      </c>
    </row>
    <row r="4" spans="2:20" x14ac:dyDescent="0.3">
      <c r="G4" t="s">
        <v>19</v>
      </c>
      <c r="I4" t="s">
        <v>20</v>
      </c>
      <c r="J4" s="3">
        <v>1.4</v>
      </c>
      <c r="K4" s="4">
        <v>43409</v>
      </c>
      <c r="L4" s="3">
        <v>2016</v>
      </c>
      <c r="M4" t="s">
        <v>21</v>
      </c>
      <c r="N4" s="5">
        <v>43892</v>
      </c>
      <c r="O4" s="5">
        <v>44256</v>
      </c>
      <c r="P4">
        <v>0</v>
      </c>
      <c r="Q4">
        <v>0</v>
      </c>
      <c r="R4">
        <f>JEŻELI!O4</f>
        <v>1200</v>
      </c>
      <c r="S4">
        <f>JEŻELI!P4</f>
        <v>0</v>
      </c>
      <c r="T4">
        <f>JEŻELI!Q4</f>
        <v>1200</v>
      </c>
    </row>
    <row r="5" spans="2:20" x14ac:dyDescent="0.3">
      <c r="G5" t="s">
        <v>22</v>
      </c>
      <c r="I5" t="s">
        <v>23</v>
      </c>
      <c r="J5" s="3">
        <v>1.3</v>
      </c>
      <c r="K5" s="4">
        <v>44041</v>
      </c>
      <c r="L5" s="3">
        <v>2020</v>
      </c>
      <c r="M5" t="s">
        <v>16</v>
      </c>
      <c r="N5" s="5">
        <v>43863</v>
      </c>
      <c r="O5" s="5">
        <v>44228</v>
      </c>
      <c r="P5">
        <v>0</v>
      </c>
      <c r="Q5">
        <v>0</v>
      </c>
      <c r="R5">
        <f>JEŻELI!O5</f>
        <v>1800</v>
      </c>
      <c r="S5">
        <f>JEŻELI!P5</f>
        <v>0</v>
      </c>
      <c r="T5">
        <f>JEŻELI!Q5</f>
        <v>1800</v>
      </c>
    </row>
    <row r="6" spans="2:20" x14ac:dyDescent="0.3">
      <c r="G6" t="s">
        <v>24</v>
      </c>
      <c r="I6" t="s">
        <v>25</v>
      </c>
      <c r="J6" s="3">
        <v>1.8</v>
      </c>
      <c r="K6" s="4">
        <v>43606</v>
      </c>
      <c r="L6" s="3">
        <v>2016</v>
      </c>
      <c r="M6" t="s">
        <v>26</v>
      </c>
      <c r="N6" s="5">
        <v>44197</v>
      </c>
      <c r="O6" s="5">
        <v>44561</v>
      </c>
      <c r="P6">
        <v>2</v>
      </c>
      <c r="Q6">
        <v>0</v>
      </c>
      <c r="R6">
        <f>JEŻELI!O6</f>
        <v>1200</v>
      </c>
      <c r="S6">
        <f>JEŻELI!P6</f>
        <v>200</v>
      </c>
      <c r="T6">
        <f>JEŻELI!Q6</f>
        <v>1400</v>
      </c>
    </row>
    <row r="7" spans="2:20" x14ac:dyDescent="0.3">
      <c r="G7" t="s">
        <v>27</v>
      </c>
      <c r="I7" t="s">
        <v>28</v>
      </c>
      <c r="J7" s="3">
        <v>1.1000000000000001</v>
      </c>
      <c r="K7" s="4">
        <v>43979</v>
      </c>
      <c r="L7" s="3">
        <v>2020</v>
      </c>
      <c r="M7" t="s">
        <v>26</v>
      </c>
      <c r="N7" s="5">
        <v>43863</v>
      </c>
      <c r="O7" s="5">
        <v>44228</v>
      </c>
      <c r="P7">
        <v>0</v>
      </c>
      <c r="Q7">
        <v>0</v>
      </c>
      <c r="R7">
        <f>JEŻELI!O7</f>
        <v>1200</v>
      </c>
      <c r="S7">
        <f>JEŻELI!P7</f>
        <v>0</v>
      </c>
      <c r="T7">
        <f>JEŻELI!Q7</f>
        <v>1200</v>
      </c>
    </row>
    <row r="8" spans="2:20" x14ac:dyDescent="0.3">
      <c r="G8" t="s">
        <v>29</v>
      </c>
      <c r="I8" t="s">
        <v>30</v>
      </c>
      <c r="J8" s="3">
        <v>2</v>
      </c>
      <c r="K8" s="4">
        <v>43698</v>
      </c>
      <c r="L8" s="3">
        <v>2012</v>
      </c>
      <c r="M8" t="s">
        <v>21</v>
      </c>
      <c r="N8" s="5">
        <v>44199</v>
      </c>
      <c r="O8" s="5">
        <v>44563</v>
      </c>
      <c r="P8">
        <v>0</v>
      </c>
      <c r="Q8">
        <v>0</v>
      </c>
      <c r="R8">
        <f>JEŻELI!O8</f>
        <v>1200</v>
      </c>
      <c r="S8">
        <f>JEŻELI!P8</f>
        <v>0</v>
      </c>
      <c r="T8">
        <f>JEŻELI!Q8</f>
        <v>1200</v>
      </c>
    </row>
    <row r="9" spans="2:20" x14ac:dyDescent="0.3">
      <c r="G9" t="s">
        <v>31</v>
      </c>
      <c r="I9" t="s">
        <v>18</v>
      </c>
      <c r="J9" s="3">
        <v>1.1000000000000001</v>
      </c>
      <c r="K9" s="4">
        <v>43920</v>
      </c>
      <c r="L9" s="3">
        <v>2020</v>
      </c>
      <c r="M9" t="s">
        <v>16</v>
      </c>
      <c r="N9" s="5">
        <v>43902</v>
      </c>
      <c r="O9" s="5">
        <v>44266</v>
      </c>
      <c r="P9">
        <v>0</v>
      </c>
      <c r="Q9">
        <v>0</v>
      </c>
      <c r="R9">
        <f>JEŻELI!O9</f>
        <v>1800</v>
      </c>
      <c r="S9">
        <f>JEŻELI!P9</f>
        <v>0</v>
      </c>
      <c r="T9">
        <f>JEŻELI!Q9</f>
        <v>1800</v>
      </c>
    </row>
    <row r="10" spans="2:20" x14ac:dyDescent="0.3">
      <c r="G10" t="s">
        <v>32</v>
      </c>
      <c r="I10" t="s">
        <v>28</v>
      </c>
      <c r="J10" s="3">
        <v>1.1000000000000001</v>
      </c>
      <c r="K10" s="4">
        <v>44002</v>
      </c>
      <c r="L10" s="3">
        <v>2017</v>
      </c>
      <c r="M10" t="s">
        <v>21</v>
      </c>
      <c r="N10" s="5">
        <v>43902</v>
      </c>
      <c r="O10" s="5">
        <v>44266</v>
      </c>
      <c r="P10">
        <v>0</v>
      </c>
      <c r="Q10">
        <v>0</v>
      </c>
      <c r="R10">
        <f>JEŻELI!O10</f>
        <v>1200</v>
      </c>
      <c r="S10">
        <f>JEŻELI!P10</f>
        <v>0</v>
      </c>
      <c r="T10">
        <f>JEŻELI!Q10</f>
        <v>1200</v>
      </c>
    </row>
    <row r="11" spans="2:20" x14ac:dyDescent="0.3">
      <c r="G11" t="s">
        <v>33</v>
      </c>
      <c r="I11" t="s">
        <v>23</v>
      </c>
      <c r="J11" s="3">
        <v>1.3</v>
      </c>
      <c r="K11" s="4">
        <v>43458</v>
      </c>
      <c r="L11" s="3">
        <v>2015</v>
      </c>
      <c r="M11" t="s">
        <v>16</v>
      </c>
      <c r="N11" s="5">
        <v>43863</v>
      </c>
      <c r="O11" s="5">
        <v>44228</v>
      </c>
      <c r="P11">
        <v>0</v>
      </c>
      <c r="Q11">
        <v>0</v>
      </c>
      <c r="R11">
        <f>JEŻELI!O11</f>
        <v>1800</v>
      </c>
      <c r="S11">
        <f>JEŻELI!P11</f>
        <v>0</v>
      </c>
      <c r="T11">
        <f>JEŻELI!Q11</f>
        <v>1800</v>
      </c>
    </row>
    <row r="12" spans="2:20" x14ac:dyDescent="0.3">
      <c r="G12" t="s">
        <v>34</v>
      </c>
      <c r="I12" t="s">
        <v>30</v>
      </c>
      <c r="J12" s="3">
        <v>2</v>
      </c>
      <c r="K12" s="4">
        <v>43853</v>
      </c>
      <c r="L12" s="3">
        <v>2012</v>
      </c>
      <c r="M12" t="s">
        <v>26</v>
      </c>
      <c r="N12" s="5">
        <v>43963</v>
      </c>
      <c r="O12" s="5">
        <v>44327</v>
      </c>
      <c r="P12">
        <v>0</v>
      </c>
      <c r="Q12">
        <v>0</v>
      </c>
      <c r="R12">
        <f>JEŻELI!O12</f>
        <v>1200</v>
      </c>
      <c r="S12">
        <f>JEŻELI!P12</f>
        <v>0</v>
      </c>
      <c r="T12">
        <f>JEŻELI!Q12</f>
        <v>1200</v>
      </c>
    </row>
    <row r="13" spans="2:20" ht="15" thickBot="1" x14ac:dyDescent="0.35">
      <c r="G13" t="s">
        <v>35</v>
      </c>
      <c r="I13" t="s">
        <v>25</v>
      </c>
      <c r="J13" s="3">
        <v>1.8</v>
      </c>
      <c r="K13" s="4">
        <v>43724</v>
      </c>
      <c r="L13" s="3">
        <v>2019</v>
      </c>
      <c r="M13" t="s">
        <v>26</v>
      </c>
      <c r="N13" s="5">
        <v>44177</v>
      </c>
      <c r="O13" s="5">
        <v>44541</v>
      </c>
      <c r="P13">
        <v>1</v>
      </c>
      <c r="Q13">
        <v>0</v>
      </c>
      <c r="R13">
        <f>JEŻELI!O13</f>
        <v>1200</v>
      </c>
      <c r="S13">
        <f>JEŻELI!P13</f>
        <v>100</v>
      </c>
      <c r="T13">
        <f>JEŻELI!Q13</f>
        <v>1300</v>
      </c>
    </row>
    <row r="14" spans="2:20" ht="18" x14ac:dyDescent="0.3">
      <c r="B14" s="2" t="s">
        <v>6</v>
      </c>
      <c r="C14" s="2" t="s">
        <v>142</v>
      </c>
      <c r="D14" s="2" t="s">
        <v>12</v>
      </c>
      <c r="E14" s="2" t="s">
        <v>346</v>
      </c>
      <c r="G14" t="s">
        <v>36</v>
      </c>
      <c r="I14" t="s">
        <v>23</v>
      </c>
      <c r="J14" s="3">
        <v>1.3</v>
      </c>
      <c r="K14" s="4">
        <v>44037</v>
      </c>
      <c r="L14" s="3">
        <v>2016</v>
      </c>
      <c r="M14" t="s">
        <v>26</v>
      </c>
      <c r="N14" s="5">
        <v>43975</v>
      </c>
      <c r="O14" s="5">
        <v>44339</v>
      </c>
      <c r="P14">
        <v>2</v>
      </c>
      <c r="Q14">
        <v>0</v>
      </c>
      <c r="R14">
        <f>JEŻELI!O14</f>
        <v>1200</v>
      </c>
      <c r="S14">
        <f>JEŻELI!P14</f>
        <v>200</v>
      </c>
      <c r="T14">
        <f>JEŻELI!Q14</f>
        <v>1400</v>
      </c>
    </row>
    <row r="15" spans="2:20" x14ac:dyDescent="0.3">
      <c r="B15" s="1" t="s">
        <v>16</v>
      </c>
      <c r="C15" s="1">
        <f>SUMIF(M2:M115,B15,R:R)</f>
        <v>39000</v>
      </c>
      <c r="D15" s="1">
        <f>SUMIF(M2:M115,B15,S:S)</f>
        <v>1300</v>
      </c>
      <c r="E15" s="1">
        <f>SUMIF(M2:M115,B15,T:T)</f>
        <v>40300</v>
      </c>
      <c r="G15" t="s">
        <v>37</v>
      </c>
      <c r="I15" t="s">
        <v>30</v>
      </c>
      <c r="J15" s="3">
        <v>2</v>
      </c>
      <c r="K15" s="4">
        <v>43800</v>
      </c>
      <c r="L15" s="3">
        <v>2015</v>
      </c>
      <c r="M15" t="s">
        <v>16</v>
      </c>
      <c r="N15" s="5">
        <v>44177</v>
      </c>
      <c r="O15" s="5">
        <v>44541</v>
      </c>
      <c r="P15">
        <v>1</v>
      </c>
      <c r="Q15">
        <v>0</v>
      </c>
      <c r="R15">
        <f>JEŻELI!O15</f>
        <v>1800</v>
      </c>
      <c r="S15">
        <f>JEŻELI!P15</f>
        <v>100</v>
      </c>
      <c r="T15">
        <f>JEŻELI!Q15</f>
        <v>1900</v>
      </c>
    </row>
    <row r="16" spans="2:20" x14ac:dyDescent="0.3">
      <c r="B16" s="1" t="s">
        <v>26</v>
      </c>
      <c r="C16" s="1">
        <f t="shared" ref="C16:C18" si="0">SUMIF(M3:M116,B16,R:R)</f>
        <v>60600</v>
      </c>
      <c r="D16" s="1">
        <f t="shared" ref="D16:D17" si="1">SUMIF(M3:M116,B16,S:S)</f>
        <v>1200</v>
      </c>
      <c r="E16" s="1">
        <f t="shared" ref="E16:E17" si="2">SUMIF(M3:M116,B16,T:T)</f>
        <v>61800</v>
      </c>
      <c r="G16" t="s">
        <v>38</v>
      </c>
      <c r="I16" t="s">
        <v>39</v>
      </c>
      <c r="J16" s="3">
        <v>1.8</v>
      </c>
      <c r="K16" s="4">
        <v>43753</v>
      </c>
      <c r="L16" s="3">
        <v>2017</v>
      </c>
      <c r="M16" t="s">
        <v>21</v>
      </c>
      <c r="N16" s="5">
        <v>43881</v>
      </c>
      <c r="O16" s="5">
        <v>44246</v>
      </c>
      <c r="P16">
        <v>0</v>
      </c>
      <c r="Q16">
        <v>0</v>
      </c>
      <c r="R16">
        <f>JEŻELI!O16</f>
        <v>1200</v>
      </c>
      <c r="S16">
        <f>JEŻELI!P16</f>
        <v>0</v>
      </c>
      <c r="T16">
        <f>JEŻELI!Q16</f>
        <v>1200</v>
      </c>
    </row>
    <row r="17" spans="2:20" x14ac:dyDescent="0.3">
      <c r="B17" s="1" t="s">
        <v>21</v>
      </c>
      <c r="C17" s="1">
        <f t="shared" si="0"/>
        <v>49200</v>
      </c>
      <c r="D17" s="1">
        <f t="shared" si="1"/>
        <v>1700</v>
      </c>
      <c r="E17" s="1">
        <f t="shared" si="2"/>
        <v>50900</v>
      </c>
      <c r="G17" t="s">
        <v>40</v>
      </c>
      <c r="I17" t="s">
        <v>30</v>
      </c>
      <c r="J17" s="3">
        <v>2</v>
      </c>
      <c r="K17" s="4">
        <v>43750</v>
      </c>
      <c r="L17" s="3">
        <v>2015</v>
      </c>
      <c r="M17" t="s">
        <v>26</v>
      </c>
      <c r="N17" s="5">
        <v>43949</v>
      </c>
      <c r="O17" s="5">
        <v>44313</v>
      </c>
      <c r="P17">
        <v>0</v>
      </c>
      <c r="Q17">
        <v>0</v>
      </c>
      <c r="R17">
        <f>JEŻELI!O17</f>
        <v>1200</v>
      </c>
      <c r="S17">
        <f>JEŻELI!P17</f>
        <v>0</v>
      </c>
      <c r="T17">
        <f>JEŻELI!Q17</f>
        <v>1200</v>
      </c>
    </row>
    <row r="18" spans="2:20" x14ac:dyDescent="0.3">
      <c r="B18" s="6" t="s">
        <v>143</v>
      </c>
      <c r="C18" s="1">
        <f>SUM(C15:C17)</f>
        <v>148800</v>
      </c>
      <c r="D18" s="1">
        <f t="shared" ref="D18:E18" si="3">SUM(D15:D17)</f>
        <v>4200</v>
      </c>
      <c r="E18" s="1">
        <f t="shared" si="3"/>
        <v>153000</v>
      </c>
      <c r="G18" t="s">
        <v>41</v>
      </c>
      <c r="I18" t="s">
        <v>39</v>
      </c>
      <c r="J18" s="3">
        <v>1.8</v>
      </c>
      <c r="K18" s="4">
        <v>44080</v>
      </c>
      <c r="L18" s="3">
        <v>2015</v>
      </c>
      <c r="M18" t="s">
        <v>16</v>
      </c>
      <c r="N18" s="5">
        <v>43902</v>
      </c>
      <c r="O18" s="5">
        <v>44266</v>
      </c>
      <c r="P18">
        <v>0</v>
      </c>
      <c r="Q18">
        <v>0</v>
      </c>
      <c r="R18">
        <f>JEŻELI!O18</f>
        <v>1800</v>
      </c>
      <c r="S18">
        <f>JEŻELI!P18</f>
        <v>0</v>
      </c>
      <c r="T18">
        <f>JEŻELI!Q18</f>
        <v>1800</v>
      </c>
    </row>
    <row r="19" spans="2:20" x14ac:dyDescent="0.3">
      <c r="G19" t="s">
        <v>42</v>
      </c>
      <c r="I19" t="s">
        <v>30</v>
      </c>
      <c r="J19" s="3">
        <v>2.2000000000000002</v>
      </c>
      <c r="K19" s="4">
        <v>43668</v>
      </c>
      <c r="L19" s="3">
        <v>2015</v>
      </c>
      <c r="M19" t="s">
        <v>21</v>
      </c>
      <c r="N19" s="5">
        <v>43945</v>
      </c>
      <c r="O19" s="5">
        <v>44309</v>
      </c>
      <c r="P19">
        <v>0</v>
      </c>
      <c r="Q19">
        <v>0</v>
      </c>
      <c r="R19">
        <f>JEŻELI!O19</f>
        <v>1200</v>
      </c>
      <c r="S19">
        <f>JEŻELI!P19</f>
        <v>0</v>
      </c>
      <c r="T19">
        <f>JEŻELI!Q19</f>
        <v>1200</v>
      </c>
    </row>
    <row r="20" spans="2:20" x14ac:dyDescent="0.3">
      <c r="G20" t="s">
        <v>43</v>
      </c>
      <c r="I20" t="s">
        <v>39</v>
      </c>
      <c r="J20" s="3">
        <v>1.8</v>
      </c>
      <c r="K20" s="4">
        <v>43666</v>
      </c>
      <c r="L20" s="3">
        <v>2016</v>
      </c>
      <c r="M20" t="s">
        <v>16</v>
      </c>
      <c r="N20" s="5">
        <v>44200</v>
      </c>
      <c r="O20" s="5">
        <v>44564</v>
      </c>
      <c r="P20">
        <v>0</v>
      </c>
      <c r="Q20">
        <v>0</v>
      </c>
      <c r="R20">
        <f>JEŻELI!O20</f>
        <v>1800</v>
      </c>
      <c r="S20">
        <f>JEŻELI!P20</f>
        <v>0</v>
      </c>
      <c r="T20">
        <f>JEŻELI!Q20</f>
        <v>1800</v>
      </c>
    </row>
    <row r="21" spans="2:20" x14ac:dyDescent="0.3">
      <c r="B21" t="s">
        <v>345</v>
      </c>
      <c r="G21" t="s">
        <v>44</v>
      </c>
      <c r="I21" t="s">
        <v>45</v>
      </c>
      <c r="J21" s="3">
        <v>2</v>
      </c>
      <c r="K21" s="4">
        <v>44069</v>
      </c>
      <c r="L21" s="3">
        <v>2016</v>
      </c>
      <c r="M21" t="s">
        <v>26</v>
      </c>
      <c r="N21" s="5">
        <v>43892</v>
      </c>
      <c r="O21" s="5">
        <v>44256</v>
      </c>
      <c r="P21">
        <v>0</v>
      </c>
      <c r="Q21">
        <v>0</v>
      </c>
      <c r="R21">
        <f>JEŻELI!O21</f>
        <v>1200</v>
      </c>
      <c r="S21">
        <f>JEŻELI!P21</f>
        <v>0</v>
      </c>
      <c r="T21">
        <f>JEŻELI!Q21</f>
        <v>1200</v>
      </c>
    </row>
    <row r="22" spans="2:20" x14ac:dyDescent="0.3">
      <c r="G22" t="s">
        <v>46</v>
      </c>
      <c r="I22" t="s">
        <v>47</v>
      </c>
      <c r="J22" s="3">
        <v>1.3</v>
      </c>
      <c r="K22" s="4">
        <v>43895</v>
      </c>
      <c r="L22" s="3">
        <v>2018</v>
      </c>
      <c r="M22" t="s">
        <v>26</v>
      </c>
      <c r="N22" s="5">
        <v>43892</v>
      </c>
      <c r="O22" s="5">
        <v>44256</v>
      </c>
      <c r="P22">
        <v>0</v>
      </c>
      <c r="Q22">
        <v>0</v>
      </c>
      <c r="R22">
        <f>JEŻELI!O22</f>
        <v>1200</v>
      </c>
      <c r="S22">
        <f>JEŻELI!P22</f>
        <v>0</v>
      </c>
      <c r="T22">
        <f>JEŻELI!Q22</f>
        <v>1200</v>
      </c>
    </row>
    <row r="23" spans="2:20" x14ac:dyDescent="0.3">
      <c r="G23" t="s">
        <v>48</v>
      </c>
      <c r="I23" t="s">
        <v>49</v>
      </c>
      <c r="J23" s="3">
        <v>1.8</v>
      </c>
      <c r="K23" s="4">
        <v>43937</v>
      </c>
      <c r="L23" s="3">
        <v>2016</v>
      </c>
      <c r="M23" t="s">
        <v>16</v>
      </c>
      <c r="N23" s="5">
        <v>43902</v>
      </c>
      <c r="O23" s="5">
        <v>44266</v>
      </c>
      <c r="P23">
        <v>0</v>
      </c>
      <c r="Q23">
        <v>0</v>
      </c>
      <c r="R23">
        <f>JEŻELI!O23</f>
        <v>1800</v>
      </c>
      <c r="S23">
        <f>JEŻELI!P23</f>
        <v>0</v>
      </c>
      <c r="T23">
        <f>JEŻELI!Q23</f>
        <v>1800</v>
      </c>
    </row>
    <row r="24" spans="2:20" x14ac:dyDescent="0.3">
      <c r="G24" t="s">
        <v>50</v>
      </c>
      <c r="I24" t="s">
        <v>49</v>
      </c>
      <c r="J24" s="3">
        <v>1.8</v>
      </c>
      <c r="K24" s="4">
        <v>43626</v>
      </c>
      <c r="L24" s="3">
        <v>2018</v>
      </c>
      <c r="M24" t="s">
        <v>26</v>
      </c>
      <c r="N24" s="5">
        <v>43945</v>
      </c>
      <c r="O24" s="5">
        <v>44309</v>
      </c>
      <c r="P24">
        <v>0</v>
      </c>
      <c r="Q24">
        <v>0</v>
      </c>
      <c r="R24">
        <f>JEŻELI!O24</f>
        <v>1200</v>
      </c>
      <c r="S24">
        <f>JEŻELI!P24</f>
        <v>0</v>
      </c>
      <c r="T24">
        <f>JEŻELI!Q24</f>
        <v>1200</v>
      </c>
    </row>
    <row r="25" spans="2:20" ht="15.6" x14ac:dyDescent="0.3">
      <c r="B25" s="9" t="s">
        <v>5</v>
      </c>
      <c r="C25" s="9" t="s">
        <v>346</v>
      </c>
      <c r="G25" t="s">
        <v>51</v>
      </c>
      <c r="I25" t="s">
        <v>47</v>
      </c>
      <c r="J25" s="3">
        <v>1.3</v>
      </c>
      <c r="K25" s="4">
        <v>43504</v>
      </c>
      <c r="L25" s="3">
        <v>2016</v>
      </c>
      <c r="M25" t="s">
        <v>21</v>
      </c>
      <c r="N25" s="5">
        <v>43902</v>
      </c>
      <c r="O25" s="5">
        <v>44266</v>
      </c>
      <c r="P25">
        <v>0</v>
      </c>
      <c r="Q25">
        <v>0</v>
      </c>
      <c r="R25">
        <f>JEŻELI!O25</f>
        <v>1200</v>
      </c>
      <c r="S25">
        <f>JEŻELI!P25</f>
        <v>0</v>
      </c>
      <c r="T25">
        <f>JEŻELI!Q25</f>
        <v>1200</v>
      </c>
    </row>
    <row r="26" spans="2:20" x14ac:dyDescent="0.3">
      <c r="B26" s="10">
        <v>2010</v>
      </c>
      <c r="C26" s="1">
        <f>SUMIF(L2:L115,B26,T:T)</f>
        <v>0</v>
      </c>
      <c r="G26" t="s">
        <v>52</v>
      </c>
      <c r="I26" t="s">
        <v>49</v>
      </c>
      <c r="J26" s="3">
        <v>1.8</v>
      </c>
      <c r="K26" s="4">
        <v>43848</v>
      </c>
      <c r="L26" s="3">
        <v>2020</v>
      </c>
      <c r="M26" t="s">
        <v>26</v>
      </c>
      <c r="N26" s="5">
        <v>43863</v>
      </c>
      <c r="O26" s="5">
        <v>44228</v>
      </c>
      <c r="P26">
        <v>1</v>
      </c>
      <c r="Q26">
        <v>0</v>
      </c>
      <c r="R26">
        <f>JEŻELI!O26</f>
        <v>1200</v>
      </c>
      <c r="S26">
        <f>JEŻELI!P26</f>
        <v>100</v>
      </c>
      <c r="T26">
        <f>JEŻELI!Q26</f>
        <v>1300</v>
      </c>
    </row>
    <row r="27" spans="2:20" x14ac:dyDescent="0.3">
      <c r="B27" s="10">
        <v>2011</v>
      </c>
      <c r="C27" s="1">
        <f t="shared" ref="C27:C36" si="4">SUMIF(L3:L116,B27,T:T)</f>
        <v>0</v>
      </c>
      <c r="G27" t="s">
        <v>53</v>
      </c>
      <c r="I27" t="s">
        <v>47</v>
      </c>
      <c r="J27" s="3">
        <v>1.3</v>
      </c>
      <c r="K27" s="4">
        <v>43750</v>
      </c>
      <c r="L27" s="3">
        <v>2012</v>
      </c>
      <c r="M27" t="s">
        <v>16</v>
      </c>
      <c r="N27" s="5">
        <v>44171</v>
      </c>
      <c r="O27" s="5">
        <v>44535</v>
      </c>
      <c r="P27">
        <v>2</v>
      </c>
      <c r="Q27">
        <v>0</v>
      </c>
      <c r="R27">
        <f>JEŻELI!O27</f>
        <v>1800</v>
      </c>
      <c r="S27">
        <f>JEŻELI!P27</f>
        <v>200</v>
      </c>
      <c r="T27">
        <f>JEŻELI!Q27</f>
        <v>2000</v>
      </c>
    </row>
    <row r="28" spans="2:20" x14ac:dyDescent="0.3">
      <c r="B28" s="10">
        <v>2012</v>
      </c>
      <c r="C28" s="1">
        <f t="shared" si="4"/>
        <v>17100</v>
      </c>
      <c r="G28" t="s">
        <v>54</v>
      </c>
      <c r="I28" t="s">
        <v>49</v>
      </c>
      <c r="J28" s="3">
        <v>1.8</v>
      </c>
      <c r="K28" s="4">
        <v>43200</v>
      </c>
      <c r="L28" s="3">
        <v>2018</v>
      </c>
      <c r="M28" t="s">
        <v>26</v>
      </c>
      <c r="N28" s="5">
        <v>43892</v>
      </c>
      <c r="O28" s="5">
        <v>44256</v>
      </c>
      <c r="P28">
        <v>1</v>
      </c>
      <c r="Q28">
        <v>0</v>
      </c>
      <c r="R28">
        <f>JEŻELI!O28</f>
        <v>1200</v>
      </c>
      <c r="S28">
        <f>JEŻELI!P28</f>
        <v>100</v>
      </c>
      <c r="T28">
        <f>JEŻELI!Q28</f>
        <v>1300</v>
      </c>
    </row>
    <row r="29" spans="2:20" x14ac:dyDescent="0.3">
      <c r="B29" s="10">
        <v>2013</v>
      </c>
      <c r="C29" s="1">
        <f t="shared" si="4"/>
        <v>0</v>
      </c>
      <c r="G29" t="s">
        <v>55</v>
      </c>
      <c r="I29" t="s">
        <v>49</v>
      </c>
      <c r="J29" s="3">
        <v>1.8</v>
      </c>
      <c r="K29" s="4">
        <v>43878</v>
      </c>
      <c r="L29" s="3">
        <v>2017</v>
      </c>
      <c r="M29" t="s">
        <v>21</v>
      </c>
      <c r="N29" s="5">
        <v>43892</v>
      </c>
      <c r="O29" s="5">
        <v>44256</v>
      </c>
      <c r="P29">
        <v>1</v>
      </c>
      <c r="Q29">
        <v>0</v>
      </c>
      <c r="R29">
        <f>JEŻELI!O29</f>
        <v>1200</v>
      </c>
      <c r="S29">
        <f>JEŻELI!P29</f>
        <v>100</v>
      </c>
      <c r="T29">
        <f>JEŻELI!Q29</f>
        <v>1300</v>
      </c>
    </row>
    <row r="30" spans="2:20" x14ac:dyDescent="0.3">
      <c r="B30" s="10">
        <v>2014</v>
      </c>
      <c r="C30" s="1">
        <f t="shared" si="4"/>
        <v>0</v>
      </c>
      <c r="G30" t="s">
        <v>56</v>
      </c>
      <c r="I30" t="s">
        <v>45</v>
      </c>
      <c r="J30" s="3">
        <v>2.2000000000000002</v>
      </c>
      <c r="K30" s="4">
        <v>43637</v>
      </c>
      <c r="L30" s="3">
        <v>2015</v>
      </c>
      <c r="M30" t="s">
        <v>26</v>
      </c>
      <c r="N30" s="5">
        <v>44171</v>
      </c>
      <c r="O30" s="5">
        <v>44535</v>
      </c>
      <c r="P30">
        <v>0</v>
      </c>
      <c r="Q30">
        <v>0</v>
      </c>
      <c r="R30">
        <f>JEŻELI!O30</f>
        <v>1200</v>
      </c>
      <c r="S30">
        <f>JEŻELI!P30</f>
        <v>0</v>
      </c>
      <c r="T30">
        <f>JEŻELI!Q30</f>
        <v>1200</v>
      </c>
    </row>
    <row r="31" spans="2:20" x14ac:dyDescent="0.3">
      <c r="B31" s="10">
        <v>2015</v>
      </c>
      <c r="C31" s="1">
        <f t="shared" si="4"/>
        <v>40000</v>
      </c>
      <c r="G31" t="s">
        <v>57</v>
      </c>
      <c r="I31" t="s">
        <v>15</v>
      </c>
      <c r="J31" s="3">
        <v>1.4</v>
      </c>
      <c r="K31" s="4">
        <v>43655</v>
      </c>
      <c r="L31" s="3">
        <v>2012</v>
      </c>
      <c r="M31" t="s">
        <v>16</v>
      </c>
      <c r="N31" s="5">
        <v>43963</v>
      </c>
      <c r="O31" s="5">
        <v>44327</v>
      </c>
      <c r="P31">
        <v>0</v>
      </c>
      <c r="Q31">
        <v>1</v>
      </c>
      <c r="R31">
        <f>JEŻELI!O31</f>
        <v>1800</v>
      </c>
      <c r="S31">
        <f>JEŻELI!P31</f>
        <v>0</v>
      </c>
      <c r="T31">
        <f>JEŻELI!Q31</f>
        <v>1800</v>
      </c>
    </row>
    <row r="32" spans="2:20" x14ac:dyDescent="0.3">
      <c r="B32" s="10">
        <v>2016</v>
      </c>
      <c r="C32" s="1">
        <f t="shared" si="4"/>
        <v>38500</v>
      </c>
      <c r="G32" t="s">
        <v>58</v>
      </c>
      <c r="I32" t="s">
        <v>18</v>
      </c>
      <c r="J32" s="3">
        <v>1.1000000000000001</v>
      </c>
      <c r="K32" s="4">
        <v>43778</v>
      </c>
      <c r="L32" s="3">
        <v>2019</v>
      </c>
      <c r="M32" t="s">
        <v>16</v>
      </c>
      <c r="N32" s="5">
        <v>43944</v>
      </c>
      <c r="O32" s="5">
        <v>44308</v>
      </c>
      <c r="P32">
        <v>0</v>
      </c>
      <c r="Q32">
        <v>0</v>
      </c>
      <c r="R32">
        <f>JEŻELI!O32</f>
        <v>1800</v>
      </c>
      <c r="S32">
        <f>JEŻELI!P32</f>
        <v>0</v>
      </c>
      <c r="T32">
        <f>JEŻELI!Q32</f>
        <v>1800</v>
      </c>
    </row>
    <row r="33" spans="2:20" x14ac:dyDescent="0.3">
      <c r="B33" s="10">
        <v>2017</v>
      </c>
      <c r="C33" s="1">
        <f t="shared" si="4"/>
        <v>13400</v>
      </c>
      <c r="G33" t="s">
        <v>59</v>
      </c>
      <c r="I33" t="s">
        <v>20</v>
      </c>
      <c r="J33" s="3">
        <v>1.4</v>
      </c>
      <c r="K33" s="4">
        <v>43885</v>
      </c>
      <c r="L33" s="3">
        <v>2016</v>
      </c>
      <c r="M33" t="s">
        <v>21</v>
      </c>
      <c r="N33" s="5">
        <v>43863</v>
      </c>
      <c r="O33" s="5">
        <v>44228</v>
      </c>
      <c r="P33">
        <v>2</v>
      </c>
      <c r="Q33">
        <v>0</v>
      </c>
      <c r="R33">
        <f>JEŻELI!O33</f>
        <v>1200</v>
      </c>
      <c r="S33">
        <f>JEŻELI!P33</f>
        <v>200</v>
      </c>
      <c r="T33">
        <f>JEŻELI!Q33</f>
        <v>1400</v>
      </c>
    </row>
    <row r="34" spans="2:20" x14ac:dyDescent="0.3">
      <c r="B34" s="10">
        <v>2018</v>
      </c>
      <c r="C34" s="1">
        <f t="shared" si="4"/>
        <v>21300</v>
      </c>
      <c r="G34" t="s">
        <v>60</v>
      </c>
      <c r="I34" t="s">
        <v>23</v>
      </c>
      <c r="J34" s="3">
        <v>1.3</v>
      </c>
      <c r="K34" s="4">
        <v>43341</v>
      </c>
      <c r="L34" s="3">
        <v>2015</v>
      </c>
      <c r="M34" t="s">
        <v>16</v>
      </c>
      <c r="N34" s="5">
        <v>43902</v>
      </c>
      <c r="O34" s="5">
        <v>44266</v>
      </c>
      <c r="P34">
        <v>0</v>
      </c>
      <c r="Q34">
        <v>0</v>
      </c>
      <c r="R34">
        <f>JEŻELI!O34</f>
        <v>1800</v>
      </c>
      <c r="S34">
        <f>JEŻELI!P34</f>
        <v>0</v>
      </c>
      <c r="T34">
        <f>JEŻELI!Q34</f>
        <v>1800</v>
      </c>
    </row>
    <row r="35" spans="2:20" x14ac:dyDescent="0.3">
      <c r="B35" s="10">
        <v>2019</v>
      </c>
      <c r="C35" s="1">
        <f t="shared" si="4"/>
        <v>8100</v>
      </c>
      <c r="G35" t="s">
        <v>61</v>
      </c>
      <c r="I35" t="s">
        <v>25</v>
      </c>
      <c r="J35" s="3">
        <v>1.8</v>
      </c>
      <c r="K35" s="4">
        <v>43379</v>
      </c>
      <c r="L35" s="3">
        <v>2015</v>
      </c>
      <c r="M35" t="s">
        <v>21</v>
      </c>
      <c r="N35" s="5">
        <v>43892</v>
      </c>
      <c r="O35" s="5">
        <v>44256</v>
      </c>
      <c r="P35">
        <v>0</v>
      </c>
      <c r="Q35">
        <v>0</v>
      </c>
      <c r="R35">
        <f>JEŻELI!O35</f>
        <v>1200</v>
      </c>
      <c r="S35">
        <f>JEŻELI!P35</f>
        <v>0</v>
      </c>
      <c r="T35">
        <f>JEŻELI!Q35</f>
        <v>1200</v>
      </c>
    </row>
    <row r="36" spans="2:20" x14ac:dyDescent="0.3">
      <c r="B36" s="10">
        <v>2020</v>
      </c>
      <c r="C36" s="1">
        <f t="shared" si="4"/>
        <v>14200</v>
      </c>
      <c r="G36" t="s">
        <v>62</v>
      </c>
      <c r="I36" t="s">
        <v>28</v>
      </c>
      <c r="J36" s="3">
        <v>1.1000000000000001</v>
      </c>
      <c r="K36" s="4">
        <v>43804</v>
      </c>
      <c r="L36" s="3">
        <v>2015</v>
      </c>
      <c r="M36" t="s">
        <v>21</v>
      </c>
      <c r="N36" s="5">
        <v>43863</v>
      </c>
      <c r="O36" s="5">
        <v>44228</v>
      </c>
      <c r="P36">
        <v>0</v>
      </c>
      <c r="Q36">
        <v>0</v>
      </c>
      <c r="R36">
        <f>JEŻELI!O36</f>
        <v>1200</v>
      </c>
      <c r="S36">
        <f>JEŻELI!P36</f>
        <v>0</v>
      </c>
      <c r="T36">
        <f>JEŻELI!Q36</f>
        <v>1200</v>
      </c>
    </row>
    <row r="37" spans="2:20" x14ac:dyDescent="0.3">
      <c r="G37" t="s">
        <v>63</v>
      </c>
      <c r="I37" t="s">
        <v>30</v>
      </c>
      <c r="J37" s="3">
        <v>2</v>
      </c>
      <c r="K37" s="4">
        <v>43839</v>
      </c>
      <c r="L37" s="3">
        <v>2015</v>
      </c>
      <c r="M37" t="s">
        <v>26</v>
      </c>
      <c r="N37" s="5">
        <v>43892</v>
      </c>
      <c r="O37" s="5">
        <v>44256</v>
      </c>
      <c r="P37">
        <v>0</v>
      </c>
      <c r="Q37">
        <v>0</v>
      </c>
      <c r="R37">
        <f>JEŻELI!O37</f>
        <v>1200</v>
      </c>
      <c r="S37">
        <f>JEŻELI!P37</f>
        <v>0</v>
      </c>
      <c r="T37">
        <f>JEŻELI!Q37</f>
        <v>1200</v>
      </c>
    </row>
    <row r="38" spans="2:20" x14ac:dyDescent="0.3">
      <c r="G38" t="s">
        <v>64</v>
      </c>
      <c r="I38" t="s">
        <v>18</v>
      </c>
      <c r="J38" s="3">
        <v>1.1000000000000001</v>
      </c>
      <c r="K38" s="4">
        <v>43530</v>
      </c>
      <c r="L38" s="3">
        <v>2015</v>
      </c>
      <c r="M38" t="s">
        <v>21</v>
      </c>
      <c r="N38" s="5">
        <v>44177</v>
      </c>
      <c r="O38" s="5">
        <v>44541</v>
      </c>
      <c r="P38">
        <v>0</v>
      </c>
      <c r="Q38">
        <v>0</v>
      </c>
      <c r="R38">
        <f>JEŻELI!O38</f>
        <v>1200</v>
      </c>
      <c r="S38">
        <f>JEŻELI!P38</f>
        <v>0</v>
      </c>
      <c r="T38">
        <f>JEŻELI!Q38</f>
        <v>1200</v>
      </c>
    </row>
    <row r="39" spans="2:20" x14ac:dyDescent="0.3">
      <c r="G39" t="s">
        <v>65</v>
      </c>
      <c r="I39" t="s">
        <v>28</v>
      </c>
      <c r="J39" s="3">
        <v>1.1000000000000001</v>
      </c>
      <c r="K39" s="4">
        <v>43260</v>
      </c>
      <c r="L39" s="3">
        <v>2016</v>
      </c>
      <c r="M39" t="s">
        <v>21</v>
      </c>
      <c r="N39" s="5">
        <v>44197</v>
      </c>
      <c r="O39" s="5">
        <v>44561</v>
      </c>
      <c r="P39">
        <v>0</v>
      </c>
      <c r="Q39">
        <v>0</v>
      </c>
      <c r="R39">
        <f>JEŻELI!O39</f>
        <v>1200</v>
      </c>
      <c r="S39">
        <f>JEŻELI!P39</f>
        <v>0</v>
      </c>
      <c r="T39">
        <f>JEŻELI!Q39</f>
        <v>1200</v>
      </c>
    </row>
    <row r="40" spans="2:20" x14ac:dyDescent="0.3">
      <c r="G40" t="s">
        <v>66</v>
      </c>
      <c r="I40" t="s">
        <v>23</v>
      </c>
      <c r="J40" s="3">
        <v>1.3</v>
      </c>
      <c r="K40" s="4">
        <v>43239</v>
      </c>
      <c r="L40" s="3">
        <v>2016</v>
      </c>
      <c r="M40" t="s">
        <v>16</v>
      </c>
      <c r="N40" s="5">
        <v>43902</v>
      </c>
      <c r="O40" s="5">
        <v>44266</v>
      </c>
      <c r="P40">
        <v>1</v>
      </c>
      <c r="Q40">
        <v>0</v>
      </c>
      <c r="R40">
        <f>JEŻELI!O40</f>
        <v>1800</v>
      </c>
      <c r="S40">
        <f>JEŻELI!P40</f>
        <v>100</v>
      </c>
      <c r="T40">
        <f>JEŻELI!Q40</f>
        <v>1900</v>
      </c>
    </row>
    <row r="41" spans="2:20" x14ac:dyDescent="0.3">
      <c r="G41" t="s">
        <v>67</v>
      </c>
      <c r="I41" t="s">
        <v>30</v>
      </c>
      <c r="J41" s="3">
        <v>2</v>
      </c>
      <c r="K41" s="4">
        <v>43229</v>
      </c>
      <c r="L41" s="3">
        <v>2018</v>
      </c>
      <c r="M41" t="s">
        <v>26</v>
      </c>
      <c r="N41" s="5">
        <v>44171</v>
      </c>
      <c r="O41" s="5">
        <v>44535</v>
      </c>
      <c r="P41">
        <v>2</v>
      </c>
      <c r="Q41">
        <v>0</v>
      </c>
      <c r="R41">
        <f>JEŻELI!O41</f>
        <v>1200</v>
      </c>
      <c r="S41">
        <f>JEŻELI!P41</f>
        <v>200</v>
      </c>
      <c r="T41">
        <f>JEŻELI!Q41</f>
        <v>1400</v>
      </c>
    </row>
    <row r="42" spans="2:20" x14ac:dyDescent="0.3">
      <c r="G42" t="s">
        <v>68</v>
      </c>
      <c r="I42" t="s">
        <v>25</v>
      </c>
      <c r="J42" s="3">
        <v>1.8</v>
      </c>
      <c r="K42" s="4">
        <v>43357</v>
      </c>
      <c r="L42" s="3">
        <v>2016</v>
      </c>
      <c r="M42" t="s">
        <v>26</v>
      </c>
      <c r="N42" s="5">
        <v>43904</v>
      </c>
      <c r="O42" s="5">
        <v>44268</v>
      </c>
      <c r="P42">
        <v>1</v>
      </c>
      <c r="Q42">
        <v>0</v>
      </c>
      <c r="R42">
        <f>JEŻELI!O42</f>
        <v>1200</v>
      </c>
      <c r="S42">
        <f>JEŻELI!P42</f>
        <v>100</v>
      </c>
      <c r="T42">
        <f>JEŻELI!Q42</f>
        <v>1300</v>
      </c>
    </row>
    <row r="43" spans="2:20" x14ac:dyDescent="0.3">
      <c r="G43" t="s">
        <v>69</v>
      </c>
      <c r="I43" t="s">
        <v>23</v>
      </c>
      <c r="J43" s="3">
        <v>1.3</v>
      </c>
      <c r="K43" s="4">
        <v>43834</v>
      </c>
      <c r="L43" s="3">
        <v>2018</v>
      </c>
      <c r="M43" t="s">
        <v>21</v>
      </c>
      <c r="N43" s="5">
        <v>44177</v>
      </c>
      <c r="O43" s="5">
        <v>44541</v>
      </c>
      <c r="P43">
        <v>0</v>
      </c>
      <c r="Q43">
        <v>0</v>
      </c>
      <c r="R43">
        <f>JEŻELI!O43</f>
        <v>1200</v>
      </c>
      <c r="S43">
        <f>JEŻELI!P43</f>
        <v>0</v>
      </c>
      <c r="T43">
        <f>JEŻELI!Q43</f>
        <v>1200</v>
      </c>
    </row>
    <row r="44" spans="2:20" x14ac:dyDescent="0.3">
      <c r="G44" t="s">
        <v>70</v>
      </c>
      <c r="I44" t="s">
        <v>30</v>
      </c>
      <c r="J44" s="3">
        <v>2</v>
      </c>
      <c r="K44" s="4">
        <v>43972</v>
      </c>
      <c r="L44" s="3">
        <v>2016</v>
      </c>
      <c r="M44" t="s">
        <v>26</v>
      </c>
      <c r="N44" s="5">
        <v>43945</v>
      </c>
      <c r="O44" s="5">
        <v>44309</v>
      </c>
      <c r="P44">
        <v>0</v>
      </c>
      <c r="Q44">
        <v>0</v>
      </c>
      <c r="R44">
        <f>JEŻELI!O44</f>
        <v>1200</v>
      </c>
      <c r="S44">
        <f>JEŻELI!P44</f>
        <v>0</v>
      </c>
      <c r="T44">
        <f>JEŻELI!Q44</f>
        <v>1200</v>
      </c>
    </row>
    <row r="45" spans="2:20" x14ac:dyDescent="0.3">
      <c r="G45" t="s">
        <v>71</v>
      </c>
      <c r="I45" t="s">
        <v>39</v>
      </c>
      <c r="J45" s="3">
        <v>1.8</v>
      </c>
      <c r="K45" s="4">
        <v>44116</v>
      </c>
      <c r="L45" s="3">
        <v>2020</v>
      </c>
      <c r="M45" t="s">
        <v>16</v>
      </c>
      <c r="N45" s="5">
        <v>43881</v>
      </c>
      <c r="O45" s="5">
        <v>44246</v>
      </c>
      <c r="P45">
        <v>0</v>
      </c>
      <c r="Q45">
        <v>0</v>
      </c>
      <c r="R45">
        <f>JEŻELI!O45</f>
        <v>1800</v>
      </c>
      <c r="S45">
        <f>JEŻELI!P45</f>
        <v>0</v>
      </c>
      <c r="T45">
        <f>JEŻELI!Q45</f>
        <v>1800</v>
      </c>
    </row>
    <row r="46" spans="2:20" x14ac:dyDescent="0.3">
      <c r="G46" t="s">
        <v>72</v>
      </c>
      <c r="I46" t="s">
        <v>30</v>
      </c>
      <c r="J46" s="3">
        <v>2</v>
      </c>
      <c r="K46" s="4">
        <v>43826</v>
      </c>
      <c r="L46" s="3">
        <v>2012</v>
      </c>
      <c r="M46" t="s">
        <v>26</v>
      </c>
      <c r="N46" s="5">
        <v>43963</v>
      </c>
      <c r="O46" s="5">
        <v>44327</v>
      </c>
      <c r="P46">
        <v>0</v>
      </c>
      <c r="Q46">
        <v>0</v>
      </c>
      <c r="R46">
        <f>JEŻELI!O46</f>
        <v>1200</v>
      </c>
      <c r="S46">
        <f>JEŻELI!P46</f>
        <v>0</v>
      </c>
      <c r="T46">
        <f>JEŻELI!Q46</f>
        <v>1200</v>
      </c>
    </row>
    <row r="47" spans="2:20" x14ac:dyDescent="0.3">
      <c r="G47" t="s">
        <v>73</v>
      </c>
      <c r="I47" t="s">
        <v>39</v>
      </c>
      <c r="J47" s="3">
        <v>1.8</v>
      </c>
      <c r="K47" s="4">
        <v>43595</v>
      </c>
      <c r="L47" s="3">
        <v>2018</v>
      </c>
      <c r="M47" t="s">
        <v>16</v>
      </c>
      <c r="N47" s="5">
        <v>43881</v>
      </c>
      <c r="O47" s="5">
        <v>44246</v>
      </c>
      <c r="P47">
        <v>0</v>
      </c>
      <c r="Q47">
        <v>0</v>
      </c>
      <c r="R47">
        <f>JEŻELI!O47</f>
        <v>1800</v>
      </c>
      <c r="S47">
        <f>JEŻELI!P47</f>
        <v>0</v>
      </c>
      <c r="T47">
        <f>JEŻELI!Q47</f>
        <v>1800</v>
      </c>
    </row>
    <row r="48" spans="2:20" x14ac:dyDescent="0.3">
      <c r="G48" t="s">
        <v>74</v>
      </c>
      <c r="I48" t="s">
        <v>30</v>
      </c>
      <c r="J48" s="3">
        <v>2.2000000000000002</v>
      </c>
      <c r="K48" s="4">
        <v>43240</v>
      </c>
      <c r="L48" s="3">
        <v>2017</v>
      </c>
      <c r="M48" t="s">
        <v>26</v>
      </c>
      <c r="N48" s="5">
        <v>43892</v>
      </c>
      <c r="O48" s="5">
        <v>44256</v>
      </c>
      <c r="P48">
        <v>0</v>
      </c>
      <c r="Q48">
        <v>0</v>
      </c>
      <c r="R48">
        <f>JEŻELI!O48</f>
        <v>1200</v>
      </c>
      <c r="S48">
        <f>JEŻELI!P48</f>
        <v>0</v>
      </c>
      <c r="T48">
        <f>JEŻELI!Q48</f>
        <v>1200</v>
      </c>
    </row>
    <row r="49" spans="7:20" x14ac:dyDescent="0.3">
      <c r="G49" t="s">
        <v>75</v>
      </c>
      <c r="I49" t="s">
        <v>39</v>
      </c>
      <c r="J49" s="3">
        <v>1.8</v>
      </c>
      <c r="K49" s="4">
        <v>43342</v>
      </c>
      <c r="L49" s="3">
        <v>2015</v>
      </c>
      <c r="M49" t="s">
        <v>16</v>
      </c>
      <c r="N49" s="5">
        <v>43881</v>
      </c>
      <c r="O49" s="5">
        <v>44246</v>
      </c>
      <c r="P49">
        <v>0</v>
      </c>
      <c r="Q49">
        <v>1</v>
      </c>
      <c r="R49">
        <f>JEŻELI!O49</f>
        <v>1800</v>
      </c>
      <c r="S49">
        <f>JEŻELI!P49</f>
        <v>0</v>
      </c>
      <c r="T49">
        <f>JEŻELI!Q49</f>
        <v>1800</v>
      </c>
    </row>
    <row r="50" spans="7:20" x14ac:dyDescent="0.3">
      <c r="G50" t="s">
        <v>76</v>
      </c>
      <c r="I50" t="s">
        <v>45</v>
      </c>
      <c r="J50" s="3">
        <v>2</v>
      </c>
      <c r="K50" s="4">
        <v>43857</v>
      </c>
      <c r="L50" s="3">
        <v>2012</v>
      </c>
      <c r="M50" t="s">
        <v>26</v>
      </c>
      <c r="N50" s="5">
        <v>43902</v>
      </c>
      <c r="O50" s="5">
        <v>44266</v>
      </c>
      <c r="P50">
        <v>0</v>
      </c>
      <c r="Q50">
        <v>0</v>
      </c>
      <c r="R50">
        <f>JEŻELI!O50</f>
        <v>1200</v>
      </c>
      <c r="S50">
        <f>JEŻELI!P50</f>
        <v>0</v>
      </c>
      <c r="T50">
        <f>JEŻELI!Q50</f>
        <v>1200</v>
      </c>
    </row>
    <row r="51" spans="7:20" x14ac:dyDescent="0.3">
      <c r="G51" t="s">
        <v>77</v>
      </c>
      <c r="I51" t="s">
        <v>47</v>
      </c>
      <c r="J51" s="3">
        <v>1.3</v>
      </c>
      <c r="K51" s="4">
        <v>43739</v>
      </c>
      <c r="L51" s="3">
        <v>2019</v>
      </c>
      <c r="M51" t="s">
        <v>16</v>
      </c>
      <c r="N51" s="5">
        <v>43892</v>
      </c>
      <c r="O51" s="5">
        <v>44256</v>
      </c>
      <c r="P51">
        <v>0</v>
      </c>
      <c r="Q51">
        <v>0</v>
      </c>
      <c r="R51">
        <f>JEŻELI!O51</f>
        <v>1800</v>
      </c>
      <c r="S51">
        <f>JEŻELI!P51</f>
        <v>0</v>
      </c>
      <c r="T51">
        <f>JEŻELI!Q51</f>
        <v>1800</v>
      </c>
    </row>
    <row r="52" spans="7:20" x14ac:dyDescent="0.3">
      <c r="G52" t="s">
        <v>78</v>
      </c>
      <c r="I52" t="s">
        <v>49</v>
      </c>
      <c r="J52" s="3">
        <v>1.8</v>
      </c>
      <c r="K52" s="4">
        <v>43959</v>
      </c>
      <c r="L52" s="3">
        <v>2016</v>
      </c>
      <c r="M52" t="s">
        <v>21</v>
      </c>
      <c r="N52" s="5">
        <v>43892</v>
      </c>
      <c r="O52" s="5">
        <v>44256</v>
      </c>
      <c r="P52">
        <v>0</v>
      </c>
      <c r="Q52">
        <v>0</v>
      </c>
      <c r="R52">
        <f>JEŻELI!O52</f>
        <v>1200</v>
      </c>
      <c r="S52">
        <f>JEŻELI!P52</f>
        <v>0</v>
      </c>
      <c r="T52">
        <f>JEŻELI!Q52</f>
        <v>1200</v>
      </c>
    </row>
    <row r="53" spans="7:20" x14ac:dyDescent="0.3">
      <c r="G53" t="s">
        <v>79</v>
      </c>
      <c r="I53" t="s">
        <v>49</v>
      </c>
      <c r="J53" s="3">
        <v>1.8</v>
      </c>
      <c r="K53" s="4">
        <v>43282</v>
      </c>
      <c r="L53" s="3">
        <v>2015</v>
      </c>
      <c r="M53" t="s">
        <v>16</v>
      </c>
      <c r="N53" s="5">
        <v>44198</v>
      </c>
      <c r="O53" s="5">
        <v>44562</v>
      </c>
      <c r="P53">
        <v>1</v>
      </c>
      <c r="Q53">
        <v>0</v>
      </c>
      <c r="R53">
        <f>JEŻELI!O53</f>
        <v>1800</v>
      </c>
      <c r="S53">
        <f>JEŻELI!P53</f>
        <v>100</v>
      </c>
      <c r="T53">
        <f>JEŻELI!Q53</f>
        <v>1900</v>
      </c>
    </row>
    <row r="54" spans="7:20" x14ac:dyDescent="0.3">
      <c r="G54" t="s">
        <v>80</v>
      </c>
      <c r="I54" t="s">
        <v>47</v>
      </c>
      <c r="J54" s="3">
        <v>1.3</v>
      </c>
      <c r="K54" s="4">
        <v>43417</v>
      </c>
      <c r="L54" s="3">
        <v>2015</v>
      </c>
      <c r="M54" t="s">
        <v>21</v>
      </c>
      <c r="N54" s="5">
        <v>43863</v>
      </c>
      <c r="O54" s="5">
        <v>44228</v>
      </c>
      <c r="P54">
        <v>2</v>
      </c>
      <c r="Q54">
        <v>0</v>
      </c>
      <c r="R54">
        <f>JEŻELI!O54</f>
        <v>1200</v>
      </c>
      <c r="S54">
        <f>JEŻELI!P54</f>
        <v>200</v>
      </c>
      <c r="T54">
        <f>JEŻELI!Q54</f>
        <v>1400</v>
      </c>
    </row>
    <row r="55" spans="7:20" x14ac:dyDescent="0.3">
      <c r="G55" t="s">
        <v>81</v>
      </c>
      <c r="I55" t="s">
        <v>49</v>
      </c>
      <c r="J55" s="3">
        <v>1.8</v>
      </c>
      <c r="K55" s="4">
        <v>43337</v>
      </c>
      <c r="L55" s="3">
        <v>2015</v>
      </c>
      <c r="M55" t="s">
        <v>21</v>
      </c>
      <c r="N55" s="5">
        <v>44197</v>
      </c>
      <c r="O55" s="5">
        <v>44561</v>
      </c>
      <c r="P55">
        <v>1</v>
      </c>
      <c r="Q55">
        <v>0</v>
      </c>
      <c r="R55">
        <f>JEŻELI!O55</f>
        <v>1200</v>
      </c>
      <c r="S55">
        <f>JEŻELI!P55</f>
        <v>100</v>
      </c>
      <c r="T55">
        <f>JEŻELI!Q55</f>
        <v>1300</v>
      </c>
    </row>
    <row r="56" spans="7:20" x14ac:dyDescent="0.3">
      <c r="G56" t="s">
        <v>82</v>
      </c>
      <c r="I56" t="s">
        <v>47</v>
      </c>
      <c r="J56" s="3">
        <v>1.3</v>
      </c>
      <c r="K56" s="4">
        <v>43628</v>
      </c>
      <c r="L56" s="3">
        <v>2015</v>
      </c>
      <c r="M56" t="s">
        <v>16</v>
      </c>
      <c r="N56" s="5">
        <v>44177</v>
      </c>
      <c r="O56" s="5">
        <v>44541</v>
      </c>
      <c r="P56">
        <v>1</v>
      </c>
      <c r="Q56">
        <v>0</v>
      </c>
      <c r="R56">
        <f>JEŻELI!O56</f>
        <v>1800</v>
      </c>
      <c r="S56">
        <f>JEŻELI!P56</f>
        <v>100</v>
      </c>
      <c r="T56">
        <f>JEŻELI!Q56</f>
        <v>1900</v>
      </c>
    </row>
    <row r="57" spans="7:20" x14ac:dyDescent="0.3">
      <c r="G57" t="s">
        <v>83</v>
      </c>
      <c r="I57" t="s">
        <v>49</v>
      </c>
      <c r="J57" s="3">
        <v>1.8</v>
      </c>
      <c r="K57" s="4">
        <v>43795</v>
      </c>
      <c r="L57" s="3">
        <v>2015</v>
      </c>
      <c r="M57" t="s">
        <v>21</v>
      </c>
      <c r="N57" s="5">
        <v>43892</v>
      </c>
      <c r="O57" s="5">
        <v>44256</v>
      </c>
      <c r="P57">
        <v>0</v>
      </c>
      <c r="Q57">
        <v>0</v>
      </c>
      <c r="R57">
        <f>JEŻELI!O57</f>
        <v>1200</v>
      </c>
      <c r="S57">
        <f>JEŻELI!P57</f>
        <v>0</v>
      </c>
      <c r="T57">
        <f>JEŻELI!Q57</f>
        <v>1200</v>
      </c>
    </row>
    <row r="58" spans="7:20" x14ac:dyDescent="0.3">
      <c r="G58" t="s">
        <v>84</v>
      </c>
      <c r="I58" t="s">
        <v>49</v>
      </c>
      <c r="J58" s="3">
        <v>1.8</v>
      </c>
      <c r="K58" s="4">
        <v>43446</v>
      </c>
      <c r="L58" s="3">
        <v>2016</v>
      </c>
      <c r="M58" t="s">
        <v>21</v>
      </c>
      <c r="N58" s="5">
        <v>43933</v>
      </c>
      <c r="O58" s="5">
        <v>44297</v>
      </c>
      <c r="P58">
        <v>0</v>
      </c>
      <c r="Q58">
        <v>0</v>
      </c>
      <c r="R58">
        <f>JEŻELI!O58</f>
        <v>1200</v>
      </c>
      <c r="S58">
        <f>JEŻELI!P58</f>
        <v>0</v>
      </c>
      <c r="T58">
        <f>JEŻELI!Q58</f>
        <v>1200</v>
      </c>
    </row>
    <row r="59" spans="7:20" x14ac:dyDescent="0.3">
      <c r="G59" t="s">
        <v>85</v>
      </c>
      <c r="I59" t="s">
        <v>45</v>
      </c>
      <c r="J59" s="3">
        <v>2.2000000000000002</v>
      </c>
      <c r="K59" s="4">
        <v>43515</v>
      </c>
      <c r="L59" s="3">
        <v>2016</v>
      </c>
      <c r="M59" t="s">
        <v>16</v>
      </c>
      <c r="N59" s="5">
        <v>43963</v>
      </c>
      <c r="O59" s="5">
        <v>44327</v>
      </c>
      <c r="P59">
        <v>0</v>
      </c>
      <c r="Q59">
        <v>0</v>
      </c>
      <c r="R59">
        <f>JEŻELI!O59</f>
        <v>1800</v>
      </c>
      <c r="S59">
        <f>JEŻELI!P59</f>
        <v>0</v>
      </c>
      <c r="T59">
        <f>JEŻELI!Q59</f>
        <v>1800</v>
      </c>
    </row>
    <row r="60" spans="7:20" x14ac:dyDescent="0.3">
      <c r="G60" t="s">
        <v>86</v>
      </c>
      <c r="I60" t="s">
        <v>15</v>
      </c>
      <c r="J60" s="3">
        <v>1.4</v>
      </c>
      <c r="K60" s="4">
        <v>43831</v>
      </c>
      <c r="L60" s="3">
        <v>2018</v>
      </c>
      <c r="M60" t="s">
        <v>16</v>
      </c>
      <c r="N60" s="5">
        <v>43902</v>
      </c>
      <c r="O60" s="5">
        <v>44266</v>
      </c>
      <c r="P60">
        <v>2</v>
      </c>
      <c r="Q60">
        <v>0</v>
      </c>
      <c r="R60">
        <f>JEŻELI!O60</f>
        <v>1800</v>
      </c>
      <c r="S60">
        <f>JEŻELI!P60</f>
        <v>200</v>
      </c>
      <c r="T60">
        <f>JEŻELI!Q60</f>
        <v>2000</v>
      </c>
    </row>
    <row r="61" spans="7:20" x14ac:dyDescent="0.3">
      <c r="G61" t="s">
        <v>87</v>
      </c>
      <c r="I61" t="s">
        <v>18</v>
      </c>
      <c r="J61" s="3">
        <v>1.1000000000000001</v>
      </c>
      <c r="K61" s="4">
        <v>44011</v>
      </c>
      <c r="L61" s="3">
        <v>2016</v>
      </c>
      <c r="M61" t="s">
        <v>26</v>
      </c>
      <c r="N61" s="5">
        <v>43902</v>
      </c>
      <c r="O61" s="5">
        <v>44266</v>
      </c>
      <c r="P61">
        <v>0</v>
      </c>
      <c r="Q61">
        <v>0</v>
      </c>
      <c r="R61">
        <f>JEŻELI!O61</f>
        <v>1200</v>
      </c>
      <c r="S61">
        <f>JEŻELI!P61</f>
        <v>0</v>
      </c>
      <c r="T61">
        <f>JEŻELI!Q61</f>
        <v>1200</v>
      </c>
    </row>
    <row r="62" spans="7:20" x14ac:dyDescent="0.3">
      <c r="G62" t="s">
        <v>88</v>
      </c>
      <c r="I62" t="s">
        <v>20</v>
      </c>
      <c r="J62" s="3">
        <v>1.4</v>
      </c>
      <c r="K62" s="4">
        <v>43412</v>
      </c>
      <c r="L62" s="3">
        <v>2015</v>
      </c>
      <c r="M62" t="s">
        <v>21</v>
      </c>
      <c r="N62" s="5">
        <v>43902</v>
      </c>
      <c r="O62" s="5">
        <v>44266</v>
      </c>
      <c r="P62">
        <v>0</v>
      </c>
      <c r="Q62">
        <v>0</v>
      </c>
      <c r="R62">
        <f>JEŻELI!O62</f>
        <v>1200</v>
      </c>
      <c r="S62">
        <f>JEŻELI!P62</f>
        <v>0</v>
      </c>
      <c r="T62">
        <f>JEŻELI!Q62</f>
        <v>1200</v>
      </c>
    </row>
    <row r="63" spans="7:20" x14ac:dyDescent="0.3">
      <c r="G63" t="s">
        <v>89</v>
      </c>
      <c r="I63" t="s">
        <v>23</v>
      </c>
      <c r="J63" s="3">
        <v>1.3</v>
      </c>
      <c r="K63" s="4">
        <v>43244</v>
      </c>
      <c r="L63" s="3">
        <v>2016</v>
      </c>
      <c r="M63" t="s">
        <v>21</v>
      </c>
      <c r="N63" s="5">
        <v>43863</v>
      </c>
      <c r="O63" s="5">
        <v>44228</v>
      </c>
      <c r="P63">
        <v>0</v>
      </c>
      <c r="Q63">
        <v>0</v>
      </c>
      <c r="R63">
        <f>JEŻELI!O63</f>
        <v>1200</v>
      </c>
      <c r="S63">
        <f>JEŻELI!P63</f>
        <v>0</v>
      </c>
      <c r="T63">
        <f>JEŻELI!Q63</f>
        <v>1200</v>
      </c>
    </row>
    <row r="64" spans="7:20" x14ac:dyDescent="0.3">
      <c r="G64" t="s">
        <v>90</v>
      </c>
      <c r="I64" t="s">
        <v>25</v>
      </c>
      <c r="J64" s="3">
        <v>1.8</v>
      </c>
      <c r="K64" s="4">
        <v>43326</v>
      </c>
      <c r="L64" s="3">
        <v>2016</v>
      </c>
      <c r="M64" t="s">
        <v>21</v>
      </c>
      <c r="N64" s="5">
        <v>43863</v>
      </c>
      <c r="O64" s="5">
        <v>44228</v>
      </c>
      <c r="P64">
        <v>0</v>
      </c>
      <c r="Q64">
        <v>0</v>
      </c>
      <c r="R64">
        <f>JEŻELI!O64</f>
        <v>1200</v>
      </c>
      <c r="S64">
        <f>JEŻELI!P64</f>
        <v>0</v>
      </c>
      <c r="T64">
        <f>JEŻELI!Q64</f>
        <v>1200</v>
      </c>
    </row>
    <row r="65" spans="7:20" x14ac:dyDescent="0.3">
      <c r="G65" t="s">
        <v>91</v>
      </c>
      <c r="I65" t="s">
        <v>28</v>
      </c>
      <c r="J65" s="3">
        <v>1.1000000000000001</v>
      </c>
      <c r="K65" s="4">
        <v>44087</v>
      </c>
      <c r="L65" s="3">
        <v>2012</v>
      </c>
      <c r="M65" t="s">
        <v>16</v>
      </c>
      <c r="N65" s="5">
        <v>43907</v>
      </c>
      <c r="O65" s="5">
        <v>44271</v>
      </c>
      <c r="P65">
        <v>0</v>
      </c>
      <c r="Q65">
        <v>0</v>
      </c>
      <c r="R65">
        <f>JEŻELI!O65</f>
        <v>1800</v>
      </c>
      <c r="S65">
        <f>JEŻELI!P65</f>
        <v>0</v>
      </c>
      <c r="T65">
        <f>JEŻELI!Q65</f>
        <v>1800</v>
      </c>
    </row>
    <row r="66" spans="7:20" x14ac:dyDescent="0.3">
      <c r="G66" t="s">
        <v>92</v>
      </c>
      <c r="I66" t="s">
        <v>30</v>
      </c>
      <c r="J66" s="3">
        <v>2</v>
      </c>
      <c r="K66" s="4">
        <v>43616</v>
      </c>
      <c r="L66" s="3">
        <v>2018</v>
      </c>
      <c r="M66" t="s">
        <v>26</v>
      </c>
      <c r="N66" s="5">
        <v>43881</v>
      </c>
      <c r="O66" s="5">
        <v>44246</v>
      </c>
      <c r="P66">
        <v>0</v>
      </c>
      <c r="Q66">
        <v>0</v>
      </c>
      <c r="R66">
        <f>JEŻELI!O66</f>
        <v>1200</v>
      </c>
      <c r="S66">
        <f>JEŻELI!P66</f>
        <v>0</v>
      </c>
      <c r="T66">
        <f>JEŻELI!Q66</f>
        <v>1200</v>
      </c>
    </row>
    <row r="67" spans="7:20" x14ac:dyDescent="0.3">
      <c r="G67" t="s">
        <v>93</v>
      </c>
      <c r="I67" t="s">
        <v>18</v>
      </c>
      <c r="J67" s="3">
        <v>1.1000000000000001</v>
      </c>
      <c r="K67" s="4">
        <v>43400</v>
      </c>
      <c r="L67" s="3">
        <v>2017</v>
      </c>
      <c r="M67" t="s">
        <v>21</v>
      </c>
      <c r="N67" s="5">
        <v>43892</v>
      </c>
      <c r="O67" s="5">
        <v>44256</v>
      </c>
      <c r="P67">
        <v>1</v>
      </c>
      <c r="Q67">
        <v>0</v>
      </c>
      <c r="R67">
        <f>JEŻELI!O67</f>
        <v>1200</v>
      </c>
      <c r="S67">
        <f>JEŻELI!P67</f>
        <v>100</v>
      </c>
      <c r="T67">
        <f>JEŻELI!Q67</f>
        <v>1300</v>
      </c>
    </row>
    <row r="68" spans="7:20" x14ac:dyDescent="0.3">
      <c r="G68" t="s">
        <v>94</v>
      </c>
      <c r="I68" t="s">
        <v>28</v>
      </c>
      <c r="J68" s="3">
        <v>1.1000000000000001</v>
      </c>
      <c r="K68" s="4">
        <v>43420</v>
      </c>
      <c r="L68" s="3">
        <v>2015</v>
      </c>
      <c r="M68" t="s">
        <v>21</v>
      </c>
      <c r="N68" s="5">
        <v>43902</v>
      </c>
      <c r="O68" s="5">
        <v>44266</v>
      </c>
      <c r="P68">
        <v>2</v>
      </c>
      <c r="Q68">
        <v>0</v>
      </c>
      <c r="R68">
        <f>JEŻELI!O68</f>
        <v>1200</v>
      </c>
      <c r="S68">
        <f>JEŻELI!P68</f>
        <v>200</v>
      </c>
      <c r="T68">
        <f>JEŻELI!Q68</f>
        <v>1400</v>
      </c>
    </row>
    <row r="69" spans="7:20" x14ac:dyDescent="0.3">
      <c r="G69" t="s">
        <v>95</v>
      </c>
      <c r="I69" t="s">
        <v>23</v>
      </c>
      <c r="J69" s="3">
        <v>1.3</v>
      </c>
      <c r="K69" s="4">
        <v>43193</v>
      </c>
      <c r="L69" s="3">
        <v>2012</v>
      </c>
      <c r="M69" t="s">
        <v>16</v>
      </c>
      <c r="N69" s="5">
        <v>43863</v>
      </c>
      <c r="O69" s="5">
        <v>44228</v>
      </c>
      <c r="P69">
        <v>1</v>
      </c>
      <c r="Q69">
        <v>0</v>
      </c>
      <c r="R69">
        <f>JEŻELI!O69</f>
        <v>1800</v>
      </c>
      <c r="S69">
        <f>JEŻELI!P69</f>
        <v>100</v>
      </c>
      <c r="T69">
        <f>JEŻELI!Q69</f>
        <v>1900</v>
      </c>
    </row>
    <row r="70" spans="7:20" x14ac:dyDescent="0.3">
      <c r="G70" t="s">
        <v>96</v>
      </c>
      <c r="I70" t="s">
        <v>30</v>
      </c>
      <c r="J70" s="3">
        <v>2</v>
      </c>
      <c r="K70" s="4">
        <v>43311</v>
      </c>
      <c r="L70" s="3">
        <v>2017</v>
      </c>
      <c r="M70" t="s">
        <v>26</v>
      </c>
      <c r="N70" s="5">
        <v>43935</v>
      </c>
      <c r="O70" s="5">
        <v>44299</v>
      </c>
      <c r="P70">
        <v>0</v>
      </c>
      <c r="Q70">
        <v>0</v>
      </c>
      <c r="R70">
        <f>JEŻELI!O70</f>
        <v>1200</v>
      </c>
      <c r="S70">
        <f>JEŻELI!P70</f>
        <v>0</v>
      </c>
      <c r="T70">
        <f>JEŻELI!Q70</f>
        <v>1200</v>
      </c>
    </row>
    <row r="71" spans="7:20" x14ac:dyDescent="0.3">
      <c r="G71" t="s">
        <v>97</v>
      </c>
      <c r="I71" t="s">
        <v>25</v>
      </c>
      <c r="J71" s="3">
        <v>1.8</v>
      </c>
      <c r="K71" s="4">
        <v>43674</v>
      </c>
      <c r="L71" s="3">
        <v>2016</v>
      </c>
      <c r="M71" t="s">
        <v>21</v>
      </c>
      <c r="N71" s="5">
        <v>43902</v>
      </c>
      <c r="O71" s="5">
        <v>44266</v>
      </c>
      <c r="P71">
        <v>0</v>
      </c>
      <c r="Q71">
        <v>0</v>
      </c>
      <c r="R71">
        <f>JEŻELI!O71</f>
        <v>1200</v>
      </c>
      <c r="S71">
        <f>JEŻELI!P71</f>
        <v>0</v>
      </c>
      <c r="T71">
        <f>JEŻELI!Q71</f>
        <v>1200</v>
      </c>
    </row>
    <row r="72" spans="7:20" x14ac:dyDescent="0.3">
      <c r="G72" t="s">
        <v>98</v>
      </c>
      <c r="I72" t="s">
        <v>23</v>
      </c>
      <c r="J72" s="3">
        <v>1.3</v>
      </c>
      <c r="K72" s="4">
        <v>43456</v>
      </c>
      <c r="L72" s="3">
        <v>2015</v>
      </c>
      <c r="M72" t="s">
        <v>26</v>
      </c>
      <c r="N72" s="5">
        <v>43944</v>
      </c>
      <c r="O72" s="5">
        <v>44308</v>
      </c>
      <c r="P72">
        <v>0</v>
      </c>
      <c r="Q72">
        <v>2</v>
      </c>
      <c r="R72">
        <f>JEŻELI!O72</f>
        <v>1200</v>
      </c>
      <c r="S72">
        <f>JEŻELI!P72</f>
        <v>0</v>
      </c>
      <c r="T72">
        <f>JEŻELI!Q72</f>
        <v>1200</v>
      </c>
    </row>
    <row r="73" spans="7:20" x14ac:dyDescent="0.3">
      <c r="G73" t="s">
        <v>99</v>
      </c>
      <c r="I73" t="s">
        <v>30</v>
      </c>
      <c r="J73" s="3">
        <v>2</v>
      </c>
      <c r="K73" s="4">
        <v>43962</v>
      </c>
      <c r="L73" s="3">
        <v>2015</v>
      </c>
      <c r="M73" t="s">
        <v>16</v>
      </c>
      <c r="N73" s="5">
        <v>43866</v>
      </c>
      <c r="O73" s="5">
        <v>44231</v>
      </c>
      <c r="P73">
        <v>0</v>
      </c>
      <c r="Q73">
        <v>0</v>
      </c>
      <c r="R73">
        <f>JEŻELI!O73</f>
        <v>1800</v>
      </c>
      <c r="S73">
        <f>JEŻELI!P73</f>
        <v>0</v>
      </c>
      <c r="T73">
        <f>JEŻELI!Q73</f>
        <v>1800</v>
      </c>
    </row>
    <row r="74" spans="7:20" x14ac:dyDescent="0.3">
      <c r="G74" t="s">
        <v>100</v>
      </c>
      <c r="I74" t="s">
        <v>39</v>
      </c>
      <c r="J74" s="3">
        <v>1.8</v>
      </c>
      <c r="K74" s="4">
        <v>43467</v>
      </c>
      <c r="L74" s="3">
        <v>2015</v>
      </c>
      <c r="M74" t="s">
        <v>21</v>
      </c>
      <c r="N74" s="5">
        <v>44177</v>
      </c>
      <c r="O74" s="5">
        <v>44541</v>
      </c>
      <c r="P74">
        <v>0</v>
      </c>
      <c r="Q74">
        <v>0</v>
      </c>
      <c r="R74">
        <f>JEŻELI!O74</f>
        <v>1200</v>
      </c>
      <c r="S74">
        <f>JEŻELI!P74</f>
        <v>0</v>
      </c>
      <c r="T74">
        <f>JEŻELI!Q74</f>
        <v>1200</v>
      </c>
    </row>
    <row r="75" spans="7:20" x14ac:dyDescent="0.3">
      <c r="G75" t="s">
        <v>101</v>
      </c>
      <c r="I75" t="s">
        <v>30</v>
      </c>
      <c r="J75" s="3">
        <v>2</v>
      </c>
      <c r="K75" s="4">
        <v>43679</v>
      </c>
      <c r="L75" s="3">
        <v>2015</v>
      </c>
      <c r="M75" t="s">
        <v>26</v>
      </c>
      <c r="N75" s="5">
        <v>43922</v>
      </c>
      <c r="O75" s="5">
        <v>44286</v>
      </c>
      <c r="P75">
        <v>0</v>
      </c>
      <c r="Q75">
        <v>0</v>
      </c>
      <c r="R75">
        <f>JEŻELI!O75</f>
        <v>1200</v>
      </c>
      <c r="S75">
        <f>JEŻELI!P75</f>
        <v>0</v>
      </c>
      <c r="T75">
        <f>JEŻELI!Q75</f>
        <v>1200</v>
      </c>
    </row>
    <row r="76" spans="7:20" x14ac:dyDescent="0.3">
      <c r="G76" t="s">
        <v>102</v>
      </c>
      <c r="I76" t="s">
        <v>39</v>
      </c>
      <c r="J76" s="3">
        <v>1.8</v>
      </c>
      <c r="K76" s="4">
        <v>43387</v>
      </c>
      <c r="L76" s="3">
        <v>2015</v>
      </c>
      <c r="M76" t="s">
        <v>16</v>
      </c>
      <c r="N76" s="5">
        <v>44177</v>
      </c>
      <c r="O76" s="5">
        <v>44541</v>
      </c>
      <c r="P76">
        <v>0</v>
      </c>
      <c r="Q76">
        <v>0</v>
      </c>
      <c r="R76">
        <f>JEŻELI!O76</f>
        <v>1800</v>
      </c>
      <c r="S76">
        <f>JEŻELI!P76</f>
        <v>0</v>
      </c>
      <c r="T76">
        <f>JEŻELI!Q76</f>
        <v>1800</v>
      </c>
    </row>
    <row r="77" spans="7:20" x14ac:dyDescent="0.3">
      <c r="G77" t="s">
        <v>103</v>
      </c>
      <c r="I77" t="s">
        <v>30</v>
      </c>
      <c r="J77" s="3">
        <v>2.2000000000000002</v>
      </c>
      <c r="K77" s="4">
        <v>43608</v>
      </c>
      <c r="L77" s="3">
        <v>2016</v>
      </c>
      <c r="M77" t="s">
        <v>26</v>
      </c>
      <c r="N77" s="5">
        <v>44177</v>
      </c>
      <c r="O77" s="5">
        <v>44541</v>
      </c>
      <c r="P77">
        <v>0</v>
      </c>
      <c r="Q77">
        <v>0</v>
      </c>
      <c r="R77">
        <f>JEŻELI!O77</f>
        <v>1200</v>
      </c>
      <c r="S77">
        <f>JEŻELI!P77</f>
        <v>0</v>
      </c>
      <c r="T77">
        <f>JEŻELI!Q77</f>
        <v>1200</v>
      </c>
    </row>
    <row r="78" spans="7:20" x14ac:dyDescent="0.3">
      <c r="G78" t="s">
        <v>104</v>
      </c>
      <c r="I78" t="s">
        <v>39</v>
      </c>
      <c r="J78" s="3">
        <v>1.8</v>
      </c>
      <c r="K78" s="4">
        <v>44053</v>
      </c>
      <c r="L78" s="3">
        <v>2016</v>
      </c>
      <c r="M78" t="s">
        <v>26</v>
      </c>
      <c r="N78" s="5">
        <v>43892</v>
      </c>
      <c r="O78" s="5">
        <v>44256</v>
      </c>
      <c r="P78">
        <v>0</v>
      </c>
      <c r="Q78">
        <v>0</v>
      </c>
      <c r="R78">
        <f>JEŻELI!O78</f>
        <v>1200</v>
      </c>
      <c r="S78">
        <f>JEŻELI!P78</f>
        <v>0</v>
      </c>
      <c r="T78">
        <f>JEŻELI!Q78</f>
        <v>1200</v>
      </c>
    </row>
    <row r="79" spans="7:20" x14ac:dyDescent="0.3">
      <c r="G79" t="s">
        <v>105</v>
      </c>
      <c r="I79" t="s">
        <v>45</v>
      </c>
      <c r="J79" s="3">
        <v>2</v>
      </c>
      <c r="K79" s="4">
        <v>43808</v>
      </c>
      <c r="L79" s="3">
        <v>2018</v>
      </c>
      <c r="M79" t="s">
        <v>16</v>
      </c>
      <c r="N79" s="5">
        <v>43892</v>
      </c>
      <c r="O79" s="5">
        <v>44256</v>
      </c>
      <c r="P79">
        <v>0</v>
      </c>
      <c r="Q79">
        <v>0</v>
      </c>
      <c r="R79">
        <f>JEŻELI!O79</f>
        <v>1800</v>
      </c>
      <c r="S79">
        <f>JEŻELI!P79</f>
        <v>0</v>
      </c>
      <c r="T79">
        <f>JEŻELI!Q79</f>
        <v>1800</v>
      </c>
    </row>
    <row r="80" spans="7:20" x14ac:dyDescent="0.3">
      <c r="G80" t="s">
        <v>106</v>
      </c>
      <c r="I80" t="s">
        <v>47</v>
      </c>
      <c r="J80" s="3">
        <v>1.3</v>
      </c>
      <c r="K80" s="4">
        <v>43392</v>
      </c>
      <c r="L80" s="3">
        <v>2016</v>
      </c>
      <c r="M80" t="s">
        <v>21</v>
      </c>
      <c r="N80" s="5">
        <v>43912</v>
      </c>
      <c r="O80" s="5">
        <v>44276</v>
      </c>
      <c r="P80">
        <v>1</v>
      </c>
      <c r="Q80">
        <v>0</v>
      </c>
      <c r="R80">
        <f>JEŻELI!O80</f>
        <v>1200</v>
      </c>
      <c r="S80">
        <f>JEŻELI!P80</f>
        <v>100</v>
      </c>
      <c r="T80">
        <f>JEŻELI!Q80</f>
        <v>1300</v>
      </c>
    </row>
    <row r="81" spans="7:20" x14ac:dyDescent="0.3">
      <c r="G81" t="s">
        <v>107</v>
      </c>
      <c r="I81" t="s">
        <v>49</v>
      </c>
      <c r="J81" s="3">
        <v>1.8</v>
      </c>
      <c r="K81" s="4">
        <v>43232</v>
      </c>
      <c r="L81" s="3">
        <v>2018</v>
      </c>
      <c r="M81" t="s">
        <v>26</v>
      </c>
      <c r="N81" s="5">
        <v>43923</v>
      </c>
      <c r="O81" s="5">
        <v>44287</v>
      </c>
      <c r="P81">
        <v>2</v>
      </c>
      <c r="Q81">
        <v>0</v>
      </c>
      <c r="R81">
        <f>JEŻELI!O81</f>
        <v>1200</v>
      </c>
      <c r="S81">
        <f>JEŻELI!P81</f>
        <v>200</v>
      </c>
      <c r="T81">
        <f>JEŻELI!Q81</f>
        <v>1400</v>
      </c>
    </row>
    <row r="82" spans="7:20" x14ac:dyDescent="0.3">
      <c r="G82" t="s">
        <v>108</v>
      </c>
      <c r="I82" t="s">
        <v>49</v>
      </c>
      <c r="J82" s="3">
        <v>1.8</v>
      </c>
      <c r="K82" s="4">
        <v>43870</v>
      </c>
      <c r="L82" s="3">
        <v>2016</v>
      </c>
      <c r="M82" t="s">
        <v>16</v>
      </c>
      <c r="N82" s="5">
        <v>44200</v>
      </c>
      <c r="O82" s="5">
        <v>44564</v>
      </c>
      <c r="P82">
        <v>1</v>
      </c>
      <c r="Q82">
        <v>0</v>
      </c>
      <c r="R82">
        <f>JEŻELI!O82</f>
        <v>1800</v>
      </c>
      <c r="S82">
        <f>JEŻELI!P82</f>
        <v>100</v>
      </c>
      <c r="T82">
        <f>JEŻELI!Q82</f>
        <v>1900</v>
      </c>
    </row>
    <row r="83" spans="7:20" x14ac:dyDescent="0.3">
      <c r="G83" t="s">
        <v>109</v>
      </c>
      <c r="I83" t="s">
        <v>47</v>
      </c>
      <c r="J83" s="3">
        <v>1.3</v>
      </c>
      <c r="K83" s="4">
        <v>43448</v>
      </c>
      <c r="L83" s="3">
        <v>2017</v>
      </c>
      <c r="M83" t="s">
        <v>21</v>
      </c>
      <c r="N83" s="5">
        <v>43863</v>
      </c>
      <c r="O83" s="5">
        <v>44228</v>
      </c>
      <c r="P83">
        <v>1</v>
      </c>
      <c r="Q83">
        <v>0</v>
      </c>
      <c r="R83">
        <f>JEŻELI!O83</f>
        <v>1200</v>
      </c>
      <c r="S83">
        <f>JEŻELI!P83</f>
        <v>100</v>
      </c>
      <c r="T83">
        <f>JEŻELI!Q83</f>
        <v>1300</v>
      </c>
    </row>
    <row r="84" spans="7:20" x14ac:dyDescent="0.3">
      <c r="G84" t="s">
        <v>110</v>
      </c>
      <c r="I84" t="s">
        <v>49</v>
      </c>
      <c r="J84" s="3">
        <v>1.8</v>
      </c>
      <c r="K84" s="4">
        <v>43609</v>
      </c>
      <c r="L84" s="3">
        <v>2012</v>
      </c>
      <c r="M84" t="s">
        <v>21</v>
      </c>
      <c r="N84" s="5">
        <v>43914</v>
      </c>
      <c r="O84" s="5">
        <v>44278</v>
      </c>
      <c r="P84">
        <v>0</v>
      </c>
      <c r="Q84">
        <v>0</v>
      </c>
      <c r="R84">
        <f>JEŻELI!O84</f>
        <v>1200</v>
      </c>
      <c r="S84">
        <f>JEŻELI!P84</f>
        <v>0</v>
      </c>
      <c r="T84">
        <f>JEŻELI!Q84</f>
        <v>1200</v>
      </c>
    </row>
    <row r="85" spans="7:20" x14ac:dyDescent="0.3">
      <c r="G85" t="s">
        <v>111</v>
      </c>
      <c r="I85" t="s">
        <v>47</v>
      </c>
      <c r="J85" s="3">
        <v>1.3</v>
      </c>
      <c r="K85" s="4">
        <v>43422</v>
      </c>
      <c r="L85" s="3">
        <v>2018</v>
      </c>
      <c r="M85" t="s">
        <v>16</v>
      </c>
      <c r="N85" s="5">
        <v>43892</v>
      </c>
      <c r="O85" s="5">
        <v>44256</v>
      </c>
      <c r="P85">
        <v>0</v>
      </c>
      <c r="Q85">
        <v>0</v>
      </c>
      <c r="R85">
        <f>JEŻELI!O85</f>
        <v>1800</v>
      </c>
      <c r="S85">
        <f>JEŻELI!P85</f>
        <v>0</v>
      </c>
      <c r="T85">
        <f>JEŻELI!Q85</f>
        <v>1800</v>
      </c>
    </row>
    <row r="86" spans="7:20" x14ac:dyDescent="0.3">
      <c r="G86" t="s">
        <v>112</v>
      </c>
      <c r="I86" t="s">
        <v>49</v>
      </c>
      <c r="J86" s="3">
        <v>1.8</v>
      </c>
      <c r="K86" s="4">
        <v>43344</v>
      </c>
      <c r="L86" s="3">
        <v>2017</v>
      </c>
      <c r="M86" t="s">
        <v>26</v>
      </c>
      <c r="N86" s="5">
        <v>43944</v>
      </c>
      <c r="O86" s="5">
        <v>44308</v>
      </c>
      <c r="P86">
        <v>0</v>
      </c>
      <c r="Q86">
        <v>0</v>
      </c>
      <c r="R86">
        <f>JEŻELI!O86</f>
        <v>1200</v>
      </c>
      <c r="S86">
        <f>JEŻELI!P86</f>
        <v>0</v>
      </c>
      <c r="T86">
        <f>JEŻELI!Q86</f>
        <v>1200</v>
      </c>
    </row>
    <row r="87" spans="7:20" x14ac:dyDescent="0.3">
      <c r="G87" t="s">
        <v>113</v>
      </c>
      <c r="I87" t="s">
        <v>49</v>
      </c>
      <c r="J87" s="3">
        <v>1.8</v>
      </c>
      <c r="K87" s="4">
        <v>43735</v>
      </c>
      <c r="L87" s="3">
        <v>2015</v>
      </c>
      <c r="M87" t="s">
        <v>21</v>
      </c>
      <c r="N87" s="5">
        <v>43892</v>
      </c>
      <c r="O87" s="5">
        <v>44256</v>
      </c>
      <c r="P87">
        <v>2</v>
      </c>
      <c r="Q87">
        <v>0</v>
      </c>
      <c r="R87">
        <f>JEŻELI!O87</f>
        <v>1200</v>
      </c>
      <c r="S87">
        <f>JEŻELI!P87</f>
        <v>200</v>
      </c>
      <c r="T87">
        <f>JEŻELI!Q87</f>
        <v>1400</v>
      </c>
    </row>
    <row r="88" spans="7:20" x14ac:dyDescent="0.3">
      <c r="G88" t="s">
        <v>114</v>
      </c>
      <c r="I88" t="s">
        <v>45</v>
      </c>
      <c r="J88" s="3">
        <v>2.2000000000000002</v>
      </c>
      <c r="K88" s="4">
        <v>43733</v>
      </c>
      <c r="L88" s="3">
        <v>2012</v>
      </c>
      <c r="M88" t="s">
        <v>21</v>
      </c>
      <c r="N88" s="5">
        <v>44177</v>
      </c>
      <c r="O88" s="5">
        <v>44541</v>
      </c>
      <c r="P88">
        <v>0</v>
      </c>
      <c r="Q88">
        <v>0</v>
      </c>
      <c r="R88">
        <f>JEŻELI!O88</f>
        <v>1200</v>
      </c>
      <c r="S88">
        <f>JEŻELI!P88</f>
        <v>0</v>
      </c>
      <c r="T88">
        <f>JEŻELI!Q88</f>
        <v>1200</v>
      </c>
    </row>
    <row r="89" spans="7:20" x14ac:dyDescent="0.3">
      <c r="G89" t="s">
        <v>115</v>
      </c>
      <c r="I89" t="s">
        <v>15</v>
      </c>
      <c r="J89" s="3">
        <v>1.4</v>
      </c>
      <c r="K89" s="4">
        <v>43354</v>
      </c>
      <c r="L89" s="3">
        <v>2018</v>
      </c>
      <c r="M89" t="s">
        <v>26</v>
      </c>
      <c r="N89" s="5">
        <v>43902</v>
      </c>
      <c r="O89" s="5">
        <v>44266</v>
      </c>
      <c r="P89">
        <v>0</v>
      </c>
      <c r="Q89">
        <v>0</v>
      </c>
      <c r="R89">
        <f>JEŻELI!O89</f>
        <v>1200</v>
      </c>
      <c r="S89">
        <f>JEŻELI!P89</f>
        <v>0</v>
      </c>
      <c r="T89">
        <f>JEŻELI!Q89</f>
        <v>1200</v>
      </c>
    </row>
    <row r="90" spans="7:20" x14ac:dyDescent="0.3">
      <c r="G90" t="s">
        <v>116</v>
      </c>
      <c r="I90" t="s">
        <v>18</v>
      </c>
      <c r="J90" s="3">
        <v>1.1000000000000001</v>
      </c>
      <c r="K90" s="4">
        <v>44023</v>
      </c>
      <c r="L90" s="3">
        <v>2016</v>
      </c>
      <c r="M90" t="s">
        <v>26</v>
      </c>
      <c r="N90" s="5">
        <v>43863</v>
      </c>
      <c r="O90" s="5">
        <v>44228</v>
      </c>
      <c r="P90">
        <v>0</v>
      </c>
      <c r="Q90">
        <v>0</v>
      </c>
      <c r="R90">
        <f>JEŻELI!O90</f>
        <v>1200</v>
      </c>
      <c r="S90">
        <f>JEŻELI!P90</f>
        <v>0</v>
      </c>
      <c r="T90">
        <f>JEŻELI!Q90</f>
        <v>1200</v>
      </c>
    </row>
    <row r="91" spans="7:20" x14ac:dyDescent="0.3">
      <c r="G91" t="s">
        <v>117</v>
      </c>
      <c r="I91" t="s">
        <v>20</v>
      </c>
      <c r="J91" s="3">
        <v>1.4</v>
      </c>
      <c r="K91" s="4">
        <v>43233</v>
      </c>
      <c r="L91" s="3">
        <v>2015</v>
      </c>
      <c r="M91" t="s">
        <v>21</v>
      </c>
      <c r="N91" s="5">
        <v>43865</v>
      </c>
      <c r="O91" s="5">
        <v>44230</v>
      </c>
      <c r="P91">
        <v>0</v>
      </c>
      <c r="Q91">
        <v>0</v>
      </c>
      <c r="R91">
        <f>JEŻELI!O91</f>
        <v>1200</v>
      </c>
      <c r="S91">
        <f>JEŻELI!P91</f>
        <v>0</v>
      </c>
      <c r="T91">
        <f>JEŻELI!Q91</f>
        <v>1200</v>
      </c>
    </row>
    <row r="92" spans="7:20" x14ac:dyDescent="0.3">
      <c r="G92" t="s">
        <v>118</v>
      </c>
      <c r="I92" t="s">
        <v>23</v>
      </c>
      <c r="J92" s="3">
        <v>1.3</v>
      </c>
      <c r="K92" s="4">
        <v>43627</v>
      </c>
      <c r="L92" s="3">
        <v>2015</v>
      </c>
      <c r="M92" t="s">
        <v>26</v>
      </c>
      <c r="N92" s="5">
        <v>43945</v>
      </c>
      <c r="O92" s="5">
        <v>44309</v>
      </c>
      <c r="P92">
        <v>0</v>
      </c>
      <c r="Q92">
        <v>0</v>
      </c>
      <c r="R92">
        <f>JEŻELI!O92</f>
        <v>1200</v>
      </c>
      <c r="S92">
        <f>JEŻELI!P92</f>
        <v>0</v>
      </c>
      <c r="T92">
        <f>JEŻELI!Q92</f>
        <v>1200</v>
      </c>
    </row>
    <row r="93" spans="7:20" x14ac:dyDescent="0.3">
      <c r="G93" t="s">
        <v>119</v>
      </c>
      <c r="I93" t="s">
        <v>25</v>
      </c>
      <c r="J93" s="3">
        <v>1.8</v>
      </c>
      <c r="K93" s="4">
        <v>43954</v>
      </c>
      <c r="L93" s="3">
        <v>2020</v>
      </c>
      <c r="M93" t="s">
        <v>26</v>
      </c>
      <c r="N93" s="5">
        <v>43963</v>
      </c>
      <c r="O93" s="5">
        <v>44327</v>
      </c>
      <c r="P93">
        <v>0</v>
      </c>
      <c r="Q93">
        <v>0</v>
      </c>
      <c r="R93">
        <f>JEŻELI!O93</f>
        <v>1200</v>
      </c>
      <c r="S93">
        <f>JEŻELI!P93</f>
        <v>0</v>
      </c>
      <c r="T93">
        <f>JEŻELI!Q93</f>
        <v>1200</v>
      </c>
    </row>
    <row r="94" spans="7:20" x14ac:dyDescent="0.3">
      <c r="G94" t="s">
        <v>120</v>
      </c>
      <c r="I94" t="s">
        <v>28</v>
      </c>
      <c r="J94" s="3">
        <v>1.1000000000000001</v>
      </c>
      <c r="K94" s="4">
        <v>43514</v>
      </c>
      <c r="L94" s="3">
        <v>2019</v>
      </c>
      <c r="M94" t="s">
        <v>21</v>
      </c>
      <c r="N94" s="5">
        <v>43863</v>
      </c>
      <c r="O94" s="5">
        <v>44228</v>
      </c>
      <c r="P94">
        <v>1</v>
      </c>
      <c r="Q94">
        <v>1</v>
      </c>
      <c r="R94">
        <f>JEŻELI!O94</f>
        <v>1200</v>
      </c>
      <c r="S94">
        <f>JEŻELI!P94</f>
        <v>100</v>
      </c>
      <c r="T94">
        <f>JEŻELI!Q94</f>
        <v>1300</v>
      </c>
    </row>
    <row r="95" spans="7:20" x14ac:dyDescent="0.3">
      <c r="G95" t="s">
        <v>121</v>
      </c>
      <c r="I95" t="s">
        <v>30</v>
      </c>
      <c r="J95" s="3">
        <v>2</v>
      </c>
      <c r="K95" s="4">
        <v>43203</v>
      </c>
      <c r="L95" s="3">
        <v>2018</v>
      </c>
      <c r="M95" t="s">
        <v>26</v>
      </c>
      <c r="N95" s="5">
        <v>43881</v>
      </c>
      <c r="O95" s="5">
        <v>44246</v>
      </c>
      <c r="P95">
        <v>2</v>
      </c>
      <c r="Q95">
        <v>1</v>
      </c>
      <c r="R95">
        <f>JEŻELI!O95</f>
        <v>1200</v>
      </c>
      <c r="S95">
        <f>JEŻELI!P95</f>
        <v>200</v>
      </c>
      <c r="T95">
        <f>JEŻELI!Q95</f>
        <v>1400</v>
      </c>
    </row>
    <row r="96" spans="7:20" x14ac:dyDescent="0.3">
      <c r="G96" t="s">
        <v>122</v>
      </c>
      <c r="I96" t="s">
        <v>18</v>
      </c>
      <c r="J96" s="3">
        <v>1.1000000000000001</v>
      </c>
      <c r="K96" s="4">
        <v>43537</v>
      </c>
      <c r="L96" s="3">
        <v>2016</v>
      </c>
      <c r="M96" t="s">
        <v>26</v>
      </c>
      <c r="N96" s="5">
        <v>43902</v>
      </c>
      <c r="O96" s="5">
        <v>44266</v>
      </c>
      <c r="P96">
        <v>1</v>
      </c>
      <c r="Q96">
        <v>1</v>
      </c>
      <c r="R96">
        <f>JEŻELI!O96</f>
        <v>1200</v>
      </c>
      <c r="S96">
        <f>JEŻELI!P96</f>
        <v>100</v>
      </c>
      <c r="T96">
        <f>JEŻELI!Q96</f>
        <v>1300</v>
      </c>
    </row>
    <row r="97" spans="7:20" x14ac:dyDescent="0.3">
      <c r="G97" t="s">
        <v>123</v>
      </c>
      <c r="I97" t="s">
        <v>28</v>
      </c>
      <c r="J97" s="3">
        <v>1.1000000000000001</v>
      </c>
      <c r="K97" s="4">
        <v>43961</v>
      </c>
      <c r="L97" s="3">
        <v>2016</v>
      </c>
      <c r="M97" t="s">
        <v>16</v>
      </c>
      <c r="N97" s="5">
        <v>44197</v>
      </c>
      <c r="O97" s="5">
        <v>44561</v>
      </c>
      <c r="P97">
        <v>0</v>
      </c>
      <c r="Q97">
        <v>0</v>
      </c>
      <c r="R97">
        <f>JEŻELI!O97</f>
        <v>1800</v>
      </c>
      <c r="S97">
        <f>JEŻELI!P97</f>
        <v>0</v>
      </c>
      <c r="T97">
        <f>JEŻELI!Q97</f>
        <v>1800</v>
      </c>
    </row>
    <row r="98" spans="7:20" x14ac:dyDescent="0.3">
      <c r="G98" t="s">
        <v>124</v>
      </c>
      <c r="I98" t="s">
        <v>23</v>
      </c>
      <c r="J98" s="3">
        <v>1.3</v>
      </c>
      <c r="K98" s="4">
        <v>44080</v>
      </c>
      <c r="L98" s="3">
        <v>2018</v>
      </c>
      <c r="M98" t="s">
        <v>21</v>
      </c>
      <c r="N98" s="5">
        <v>43915</v>
      </c>
      <c r="O98" s="5">
        <v>44279</v>
      </c>
      <c r="P98">
        <v>0</v>
      </c>
      <c r="Q98">
        <v>0</v>
      </c>
      <c r="R98">
        <f>JEŻELI!O98</f>
        <v>1200</v>
      </c>
      <c r="S98">
        <f>JEŻELI!P98</f>
        <v>0</v>
      </c>
      <c r="T98">
        <f>JEŻELI!Q98</f>
        <v>1200</v>
      </c>
    </row>
    <row r="99" spans="7:20" x14ac:dyDescent="0.3">
      <c r="G99" t="s">
        <v>125</v>
      </c>
      <c r="I99" t="s">
        <v>30</v>
      </c>
      <c r="J99" s="3">
        <v>2</v>
      </c>
      <c r="K99" s="4">
        <v>43965</v>
      </c>
      <c r="L99" s="3">
        <v>2016</v>
      </c>
      <c r="M99" t="s">
        <v>26</v>
      </c>
      <c r="N99" s="5">
        <v>43945</v>
      </c>
      <c r="O99" s="5">
        <v>44309</v>
      </c>
      <c r="P99">
        <v>0</v>
      </c>
      <c r="Q99">
        <v>0</v>
      </c>
      <c r="R99">
        <f>JEŻELI!O99</f>
        <v>1200</v>
      </c>
      <c r="S99">
        <f>JEŻELI!P99</f>
        <v>0</v>
      </c>
      <c r="T99">
        <f>JEŻELI!Q99</f>
        <v>1200</v>
      </c>
    </row>
    <row r="100" spans="7:20" x14ac:dyDescent="0.3">
      <c r="G100" t="s">
        <v>126</v>
      </c>
      <c r="I100" t="s">
        <v>25</v>
      </c>
      <c r="J100" s="3">
        <v>1.8</v>
      </c>
      <c r="K100" s="4">
        <v>43884</v>
      </c>
      <c r="L100" s="3">
        <v>2018</v>
      </c>
      <c r="M100" t="s">
        <v>21</v>
      </c>
      <c r="N100" s="5">
        <v>44177</v>
      </c>
      <c r="O100" s="5">
        <v>44541</v>
      </c>
      <c r="P100">
        <v>0</v>
      </c>
      <c r="Q100">
        <v>0</v>
      </c>
      <c r="R100">
        <f>JEŻELI!O100</f>
        <v>1200</v>
      </c>
      <c r="S100">
        <f>JEŻELI!P100</f>
        <v>0</v>
      </c>
      <c r="T100">
        <f>JEŻELI!Q100</f>
        <v>1200</v>
      </c>
    </row>
    <row r="101" spans="7:20" x14ac:dyDescent="0.3">
      <c r="G101" t="s">
        <v>127</v>
      </c>
      <c r="I101" t="s">
        <v>23</v>
      </c>
      <c r="J101" s="3">
        <v>1.3</v>
      </c>
      <c r="K101" s="4">
        <v>44031</v>
      </c>
      <c r="L101" s="3">
        <v>2016</v>
      </c>
      <c r="M101" t="s">
        <v>26</v>
      </c>
      <c r="N101" s="5">
        <v>44198</v>
      </c>
      <c r="O101" s="5">
        <v>44562</v>
      </c>
      <c r="P101">
        <v>0</v>
      </c>
      <c r="Q101">
        <v>0</v>
      </c>
      <c r="R101">
        <f>JEŻELI!O101</f>
        <v>1200</v>
      </c>
      <c r="S101">
        <f>JEŻELI!P101</f>
        <v>0</v>
      </c>
      <c r="T101">
        <f>JEŻELI!Q101</f>
        <v>1200</v>
      </c>
    </row>
    <row r="102" spans="7:20" x14ac:dyDescent="0.3">
      <c r="G102" t="s">
        <v>128</v>
      </c>
      <c r="I102" t="s">
        <v>30</v>
      </c>
      <c r="J102" s="3">
        <v>2</v>
      </c>
      <c r="K102" s="4">
        <v>44018</v>
      </c>
      <c r="L102" s="3">
        <v>2020</v>
      </c>
      <c r="M102" t="s">
        <v>21</v>
      </c>
      <c r="N102" s="5">
        <v>44171</v>
      </c>
      <c r="O102" s="5">
        <v>44535</v>
      </c>
      <c r="P102">
        <v>0</v>
      </c>
      <c r="Q102">
        <v>0</v>
      </c>
      <c r="R102">
        <f>JEŻELI!O102</f>
        <v>1200</v>
      </c>
      <c r="S102">
        <f>JEŻELI!P102</f>
        <v>0</v>
      </c>
      <c r="T102">
        <f>JEŻELI!Q102</f>
        <v>1200</v>
      </c>
    </row>
    <row r="103" spans="7:20" x14ac:dyDescent="0.3">
      <c r="G103" t="s">
        <v>129</v>
      </c>
      <c r="I103" t="s">
        <v>39</v>
      </c>
      <c r="J103" s="3">
        <v>1.8</v>
      </c>
      <c r="K103" s="4">
        <v>43782</v>
      </c>
      <c r="L103" s="3">
        <v>2012</v>
      </c>
      <c r="M103" t="s">
        <v>26</v>
      </c>
      <c r="N103" s="5">
        <v>44177</v>
      </c>
      <c r="O103" s="5">
        <v>44541</v>
      </c>
      <c r="P103">
        <v>0</v>
      </c>
      <c r="Q103">
        <v>0</v>
      </c>
      <c r="R103">
        <f>JEŻELI!O103</f>
        <v>1200</v>
      </c>
      <c r="S103">
        <f>JEŻELI!P103</f>
        <v>0</v>
      </c>
      <c r="T103">
        <f>JEŻELI!Q103</f>
        <v>1200</v>
      </c>
    </row>
    <row r="104" spans="7:20" x14ac:dyDescent="0.3">
      <c r="G104" t="s">
        <v>130</v>
      </c>
      <c r="I104" t="s">
        <v>30</v>
      </c>
      <c r="J104" s="3">
        <v>2</v>
      </c>
      <c r="K104" s="4">
        <v>43555</v>
      </c>
      <c r="L104" s="3">
        <v>2019</v>
      </c>
      <c r="M104" t="s">
        <v>26</v>
      </c>
      <c r="N104" s="5">
        <v>43863</v>
      </c>
      <c r="O104" s="5">
        <v>44228</v>
      </c>
      <c r="P104">
        <v>0</v>
      </c>
      <c r="Q104">
        <v>0</v>
      </c>
      <c r="R104">
        <f>JEŻELI!O104</f>
        <v>1200</v>
      </c>
      <c r="S104">
        <f>JEŻELI!P104</f>
        <v>0</v>
      </c>
      <c r="T104">
        <f>JEŻELI!Q104</f>
        <v>1200</v>
      </c>
    </row>
    <row r="105" spans="7:20" x14ac:dyDescent="0.3">
      <c r="G105" t="s">
        <v>131</v>
      </c>
      <c r="I105" t="s">
        <v>39</v>
      </c>
      <c r="J105" s="3">
        <v>1.8</v>
      </c>
      <c r="K105" s="4">
        <v>43944</v>
      </c>
      <c r="L105" s="3">
        <v>2017</v>
      </c>
      <c r="M105" t="s">
        <v>26</v>
      </c>
      <c r="N105" s="5">
        <v>43902</v>
      </c>
      <c r="O105" s="5">
        <v>44266</v>
      </c>
      <c r="P105">
        <v>0</v>
      </c>
      <c r="Q105">
        <v>2</v>
      </c>
      <c r="R105">
        <f>JEŻELI!O105</f>
        <v>1200</v>
      </c>
      <c r="S105">
        <f>JEŻELI!P105</f>
        <v>0</v>
      </c>
      <c r="T105">
        <f>JEŻELI!Q105</f>
        <v>1200</v>
      </c>
    </row>
    <row r="106" spans="7:20" x14ac:dyDescent="0.3">
      <c r="G106" t="s">
        <v>132</v>
      </c>
      <c r="I106" t="s">
        <v>30</v>
      </c>
      <c r="J106" s="3">
        <v>2.2000000000000002</v>
      </c>
      <c r="K106" s="4">
        <v>43898</v>
      </c>
      <c r="L106" s="3">
        <v>2020</v>
      </c>
      <c r="M106" t="s">
        <v>21</v>
      </c>
      <c r="N106" s="5">
        <v>44177</v>
      </c>
      <c r="O106" s="5">
        <v>44541</v>
      </c>
      <c r="P106">
        <v>0</v>
      </c>
      <c r="Q106">
        <v>2</v>
      </c>
      <c r="R106">
        <f>JEŻELI!O106</f>
        <v>1200</v>
      </c>
      <c r="S106">
        <f>JEŻELI!P106</f>
        <v>0</v>
      </c>
      <c r="T106">
        <f>JEŻELI!Q106</f>
        <v>1200</v>
      </c>
    </row>
    <row r="107" spans="7:20" x14ac:dyDescent="0.3">
      <c r="G107" t="s">
        <v>133</v>
      </c>
      <c r="I107" t="s">
        <v>39</v>
      </c>
      <c r="J107" s="3">
        <v>1.8</v>
      </c>
      <c r="K107" s="4">
        <v>43748</v>
      </c>
      <c r="L107" s="3">
        <v>2012</v>
      </c>
      <c r="M107" t="s">
        <v>26</v>
      </c>
      <c r="N107" s="5">
        <v>44177</v>
      </c>
      <c r="O107" s="5">
        <v>44541</v>
      </c>
      <c r="P107">
        <v>1</v>
      </c>
      <c r="Q107">
        <v>2</v>
      </c>
      <c r="R107">
        <f>JEŻELI!O107</f>
        <v>1200</v>
      </c>
      <c r="S107">
        <f>JEŻELI!P107</f>
        <v>100</v>
      </c>
      <c r="T107">
        <f>JEŻELI!Q107</f>
        <v>1300</v>
      </c>
    </row>
    <row r="108" spans="7:20" x14ac:dyDescent="0.3">
      <c r="G108" t="s">
        <v>134</v>
      </c>
      <c r="I108" t="s">
        <v>45</v>
      </c>
      <c r="J108" s="3">
        <v>2</v>
      </c>
      <c r="K108" s="4">
        <v>43730</v>
      </c>
      <c r="L108" s="3">
        <v>2019</v>
      </c>
      <c r="M108" t="s">
        <v>21</v>
      </c>
      <c r="N108" s="5">
        <v>43892</v>
      </c>
      <c r="O108" s="5">
        <v>44256</v>
      </c>
      <c r="P108">
        <v>2</v>
      </c>
      <c r="Q108">
        <v>0</v>
      </c>
      <c r="R108">
        <f>JEŻELI!O108</f>
        <v>1200</v>
      </c>
      <c r="S108">
        <f>JEŻELI!P108</f>
        <v>200</v>
      </c>
      <c r="T108">
        <f>JEŻELI!Q108</f>
        <v>1400</v>
      </c>
    </row>
    <row r="109" spans="7:20" x14ac:dyDescent="0.3">
      <c r="G109" t="s">
        <v>135</v>
      </c>
      <c r="I109" t="s">
        <v>47</v>
      </c>
      <c r="J109" s="3">
        <v>1.3</v>
      </c>
      <c r="K109" s="4">
        <v>43665</v>
      </c>
      <c r="L109" s="3">
        <v>2016</v>
      </c>
      <c r="M109" t="s">
        <v>26</v>
      </c>
      <c r="N109" s="5">
        <v>44171</v>
      </c>
      <c r="O109" s="5">
        <v>44535</v>
      </c>
      <c r="P109">
        <v>1</v>
      </c>
      <c r="Q109">
        <v>0</v>
      </c>
      <c r="R109">
        <f>JEŻELI!O109</f>
        <v>1200</v>
      </c>
      <c r="S109">
        <f>JEŻELI!P109</f>
        <v>100</v>
      </c>
      <c r="T109">
        <f>JEŻELI!Q109</f>
        <v>1300</v>
      </c>
    </row>
    <row r="110" spans="7:20" x14ac:dyDescent="0.3">
      <c r="G110" t="s">
        <v>136</v>
      </c>
      <c r="I110" t="s">
        <v>49</v>
      </c>
      <c r="J110" s="3">
        <v>1.8</v>
      </c>
      <c r="K110" s="4">
        <v>44063</v>
      </c>
      <c r="L110" s="3">
        <v>2020</v>
      </c>
      <c r="M110" t="s">
        <v>16</v>
      </c>
      <c r="N110" s="5">
        <v>44177</v>
      </c>
      <c r="O110" s="5">
        <v>44541</v>
      </c>
      <c r="P110">
        <v>0</v>
      </c>
      <c r="Q110">
        <v>2</v>
      </c>
      <c r="R110">
        <f>JEŻELI!O110</f>
        <v>1800</v>
      </c>
      <c r="S110">
        <f>JEŻELI!P110</f>
        <v>0</v>
      </c>
      <c r="T110">
        <f>JEŻELI!Q110</f>
        <v>1800</v>
      </c>
    </row>
    <row r="111" spans="7:20" x14ac:dyDescent="0.3">
      <c r="G111" t="s">
        <v>137</v>
      </c>
      <c r="I111" t="s">
        <v>49</v>
      </c>
      <c r="J111" s="3">
        <v>1.8</v>
      </c>
      <c r="K111" s="4">
        <v>44054</v>
      </c>
      <c r="L111" s="3">
        <v>2020</v>
      </c>
      <c r="M111" t="s">
        <v>26</v>
      </c>
      <c r="N111" s="5">
        <v>43881</v>
      </c>
      <c r="O111" s="5">
        <v>44246</v>
      </c>
      <c r="P111">
        <v>0</v>
      </c>
      <c r="Q111">
        <v>1</v>
      </c>
      <c r="R111">
        <f>JEŻELI!O111</f>
        <v>1200</v>
      </c>
      <c r="S111">
        <f>JEŻELI!P111</f>
        <v>0</v>
      </c>
      <c r="T111">
        <f>JEŻELI!Q111</f>
        <v>1200</v>
      </c>
    </row>
    <row r="112" spans="7:20" x14ac:dyDescent="0.3">
      <c r="G112" t="s">
        <v>138</v>
      </c>
      <c r="I112" t="s">
        <v>47</v>
      </c>
      <c r="J112" s="3">
        <v>1.3</v>
      </c>
      <c r="K112" s="4">
        <v>44013</v>
      </c>
      <c r="L112" s="3">
        <v>2020</v>
      </c>
      <c r="M112" t="s">
        <v>26</v>
      </c>
      <c r="N112" s="5">
        <v>44177</v>
      </c>
      <c r="O112" s="5">
        <v>44541</v>
      </c>
      <c r="P112">
        <v>0</v>
      </c>
      <c r="Q112">
        <v>2</v>
      </c>
      <c r="R112">
        <f>JEŻELI!O112</f>
        <v>1200</v>
      </c>
      <c r="S112">
        <f>JEŻELI!P112</f>
        <v>0</v>
      </c>
      <c r="T112">
        <f>JEŻELI!Q112</f>
        <v>1200</v>
      </c>
    </row>
    <row r="113" spans="7:20" x14ac:dyDescent="0.3">
      <c r="G113" t="s">
        <v>139</v>
      </c>
      <c r="I113" t="s">
        <v>49</v>
      </c>
      <c r="J113" s="3">
        <v>1.8</v>
      </c>
      <c r="K113" s="4">
        <v>43854</v>
      </c>
      <c r="L113" s="3">
        <v>2020</v>
      </c>
      <c r="M113" t="s">
        <v>26</v>
      </c>
      <c r="N113" s="5">
        <v>43904</v>
      </c>
      <c r="O113" s="5">
        <v>44268</v>
      </c>
      <c r="P113">
        <v>0</v>
      </c>
      <c r="Q113">
        <v>0</v>
      </c>
      <c r="R113">
        <f>JEŻELI!O113</f>
        <v>1200</v>
      </c>
      <c r="S113">
        <f>JEŻELI!P113</f>
        <v>0</v>
      </c>
      <c r="T113">
        <f>JEŻELI!Q113</f>
        <v>1200</v>
      </c>
    </row>
    <row r="114" spans="7:20" x14ac:dyDescent="0.3">
      <c r="G114" t="s">
        <v>140</v>
      </c>
      <c r="I114" t="s">
        <v>47</v>
      </c>
      <c r="J114" s="3">
        <v>1.3</v>
      </c>
      <c r="K114" s="4">
        <v>43834</v>
      </c>
      <c r="L114" s="3">
        <v>2020</v>
      </c>
      <c r="M114" t="s">
        <v>26</v>
      </c>
      <c r="N114" s="5">
        <v>43902</v>
      </c>
      <c r="O114" s="5">
        <v>44266</v>
      </c>
      <c r="P114">
        <v>0</v>
      </c>
      <c r="Q114">
        <v>1</v>
      </c>
      <c r="R114">
        <f>JEŻELI!O114</f>
        <v>1200</v>
      </c>
      <c r="S114">
        <f>JEŻELI!P114</f>
        <v>0</v>
      </c>
      <c r="T114">
        <f>JEŻELI!Q114</f>
        <v>1200</v>
      </c>
    </row>
    <row r="115" spans="7:20" x14ac:dyDescent="0.3">
      <c r="G115" t="s">
        <v>141</v>
      </c>
      <c r="I115" t="s">
        <v>49</v>
      </c>
      <c r="J115" s="3">
        <v>1.8</v>
      </c>
      <c r="K115" s="4">
        <v>43532</v>
      </c>
      <c r="L115" s="3">
        <v>2016</v>
      </c>
      <c r="M115" t="s">
        <v>16</v>
      </c>
      <c r="N115" s="5">
        <v>43927</v>
      </c>
      <c r="O115" s="5">
        <v>44291</v>
      </c>
      <c r="P115">
        <v>2</v>
      </c>
      <c r="Q115">
        <v>0</v>
      </c>
      <c r="R115">
        <f>JEŻELI!O115</f>
        <v>1800</v>
      </c>
      <c r="S115">
        <f>JEŻELI!P115</f>
        <v>200</v>
      </c>
      <c r="T115">
        <f>JEŻELI!Q115</f>
        <v>2000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0DB1-BC41-6245-834C-B48987F1FFB3}">
  <dimension ref="B1:R115"/>
  <sheetViews>
    <sheetView showGridLines="0" zoomScale="70" zoomScaleNormal="70" workbookViewId="0">
      <selection activeCell="C24" sqref="C24:C34"/>
    </sheetView>
  </sheetViews>
  <sheetFormatPr defaultColWidth="11.44140625" defaultRowHeight="14.4" x14ac:dyDescent="0.3"/>
  <cols>
    <col min="2" max="2" width="26.33203125" customWidth="1"/>
    <col min="3" max="3" width="41.44140625" customWidth="1"/>
    <col min="4" max="4" width="22" customWidth="1"/>
    <col min="5" max="5" width="18.88671875" bestFit="1" customWidth="1"/>
    <col min="6" max="6" width="24.33203125" bestFit="1" customWidth="1"/>
    <col min="7" max="7" width="20" bestFit="1" customWidth="1"/>
    <col min="8" max="8" width="6.33203125" bestFit="1" customWidth="1"/>
    <col min="9" max="9" width="13.6640625" bestFit="1" customWidth="1"/>
    <col min="10" max="10" width="8.88671875" bestFit="1" customWidth="1"/>
    <col min="11" max="11" width="14.33203125" bestFit="1" customWidth="1"/>
    <col min="12" max="12" width="23" bestFit="1" customWidth="1"/>
    <col min="13" max="13" width="20" bestFit="1" customWidth="1"/>
    <col min="14" max="14" width="14.88671875" bestFit="1" customWidth="1"/>
    <col min="15" max="15" width="18.44140625" customWidth="1"/>
    <col min="16" max="16" width="23.6640625" customWidth="1"/>
    <col min="17" max="17" width="22" customWidth="1"/>
    <col min="18" max="18" width="45.109375" customWidth="1"/>
  </cols>
  <sheetData>
    <row r="1" spans="2:18" ht="39" customHeight="1" x14ac:dyDescent="0.3"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2:18" x14ac:dyDescent="0.3">
      <c r="E2" t="s">
        <v>14</v>
      </c>
      <c r="G2" t="s">
        <v>15</v>
      </c>
      <c r="H2" s="3">
        <v>1.4</v>
      </c>
      <c r="I2" s="4">
        <v>43761</v>
      </c>
      <c r="J2" s="3">
        <v>2016</v>
      </c>
      <c r="K2" t="s">
        <v>16</v>
      </c>
      <c r="L2" s="5">
        <v>43963</v>
      </c>
      <c r="M2" s="5">
        <v>44327</v>
      </c>
      <c r="N2">
        <v>1</v>
      </c>
      <c r="O2">
        <v>0</v>
      </c>
      <c r="P2">
        <f>SUMA.JEŻELI!R2</f>
        <v>1800</v>
      </c>
      <c r="Q2">
        <f>SUMA.JEŻELI!S2</f>
        <v>100</v>
      </c>
      <c r="R2">
        <f>SUMA.JEŻELI!T2</f>
        <v>1900</v>
      </c>
    </row>
    <row r="3" spans="2:18" x14ac:dyDescent="0.3">
      <c r="E3" t="s">
        <v>17</v>
      </c>
      <c r="G3" t="s">
        <v>18</v>
      </c>
      <c r="H3" s="3">
        <v>1.1000000000000001</v>
      </c>
      <c r="I3" s="4">
        <v>43599</v>
      </c>
      <c r="J3" s="3">
        <v>2018</v>
      </c>
      <c r="K3" t="s">
        <v>16</v>
      </c>
      <c r="L3" s="5">
        <v>44177</v>
      </c>
      <c r="M3" s="5">
        <v>44541</v>
      </c>
      <c r="N3">
        <v>0</v>
      </c>
      <c r="O3">
        <v>0</v>
      </c>
      <c r="P3">
        <f>SUMA.JEŻELI!R3</f>
        <v>1800</v>
      </c>
      <c r="Q3">
        <f>SUMA.JEŻELI!S3</f>
        <v>0</v>
      </c>
      <c r="R3">
        <f>SUMA.JEŻELI!T3</f>
        <v>1800</v>
      </c>
    </row>
    <row r="4" spans="2:18" x14ac:dyDescent="0.3">
      <c r="E4" t="s">
        <v>19</v>
      </c>
      <c r="G4" t="s">
        <v>20</v>
      </c>
      <c r="H4" s="3">
        <v>1.4</v>
      </c>
      <c r="I4" s="4">
        <v>43409</v>
      </c>
      <c r="J4" s="3">
        <v>2016</v>
      </c>
      <c r="K4" t="s">
        <v>21</v>
      </c>
      <c r="L4" s="5">
        <v>43892</v>
      </c>
      <c r="M4" s="5">
        <v>44256</v>
      </c>
      <c r="N4">
        <v>0</v>
      </c>
      <c r="O4">
        <v>0</v>
      </c>
      <c r="P4">
        <f>SUMA.JEŻELI!R4</f>
        <v>1200</v>
      </c>
      <c r="Q4">
        <f>SUMA.JEŻELI!S4</f>
        <v>0</v>
      </c>
      <c r="R4">
        <f>SUMA.JEŻELI!T4</f>
        <v>1200</v>
      </c>
    </row>
    <row r="5" spans="2:18" x14ac:dyDescent="0.3">
      <c r="E5" t="s">
        <v>22</v>
      </c>
      <c r="G5" t="s">
        <v>23</v>
      </c>
      <c r="H5" s="3">
        <v>1.3</v>
      </c>
      <c r="I5" s="4">
        <v>44041</v>
      </c>
      <c r="J5" s="3">
        <v>2020</v>
      </c>
      <c r="K5" t="s">
        <v>16</v>
      </c>
      <c r="L5" s="5">
        <v>43863</v>
      </c>
      <c r="M5" s="5">
        <v>44228</v>
      </c>
      <c r="N5">
        <v>0</v>
      </c>
      <c r="O5">
        <v>0</v>
      </c>
      <c r="P5">
        <f>SUMA.JEŻELI!R5</f>
        <v>1800</v>
      </c>
      <c r="Q5">
        <f>SUMA.JEŻELI!S5</f>
        <v>0</v>
      </c>
      <c r="R5">
        <f>SUMA.JEŻELI!T5</f>
        <v>1800</v>
      </c>
    </row>
    <row r="6" spans="2:18" x14ac:dyDescent="0.3">
      <c r="E6" t="s">
        <v>24</v>
      </c>
      <c r="G6" t="s">
        <v>25</v>
      </c>
      <c r="H6" s="3">
        <v>1.8</v>
      </c>
      <c r="I6" s="4">
        <v>43606</v>
      </c>
      <c r="J6" s="3">
        <v>2016</v>
      </c>
      <c r="K6" t="s">
        <v>26</v>
      </c>
      <c r="L6" s="5">
        <v>44197</v>
      </c>
      <c r="M6" s="5">
        <v>44561</v>
      </c>
      <c r="N6">
        <v>2</v>
      </c>
      <c r="O6">
        <v>0</v>
      </c>
      <c r="P6">
        <f>SUMA.JEŻELI!R6</f>
        <v>1200</v>
      </c>
      <c r="Q6">
        <f>SUMA.JEŻELI!S6</f>
        <v>200</v>
      </c>
      <c r="R6">
        <f>SUMA.JEŻELI!T6</f>
        <v>1400</v>
      </c>
    </row>
    <row r="7" spans="2:18" x14ac:dyDescent="0.3">
      <c r="E7" t="s">
        <v>27</v>
      </c>
      <c r="G7" t="s">
        <v>28</v>
      </c>
      <c r="H7" s="3">
        <v>1.1000000000000001</v>
      </c>
      <c r="I7" s="4">
        <v>43979</v>
      </c>
      <c r="J7" s="3">
        <v>2020</v>
      </c>
      <c r="K7" t="s">
        <v>26</v>
      </c>
      <c r="L7" s="5">
        <v>43863</v>
      </c>
      <c r="M7" s="5">
        <v>44228</v>
      </c>
      <c r="N7">
        <v>0</v>
      </c>
      <c r="O7">
        <v>0</v>
      </c>
      <c r="P7">
        <f>SUMA.JEŻELI!R7</f>
        <v>1200</v>
      </c>
      <c r="Q7">
        <f>SUMA.JEŻELI!S7</f>
        <v>0</v>
      </c>
      <c r="R7">
        <f>SUMA.JEŻELI!T7</f>
        <v>1200</v>
      </c>
    </row>
    <row r="8" spans="2:18" x14ac:dyDescent="0.3">
      <c r="E8" t="s">
        <v>29</v>
      </c>
      <c r="G8" t="s">
        <v>30</v>
      </c>
      <c r="H8" s="3">
        <v>2</v>
      </c>
      <c r="I8" s="4">
        <v>43698</v>
      </c>
      <c r="J8" s="3">
        <v>2012</v>
      </c>
      <c r="K8" t="s">
        <v>21</v>
      </c>
      <c r="L8" s="5">
        <v>44199</v>
      </c>
      <c r="M8" s="5">
        <v>44563</v>
      </c>
      <c r="N8">
        <v>0</v>
      </c>
      <c r="O8">
        <v>0</v>
      </c>
      <c r="P8">
        <f>SUMA.JEŻELI!R8</f>
        <v>1200</v>
      </c>
      <c r="Q8">
        <f>SUMA.JEŻELI!S8</f>
        <v>0</v>
      </c>
      <c r="R8">
        <f>SUMA.JEŻELI!T8</f>
        <v>1200</v>
      </c>
    </row>
    <row r="9" spans="2:18" x14ac:dyDescent="0.3">
      <c r="E9" t="s">
        <v>31</v>
      </c>
      <c r="G9" t="s">
        <v>18</v>
      </c>
      <c r="H9" s="3">
        <v>1.1000000000000001</v>
      </c>
      <c r="I9" s="4">
        <v>43920</v>
      </c>
      <c r="J9" s="3">
        <v>2020</v>
      </c>
      <c r="K9" t="s">
        <v>16</v>
      </c>
      <c r="L9" s="5">
        <v>43902</v>
      </c>
      <c r="M9" s="5">
        <v>44266</v>
      </c>
      <c r="N9">
        <v>0</v>
      </c>
      <c r="O9">
        <v>0</v>
      </c>
      <c r="P9">
        <f>SUMA.JEŻELI!R9</f>
        <v>1800</v>
      </c>
      <c r="Q9">
        <f>SUMA.JEŻELI!S9</f>
        <v>0</v>
      </c>
      <c r="R9">
        <f>SUMA.JEŻELI!T9</f>
        <v>1800</v>
      </c>
    </row>
    <row r="10" spans="2:18" x14ac:dyDescent="0.3">
      <c r="E10" t="s">
        <v>32</v>
      </c>
      <c r="G10" t="s">
        <v>28</v>
      </c>
      <c r="H10" s="3">
        <v>1.1000000000000001</v>
      </c>
      <c r="I10" s="4">
        <v>44002</v>
      </c>
      <c r="J10" s="3">
        <v>2017</v>
      </c>
      <c r="K10" t="s">
        <v>21</v>
      </c>
      <c r="L10" s="5">
        <v>43902</v>
      </c>
      <c r="M10" s="5">
        <v>44266</v>
      </c>
      <c r="N10">
        <v>0</v>
      </c>
      <c r="O10">
        <v>0</v>
      </c>
      <c r="P10">
        <f>SUMA.JEŻELI!R10</f>
        <v>1200</v>
      </c>
      <c r="Q10">
        <f>SUMA.JEŻELI!S10</f>
        <v>0</v>
      </c>
      <c r="R10">
        <f>SUMA.JEŻELI!T10</f>
        <v>1200</v>
      </c>
    </row>
    <row r="11" spans="2:18" x14ac:dyDescent="0.3">
      <c r="E11" t="s">
        <v>33</v>
      </c>
      <c r="G11" t="s">
        <v>23</v>
      </c>
      <c r="H11" s="3">
        <v>1.3</v>
      </c>
      <c r="I11" s="4">
        <v>43458</v>
      </c>
      <c r="J11" s="3">
        <v>2015</v>
      </c>
      <c r="K11" t="s">
        <v>16</v>
      </c>
      <c r="L11" s="5">
        <v>43863</v>
      </c>
      <c r="M11" s="5">
        <v>44228</v>
      </c>
      <c r="N11">
        <v>0</v>
      </c>
      <c r="O11">
        <v>0</v>
      </c>
      <c r="P11">
        <f>SUMA.JEŻELI!R11</f>
        <v>1800</v>
      </c>
      <c r="Q11">
        <f>SUMA.JEŻELI!S11</f>
        <v>0</v>
      </c>
      <c r="R11">
        <f>SUMA.JEŻELI!T11</f>
        <v>1800</v>
      </c>
    </row>
    <row r="12" spans="2:18" x14ac:dyDescent="0.3">
      <c r="E12" t="s">
        <v>34</v>
      </c>
      <c r="G12" t="s">
        <v>30</v>
      </c>
      <c r="H12" s="3">
        <v>2</v>
      </c>
      <c r="I12" s="4">
        <v>43853</v>
      </c>
      <c r="J12" s="3">
        <v>2012</v>
      </c>
      <c r="K12" t="s">
        <v>26</v>
      </c>
      <c r="L12" s="5">
        <v>43963</v>
      </c>
      <c r="M12" s="5">
        <v>44327</v>
      </c>
      <c r="N12">
        <v>0</v>
      </c>
      <c r="O12">
        <v>0</v>
      </c>
      <c r="P12">
        <f>SUMA.JEŻELI!R12</f>
        <v>1200</v>
      </c>
      <c r="Q12">
        <f>SUMA.JEŻELI!S12</f>
        <v>0</v>
      </c>
      <c r="R12">
        <f>SUMA.JEŻELI!T12</f>
        <v>1200</v>
      </c>
    </row>
    <row r="13" spans="2:18" ht="15" thickBot="1" x14ac:dyDescent="0.35">
      <c r="E13" t="s">
        <v>35</v>
      </c>
      <c r="G13" t="s">
        <v>25</v>
      </c>
      <c r="H13" s="3">
        <v>1.8</v>
      </c>
      <c r="I13" s="4">
        <v>43724</v>
      </c>
      <c r="J13" s="3">
        <v>2019</v>
      </c>
      <c r="K13" t="s">
        <v>26</v>
      </c>
      <c r="L13" s="5">
        <v>44177</v>
      </c>
      <c r="M13" s="5">
        <v>44541</v>
      </c>
      <c r="N13">
        <v>1</v>
      </c>
      <c r="O13">
        <v>0</v>
      </c>
      <c r="P13">
        <f>SUMA.JEŻELI!R13</f>
        <v>1200</v>
      </c>
      <c r="Q13">
        <f>SUMA.JEŻELI!S13</f>
        <v>100</v>
      </c>
      <c r="R13">
        <f>SUMA.JEŻELI!T13</f>
        <v>1300</v>
      </c>
    </row>
    <row r="14" spans="2:18" ht="18" x14ac:dyDescent="0.3">
      <c r="B14" s="2" t="s">
        <v>6</v>
      </c>
      <c r="C14" s="2" t="s">
        <v>347</v>
      </c>
      <c r="E14" t="s">
        <v>36</v>
      </c>
      <c r="G14" t="s">
        <v>23</v>
      </c>
      <c r="H14" s="3">
        <v>1.3</v>
      </c>
      <c r="I14" s="4">
        <v>44037</v>
      </c>
      <c r="J14" s="3">
        <v>2016</v>
      </c>
      <c r="K14" t="s">
        <v>26</v>
      </c>
      <c r="L14" s="5">
        <v>43975</v>
      </c>
      <c r="M14" s="5">
        <v>44339</v>
      </c>
      <c r="N14">
        <v>2</v>
      </c>
      <c r="O14">
        <v>0</v>
      </c>
      <c r="P14">
        <f>SUMA.JEŻELI!R14</f>
        <v>1200</v>
      </c>
      <c r="Q14">
        <f>SUMA.JEŻELI!S14</f>
        <v>200</v>
      </c>
      <c r="R14">
        <f>SUMA.JEŻELI!T14</f>
        <v>1400</v>
      </c>
    </row>
    <row r="15" spans="2:18" x14ac:dyDescent="0.3">
      <c r="B15" s="1" t="s">
        <v>16</v>
      </c>
      <c r="C15" s="1">
        <f>COUNTIF(K2:K115,B15)</f>
        <v>32</v>
      </c>
      <c r="E15" t="s">
        <v>37</v>
      </c>
      <c r="G15" t="s">
        <v>30</v>
      </c>
      <c r="H15" s="3">
        <v>2</v>
      </c>
      <c r="I15" s="4">
        <v>43800</v>
      </c>
      <c r="J15" s="3">
        <v>2015</v>
      </c>
      <c r="K15" t="s">
        <v>16</v>
      </c>
      <c r="L15" s="5">
        <v>44177</v>
      </c>
      <c r="M15" s="5">
        <v>44541</v>
      </c>
      <c r="N15">
        <v>1</v>
      </c>
      <c r="O15">
        <v>0</v>
      </c>
      <c r="P15">
        <f>SUMA.JEŻELI!R15</f>
        <v>1800</v>
      </c>
      <c r="Q15">
        <f>SUMA.JEŻELI!S15</f>
        <v>100</v>
      </c>
      <c r="R15">
        <f>SUMA.JEŻELI!T15</f>
        <v>1900</v>
      </c>
    </row>
    <row r="16" spans="2:18" x14ac:dyDescent="0.3">
      <c r="B16" s="1" t="s">
        <v>26</v>
      </c>
      <c r="C16" s="1">
        <f t="shared" ref="C16:C18" si="0">COUNTIF(K3:K116,B16)</f>
        <v>45</v>
      </c>
      <c r="E16" t="s">
        <v>38</v>
      </c>
      <c r="G16" t="s">
        <v>39</v>
      </c>
      <c r="H16" s="3">
        <v>1.8</v>
      </c>
      <c r="I16" s="4">
        <v>43753</v>
      </c>
      <c r="J16" s="3">
        <v>2017</v>
      </c>
      <c r="K16" t="s">
        <v>21</v>
      </c>
      <c r="L16" s="5">
        <v>43881</v>
      </c>
      <c r="M16" s="5">
        <v>44246</v>
      </c>
      <c r="N16">
        <v>0</v>
      </c>
      <c r="O16">
        <v>0</v>
      </c>
      <c r="P16">
        <f>SUMA.JEŻELI!R16</f>
        <v>1200</v>
      </c>
      <c r="Q16">
        <f>SUMA.JEŻELI!S16</f>
        <v>0</v>
      </c>
      <c r="R16">
        <f>SUMA.JEŻELI!T16</f>
        <v>1200</v>
      </c>
    </row>
    <row r="17" spans="2:18" x14ac:dyDescent="0.3">
      <c r="B17" s="1" t="s">
        <v>21</v>
      </c>
      <c r="C17" s="1">
        <f t="shared" si="0"/>
        <v>37</v>
      </c>
      <c r="E17" t="s">
        <v>40</v>
      </c>
      <c r="G17" t="s">
        <v>30</v>
      </c>
      <c r="H17" s="3">
        <v>2</v>
      </c>
      <c r="I17" s="4">
        <v>43750</v>
      </c>
      <c r="J17" s="3">
        <v>2015</v>
      </c>
      <c r="K17" t="s">
        <v>26</v>
      </c>
      <c r="L17" s="5">
        <v>43949</v>
      </c>
      <c r="M17" s="5">
        <v>44313</v>
      </c>
      <c r="N17">
        <v>0</v>
      </c>
      <c r="O17">
        <v>0</v>
      </c>
      <c r="P17">
        <f>SUMA.JEŻELI!R17</f>
        <v>1200</v>
      </c>
      <c r="Q17">
        <f>SUMA.JEŻELI!S17</f>
        <v>0</v>
      </c>
      <c r="R17">
        <f>SUMA.JEŻELI!T17</f>
        <v>1200</v>
      </c>
    </row>
    <row r="18" spans="2:18" x14ac:dyDescent="0.3">
      <c r="B18" s="6" t="s">
        <v>143</v>
      </c>
      <c r="C18" s="1">
        <f>SUM(C15:C17)</f>
        <v>114</v>
      </c>
      <c r="E18" t="s">
        <v>41</v>
      </c>
      <c r="G18" t="s">
        <v>39</v>
      </c>
      <c r="H18" s="3">
        <v>1.8</v>
      </c>
      <c r="I18" s="4">
        <v>44080</v>
      </c>
      <c r="J18" s="3">
        <v>2015</v>
      </c>
      <c r="K18" t="s">
        <v>16</v>
      </c>
      <c r="L18" s="5">
        <v>43902</v>
      </c>
      <c r="M18" s="5">
        <v>44266</v>
      </c>
      <c r="N18">
        <v>0</v>
      </c>
      <c r="O18">
        <v>0</v>
      </c>
      <c r="P18">
        <f>SUMA.JEŻELI!R18</f>
        <v>1800</v>
      </c>
      <c r="Q18">
        <f>SUMA.JEŻELI!S18</f>
        <v>0</v>
      </c>
      <c r="R18">
        <f>SUMA.JEŻELI!T18</f>
        <v>1800</v>
      </c>
    </row>
    <row r="19" spans="2:18" x14ac:dyDescent="0.3">
      <c r="E19" t="s">
        <v>42</v>
      </c>
      <c r="G19" t="s">
        <v>30</v>
      </c>
      <c r="H19" s="3">
        <v>2.2000000000000002</v>
      </c>
      <c r="I19" s="4">
        <v>43668</v>
      </c>
      <c r="J19" s="3">
        <v>2015</v>
      </c>
      <c r="K19" t="s">
        <v>21</v>
      </c>
      <c r="L19" s="5">
        <v>43945</v>
      </c>
      <c r="M19" s="5">
        <v>44309</v>
      </c>
      <c r="N19">
        <v>0</v>
      </c>
      <c r="O19">
        <v>0</v>
      </c>
      <c r="P19">
        <f>SUMA.JEŻELI!R19</f>
        <v>1200</v>
      </c>
      <c r="Q19">
        <f>SUMA.JEŻELI!S19</f>
        <v>0</v>
      </c>
      <c r="R19">
        <f>SUMA.JEŻELI!T19</f>
        <v>1200</v>
      </c>
    </row>
    <row r="20" spans="2:18" x14ac:dyDescent="0.3">
      <c r="E20" t="s">
        <v>43</v>
      </c>
      <c r="G20" t="s">
        <v>39</v>
      </c>
      <c r="H20" s="3">
        <v>1.8</v>
      </c>
      <c r="I20" s="4">
        <v>43666</v>
      </c>
      <c r="J20" s="3">
        <v>2016</v>
      </c>
      <c r="K20" t="s">
        <v>16</v>
      </c>
      <c r="L20" s="5">
        <v>44200</v>
      </c>
      <c r="M20" s="5">
        <v>44564</v>
      </c>
      <c r="N20">
        <v>0</v>
      </c>
      <c r="O20">
        <v>0</v>
      </c>
      <c r="P20">
        <f>SUMA.JEŻELI!R20</f>
        <v>1800</v>
      </c>
      <c r="Q20">
        <f>SUMA.JEŻELI!S20</f>
        <v>0</v>
      </c>
      <c r="R20">
        <f>SUMA.JEŻELI!T20</f>
        <v>1800</v>
      </c>
    </row>
    <row r="21" spans="2:18" x14ac:dyDescent="0.3">
      <c r="B21" t="s">
        <v>348</v>
      </c>
      <c r="E21" t="s">
        <v>44</v>
      </c>
      <c r="G21" t="s">
        <v>45</v>
      </c>
      <c r="H21" s="3">
        <v>2</v>
      </c>
      <c r="I21" s="4">
        <v>44069</v>
      </c>
      <c r="J21" s="3">
        <v>2016</v>
      </c>
      <c r="K21" t="s">
        <v>26</v>
      </c>
      <c r="L21" s="5">
        <v>43892</v>
      </c>
      <c r="M21" s="5">
        <v>44256</v>
      </c>
      <c r="N21">
        <v>0</v>
      </c>
      <c r="O21">
        <v>0</v>
      </c>
      <c r="P21">
        <f>SUMA.JEŻELI!R21</f>
        <v>1200</v>
      </c>
      <c r="Q21">
        <f>SUMA.JEŻELI!S21</f>
        <v>0</v>
      </c>
      <c r="R21">
        <f>SUMA.JEŻELI!T21</f>
        <v>1200</v>
      </c>
    </row>
    <row r="22" spans="2:18" ht="15" thickBot="1" x14ac:dyDescent="0.35">
      <c r="E22" t="s">
        <v>46</v>
      </c>
      <c r="G22" t="s">
        <v>47</v>
      </c>
      <c r="H22" s="3">
        <v>1.3</v>
      </c>
      <c r="I22" s="4">
        <v>43895</v>
      </c>
      <c r="J22" s="3">
        <v>2018</v>
      </c>
      <c r="K22" t="s">
        <v>26</v>
      </c>
      <c r="L22" s="5">
        <v>43892</v>
      </c>
      <c r="M22" s="5">
        <v>44256</v>
      </c>
      <c r="N22">
        <v>0</v>
      </c>
      <c r="O22">
        <v>0</v>
      </c>
      <c r="P22">
        <f>SUMA.JEŻELI!R22</f>
        <v>1200</v>
      </c>
      <c r="Q22">
        <f>SUMA.JEŻELI!S22</f>
        <v>0</v>
      </c>
      <c r="R22">
        <f>SUMA.JEŻELI!T22</f>
        <v>1200</v>
      </c>
    </row>
    <row r="23" spans="2:18" ht="18" x14ac:dyDescent="0.3">
      <c r="B23" s="2" t="s">
        <v>5</v>
      </c>
      <c r="C23" s="2" t="s">
        <v>347</v>
      </c>
      <c r="E23" t="s">
        <v>48</v>
      </c>
      <c r="G23" t="s">
        <v>49</v>
      </c>
      <c r="H23" s="3">
        <v>1.8</v>
      </c>
      <c r="I23" s="4">
        <v>43937</v>
      </c>
      <c r="J23" s="3">
        <v>2016</v>
      </c>
      <c r="K23" t="s">
        <v>16</v>
      </c>
      <c r="L23" s="5">
        <v>43902</v>
      </c>
      <c r="M23" s="5">
        <v>44266</v>
      </c>
      <c r="N23">
        <v>0</v>
      </c>
      <c r="O23">
        <v>0</v>
      </c>
      <c r="P23">
        <f>SUMA.JEŻELI!R23</f>
        <v>1800</v>
      </c>
      <c r="Q23">
        <f>SUMA.JEŻELI!S23</f>
        <v>0</v>
      </c>
      <c r="R23">
        <f>SUMA.JEŻELI!T23</f>
        <v>1800</v>
      </c>
    </row>
    <row r="24" spans="2:18" x14ac:dyDescent="0.3">
      <c r="B24" s="1">
        <v>2010</v>
      </c>
      <c r="C24" s="1">
        <f>COUNTIF(J:J,B24)</f>
        <v>0</v>
      </c>
      <c r="E24" t="s">
        <v>50</v>
      </c>
      <c r="G24" t="s">
        <v>49</v>
      </c>
      <c r="H24" s="3">
        <v>1.8</v>
      </c>
      <c r="I24" s="4">
        <v>43626</v>
      </c>
      <c r="J24" s="3">
        <v>2018</v>
      </c>
      <c r="K24" t="s">
        <v>26</v>
      </c>
      <c r="L24" s="5">
        <v>43945</v>
      </c>
      <c r="M24" s="5">
        <v>44309</v>
      </c>
      <c r="N24">
        <v>0</v>
      </c>
      <c r="O24">
        <v>0</v>
      </c>
      <c r="P24">
        <f>SUMA.JEŻELI!R24</f>
        <v>1200</v>
      </c>
      <c r="Q24">
        <f>SUMA.JEŻELI!S24</f>
        <v>0</v>
      </c>
      <c r="R24">
        <f>SUMA.JEŻELI!T24</f>
        <v>1200</v>
      </c>
    </row>
    <row r="25" spans="2:18" x14ac:dyDescent="0.3">
      <c r="B25" s="1">
        <v>2011</v>
      </c>
      <c r="C25" s="1">
        <f t="shared" ref="C25:C34" si="1">COUNTIF(J:J,B25)</f>
        <v>0</v>
      </c>
      <c r="E25" t="s">
        <v>51</v>
      </c>
      <c r="G25" t="s">
        <v>47</v>
      </c>
      <c r="H25" s="3">
        <v>1.3</v>
      </c>
      <c r="I25" s="4">
        <v>43504</v>
      </c>
      <c r="J25" s="3">
        <v>2016</v>
      </c>
      <c r="K25" t="s">
        <v>21</v>
      </c>
      <c r="L25" s="5">
        <v>43902</v>
      </c>
      <c r="M25" s="5">
        <v>44266</v>
      </c>
      <c r="N25">
        <v>0</v>
      </c>
      <c r="O25">
        <v>0</v>
      </c>
      <c r="P25">
        <f>SUMA.JEŻELI!R25</f>
        <v>1200</v>
      </c>
      <c r="Q25">
        <f>SUMA.JEŻELI!S25</f>
        <v>0</v>
      </c>
      <c r="R25">
        <f>SUMA.JEŻELI!T25</f>
        <v>1200</v>
      </c>
    </row>
    <row r="26" spans="2:18" x14ac:dyDescent="0.3">
      <c r="B26" s="1">
        <v>2012</v>
      </c>
      <c r="C26" s="1">
        <f t="shared" si="1"/>
        <v>12</v>
      </c>
      <c r="E26" t="s">
        <v>52</v>
      </c>
      <c r="G26" t="s">
        <v>49</v>
      </c>
      <c r="H26" s="3">
        <v>1.8</v>
      </c>
      <c r="I26" s="4">
        <v>43848</v>
      </c>
      <c r="J26" s="3">
        <v>2020</v>
      </c>
      <c r="K26" t="s">
        <v>26</v>
      </c>
      <c r="L26" s="5">
        <v>43863</v>
      </c>
      <c r="M26" s="5">
        <v>44228</v>
      </c>
      <c r="N26">
        <v>1</v>
      </c>
      <c r="O26">
        <v>0</v>
      </c>
      <c r="P26">
        <f>SUMA.JEŻELI!R26</f>
        <v>1200</v>
      </c>
      <c r="Q26">
        <f>SUMA.JEŻELI!S26</f>
        <v>100</v>
      </c>
      <c r="R26">
        <f>SUMA.JEŻELI!T26</f>
        <v>1300</v>
      </c>
    </row>
    <row r="27" spans="2:18" x14ac:dyDescent="0.3">
      <c r="B27" s="6">
        <v>2013</v>
      </c>
      <c r="C27" s="1">
        <f t="shared" si="1"/>
        <v>0</v>
      </c>
      <c r="E27" t="s">
        <v>53</v>
      </c>
      <c r="G27" t="s">
        <v>47</v>
      </c>
      <c r="H27" s="3">
        <v>1.3</v>
      </c>
      <c r="I27" s="4">
        <v>43750</v>
      </c>
      <c r="J27" s="3">
        <v>2012</v>
      </c>
      <c r="K27" t="s">
        <v>16</v>
      </c>
      <c r="L27" s="5">
        <v>44171</v>
      </c>
      <c r="M27" s="5">
        <v>44535</v>
      </c>
      <c r="N27">
        <v>2</v>
      </c>
      <c r="O27">
        <v>0</v>
      </c>
      <c r="P27">
        <f>SUMA.JEŻELI!R27</f>
        <v>1800</v>
      </c>
      <c r="Q27">
        <f>SUMA.JEŻELI!S27</f>
        <v>200</v>
      </c>
      <c r="R27">
        <f>SUMA.JEŻELI!T27</f>
        <v>2000</v>
      </c>
    </row>
    <row r="28" spans="2:18" x14ac:dyDescent="0.3">
      <c r="B28" s="1">
        <v>2014</v>
      </c>
      <c r="C28" s="1">
        <f t="shared" si="1"/>
        <v>0</v>
      </c>
      <c r="E28" t="s">
        <v>54</v>
      </c>
      <c r="G28" t="s">
        <v>49</v>
      </c>
      <c r="H28" s="3">
        <v>1.8</v>
      </c>
      <c r="I28" s="4">
        <v>43200</v>
      </c>
      <c r="J28" s="3">
        <v>2018</v>
      </c>
      <c r="K28" t="s">
        <v>26</v>
      </c>
      <c r="L28" s="5">
        <v>43892</v>
      </c>
      <c r="M28" s="5">
        <v>44256</v>
      </c>
      <c r="N28">
        <v>1</v>
      </c>
      <c r="O28">
        <v>0</v>
      </c>
      <c r="P28">
        <f>SUMA.JEŻELI!R28</f>
        <v>1200</v>
      </c>
      <c r="Q28">
        <f>SUMA.JEŻELI!S28</f>
        <v>100</v>
      </c>
      <c r="R28">
        <f>SUMA.JEŻELI!T28</f>
        <v>1300</v>
      </c>
    </row>
    <row r="29" spans="2:18" x14ac:dyDescent="0.3">
      <c r="B29" s="1">
        <v>2015</v>
      </c>
      <c r="C29" s="1">
        <f t="shared" si="1"/>
        <v>27</v>
      </c>
      <c r="E29" t="s">
        <v>55</v>
      </c>
      <c r="G29" t="s">
        <v>49</v>
      </c>
      <c r="H29" s="3">
        <v>1.8</v>
      </c>
      <c r="I29" s="4">
        <v>43878</v>
      </c>
      <c r="J29" s="3">
        <v>2017</v>
      </c>
      <c r="K29" t="s">
        <v>21</v>
      </c>
      <c r="L29" s="5">
        <v>43892</v>
      </c>
      <c r="M29" s="5">
        <v>44256</v>
      </c>
      <c r="N29">
        <v>1</v>
      </c>
      <c r="O29">
        <v>0</v>
      </c>
      <c r="P29">
        <f>SUMA.JEŻELI!R29</f>
        <v>1200</v>
      </c>
      <c r="Q29">
        <f>SUMA.JEŻELI!S29</f>
        <v>100</v>
      </c>
      <c r="R29">
        <f>SUMA.JEŻELI!T29</f>
        <v>1300</v>
      </c>
    </row>
    <row r="30" spans="2:18" x14ac:dyDescent="0.3">
      <c r="B30" s="1">
        <v>2016</v>
      </c>
      <c r="C30" s="1">
        <f t="shared" si="1"/>
        <v>31</v>
      </c>
      <c r="E30" t="s">
        <v>56</v>
      </c>
      <c r="G30" t="s">
        <v>45</v>
      </c>
      <c r="H30" s="3">
        <v>2.2000000000000002</v>
      </c>
      <c r="I30" s="4">
        <v>43637</v>
      </c>
      <c r="J30" s="3">
        <v>2015</v>
      </c>
      <c r="K30" t="s">
        <v>26</v>
      </c>
      <c r="L30" s="5">
        <v>44171</v>
      </c>
      <c r="M30" s="5">
        <v>44535</v>
      </c>
      <c r="N30">
        <v>0</v>
      </c>
      <c r="O30">
        <v>0</v>
      </c>
      <c r="P30">
        <f>SUMA.JEŻELI!R30</f>
        <v>1200</v>
      </c>
      <c r="Q30">
        <f>SUMA.JEŻELI!S30</f>
        <v>0</v>
      </c>
      <c r="R30">
        <f>SUMA.JEŻELI!T30</f>
        <v>1200</v>
      </c>
    </row>
    <row r="31" spans="2:18" x14ac:dyDescent="0.3">
      <c r="B31" s="6">
        <v>2017</v>
      </c>
      <c r="C31" s="1">
        <f t="shared" si="1"/>
        <v>9</v>
      </c>
      <c r="E31" t="s">
        <v>57</v>
      </c>
      <c r="G31" t="s">
        <v>15</v>
      </c>
      <c r="H31" s="3">
        <v>1.4</v>
      </c>
      <c r="I31" s="4">
        <v>43655</v>
      </c>
      <c r="J31" s="3">
        <v>2012</v>
      </c>
      <c r="K31" t="s">
        <v>16</v>
      </c>
      <c r="L31" s="5">
        <v>43963</v>
      </c>
      <c r="M31" s="5">
        <v>44327</v>
      </c>
      <c r="N31">
        <v>0</v>
      </c>
      <c r="O31">
        <v>1</v>
      </c>
      <c r="P31">
        <f>SUMA.JEŻELI!R31</f>
        <v>1800</v>
      </c>
      <c r="Q31">
        <f>SUMA.JEŻELI!S31</f>
        <v>0</v>
      </c>
      <c r="R31">
        <f>SUMA.JEŻELI!T31</f>
        <v>1800</v>
      </c>
    </row>
    <row r="32" spans="2:18" x14ac:dyDescent="0.3">
      <c r="B32" s="1">
        <v>2018</v>
      </c>
      <c r="C32" s="1">
        <f t="shared" si="1"/>
        <v>16</v>
      </c>
      <c r="E32" t="s">
        <v>58</v>
      </c>
      <c r="G32" t="s">
        <v>18</v>
      </c>
      <c r="H32" s="3">
        <v>1.1000000000000001</v>
      </c>
      <c r="I32" s="4">
        <v>43778</v>
      </c>
      <c r="J32" s="3">
        <v>2019</v>
      </c>
      <c r="K32" t="s">
        <v>16</v>
      </c>
      <c r="L32" s="5">
        <v>43944</v>
      </c>
      <c r="M32" s="5">
        <v>44308</v>
      </c>
      <c r="N32">
        <v>0</v>
      </c>
      <c r="O32">
        <v>0</v>
      </c>
      <c r="P32">
        <f>SUMA.JEŻELI!R32</f>
        <v>1800</v>
      </c>
      <c r="Q32">
        <f>SUMA.JEŻELI!S32</f>
        <v>0</v>
      </c>
      <c r="R32">
        <f>SUMA.JEŻELI!T32</f>
        <v>1800</v>
      </c>
    </row>
    <row r="33" spans="2:18" x14ac:dyDescent="0.3">
      <c r="B33" s="1">
        <v>2019</v>
      </c>
      <c r="C33" s="1">
        <f t="shared" si="1"/>
        <v>6</v>
      </c>
      <c r="E33" t="s">
        <v>59</v>
      </c>
      <c r="G33" t="s">
        <v>20</v>
      </c>
      <c r="H33" s="3">
        <v>1.4</v>
      </c>
      <c r="I33" s="4">
        <v>43885</v>
      </c>
      <c r="J33" s="3">
        <v>2016</v>
      </c>
      <c r="K33" t="s">
        <v>21</v>
      </c>
      <c r="L33" s="5">
        <v>43863</v>
      </c>
      <c r="M33" s="5">
        <v>44228</v>
      </c>
      <c r="N33">
        <v>2</v>
      </c>
      <c r="O33">
        <v>0</v>
      </c>
      <c r="P33">
        <f>SUMA.JEŻELI!R33</f>
        <v>1200</v>
      </c>
      <c r="Q33">
        <f>SUMA.JEŻELI!S33</f>
        <v>200</v>
      </c>
      <c r="R33">
        <f>SUMA.JEŻELI!T33</f>
        <v>1400</v>
      </c>
    </row>
    <row r="34" spans="2:18" x14ac:dyDescent="0.3">
      <c r="B34" s="1">
        <v>2020</v>
      </c>
      <c r="C34" s="1">
        <f t="shared" si="1"/>
        <v>13</v>
      </c>
      <c r="E34" t="s">
        <v>60</v>
      </c>
      <c r="G34" t="s">
        <v>23</v>
      </c>
      <c r="H34" s="3">
        <v>1.3</v>
      </c>
      <c r="I34" s="4">
        <v>43341</v>
      </c>
      <c r="J34" s="3">
        <v>2015</v>
      </c>
      <c r="K34" t="s">
        <v>16</v>
      </c>
      <c r="L34" s="5">
        <v>43902</v>
      </c>
      <c r="M34" s="5">
        <v>44266</v>
      </c>
      <c r="N34">
        <v>0</v>
      </c>
      <c r="O34">
        <v>0</v>
      </c>
      <c r="P34">
        <f>SUMA.JEŻELI!R34</f>
        <v>1800</v>
      </c>
      <c r="Q34">
        <f>SUMA.JEŻELI!S34</f>
        <v>0</v>
      </c>
      <c r="R34">
        <f>SUMA.JEŻELI!T34</f>
        <v>1800</v>
      </c>
    </row>
    <row r="35" spans="2:18" x14ac:dyDescent="0.3">
      <c r="E35" t="s">
        <v>61</v>
      </c>
      <c r="G35" t="s">
        <v>25</v>
      </c>
      <c r="H35" s="3">
        <v>1.8</v>
      </c>
      <c r="I35" s="4">
        <v>43379</v>
      </c>
      <c r="J35" s="3">
        <v>2015</v>
      </c>
      <c r="K35" t="s">
        <v>21</v>
      </c>
      <c r="L35" s="5">
        <v>43892</v>
      </c>
      <c r="M35" s="5">
        <v>44256</v>
      </c>
      <c r="N35">
        <v>0</v>
      </c>
      <c r="O35">
        <v>0</v>
      </c>
      <c r="P35">
        <f>SUMA.JEŻELI!R35</f>
        <v>1200</v>
      </c>
      <c r="Q35">
        <f>SUMA.JEŻELI!S35</f>
        <v>0</v>
      </c>
      <c r="R35">
        <f>SUMA.JEŻELI!T35</f>
        <v>1200</v>
      </c>
    </row>
    <row r="36" spans="2:18" x14ac:dyDescent="0.3">
      <c r="E36" t="s">
        <v>62</v>
      </c>
      <c r="G36" t="s">
        <v>28</v>
      </c>
      <c r="H36" s="3">
        <v>1.1000000000000001</v>
      </c>
      <c r="I36" s="4">
        <v>43804</v>
      </c>
      <c r="J36" s="3">
        <v>2015</v>
      </c>
      <c r="K36" t="s">
        <v>21</v>
      </c>
      <c r="L36" s="5">
        <v>43863</v>
      </c>
      <c r="M36" s="5">
        <v>44228</v>
      </c>
      <c r="N36">
        <v>0</v>
      </c>
      <c r="O36">
        <v>0</v>
      </c>
      <c r="P36">
        <f>SUMA.JEŻELI!R36</f>
        <v>1200</v>
      </c>
      <c r="Q36">
        <f>SUMA.JEŻELI!S36</f>
        <v>0</v>
      </c>
      <c r="R36">
        <f>SUMA.JEŻELI!T36</f>
        <v>1200</v>
      </c>
    </row>
    <row r="37" spans="2:18" x14ac:dyDescent="0.3">
      <c r="E37" t="s">
        <v>63</v>
      </c>
      <c r="G37" t="s">
        <v>30</v>
      </c>
      <c r="H37" s="3">
        <v>2</v>
      </c>
      <c r="I37" s="4">
        <v>43839</v>
      </c>
      <c r="J37" s="3">
        <v>2015</v>
      </c>
      <c r="K37" t="s">
        <v>26</v>
      </c>
      <c r="L37" s="5">
        <v>43892</v>
      </c>
      <c r="M37" s="5">
        <v>44256</v>
      </c>
      <c r="N37">
        <v>0</v>
      </c>
      <c r="O37">
        <v>0</v>
      </c>
      <c r="P37">
        <f>SUMA.JEŻELI!R37</f>
        <v>1200</v>
      </c>
      <c r="Q37">
        <f>SUMA.JEŻELI!S37</f>
        <v>0</v>
      </c>
      <c r="R37">
        <f>SUMA.JEŻELI!T37</f>
        <v>1200</v>
      </c>
    </row>
    <row r="38" spans="2:18" x14ac:dyDescent="0.3">
      <c r="E38" t="s">
        <v>64</v>
      </c>
      <c r="G38" t="s">
        <v>18</v>
      </c>
      <c r="H38" s="3">
        <v>1.1000000000000001</v>
      </c>
      <c r="I38" s="4">
        <v>43530</v>
      </c>
      <c r="J38" s="3">
        <v>2015</v>
      </c>
      <c r="K38" t="s">
        <v>21</v>
      </c>
      <c r="L38" s="5">
        <v>44177</v>
      </c>
      <c r="M38" s="5">
        <v>44541</v>
      </c>
      <c r="N38">
        <v>0</v>
      </c>
      <c r="O38">
        <v>0</v>
      </c>
      <c r="P38">
        <f>SUMA.JEŻELI!R38</f>
        <v>1200</v>
      </c>
      <c r="Q38">
        <f>SUMA.JEŻELI!S38</f>
        <v>0</v>
      </c>
      <c r="R38">
        <f>SUMA.JEŻELI!T38</f>
        <v>1200</v>
      </c>
    </row>
    <row r="39" spans="2:18" x14ac:dyDescent="0.3">
      <c r="E39" t="s">
        <v>65</v>
      </c>
      <c r="G39" t="s">
        <v>28</v>
      </c>
      <c r="H39" s="3">
        <v>1.1000000000000001</v>
      </c>
      <c r="I39" s="4">
        <v>43260</v>
      </c>
      <c r="J39" s="3">
        <v>2016</v>
      </c>
      <c r="K39" t="s">
        <v>21</v>
      </c>
      <c r="L39" s="5">
        <v>44197</v>
      </c>
      <c r="M39" s="5">
        <v>44561</v>
      </c>
      <c r="N39">
        <v>0</v>
      </c>
      <c r="O39">
        <v>0</v>
      </c>
      <c r="P39">
        <f>SUMA.JEŻELI!R39</f>
        <v>1200</v>
      </c>
      <c r="Q39">
        <f>SUMA.JEŻELI!S39</f>
        <v>0</v>
      </c>
      <c r="R39">
        <f>SUMA.JEŻELI!T39</f>
        <v>1200</v>
      </c>
    </row>
    <row r="40" spans="2:18" x14ac:dyDescent="0.3">
      <c r="E40" t="s">
        <v>66</v>
      </c>
      <c r="G40" t="s">
        <v>23</v>
      </c>
      <c r="H40" s="3">
        <v>1.3</v>
      </c>
      <c r="I40" s="4">
        <v>43239</v>
      </c>
      <c r="J40" s="3">
        <v>2016</v>
      </c>
      <c r="K40" t="s">
        <v>16</v>
      </c>
      <c r="L40" s="5">
        <v>43902</v>
      </c>
      <c r="M40" s="5">
        <v>44266</v>
      </c>
      <c r="N40">
        <v>1</v>
      </c>
      <c r="O40">
        <v>0</v>
      </c>
      <c r="P40">
        <f>SUMA.JEŻELI!R40</f>
        <v>1800</v>
      </c>
      <c r="Q40">
        <f>SUMA.JEŻELI!S40</f>
        <v>100</v>
      </c>
      <c r="R40">
        <f>SUMA.JEŻELI!T40</f>
        <v>1900</v>
      </c>
    </row>
    <row r="41" spans="2:18" x14ac:dyDescent="0.3">
      <c r="E41" t="s">
        <v>67</v>
      </c>
      <c r="G41" t="s">
        <v>30</v>
      </c>
      <c r="H41" s="3">
        <v>2</v>
      </c>
      <c r="I41" s="4">
        <v>43229</v>
      </c>
      <c r="J41" s="3">
        <v>2018</v>
      </c>
      <c r="K41" t="s">
        <v>26</v>
      </c>
      <c r="L41" s="5">
        <v>44171</v>
      </c>
      <c r="M41" s="5">
        <v>44535</v>
      </c>
      <c r="N41">
        <v>2</v>
      </c>
      <c r="O41">
        <v>0</v>
      </c>
      <c r="P41">
        <f>SUMA.JEŻELI!R41</f>
        <v>1200</v>
      </c>
      <c r="Q41">
        <f>SUMA.JEŻELI!S41</f>
        <v>200</v>
      </c>
      <c r="R41">
        <f>SUMA.JEŻELI!T41</f>
        <v>1400</v>
      </c>
    </row>
    <row r="42" spans="2:18" x14ac:dyDescent="0.3">
      <c r="E42" t="s">
        <v>68</v>
      </c>
      <c r="G42" t="s">
        <v>25</v>
      </c>
      <c r="H42" s="3">
        <v>1.8</v>
      </c>
      <c r="I42" s="4">
        <v>43357</v>
      </c>
      <c r="J42" s="3">
        <v>2016</v>
      </c>
      <c r="K42" t="s">
        <v>26</v>
      </c>
      <c r="L42" s="5">
        <v>43904</v>
      </c>
      <c r="M42" s="5">
        <v>44268</v>
      </c>
      <c r="N42">
        <v>1</v>
      </c>
      <c r="O42">
        <v>0</v>
      </c>
      <c r="P42">
        <f>SUMA.JEŻELI!R42</f>
        <v>1200</v>
      </c>
      <c r="Q42">
        <f>SUMA.JEŻELI!S42</f>
        <v>100</v>
      </c>
      <c r="R42">
        <f>SUMA.JEŻELI!T42</f>
        <v>1300</v>
      </c>
    </row>
    <row r="43" spans="2:18" x14ac:dyDescent="0.3">
      <c r="E43" t="s">
        <v>69</v>
      </c>
      <c r="G43" t="s">
        <v>23</v>
      </c>
      <c r="H43" s="3">
        <v>1.3</v>
      </c>
      <c r="I43" s="4">
        <v>43834</v>
      </c>
      <c r="J43" s="3">
        <v>2018</v>
      </c>
      <c r="K43" t="s">
        <v>21</v>
      </c>
      <c r="L43" s="5">
        <v>44177</v>
      </c>
      <c r="M43" s="5">
        <v>44541</v>
      </c>
      <c r="N43">
        <v>0</v>
      </c>
      <c r="O43">
        <v>0</v>
      </c>
      <c r="P43">
        <f>SUMA.JEŻELI!R43</f>
        <v>1200</v>
      </c>
      <c r="Q43">
        <f>SUMA.JEŻELI!S43</f>
        <v>0</v>
      </c>
      <c r="R43">
        <f>SUMA.JEŻELI!T43</f>
        <v>1200</v>
      </c>
    </row>
    <row r="44" spans="2:18" x14ac:dyDescent="0.3">
      <c r="E44" t="s">
        <v>70</v>
      </c>
      <c r="G44" t="s">
        <v>30</v>
      </c>
      <c r="H44" s="3">
        <v>2</v>
      </c>
      <c r="I44" s="4">
        <v>43972</v>
      </c>
      <c r="J44" s="3">
        <v>2016</v>
      </c>
      <c r="K44" t="s">
        <v>26</v>
      </c>
      <c r="L44" s="5">
        <v>43945</v>
      </c>
      <c r="M44" s="5">
        <v>44309</v>
      </c>
      <c r="N44">
        <v>0</v>
      </c>
      <c r="O44">
        <v>0</v>
      </c>
      <c r="P44">
        <f>SUMA.JEŻELI!R44</f>
        <v>1200</v>
      </c>
      <c r="Q44">
        <f>SUMA.JEŻELI!S44</f>
        <v>0</v>
      </c>
      <c r="R44">
        <f>SUMA.JEŻELI!T44</f>
        <v>1200</v>
      </c>
    </row>
    <row r="45" spans="2:18" x14ac:dyDescent="0.3">
      <c r="E45" t="s">
        <v>71</v>
      </c>
      <c r="G45" t="s">
        <v>39</v>
      </c>
      <c r="H45" s="3">
        <v>1.8</v>
      </c>
      <c r="I45" s="4">
        <v>44116</v>
      </c>
      <c r="J45" s="3">
        <v>2020</v>
      </c>
      <c r="K45" t="s">
        <v>16</v>
      </c>
      <c r="L45" s="5">
        <v>43881</v>
      </c>
      <c r="M45" s="5">
        <v>44246</v>
      </c>
      <c r="N45">
        <v>0</v>
      </c>
      <c r="O45">
        <v>0</v>
      </c>
      <c r="P45">
        <f>SUMA.JEŻELI!R45</f>
        <v>1800</v>
      </c>
      <c r="Q45">
        <f>SUMA.JEŻELI!S45</f>
        <v>0</v>
      </c>
      <c r="R45">
        <f>SUMA.JEŻELI!T45</f>
        <v>1800</v>
      </c>
    </row>
    <row r="46" spans="2:18" x14ac:dyDescent="0.3">
      <c r="E46" t="s">
        <v>72</v>
      </c>
      <c r="G46" t="s">
        <v>30</v>
      </c>
      <c r="H46" s="3">
        <v>2</v>
      </c>
      <c r="I46" s="4">
        <v>43826</v>
      </c>
      <c r="J46" s="3">
        <v>2012</v>
      </c>
      <c r="K46" t="s">
        <v>26</v>
      </c>
      <c r="L46" s="5">
        <v>43963</v>
      </c>
      <c r="M46" s="5">
        <v>44327</v>
      </c>
      <c r="N46">
        <v>0</v>
      </c>
      <c r="O46">
        <v>0</v>
      </c>
      <c r="P46">
        <f>SUMA.JEŻELI!R46</f>
        <v>1200</v>
      </c>
      <c r="Q46">
        <f>SUMA.JEŻELI!S46</f>
        <v>0</v>
      </c>
      <c r="R46">
        <f>SUMA.JEŻELI!T46</f>
        <v>1200</v>
      </c>
    </row>
    <row r="47" spans="2:18" x14ac:dyDescent="0.3">
      <c r="E47" t="s">
        <v>73</v>
      </c>
      <c r="G47" t="s">
        <v>39</v>
      </c>
      <c r="H47" s="3">
        <v>1.8</v>
      </c>
      <c r="I47" s="4">
        <v>43595</v>
      </c>
      <c r="J47" s="3">
        <v>2018</v>
      </c>
      <c r="K47" t="s">
        <v>16</v>
      </c>
      <c r="L47" s="5">
        <v>43881</v>
      </c>
      <c r="M47" s="5">
        <v>44246</v>
      </c>
      <c r="N47">
        <v>0</v>
      </c>
      <c r="O47">
        <v>0</v>
      </c>
      <c r="P47">
        <f>SUMA.JEŻELI!R47</f>
        <v>1800</v>
      </c>
      <c r="Q47">
        <f>SUMA.JEŻELI!S47</f>
        <v>0</v>
      </c>
      <c r="R47">
        <f>SUMA.JEŻELI!T47</f>
        <v>1800</v>
      </c>
    </row>
    <row r="48" spans="2:18" x14ac:dyDescent="0.3">
      <c r="E48" t="s">
        <v>74</v>
      </c>
      <c r="G48" t="s">
        <v>30</v>
      </c>
      <c r="H48" s="3">
        <v>2.2000000000000002</v>
      </c>
      <c r="I48" s="4">
        <v>43240</v>
      </c>
      <c r="J48" s="3">
        <v>2017</v>
      </c>
      <c r="K48" t="s">
        <v>26</v>
      </c>
      <c r="L48" s="5">
        <v>43892</v>
      </c>
      <c r="M48" s="5">
        <v>44256</v>
      </c>
      <c r="N48">
        <v>0</v>
      </c>
      <c r="O48">
        <v>0</v>
      </c>
      <c r="P48">
        <f>SUMA.JEŻELI!R48</f>
        <v>1200</v>
      </c>
      <c r="Q48">
        <f>SUMA.JEŻELI!S48</f>
        <v>0</v>
      </c>
      <c r="R48">
        <f>SUMA.JEŻELI!T48</f>
        <v>1200</v>
      </c>
    </row>
    <row r="49" spans="5:18" x14ac:dyDescent="0.3">
      <c r="E49" t="s">
        <v>75</v>
      </c>
      <c r="G49" t="s">
        <v>39</v>
      </c>
      <c r="H49" s="3">
        <v>1.8</v>
      </c>
      <c r="I49" s="4">
        <v>43342</v>
      </c>
      <c r="J49" s="3">
        <v>2015</v>
      </c>
      <c r="K49" t="s">
        <v>16</v>
      </c>
      <c r="L49" s="5">
        <v>43881</v>
      </c>
      <c r="M49" s="5">
        <v>44246</v>
      </c>
      <c r="N49">
        <v>0</v>
      </c>
      <c r="O49">
        <v>1</v>
      </c>
      <c r="P49">
        <f>SUMA.JEŻELI!R49</f>
        <v>1800</v>
      </c>
      <c r="Q49">
        <f>SUMA.JEŻELI!S49</f>
        <v>0</v>
      </c>
      <c r="R49">
        <f>SUMA.JEŻELI!T49</f>
        <v>1800</v>
      </c>
    </row>
    <row r="50" spans="5:18" x14ac:dyDescent="0.3">
      <c r="E50" t="s">
        <v>76</v>
      </c>
      <c r="G50" t="s">
        <v>45</v>
      </c>
      <c r="H50" s="3">
        <v>2</v>
      </c>
      <c r="I50" s="4">
        <v>43857</v>
      </c>
      <c r="J50" s="3">
        <v>2012</v>
      </c>
      <c r="K50" t="s">
        <v>26</v>
      </c>
      <c r="L50" s="5">
        <v>43902</v>
      </c>
      <c r="M50" s="5">
        <v>44266</v>
      </c>
      <c r="N50">
        <v>0</v>
      </c>
      <c r="O50">
        <v>0</v>
      </c>
      <c r="P50">
        <f>SUMA.JEŻELI!R50</f>
        <v>1200</v>
      </c>
      <c r="Q50">
        <f>SUMA.JEŻELI!S50</f>
        <v>0</v>
      </c>
      <c r="R50">
        <f>SUMA.JEŻELI!T50</f>
        <v>1200</v>
      </c>
    </row>
    <row r="51" spans="5:18" x14ac:dyDescent="0.3">
      <c r="E51" t="s">
        <v>77</v>
      </c>
      <c r="G51" t="s">
        <v>47</v>
      </c>
      <c r="H51" s="3">
        <v>1.3</v>
      </c>
      <c r="I51" s="4">
        <v>43739</v>
      </c>
      <c r="J51" s="3">
        <v>2019</v>
      </c>
      <c r="K51" t="s">
        <v>16</v>
      </c>
      <c r="L51" s="5">
        <v>43892</v>
      </c>
      <c r="M51" s="5">
        <v>44256</v>
      </c>
      <c r="N51">
        <v>0</v>
      </c>
      <c r="O51">
        <v>0</v>
      </c>
      <c r="P51">
        <f>SUMA.JEŻELI!R51</f>
        <v>1800</v>
      </c>
      <c r="Q51">
        <f>SUMA.JEŻELI!S51</f>
        <v>0</v>
      </c>
      <c r="R51">
        <f>SUMA.JEŻELI!T51</f>
        <v>1800</v>
      </c>
    </row>
    <row r="52" spans="5:18" x14ac:dyDescent="0.3">
      <c r="E52" t="s">
        <v>78</v>
      </c>
      <c r="G52" t="s">
        <v>49</v>
      </c>
      <c r="H52" s="3">
        <v>1.8</v>
      </c>
      <c r="I52" s="4">
        <v>43959</v>
      </c>
      <c r="J52" s="3">
        <v>2016</v>
      </c>
      <c r="K52" t="s">
        <v>21</v>
      </c>
      <c r="L52" s="5">
        <v>43892</v>
      </c>
      <c r="M52" s="5">
        <v>44256</v>
      </c>
      <c r="N52">
        <v>0</v>
      </c>
      <c r="O52">
        <v>0</v>
      </c>
      <c r="P52">
        <f>SUMA.JEŻELI!R52</f>
        <v>1200</v>
      </c>
      <c r="Q52">
        <f>SUMA.JEŻELI!S52</f>
        <v>0</v>
      </c>
      <c r="R52">
        <f>SUMA.JEŻELI!T52</f>
        <v>1200</v>
      </c>
    </row>
    <row r="53" spans="5:18" x14ac:dyDescent="0.3">
      <c r="E53" t="s">
        <v>79</v>
      </c>
      <c r="G53" t="s">
        <v>49</v>
      </c>
      <c r="H53" s="3">
        <v>1.8</v>
      </c>
      <c r="I53" s="4">
        <v>43282</v>
      </c>
      <c r="J53" s="3">
        <v>2015</v>
      </c>
      <c r="K53" t="s">
        <v>16</v>
      </c>
      <c r="L53" s="5">
        <v>44198</v>
      </c>
      <c r="M53" s="5">
        <v>44562</v>
      </c>
      <c r="N53">
        <v>1</v>
      </c>
      <c r="O53">
        <v>0</v>
      </c>
      <c r="P53">
        <f>SUMA.JEŻELI!R53</f>
        <v>1800</v>
      </c>
      <c r="Q53">
        <f>SUMA.JEŻELI!S53</f>
        <v>100</v>
      </c>
      <c r="R53">
        <f>SUMA.JEŻELI!T53</f>
        <v>1900</v>
      </c>
    </row>
    <row r="54" spans="5:18" x14ac:dyDescent="0.3">
      <c r="E54" t="s">
        <v>80</v>
      </c>
      <c r="G54" t="s">
        <v>47</v>
      </c>
      <c r="H54" s="3">
        <v>1.3</v>
      </c>
      <c r="I54" s="4">
        <v>43417</v>
      </c>
      <c r="J54" s="3">
        <v>2015</v>
      </c>
      <c r="K54" t="s">
        <v>21</v>
      </c>
      <c r="L54" s="5">
        <v>43863</v>
      </c>
      <c r="M54" s="5">
        <v>44228</v>
      </c>
      <c r="N54">
        <v>2</v>
      </c>
      <c r="O54">
        <v>0</v>
      </c>
      <c r="P54">
        <f>SUMA.JEŻELI!R54</f>
        <v>1200</v>
      </c>
      <c r="Q54">
        <f>SUMA.JEŻELI!S54</f>
        <v>200</v>
      </c>
      <c r="R54">
        <f>SUMA.JEŻELI!T54</f>
        <v>1400</v>
      </c>
    </row>
    <row r="55" spans="5:18" x14ac:dyDescent="0.3">
      <c r="E55" t="s">
        <v>81</v>
      </c>
      <c r="G55" t="s">
        <v>49</v>
      </c>
      <c r="H55" s="3">
        <v>1.8</v>
      </c>
      <c r="I55" s="4">
        <v>43337</v>
      </c>
      <c r="J55" s="3">
        <v>2015</v>
      </c>
      <c r="K55" t="s">
        <v>21</v>
      </c>
      <c r="L55" s="5">
        <v>44197</v>
      </c>
      <c r="M55" s="5">
        <v>44561</v>
      </c>
      <c r="N55">
        <v>1</v>
      </c>
      <c r="O55">
        <v>0</v>
      </c>
      <c r="P55">
        <f>SUMA.JEŻELI!R55</f>
        <v>1200</v>
      </c>
      <c r="Q55">
        <f>SUMA.JEŻELI!S55</f>
        <v>100</v>
      </c>
      <c r="R55">
        <f>SUMA.JEŻELI!T55</f>
        <v>1300</v>
      </c>
    </row>
    <row r="56" spans="5:18" x14ac:dyDescent="0.3">
      <c r="E56" t="s">
        <v>82</v>
      </c>
      <c r="G56" t="s">
        <v>47</v>
      </c>
      <c r="H56" s="3">
        <v>1.3</v>
      </c>
      <c r="I56" s="4">
        <v>43628</v>
      </c>
      <c r="J56" s="3">
        <v>2015</v>
      </c>
      <c r="K56" t="s">
        <v>16</v>
      </c>
      <c r="L56" s="5">
        <v>44177</v>
      </c>
      <c r="M56" s="5">
        <v>44541</v>
      </c>
      <c r="N56">
        <v>1</v>
      </c>
      <c r="O56">
        <v>0</v>
      </c>
      <c r="P56">
        <f>SUMA.JEŻELI!R56</f>
        <v>1800</v>
      </c>
      <c r="Q56">
        <f>SUMA.JEŻELI!S56</f>
        <v>100</v>
      </c>
      <c r="R56">
        <f>SUMA.JEŻELI!T56</f>
        <v>1900</v>
      </c>
    </row>
    <row r="57" spans="5:18" x14ac:dyDescent="0.3">
      <c r="E57" t="s">
        <v>83</v>
      </c>
      <c r="G57" t="s">
        <v>49</v>
      </c>
      <c r="H57" s="3">
        <v>1.8</v>
      </c>
      <c r="I57" s="4">
        <v>43795</v>
      </c>
      <c r="J57" s="3">
        <v>2015</v>
      </c>
      <c r="K57" t="s">
        <v>21</v>
      </c>
      <c r="L57" s="5">
        <v>43892</v>
      </c>
      <c r="M57" s="5">
        <v>44256</v>
      </c>
      <c r="N57">
        <v>0</v>
      </c>
      <c r="O57">
        <v>0</v>
      </c>
      <c r="P57">
        <f>SUMA.JEŻELI!R57</f>
        <v>1200</v>
      </c>
      <c r="Q57">
        <f>SUMA.JEŻELI!S57</f>
        <v>0</v>
      </c>
      <c r="R57">
        <f>SUMA.JEŻELI!T57</f>
        <v>1200</v>
      </c>
    </row>
    <row r="58" spans="5:18" x14ac:dyDescent="0.3">
      <c r="E58" t="s">
        <v>84</v>
      </c>
      <c r="G58" t="s">
        <v>49</v>
      </c>
      <c r="H58" s="3">
        <v>1.8</v>
      </c>
      <c r="I58" s="4">
        <v>43446</v>
      </c>
      <c r="J58" s="3">
        <v>2016</v>
      </c>
      <c r="K58" t="s">
        <v>21</v>
      </c>
      <c r="L58" s="5">
        <v>43933</v>
      </c>
      <c r="M58" s="5">
        <v>44297</v>
      </c>
      <c r="N58">
        <v>0</v>
      </c>
      <c r="O58">
        <v>0</v>
      </c>
      <c r="P58">
        <f>SUMA.JEŻELI!R58</f>
        <v>1200</v>
      </c>
      <c r="Q58">
        <f>SUMA.JEŻELI!S58</f>
        <v>0</v>
      </c>
      <c r="R58">
        <f>SUMA.JEŻELI!T58</f>
        <v>1200</v>
      </c>
    </row>
    <row r="59" spans="5:18" x14ac:dyDescent="0.3">
      <c r="E59" t="s">
        <v>85</v>
      </c>
      <c r="G59" t="s">
        <v>45</v>
      </c>
      <c r="H59" s="3">
        <v>2.2000000000000002</v>
      </c>
      <c r="I59" s="4">
        <v>43515</v>
      </c>
      <c r="J59" s="3">
        <v>2016</v>
      </c>
      <c r="K59" t="s">
        <v>16</v>
      </c>
      <c r="L59" s="5">
        <v>43963</v>
      </c>
      <c r="M59" s="5">
        <v>44327</v>
      </c>
      <c r="N59">
        <v>0</v>
      </c>
      <c r="O59">
        <v>0</v>
      </c>
      <c r="P59">
        <f>SUMA.JEŻELI!R59</f>
        <v>1800</v>
      </c>
      <c r="Q59">
        <f>SUMA.JEŻELI!S59</f>
        <v>0</v>
      </c>
      <c r="R59">
        <f>SUMA.JEŻELI!T59</f>
        <v>1800</v>
      </c>
    </row>
    <row r="60" spans="5:18" x14ac:dyDescent="0.3">
      <c r="E60" t="s">
        <v>86</v>
      </c>
      <c r="G60" t="s">
        <v>15</v>
      </c>
      <c r="H60" s="3">
        <v>1.4</v>
      </c>
      <c r="I60" s="4">
        <v>43831</v>
      </c>
      <c r="J60" s="3">
        <v>2018</v>
      </c>
      <c r="K60" t="s">
        <v>16</v>
      </c>
      <c r="L60" s="5">
        <v>43902</v>
      </c>
      <c r="M60" s="5">
        <v>44266</v>
      </c>
      <c r="N60">
        <v>2</v>
      </c>
      <c r="O60">
        <v>0</v>
      </c>
      <c r="P60">
        <f>SUMA.JEŻELI!R60</f>
        <v>1800</v>
      </c>
      <c r="Q60">
        <f>SUMA.JEŻELI!S60</f>
        <v>200</v>
      </c>
      <c r="R60">
        <f>SUMA.JEŻELI!T60</f>
        <v>2000</v>
      </c>
    </row>
    <row r="61" spans="5:18" x14ac:dyDescent="0.3">
      <c r="E61" t="s">
        <v>87</v>
      </c>
      <c r="G61" t="s">
        <v>18</v>
      </c>
      <c r="H61" s="3">
        <v>1.1000000000000001</v>
      </c>
      <c r="I61" s="4">
        <v>44011</v>
      </c>
      <c r="J61" s="3">
        <v>2016</v>
      </c>
      <c r="K61" t="s">
        <v>26</v>
      </c>
      <c r="L61" s="5">
        <v>43902</v>
      </c>
      <c r="M61" s="5">
        <v>44266</v>
      </c>
      <c r="N61">
        <v>0</v>
      </c>
      <c r="O61">
        <v>0</v>
      </c>
      <c r="P61">
        <f>SUMA.JEŻELI!R61</f>
        <v>1200</v>
      </c>
      <c r="Q61">
        <f>SUMA.JEŻELI!S61</f>
        <v>0</v>
      </c>
      <c r="R61">
        <f>SUMA.JEŻELI!T61</f>
        <v>1200</v>
      </c>
    </row>
    <row r="62" spans="5:18" x14ac:dyDescent="0.3">
      <c r="E62" t="s">
        <v>88</v>
      </c>
      <c r="G62" t="s">
        <v>20</v>
      </c>
      <c r="H62" s="3">
        <v>1.4</v>
      </c>
      <c r="I62" s="4">
        <v>43412</v>
      </c>
      <c r="J62" s="3">
        <v>2015</v>
      </c>
      <c r="K62" t="s">
        <v>21</v>
      </c>
      <c r="L62" s="5">
        <v>43902</v>
      </c>
      <c r="M62" s="5">
        <v>44266</v>
      </c>
      <c r="N62">
        <v>0</v>
      </c>
      <c r="O62">
        <v>0</v>
      </c>
      <c r="P62">
        <f>SUMA.JEŻELI!R62</f>
        <v>1200</v>
      </c>
      <c r="Q62">
        <f>SUMA.JEŻELI!S62</f>
        <v>0</v>
      </c>
      <c r="R62">
        <f>SUMA.JEŻELI!T62</f>
        <v>1200</v>
      </c>
    </row>
    <row r="63" spans="5:18" x14ac:dyDescent="0.3">
      <c r="E63" t="s">
        <v>89</v>
      </c>
      <c r="G63" t="s">
        <v>23</v>
      </c>
      <c r="H63" s="3">
        <v>1.3</v>
      </c>
      <c r="I63" s="4">
        <v>43244</v>
      </c>
      <c r="J63" s="3">
        <v>2016</v>
      </c>
      <c r="K63" t="s">
        <v>21</v>
      </c>
      <c r="L63" s="5">
        <v>43863</v>
      </c>
      <c r="M63" s="5">
        <v>44228</v>
      </c>
      <c r="N63">
        <v>0</v>
      </c>
      <c r="O63">
        <v>0</v>
      </c>
      <c r="P63">
        <f>SUMA.JEŻELI!R63</f>
        <v>1200</v>
      </c>
      <c r="Q63">
        <f>SUMA.JEŻELI!S63</f>
        <v>0</v>
      </c>
      <c r="R63">
        <f>SUMA.JEŻELI!T63</f>
        <v>1200</v>
      </c>
    </row>
    <row r="64" spans="5:18" x14ac:dyDescent="0.3">
      <c r="E64" t="s">
        <v>90</v>
      </c>
      <c r="G64" t="s">
        <v>25</v>
      </c>
      <c r="H64" s="3">
        <v>1.8</v>
      </c>
      <c r="I64" s="4">
        <v>43326</v>
      </c>
      <c r="J64" s="3">
        <v>2016</v>
      </c>
      <c r="K64" t="s">
        <v>21</v>
      </c>
      <c r="L64" s="5">
        <v>43863</v>
      </c>
      <c r="M64" s="5">
        <v>44228</v>
      </c>
      <c r="N64">
        <v>0</v>
      </c>
      <c r="O64">
        <v>0</v>
      </c>
      <c r="P64">
        <f>SUMA.JEŻELI!R64</f>
        <v>1200</v>
      </c>
      <c r="Q64">
        <f>SUMA.JEŻELI!S64</f>
        <v>0</v>
      </c>
      <c r="R64">
        <f>SUMA.JEŻELI!T64</f>
        <v>1200</v>
      </c>
    </row>
    <row r="65" spans="5:18" x14ac:dyDescent="0.3">
      <c r="E65" t="s">
        <v>91</v>
      </c>
      <c r="G65" t="s">
        <v>28</v>
      </c>
      <c r="H65" s="3">
        <v>1.1000000000000001</v>
      </c>
      <c r="I65" s="4">
        <v>44087</v>
      </c>
      <c r="J65" s="3">
        <v>2012</v>
      </c>
      <c r="K65" t="s">
        <v>16</v>
      </c>
      <c r="L65" s="5">
        <v>43907</v>
      </c>
      <c r="M65" s="5">
        <v>44271</v>
      </c>
      <c r="N65">
        <v>0</v>
      </c>
      <c r="O65">
        <v>0</v>
      </c>
      <c r="P65">
        <f>SUMA.JEŻELI!R65</f>
        <v>1800</v>
      </c>
      <c r="Q65">
        <f>SUMA.JEŻELI!S65</f>
        <v>0</v>
      </c>
      <c r="R65">
        <f>SUMA.JEŻELI!T65</f>
        <v>1800</v>
      </c>
    </row>
    <row r="66" spans="5:18" x14ac:dyDescent="0.3">
      <c r="E66" t="s">
        <v>92</v>
      </c>
      <c r="G66" t="s">
        <v>30</v>
      </c>
      <c r="H66" s="3">
        <v>2</v>
      </c>
      <c r="I66" s="4">
        <v>43616</v>
      </c>
      <c r="J66" s="3">
        <v>2018</v>
      </c>
      <c r="K66" t="s">
        <v>26</v>
      </c>
      <c r="L66" s="5">
        <v>43881</v>
      </c>
      <c r="M66" s="5">
        <v>44246</v>
      </c>
      <c r="N66">
        <v>0</v>
      </c>
      <c r="O66">
        <v>0</v>
      </c>
      <c r="P66">
        <f>SUMA.JEŻELI!R66</f>
        <v>1200</v>
      </c>
      <c r="Q66">
        <f>SUMA.JEŻELI!S66</f>
        <v>0</v>
      </c>
      <c r="R66">
        <f>SUMA.JEŻELI!T66</f>
        <v>1200</v>
      </c>
    </row>
    <row r="67" spans="5:18" x14ac:dyDescent="0.3">
      <c r="E67" t="s">
        <v>93</v>
      </c>
      <c r="G67" t="s">
        <v>18</v>
      </c>
      <c r="H67" s="3">
        <v>1.1000000000000001</v>
      </c>
      <c r="I67" s="4">
        <v>43400</v>
      </c>
      <c r="J67" s="3">
        <v>2017</v>
      </c>
      <c r="K67" t="s">
        <v>21</v>
      </c>
      <c r="L67" s="5">
        <v>43892</v>
      </c>
      <c r="M67" s="5">
        <v>44256</v>
      </c>
      <c r="N67">
        <v>1</v>
      </c>
      <c r="O67">
        <v>0</v>
      </c>
      <c r="P67">
        <f>SUMA.JEŻELI!R67</f>
        <v>1200</v>
      </c>
      <c r="Q67">
        <f>SUMA.JEŻELI!S67</f>
        <v>100</v>
      </c>
      <c r="R67">
        <f>SUMA.JEŻELI!T67</f>
        <v>1300</v>
      </c>
    </row>
    <row r="68" spans="5:18" x14ac:dyDescent="0.3">
      <c r="E68" t="s">
        <v>94</v>
      </c>
      <c r="G68" t="s">
        <v>28</v>
      </c>
      <c r="H68" s="3">
        <v>1.1000000000000001</v>
      </c>
      <c r="I68" s="4">
        <v>43420</v>
      </c>
      <c r="J68" s="3">
        <v>2015</v>
      </c>
      <c r="K68" t="s">
        <v>21</v>
      </c>
      <c r="L68" s="5">
        <v>43902</v>
      </c>
      <c r="M68" s="5">
        <v>44266</v>
      </c>
      <c r="N68">
        <v>2</v>
      </c>
      <c r="O68">
        <v>0</v>
      </c>
      <c r="P68">
        <f>SUMA.JEŻELI!R68</f>
        <v>1200</v>
      </c>
      <c r="Q68">
        <f>SUMA.JEŻELI!S68</f>
        <v>200</v>
      </c>
      <c r="R68">
        <f>SUMA.JEŻELI!T68</f>
        <v>1400</v>
      </c>
    </row>
    <row r="69" spans="5:18" x14ac:dyDescent="0.3">
      <c r="E69" t="s">
        <v>95</v>
      </c>
      <c r="G69" t="s">
        <v>23</v>
      </c>
      <c r="H69" s="3">
        <v>1.3</v>
      </c>
      <c r="I69" s="4">
        <v>43193</v>
      </c>
      <c r="J69" s="3">
        <v>2012</v>
      </c>
      <c r="K69" t="s">
        <v>16</v>
      </c>
      <c r="L69" s="5">
        <v>43863</v>
      </c>
      <c r="M69" s="5">
        <v>44228</v>
      </c>
      <c r="N69">
        <v>1</v>
      </c>
      <c r="O69">
        <v>0</v>
      </c>
      <c r="P69">
        <f>SUMA.JEŻELI!R69</f>
        <v>1800</v>
      </c>
      <c r="Q69">
        <f>SUMA.JEŻELI!S69</f>
        <v>100</v>
      </c>
      <c r="R69">
        <f>SUMA.JEŻELI!T69</f>
        <v>1900</v>
      </c>
    </row>
    <row r="70" spans="5:18" x14ac:dyDescent="0.3">
      <c r="E70" t="s">
        <v>96</v>
      </c>
      <c r="G70" t="s">
        <v>30</v>
      </c>
      <c r="H70" s="3">
        <v>2</v>
      </c>
      <c r="I70" s="4">
        <v>43311</v>
      </c>
      <c r="J70" s="3">
        <v>2017</v>
      </c>
      <c r="K70" t="s">
        <v>26</v>
      </c>
      <c r="L70" s="5">
        <v>43935</v>
      </c>
      <c r="M70" s="5">
        <v>44299</v>
      </c>
      <c r="N70">
        <v>0</v>
      </c>
      <c r="O70">
        <v>0</v>
      </c>
      <c r="P70">
        <f>SUMA.JEŻELI!R70</f>
        <v>1200</v>
      </c>
      <c r="Q70">
        <f>SUMA.JEŻELI!S70</f>
        <v>0</v>
      </c>
      <c r="R70">
        <f>SUMA.JEŻELI!T70</f>
        <v>1200</v>
      </c>
    </row>
    <row r="71" spans="5:18" x14ac:dyDescent="0.3">
      <c r="E71" t="s">
        <v>97</v>
      </c>
      <c r="G71" t="s">
        <v>25</v>
      </c>
      <c r="H71" s="3">
        <v>1.8</v>
      </c>
      <c r="I71" s="4">
        <v>43674</v>
      </c>
      <c r="J71" s="3">
        <v>2016</v>
      </c>
      <c r="K71" t="s">
        <v>21</v>
      </c>
      <c r="L71" s="5">
        <v>43902</v>
      </c>
      <c r="M71" s="5">
        <v>44266</v>
      </c>
      <c r="N71">
        <v>0</v>
      </c>
      <c r="O71">
        <v>0</v>
      </c>
      <c r="P71">
        <f>SUMA.JEŻELI!R71</f>
        <v>1200</v>
      </c>
      <c r="Q71">
        <f>SUMA.JEŻELI!S71</f>
        <v>0</v>
      </c>
      <c r="R71">
        <f>SUMA.JEŻELI!T71</f>
        <v>1200</v>
      </c>
    </row>
    <row r="72" spans="5:18" x14ac:dyDescent="0.3">
      <c r="E72" t="s">
        <v>98</v>
      </c>
      <c r="G72" t="s">
        <v>23</v>
      </c>
      <c r="H72" s="3">
        <v>1.3</v>
      </c>
      <c r="I72" s="4">
        <v>43456</v>
      </c>
      <c r="J72" s="3">
        <v>2015</v>
      </c>
      <c r="K72" t="s">
        <v>26</v>
      </c>
      <c r="L72" s="5">
        <v>43944</v>
      </c>
      <c r="M72" s="5">
        <v>44308</v>
      </c>
      <c r="N72">
        <v>0</v>
      </c>
      <c r="O72">
        <v>2</v>
      </c>
      <c r="P72">
        <f>SUMA.JEŻELI!R72</f>
        <v>1200</v>
      </c>
      <c r="Q72">
        <f>SUMA.JEŻELI!S72</f>
        <v>0</v>
      </c>
      <c r="R72">
        <f>SUMA.JEŻELI!T72</f>
        <v>1200</v>
      </c>
    </row>
    <row r="73" spans="5:18" x14ac:dyDescent="0.3">
      <c r="E73" t="s">
        <v>99</v>
      </c>
      <c r="G73" t="s">
        <v>30</v>
      </c>
      <c r="H73" s="3">
        <v>2</v>
      </c>
      <c r="I73" s="4">
        <v>43962</v>
      </c>
      <c r="J73" s="3">
        <v>2015</v>
      </c>
      <c r="K73" t="s">
        <v>16</v>
      </c>
      <c r="L73" s="5">
        <v>43866</v>
      </c>
      <c r="M73" s="5">
        <v>44231</v>
      </c>
      <c r="N73">
        <v>0</v>
      </c>
      <c r="O73">
        <v>0</v>
      </c>
      <c r="P73">
        <f>SUMA.JEŻELI!R73</f>
        <v>1800</v>
      </c>
      <c r="Q73">
        <f>SUMA.JEŻELI!S73</f>
        <v>0</v>
      </c>
      <c r="R73">
        <f>SUMA.JEŻELI!T73</f>
        <v>1800</v>
      </c>
    </row>
    <row r="74" spans="5:18" x14ac:dyDescent="0.3">
      <c r="E74" t="s">
        <v>100</v>
      </c>
      <c r="G74" t="s">
        <v>39</v>
      </c>
      <c r="H74" s="3">
        <v>1.8</v>
      </c>
      <c r="I74" s="4">
        <v>43467</v>
      </c>
      <c r="J74" s="3">
        <v>2015</v>
      </c>
      <c r="K74" t="s">
        <v>21</v>
      </c>
      <c r="L74" s="5">
        <v>44177</v>
      </c>
      <c r="M74" s="5">
        <v>44541</v>
      </c>
      <c r="N74">
        <v>0</v>
      </c>
      <c r="O74">
        <v>0</v>
      </c>
      <c r="P74">
        <f>SUMA.JEŻELI!R74</f>
        <v>1200</v>
      </c>
      <c r="Q74">
        <f>SUMA.JEŻELI!S74</f>
        <v>0</v>
      </c>
      <c r="R74">
        <f>SUMA.JEŻELI!T74</f>
        <v>1200</v>
      </c>
    </row>
    <row r="75" spans="5:18" x14ac:dyDescent="0.3">
      <c r="E75" t="s">
        <v>101</v>
      </c>
      <c r="G75" t="s">
        <v>30</v>
      </c>
      <c r="H75" s="3">
        <v>2</v>
      </c>
      <c r="I75" s="4">
        <v>43679</v>
      </c>
      <c r="J75" s="3">
        <v>2015</v>
      </c>
      <c r="K75" t="s">
        <v>26</v>
      </c>
      <c r="L75" s="5">
        <v>43922</v>
      </c>
      <c r="M75" s="5">
        <v>44286</v>
      </c>
      <c r="N75">
        <v>0</v>
      </c>
      <c r="O75">
        <v>0</v>
      </c>
      <c r="P75">
        <f>SUMA.JEŻELI!R75</f>
        <v>1200</v>
      </c>
      <c r="Q75">
        <f>SUMA.JEŻELI!S75</f>
        <v>0</v>
      </c>
      <c r="R75">
        <f>SUMA.JEŻELI!T75</f>
        <v>1200</v>
      </c>
    </row>
    <row r="76" spans="5:18" x14ac:dyDescent="0.3">
      <c r="E76" t="s">
        <v>102</v>
      </c>
      <c r="G76" t="s">
        <v>39</v>
      </c>
      <c r="H76" s="3">
        <v>1.8</v>
      </c>
      <c r="I76" s="4">
        <v>43387</v>
      </c>
      <c r="J76" s="3">
        <v>2015</v>
      </c>
      <c r="K76" t="s">
        <v>16</v>
      </c>
      <c r="L76" s="5">
        <v>44177</v>
      </c>
      <c r="M76" s="5">
        <v>44541</v>
      </c>
      <c r="N76">
        <v>0</v>
      </c>
      <c r="O76">
        <v>0</v>
      </c>
      <c r="P76">
        <f>SUMA.JEŻELI!R76</f>
        <v>1800</v>
      </c>
      <c r="Q76">
        <f>SUMA.JEŻELI!S76</f>
        <v>0</v>
      </c>
      <c r="R76">
        <f>SUMA.JEŻELI!T76</f>
        <v>1800</v>
      </c>
    </row>
    <row r="77" spans="5:18" x14ac:dyDescent="0.3">
      <c r="E77" t="s">
        <v>103</v>
      </c>
      <c r="G77" t="s">
        <v>30</v>
      </c>
      <c r="H77" s="3">
        <v>2.2000000000000002</v>
      </c>
      <c r="I77" s="4">
        <v>43608</v>
      </c>
      <c r="J77" s="3">
        <v>2016</v>
      </c>
      <c r="K77" t="s">
        <v>26</v>
      </c>
      <c r="L77" s="5">
        <v>44177</v>
      </c>
      <c r="M77" s="5">
        <v>44541</v>
      </c>
      <c r="N77">
        <v>0</v>
      </c>
      <c r="O77">
        <v>0</v>
      </c>
      <c r="P77">
        <f>SUMA.JEŻELI!R77</f>
        <v>1200</v>
      </c>
      <c r="Q77">
        <f>SUMA.JEŻELI!S77</f>
        <v>0</v>
      </c>
      <c r="R77">
        <f>SUMA.JEŻELI!T77</f>
        <v>1200</v>
      </c>
    </row>
    <row r="78" spans="5:18" x14ac:dyDescent="0.3">
      <c r="E78" t="s">
        <v>104</v>
      </c>
      <c r="G78" t="s">
        <v>39</v>
      </c>
      <c r="H78" s="3">
        <v>1.8</v>
      </c>
      <c r="I78" s="4">
        <v>44053</v>
      </c>
      <c r="J78" s="3">
        <v>2016</v>
      </c>
      <c r="K78" t="s">
        <v>26</v>
      </c>
      <c r="L78" s="5">
        <v>43892</v>
      </c>
      <c r="M78" s="5">
        <v>44256</v>
      </c>
      <c r="N78">
        <v>0</v>
      </c>
      <c r="O78">
        <v>0</v>
      </c>
      <c r="P78">
        <f>SUMA.JEŻELI!R78</f>
        <v>1200</v>
      </c>
      <c r="Q78">
        <f>SUMA.JEŻELI!S78</f>
        <v>0</v>
      </c>
      <c r="R78">
        <f>SUMA.JEŻELI!T78</f>
        <v>1200</v>
      </c>
    </row>
    <row r="79" spans="5:18" x14ac:dyDescent="0.3">
      <c r="E79" t="s">
        <v>105</v>
      </c>
      <c r="G79" t="s">
        <v>45</v>
      </c>
      <c r="H79" s="3">
        <v>2</v>
      </c>
      <c r="I79" s="4">
        <v>43808</v>
      </c>
      <c r="J79" s="3">
        <v>2018</v>
      </c>
      <c r="K79" t="s">
        <v>16</v>
      </c>
      <c r="L79" s="5">
        <v>43892</v>
      </c>
      <c r="M79" s="5">
        <v>44256</v>
      </c>
      <c r="N79">
        <v>0</v>
      </c>
      <c r="O79">
        <v>0</v>
      </c>
      <c r="P79">
        <f>SUMA.JEŻELI!R79</f>
        <v>1800</v>
      </c>
      <c r="Q79">
        <f>SUMA.JEŻELI!S79</f>
        <v>0</v>
      </c>
      <c r="R79">
        <f>SUMA.JEŻELI!T79</f>
        <v>1800</v>
      </c>
    </row>
    <row r="80" spans="5:18" x14ac:dyDescent="0.3">
      <c r="E80" t="s">
        <v>106</v>
      </c>
      <c r="G80" t="s">
        <v>47</v>
      </c>
      <c r="H80" s="3">
        <v>1.3</v>
      </c>
      <c r="I80" s="4">
        <v>43392</v>
      </c>
      <c r="J80" s="3">
        <v>2016</v>
      </c>
      <c r="K80" t="s">
        <v>21</v>
      </c>
      <c r="L80" s="5">
        <v>43912</v>
      </c>
      <c r="M80" s="5">
        <v>44276</v>
      </c>
      <c r="N80">
        <v>1</v>
      </c>
      <c r="O80">
        <v>0</v>
      </c>
      <c r="P80">
        <f>SUMA.JEŻELI!R80</f>
        <v>1200</v>
      </c>
      <c r="Q80">
        <f>SUMA.JEŻELI!S80</f>
        <v>100</v>
      </c>
      <c r="R80">
        <f>SUMA.JEŻELI!T80</f>
        <v>1300</v>
      </c>
    </row>
    <row r="81" spans="5:18" x14ac:dyDescent="0.3">
      <c r="E81" t="s">
        <v>107</v>
      </c>
      <c r="G81" t="s">
        <v>49</v>
      </c>
      <c r="H81" s="3">
        <v>1.8</v>
      </c>
      <c r="I81" s="4">
        <v>43232</v>
      </c>
      <c r="J81" s="3">
        <v>2018</v>
      </c>
      <c r="K81" t="s">
        <v>26</v>
      </c>
      <c r="L81" s="5">
        <v>43923</v>
      </c>
      <c r="M81" s="5">
        <v>44287</v>
      </c>
      <c r="N81">
        <v>2</v>
      </c>
      <c r="O81">
        <v>0</v>
      </c>
      <c r="P81">
        <f>SUMA.JEŻELI!R81</f>
        <v>1200</v>
      </c>
      <c r="Q81">
        <f>SUMA.JEŻELI!S81</f>
        <v>200</v>
      </c>
      <c r="R81">
        <f>SUMA.JEŻELI!T81</f>
        <v>1400</v>
      </c>
    </row>
    <row r="82" spans="5:18" x14ac:dyDescent="0.3">
      <c r="E82" t="s">
        <v>108</v>
      </c>
      <c r="G82" t="s">
        <v>49</v>
      </c>
      <c r="H82" s="3">
        <v>1.8</v>
      </c>
      <c r="I82" s="4">
        <v>43870</v>
      </c>
      <c r="J82" s="3">
        <v>2016</v>
      </c>
      <c r="K82" t="s">
        <v>16</v>
      </c>
      <c r="L82" s="5">
        <v>44200</v>
      </c>
      <c r="M82" s="5">
        <v>44564</v>
      </c>
      <c r="N82">
        <v>1</v>
      </c>
      <c r="O82">
        <v>0</v>
      </c>
      <c r="P82">
        <f>SUMA.JEŻELI!R82</f>
        <v>1800</v>
      </c>
      <c r="Q82">
        <f>SUMA.JEŻELI!S82</f>
        <v>100</v>
      </c>
      <c r="R82">
        <f>SUMA.JEŻELI!T82</f>
        <v>1900</v>
      </c>
    </row>
    <row r="83" spans="5:18" x14ac:dyDescent="0.3">
      <c r="E83" t="s">
        <v>109</v>
      </c>
      <c r="G83" t="s">
        <v>47</v>
      </c>
      <c r="H83" s="3">
        <v>1.3</v>
      </c>
      <c r="I83" s="4">
        <v>43448</v>
      </c>
      <c r="J83" s="3">
        <v>2017</v>
      </c>
      <c r="K83" t="s">
        <v>21</v>
      </c>
      <c r="L83" s="5">
        <v>43863</v>
      </c>
      <c r="M83" s="5">
        <v>44228</v>
      </c>
      <c r="N83">
        <v>1</v>
      </c>
      <c r="O83">
        <v>0</v>
      </c>
      <c r="P83">
        <f>SUMA.JEŻELI!R83</f>
        <v>1200</v>
      </c>
      <c r="Q83">
        <f>SUMA.JEŻELI!S83</f>
        <v>100</v>
      </c>
      <c r="R83">
        <f>SUMA.JEŻELI!T83</f>
        <v>1300</v>
      </c>
    </row>
    <row r="84" spans="5:18" x14ac:dyDescent="0.3">
      <c r="E84" t="s">
        <v>110</v>
      </c>
      <c r="G84" t="s">
        <v>49</v>
      </c>
      <c r="H84" s="3">
        <v>1.8</v>
      </c>
      <c r="I84" s="4">
        <v>43609</v>
      </c>
      <c r="J84" s="3">
        <v>2012</v>
      </c>
      <c r="K84" t="s">
        <v>21</v>
      </c>
      <c r="L84" s="5">
        <v>43914</v>
      </c>
      <c r="M84" s="5">
        <v>44278</v>
      </c>
      <c r="N84">
        <v>0</v>
      </c>
      <c r="O84">
        <v>0</v>
      </c>
      <c r="P84">
        <f>SUMA.JEŻELI!R84</f>
        <v>1200</v>
      </c>
      <c r="Q84">
        <f>SUMA.JEŻELI!S84</f>
        <v>0</v>
      </c>
      <c r="R84">
        <f>SUMA.JEŻELI!T84</f>
        <v>1200</v>
      </c>
    </row>
    <row r="85" spans="5:18" x14ac:dyDescent="0.3">
      <c r="E85" t="s">
        <v>111</v>
      </c>
      <c r="G85" t="s">
        <v>47</v>
      </c>
      <c r="H85" s="3">
        <v>1.3</v>
      </c>
      <c r="I85" s="4">
        <v>43422</v>
      </c>
      <c r="J85" s="3">
        <v>2018</v>
      </c>
      <c r="K85" t="s">
        <v>16</v>
      </c>
      <c r="L85" s="5">
        <v>43892</v>
      </c>
      <c r="M85" s="5">
        <v>44256</v>
      </c>
      <c r="N85">
        <v>0</v>
      </c>
      <c r="O85">
        <v>0</v>
      </c>
      <c r="P85">
        <f>SUMA.JEŻELI!R85</f>
        <v>1800</v>
      </c>
      <c r="Q85">
        <f>SUMA.JEŻELI!S85</f>
        <v>0</v>
      </c>
      <c r="R85">
        <f>SUMA.JEŻELI!T85</f>
        <v>1800</v>
      </c>
    </row>
    <row r="86" spans="5:18" x14ac:dyDescent="0.3">
      <c r="E86" t="s">
        <v>112</v>
      </c>
      <c r="G86" t="s">
        <v>49</v>
      </c>
      <c r="H86" s="3">
        <v>1.8</v>
      </c>
      <c r="I86" s="4">
        <v>43344</v>
      </c>
      <c r="J86" s="3">
        <v>2017</v>
      </c>
      <c r="K86" t="s">
        <v>26</v>
      </c>
      <c r="L86" s="5">
        <v>43944</v>
      </c>
      <c r="M86" s="5">
        <v>44308</v>
      </c>
      <c r="N86">
        <v>0</v>
      </c>
      <c r="O86">
        <v>0</v>
      </c>
      <c r="P86">
        <f>SUMA.JEŻELI!R86</f>
        <v>1200</v>
      </c>
      <c r="Q86">
        <f>SUMA.JEŻELI!S86</f>
        <v>0</v>
      </c>
      <c r="R86">
        <f>SUMA.JEŻELI!T86</f>
        <v>1200</v>
      </c>
    </row>
    <row r="87" spans="5:18" x14ac:dyDescent="0.3">
      <c r="E87" t="s">
        <v>113</v>
      </c>
      <c r="G87" t="s">
        <v>49</v>
      </c>
      <c r="H87" s="3">
        <v>1.8</v>
      </c>
      <c r="I87" s="4">
        <v>43735</v>
      </c>
      <c r="J87" s="3">
        <v>2015</v>
      </c>
      <c r="K87" t="s">
        <v>21</v>
      </c>
      <c r="L87" s="5">
        <v>43892</v>
      </c>
      <c r="M87" s="5">
        <v>44256</v>
      </c>
      <c r="N87">
        <v>2</v>
      </c>
      <c r="O87">
        <v>0</v>
      </c>
      <c r="P87">
        <f>SUMA.JEŻELI!R87</f>
        <v>1200</v>
      </c>
      <c r="Q87">
        <f>SUMA.JEŻELI!S87</f>
        <v>200</v>
      </c>
      <c r="R87">
        <f>SUMA.JEŻELI!T87</f>
        <v>1400</v>
      </c>
    </row>
    <row r="88" spans="5:18" x14ac:dyDescent="0.3">
      <c r="E88" t="s">
        <v>114</v>
      </c>
      <c r="G88" t="s">
        <v>45</v>
      </c>
      <c r="H88" s="3">
        <v>2.2000000000000002</v>
      </c>
      <c r="I88" s="4">
        <v>43733</v>
      </c>
      <c r="J88" s="3">
        <v>2012</v>
      </c>
      <c r="K88" t="s">
        <v>21</v>
      </c>
      <c r="L88" s="5">
        <v>44177</v>
      </c>
      <c r="M88" s="5">
        <v>44541</v>
      </c>
      <c r="N88">
        <v>0</v>
      </c>
      <c r="O88">
        <v>0</v>
      </c>
      <c r="P88">
        <f>SUMA.JEŻELI!R88</f>
        <v>1200</v>
      </c>
      <c r="Q88">
        <f>SUMA.JEŻELI!S88</f>
        <v>0</v>
      </c>
      <c r="R88">
        <f>SUMA.JEŻELI!T88</f>
        <v>1200</v>
      </c>
    </row>
    <row r="89" spans="5:18" x14ac:dyDescent="0.3">
      <c r="E89" t="s">
        <v>115</v>
      </c>
      <c r="G89" t="s">
        <v>15</v>
      </c>
      <c r="H89" s="3">
        <v>1.4</v>
      </c>
      <c r="I89" s="4">
        <v>43354</v>
      </c>
      <c r="J89" s="3">
        <v>2018</v>
      </c>
      <c r="K89" t="s">
        <v>26</v>
      </c>
      <c r="L89" s="5">
        <v>43902</v>
      </c>
      <c r="M89" s="5">
        <v>44266</v>
      </c>
      <c r="N89">
        <v>0</v>
      </c>
      <c r="O89">
        <v>0</v>
      </c>
      <c r="P89">
        <f>SUMA.JEŻELI!R89</f>
        <v>1200</v>
      </c>
      <c r="Q89">
        <f>SUMA.JEŻELI!S89</f>
        <v>0</v>
      </c>
      <c r="R89">
        <f>SUMA.JEŻELI!T89</f>
        <v>1200</v>
      </c>
    </row>
    <row r="90" spans="5:18" x14ac:dyDescent="0.3">
      <c r="E90" t="s">
        <v>116</v>
      </c>
      <c r="G90" t="s">
        <v>18</v>
      </c>
      <c r="H90" s="3">
        <v>1.1000000000000001</v>
      </c>
      <c r="I90" s="4">
        <v>44023</v>
      </c>
      <c r="J90" s="3">
        <v>2016</v>
      </c>
      <c r="K90" t="s">
        <v>26</v>
      </c>
      <c r="L90" s="5">
        <v>43863</v>
      </c>
      <c r="M90" s="5">
        <v>44228</v>
      </c>
      <c r="N90">
        <v>0</v>
      </c>
      <c r="O90">
        <v>0</v>
      </c>
      <c r="P90">
        <f>SUMA.JEŻELI!R90</f>
        <v>1200</v>
      </c>
      <c r="Q90">
        <f>SUMA.JEŻELI!S90</f>
        <v>0</v>
      </c>
      <c r="R90">
        <f>SUMA.JEŻELI!T90</f>
        <v>1200</v>
      </c>
    </row>
    <row r="91" spans="5:18" x14ac:dyDescent="0.3">
      <c r="E91" t="s">
        <v>117</v>
      </c>
      <c r="G91" t="s">
        <v>20</v>
      </c>
      <c r="H91" s="3">
        <v>1.4</v>
      </c>
      <c r="I91" s="4">
        <v>43233</v>
      </c>
      <c r="J91" s="3">
        <v>2015</v>
      </c>
      <c r="K91" t="s">
        <v>21</v>
      </c>
      <c r="L91" s="5">
        <v>43865</v>
      </c>
      <c r="M91" s="5">
        <v>44230</v>
      </c>
      <c r="N91">
        <v>0</v>
      </c>
      <c r="O91">
        <v>0</v>
      </c>
      <c r="P91">
        <f>SUMA.JEŻELI!R91</f>
        <v>1200</v>
      </c>
      <c r="Q91">
        <f>SUMA.JEŻELI!S91</f>
        <v>0</v>
      </c>
      <c r="R91">
        <f>SUMA.JEŻELI!T91</f>
        <v>1200</v>
      </c>
    </row>
    <row r="92" spans="5:18" x14ac:dyDescent="0.3">
      <c r="E92" t="s">
        <v>118</v>
      </c>
      <c r="G92" t="s">
        <v>23</v>
      </c>
      <c r="H92" s="3">
        <v>1.3</v>
      </c>
      <c r="I92" s="4">
        <v>43627</v>
      </c>
      <c r="J92" s="3">
        <v>2015</v>
      </c>
      <c r="K92" t="s">
        <v>26</v>
      </c>
      <c r="L92" s="5">
        <v>43945</v>
      </c>
      <c r="M92" s="5">
        <v>44309</v>
      </c>
      <c r="N92">
        <v>0</v>
      </c>
      <c r="O92">
        <v>0</v>
      </c>
      <c r="P92">
        <f>SUMA.JEŻELI!R92</f>
        <v>1200</v>
      </c>
      <c r="Q92">
        <f>SUMA.JEŻELI!S92</f>
        <v>0</v>
      </c>
      <c r="R92">
        <f>SUMA.JEŻELI!T92</f>
        <v>1200</v>
      </c>
    </row>
    <row r="93" spans="5:18" x14ac:dyDescent="0.3">
      <c r="E93" t="s">
        <v>119</v>
      </c>
      <c r="G93" t="s">
        <v>25</v>
      </c>
      <c r="H93" s="3">
        <v>1.8</v>
      </c>
      <c r="I93" s="4">
        <v>43954</v>
      </c>
      <c r="J93" s="3">
        <v>2020</v>
      </c>
      <c r="K93" t="s">
        <v>26</v>
      </c>
      <c r="L93" s="5">
        <v>43963</v>
      </c>
      <c r="M93" s="5">
        <v>44327</v>
      </c>
      <c r="N93">
        <v>0</v>
      </c>
      <c r="O93">
        <v>0</v>
      </c>
      <c r="P93">
        <f>SUMA.JEŻELI!R93</f>
        <v>1200</v>
      </c>
      <c r="Q93">
        <f>SUMA.JEŻELI!S93</f>
        <v>0</v>
      </c>
      <c r="R93">
        <f>SUMA.JEŻELI!T93</f>
        <v>1200</v>
      </c>
    </row>
    <row r="94" spans="5:18" x14ac:dyDescent="0.3">
      <c r="E94" t="s">
        <v>120</v>
      </c>
      <c r="G94" t="s">
        <v>28</v>
      </c>
      <c r="H94" s="3">
        <v>1.1000000000000001</v>
      </c>
      <c r="I94" s="4">
        <v>43514</v>
      </c>
      <c r="J94" s="3">
        <v>2019</v>
      </c>
      <c r="K94" t="s">
        <v>21</v>
      </c>
      <c r="L94" s="5">
        <v>43863</v>
      </c>
      <c r="M94" s="5">
        <v>44228</v>
      </c>
      <c r="N94">
        <v>1</v>
      </c>
      <c r="O94">
        <v>1</v>
      </c>
      <c r="P94">
        <f>SUMA.JEŻELI!R94</f>
        <v>1200</v>
      </c>
      <c r="Q94">
        <f>SUMA.JEŻELI!S94</f>
        <v>100</v>
      </c>
      <c r="R94">
        <f>SUMA.JEŻELI!T94</f>
        <v>1300</v>
      </c>
    </row>
    <row r="95" spans="5:18" x14ac:dyDescent="0.3">
      <c r="E95" t="s">
        <v>121</v>
      </c>
      <c r="G95" t="s">
        <v>30</v>
      </c>
      <c r="H95" s="3">
        <v>2</v>
      </c>
      <c r="I95" s="4">
        <v>43203</v>
      </c>
      <c r="J95" s="3">
        <v>2018</v>
      </c>
      <c r="K95" t="s">
        <v>26</v>
      </c>
      <c r="L95" s="5">
        <v>43881</v>
      </c>
      <c r="M95" s="5">
        <v>44246</v>
      </c>
      <c r="N95">
        <v>2</v>
      </c>
      <c r="O95">
        <v>1</v>
      </c>
      <c r="P95">
        <f>SUMA.JEŻELI!R95</f>
        <v>1200</v>
      </c>
      <c r="Q95">
        <f>SUMA.JEŻELI!S95</f>
        <v>200</v>
      </c>
      <c r="R95">
        <f>SUMA.JEŻELI!T95</f>
        <v>1400</v>
      </c>
    </row>
    <row r="96" spans="5:18" x14ac:dyDescent="0.3">
      <c r="E96" t="s">
        <v>122</v>
      </c>
      <c r="G96" t="s">
        <v>18</v>
      </c>
      <c r="H96" s="3">
        <v>1.1000000000000001</v>
      </c>
      <c r="I96" s="4">
        <v>43537</v>
      </c>
      <c r="J96" s="3">
        <v>2016</v>
      </c>
      <c r="K96" t="s">
        <v>26</v>
      </c>
      <c r="L96" s="5">
        <v>43902</v>
      </c>
      <c r="M96" s="5">
        <v>44266</v>
      </c>
      <c r="N96">
        <v>1</v>
      </c>
      <c r="O96">
        <v>1</v>
      </c>
      <c r="P96">
        <f>SUMA.JEŻELI!R96</f>
        <v>1200</v>
      </c>
      <c r="Q96">
        <f>SUMA.JEŻELI!S96</f>
        <v>100</v>
      </c>
      <c r="R96">
        <f>SUMA.JEŻELI!T96</f>
        <v>1300</v>
      </c>
    </row>
    <row r="97" spans="5:18" x14ac:dyDescent="0.3">
      <c r="E97" t="s">
        <v>123</v>
      </c>
      <c r="G97" t="s">
        <v>28</v>
      </c>
      <c r="H97" s="3">
        <v>1.1000000000000001</v>
      </c>
      <c r="I97" s="4">
        <v>43961</v>
      </c>
      <c r="J97" s="3">
        <v>2016</v>
      </c>
      <c r="K97" t="s">
        <v>16</v>
      </c>
      <c r="L97" s="5">
        <v>44197</v>
      </c>
      <c r="M97" s="5">
        <v>44561</v>
      </c>
      <c r="N97">
        <v>0</v>
      </c>
      <c r="O97">
        <v>0</v>
      </c>
      <c r="P97">
        <f>SUMA.JEŻELI!R97</f>
        <v>1800</v>
      </c>
      <c r="Q97">
        <f>SUMA.JEŻELI!S97</f>
        <v>0</v>
      </c>
      <c r="R97">
        <f>SUMA.JEŻELI!T97</f>
        <v>1800</v>
      </c>
    </row>
    <row r="98" spans="5:18" x14ac:dyDescent="0.3">
      <c r="E98" t="s">
        <v>124</v>
      </c>
      <c r="G98" t="s">
        <v>23</v>
      </c>
      <c r="H98" s="3">
        <v>1.3</v>
      </c>
      <c r="I98" s="4">
        <v>44080</v>
      </c>
      <c r="J98" s="3">
        <v>2018</v>
      </c>
      <c r="K98" t="s">
        <v>21</v>
      </c>
      <c r="L98" s="5">
        <v>43915</v>
      </c>
      <c r="M98" s="5">
        <v>44279</v>
      </c>
      <c r="N98">
        <v>0</v>
      </c>
      <c r="O98">
        <v>0</v>
      </c>
      <c r="P98">
        <f>SUMA.JEŻELI!R98</f>
        <v>1200</v>
      </c>
      <c r="Q98">
        <f>SUMA.JEŻELI!S98</f>
        <v>0</v>
      </c>
      <c r="R98">
        <f>SUMA.JEŻELI!T98</f>
        <v>1200</v>
      </c>
    </row>
    <row r="99" spans="5:18" x14ac:dyDescent="0.3">
      <c r="E99" t="s">
        <v>125</v>
      </c>
      <c r="G99" t="s">
        <v>30</v>
      </c>
      <c r="H99" s="3">
        <v>2</v>
      </c>
      <c r="I99" s="4">
        <v>43965</v>
      </c>
      <c r="J99" s="3">
        <v>2016</v>
      </c>
      <c r="K99" t="s">
        <v>26</v>
      </c>
      <c r="L99" s="5">
        <v>43945</v>
      </c>
      <c r="M99" s="5">
        <v>44309</v>
      </c>
      <c r="N99">
        <v>0</v>
      </c>
      <c r="O99">
        <v>0</v>
      </c>
      <c r="P99">
        <f>SUMA.JEŻELI!R99</f>
        <v>1200</v>
      </c>
      <c r="Q99">
        <f>SUMA.JEŻELI!S99</f>
        <v>0</v>
      </c>
      <c r="R99">
        <f>SUMA.JEŻELI!T99</f>
        <v>1200</v>
      </c>
    </row>
    <row r="100" spans="5:18" x14ac:dyDescent="0.3">
      <c r="E100" t="s">
        <v>126</v>
      </c>
      <c r="G100" t="s">
        <v>25</v>
      </c>
      <c r="H100" s="3">
        <v>1.8</v>
      </c>
      <c r="I100" s="4">
        <v>43884</v>
      </c>
      <c r="J100" s="3">
        <v>2018</v>
      </c>
      <c r="K100" t="s">
        <v>21</v>
      </c>
      <c r="L100" s="5">
        <v>44177</v>
      </c>
      <c r="M100" s="5">
        <v>44541</v>
      </c>
      <c r="N100">
        <v>0</v>
      </c>
      <c r="O100">
        <v>0</v>
      </c>
      <c r="P100">
        <f>SUMA.JEŻELI!R100</f>
        <v>1200</v>
      </c>
      <c r="Q100">
        <f>SUMA.JEŻELI!S100</f>
        <v>0</v>
      </c>
      <c r="R100">
        <f>SUMA.JEŻELI!T100</f>
        <v>1200</v>
      </c>
    </row>
    <row r="101" spans="5:18" x14ac:dyDescent="0.3">
      <c r="E101" t="s">
        <v>127</v>
      </c>
      <c r="G101" t="s">
        <v>23</v>
      </c>
      <c r="H101" s="3">
        <v>1.3</v>
      </c>
      <c r="I101" s="4">
        <v>44031</v>
      </c>
      <c r="J101" s="3">
        <v>2016</v>
      </c>
      <c r="K101" t="s">
        <v>26</v>
      </c>
      <c r="L101" s="5">
        <v>44198</v>
      </c>
      <c r="M101" s="5">
        <v>44562</v>
      </c>
      <c r="N101">
        <v>0</v>
      </c>
      <c r="O101">
        <v>0</v>
      </c>
      <c r="P101">
        <f>SUMA.JEŻELI!R101</f>
        <v>1200</v>
      </c>
      <c r="Q101">
        <f>SUMA.JEŻELI!S101</f>
        <v>0</v>
      </c>
      <c r="R101">
        <f>SUMA.JEŻELI!T101</f>
        <v>1200</v>
      </c>
    </row>
    <row r="102" spans="5:18" x14ac:dyDescent="0.3">
      <c r="E102" t="s">
        <v>128</v>
      </c>
      <c r="G102" t="s">
        <v>30</v>
      </c>
      <c r="H102" s="3">
        <v>2</v>
      </c>
      <c r="I102" s="4">
        <v>44018</v>
      </c>
      <c r="J102" s="3">
        <v>2020</v>
      </c>
      <c r="K102" t="s">
        <v>21</v>
      </c>
      <c r="L102" s="5">
        <v>44171</v>
      </c>
      <c r="M102" s="5">
        <v>44535</v>
      </c>
      <c r="N102">
        <v>0</v>
      </c>
      <c r="O102">
        <v>0</v>
      </c>
      <c r="P102">
        <f>SUMA.JEŻELI!R102</f>
        <v>1200</v>
      </c>
      <c r="Q102">
        <f>SUMA.JEŻELI!S102</f>
        <v>0</v>
      </c>
      <c r="R102">
        <f>SUMA.JEŻELI!T102</f>
        <v>1200</v>
      </c>
    </row>
    <row r="103" spans="5:18" x14ac:dyDescent="0.3">
      <c r="E103" t="s">
        <v>129</v>
      </c>
      <c r="G103" t="s">
        <v>39</v>
      </c>
      <c r="H103" s="3">
        <v>1.8</v>
      </c>
      <c r="I103" s="4">
        <v>43782</v>
      </c>
      <c r="J103" s="3">
        <v>2012</v>
      </c>
      <c r="K103" t="s">
        <v>26</v>
      </c>
      <c r="L103" s="5">
        <v>44177</v>
      </c>
      <c r="M103" s="5">
        <v>44541</v>
      </c>
      <c r="N103">
        <v>0</v>
      </c>
      <c r="O103">
        <v>0</v>
      </c>
      <c r="P103">
        <f>SUMA.JEŻELI!R103</f>
        <v>1200</v>
      </c>
      <c r="Q103">
        <f>SUMA.JEŻELI!S103</f>
        <v>0</v>
      </c>
      <c r="R103">
        <f>SUMA.JEŻELI!T103</f>
        <v>1200</v>
      </c>
    </row>
    <row r="104" spans="5:18" x14ac:dyDescent="0.3">
      <c r="E104" t="s">
        <v>130</v>
      </c>
      <c r="G104" t="s">
        <v>30</v>
      </c>
      <c r="H104" s="3">
        <v>2</v>
      </c>
      <c r="I104" s="4">
        <v>43555</v>
      </c>
      <c r="J104" s="3">
        <v>2019</v>
      </c>
      <c r="K104" t="s">
        <v>26</v>
      </c>
      <c r="L104" s="5">
        <v>43863</v>
      </c>
      <c r="M104" s="5">
        <v>44228</v>
      </c>
      <c r="N104">
        <v>0</v>
      </c>
      <c r="O104">
        <v>0</v>
      </c>
      <c r="P104">
        <f>SUMA.JEŻELI!R104</f>
        <v>1200</v>
      </c>
      <c r="Q104">
        <f>SUMA.JEŻELI!S104</f>
        <v>0</v>
      </c>
      <c r="R104">
        <f>SUMA.JEŻELI!T104</f>
        <v>1200</v>
      </c>
    </row>
    <row r="105" spans="5:18" x14ac:dyDescent="0.3">
      <c r="E105" t="s">
        <v>131</v>
      </c>
      <c r="G105" t="s">
        <v>39</v>
      </c>
      <c r="H105" s="3">
        <v>1.8</v>
      </c>
      <c r="I105" s="4">
        <v>43944</v>
      </c>
      <c r="J105" s="3">
        <v>2017</v>
      </c>
      <c r="K105" t="s">
        <v>26</v>
      </c>
      <c r="L105" s="5">
        <v>43902</v>
      </c>
      <c r="M105" s="5">
        <v>44266</v>
      </c>
      <c r="N105">
        <v>0</v>
      </c>
      <c r="O105">
        <v>2</v>
      </c>
      <c r="P105">
        <f>SUMA.JEŻELI!R105</f>
        <v>1200</v>
      </c>
      <c r="Q105">
        <f>SUMA.JEŻELI!S105</f>
        <v>0</v>
      </c>
      <c r="R105">
        <f>SUMA.JEŻELI!T105</f>
        <v>1200</v>
      </c>
    </row>
    <row r="106" spans="5:18" x14ac:dyDescent="0.3">
      <c r="E106" t="s">
        <v>132</v>
      </c>
      <c r="G106" t="s">
        <v>30</v>
      </c>
      <c r="H106" s="3">
        <v>2.2000000000000002</v>
      </c>
      <c r="I106" s="4">
        <v>43898</v>
      </c>
      <c r="J106" s="3">
        <v>2020</v>
      </c>
      <c r="K106" t="s">
        <v>21</v>
      </c>
      <c r="L106" s="5">
        <v>44177</v>
      </c>
      <c r="M106" s="5">
        <v>44541</v>
      </c>
      <c r="N106">
        <v>0</v>
      </c>
      <c r="O106">
        <v>2</v>
      </c>
      <c r="P106">
        <f>SUMA.JEŻELI!R106</f>
        <v>1200</v>
      </c>
      <c r="Q106">
        <f>SUMA.JEŻELI!S106</f>
        <v>0</v>
      </c>
      <c r="R106">
        <f>SUMA.JEŻELI!T106</f>
        <v>1200</v>
      </c>
    </row>
    <row r="107" spans="5:18" x14ac:dyDescent="0.3">
      <c r="E107" t="s">
        <v>133</v>
      </c>
      <c r="G107" t="s">
        <v>39</v>
      </c>
      <c r="H107" s="3">
        <v>1.8</v>
      </c>
      <c r="I107" s="4">
        <v>43748</v>
      </c>
      <c r="J107" s="3">
        <v>2012</v>
      </c>
      <c r="K107" t="s">
        <v>26</v>
      </c>
      <c r="L107" s="5">
        <v>44177</v>
      </c>
      <c r="M107" s="5">
        <v>44541</v>
      </c>
      <c r="N107">
        <v>1</v>
      </c>
      <c r="O107">
        <v>2</v>
      </c>
      <c r="P107">
        <f>SUMA.JEŻELI!R107</f>
        <v>1200</v>
      </c>
      <c r="Q107">
        <f>SUMA.JEŻELI!S107</f>
        <v>100</v>
      </c>
      <c r="R107">
        <f>SUMA.JEŻELI!T107</f>
        <v>1300</v>
      </c>
    </row>
    <row r="108" spans="5:18" x14ac:dyDescent="0.3">
      <c r="E108" t="s">
        <v>134</v>
      </c>
      <c r="G108" t="s">
        <v>45</v>
      </c>
      <c r="H108" s="3">
        <v>2</v>
      </c>
      <c r="I108" s="4">
        <v>43730</v>
      </c>
      <c r="J108" s="3">
        <v>2019</v>
      </c>
      <c r="K108" t="s">
        <v>21</v>
      </c>
      <c r="L108" s="5">
        <v>43892</v>
      </c>
      <c r="M108" s="5">
        <v>44256</v>
      </c>
      <c r="N108">
        <v>2</v>
      </c>
      <c r="O108">
        <v>0</v>
      </c>
      <c r="P108">
        <f>SUMA.JEŻELI!R108</f>
        <v>1200</v>
      </c>
      <c r="Q108">
        <f>SUMA.JEŻELI!S108</f>
        <v>200</v>
      </c>
      <c r="R108">
        <f>SUMA.JEŻELI!T108</f>
        <v>1400</v>
      </c>
    </row>
    <row r="109" spans="5:18" x14ac:dyDescent="0.3">
      <c r="E109" t="s">
        <v>135</v>
      </c>
      <c r="G109" t="s">
        <v>47</v>
      </c>
      <c r="H109" s="3">
        <v>1.3</v>
      </c>
      <c r="I109" s="4">
        <v>43665</v>
      </c>
      <c r="J109" s="3">
        <v>2016</v>
      </c>
      <c r="K109" t="s">
        <v>26</v>
      </c>
      <c r="L109" s="5">
        <v>44171</v>
      </c>
      <c r="M109" s="5">
        <v>44535</v>
      </c>
      <c r="N109">
        <v>1</v>
      </c>
      <c r="O109">
        <v>0</v>
      </c>
      <c r="P109">
        <f>SUMA.JEŻELI!R109</f>
        <v>1200</v>
      </c>
      <c r="Q109">
        <f>SUMA.JEŻELI!S109</f>
        <v>100</v>
      </c>
      <c r="R109">
        <f>SUMA.JEŻELI!T109</f>
        <v>1300</v>
      </c>
    </row>
    <row r="110" spans="5:18" x14ac:dyDescent="0.3">
      <c r="E110" t="s">
        <v>136</v>
      </c>
      <c r="G110" t="s">
        <v>49</v>
      </c>
      <c r="H110" s="3">
        <v>1.8</v>
      </c>
      <c r="I110" s="4">
        <v>44063</v>
      </c>
      <c r="J110" s="3">
        <v>2020</v>
      </c>
      <c r="K110" t="s">
        <v>16</v>
      </c>
      <c r="L110" s="5">
        <v>44177</v>
      </c>
      <c r="M110" s="5">
        <v>44541</v>
      </c>
      <c r="N110">
        <v>0</v>
      </c>
      <c r="O110">
        <v>2</v>
      </c>
      <c r="P110">
        <f>SUMA.JEŻELI!R110</f>
        <v>1800</v>
      </c>
      <c r="Q110">
        <f>SUMA.JEŻELI!S110</f>
        <v>0</v>
      </c>
      <c r="R110">
        <f>SUMA.JEŻELI!T110</f>
        <v>1800</v>
      </c>
    </row>
    <row r="111" spans="5:18" x14ac:dyDescent="0.3">
      <c r="E111" t="s">
        <v>137</v>
      </c>
      <c r="G111" t="s">
        <v>49</v>
      </c>
      <c r="H111" s="3">
        <v>1.8</v>
      </c>
      <c r="I111" s="4">
        <v>44054</v>
      </c>
      <c r="J111" s="3">
        <v>2020</v>
      </c>
      <c r="K111" t="s">
        <v>26</v>
      </c>
      <c r="L111" s="5">
        <v>43881</v>
      </c>
      <c r="M111" s="5">
        <v>44246</v>
      </c>
      <c r="N111">
        <v>0</v>
      </c>
      <c r="O111">
        <v>1</v>
      </c>
      <c r="P111">
        <f>SUMA.JEŻELI!R111</f>
        <v>1200</v>
      </c>
      <c r="Q111">
        <f>SUMA.JEŻELI!S111</f>
        <v>0</v>
      </c>
      <c r="R111">
        <f>SUMA.JEŻELI!T111</f>
        <v>1200</v>
      </c>
    </row>
    <row r="112" spans="5:18" x14ac:dyDescent="0.3">
      <c r="E112" t="s">
        <v>138</v>
      </c>
      <c r="G112" t="s">
        <v>47</v>
      </c>
      <c r="H112" s="3">
        <v>1.3</v>
      </c>
      <c r="I112" s="4">
        <v>44013</v>
      </c>
      <c r="J112" s="3">
        <v>2020</v>
      </c>
      <c r="K112" t="s">
        <v>26</v>
      </c>
      <c r="L112" s="5">
        <v>44177</v>
      </c>
      <c r="M112" s="5">
        <v>44541</v>
      </c>
      <c r="N112">
        <v>0</v>
      </c>
      <c r="O112">
        <v>2</v>
      </c>
      <c r="P112">
        <f>SUMA.JEŻELI!R112</f>
        <v>1200</v>
      </c>
      <c r="Q112">
        <f>SUMA.JEŻELI!S112</f>
        <v>0</v>
      </c>
      <c r="R112">
        <f>SUMA.JEŻELI!T112</f>
        <v>1200</v>
      </c>
    </row>
    <row r="113" spans="5:18" x14ac:dyDescent="0.3">
      <c r="E113" t="s">
        <v>139</v>
      </c>
      <c r="G113" t="s">
        <v>49</v>
      </c>
      <c r="H113" s="3">
        <v>1.8</v>
      </c>
      <c r="I113" s="4">
        <v>43854</v>
      </c>
      <c r="J113" s="3">
        <v>2020</v>
      </c>
      <c r="K113" t="s">
        <v>26</v>
      </c>
      <c r="L113" s="5">
        <v>43904</v>
      </c>
      <c r="M113" s="5">
        <v>44268</v>
      </c>
      <c r="N113">
        <v>0</v>
      </c>
      <c r="O113">
        <v>0</v>
      </c>
      <c r="P113">
        <f>SUMA.JEŻELI!R113</f>
        <v>1200</v>
      </c>
      <c r="Q113">
        <f>SUMA.JEŻELI!S113</f>
        <v>0</v>
      </c>
      <c r="R113">
        <f>SUMA.JEŻELI!T113</f>
        <v>1200</v>
      </c>
    </row>
    <row r="114" spans="5:18" x14ac:dyDescent="0.3">
      <c r="E114" t="s">
        <v>140</v>
      </c>
      <c r="G114" t="s">
        <v>47</v>
      </c>
      <c r="H114" s="3">
        <v>1.3</v>
      </c>
      <c r="I114" s="4">
        <v>43834</v>
      </c>
      <c r="J114" s="3">
        <v>2020</v>
      </c>
      <c r="K114" t="s">
        <v>26</v>
      </c>
      <c r="L114" s="5">
        <v>43902</v>
      </c>
      <c r="M114" s="5">
        <v>44266</v>
      </c>
      <c r="N114">
        <v>0</v>
      </c>
      <c r="O114">
        <v>1</v>
      </c>
      <c r="P114">
        <f>SUMA.JEŻELI!R114</f>
        <v>1200</v>
      </c>
      <c r="Q114">
        <f>SUMA.JEŻELI!S114</f>
        <v>0</v>
      </c>
      <c r="R114">
        <f>SUMA.JEŻELI!T114</f>
        <v>1200</v>
      </c>
    </row>
    <row r="115" spans="5:18" x14ac:dyDescent="0.3">
      <c r="E115" t="s">
        <v>141</v>
      </c>
      <c r="G115" t="s">
        <v>49</v>
      </c>
      <c r="H115" s="3">
        <v>1.8</v>
      </c>
      <c r="I115" s="4">
        <v>43532</v>
      </c>
      <c r="J115" s="3">
        <v>2016</v>
      </c>
      <c r="K115" t="s">
        <v>16</v>
      </c>
      <c r="L115" s="5">
        <v>43927</v>
      </c>
      <c r="M115" s="5">
        <v>44291</v>
      </c>
      <c r="N115">
        <v>2</v>
      </c>
      <c r="O115">
        <v>0</v>
      </c>
      <c r="P115">
        <f>SUMA.JEŻELI!R115</f>
        <v>1800</v>
      </c>
      <c r="Q115">
        <f>SUMA.JEŻELI!S115</f>
        <v>200</v>
      </c>
      <c r="R115">
        <f>SUMA.JEŻELI!T115</f>
        <v>2000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56E0-B5D4-BE4E-A8CE-A13B915970CB}">
  <dimension ref="E1:S115"/>
  <sheetViews>
    <sheetView showGridLines="0" tabSelected="1" zoomScale="85" zoomScaleNormal="85" workbookViewId="0">
      <selection activeCell="G2" sqref="G2"/>
    </sheetView>
  </sheetViews>
  <sheetFormatPr defaultColWidth="11.44140625" defaultRowHeight="14.4" x14ac:dyDescent="0.3"/>
  <cols>
    <col min="2" max="2" width="26.33203125" customWidth="1"/>
    <col min="3" max="3" width="34.109375" customWidth="1"/>
    <col min="4" max="4" width="50.88671875" customWidth="1"/>
    <col min="5" max="5" width="18.88671875" bestFit="1" customWidth="1"/>
    <col min="6" max="6" width="18.88671875" customWidth="1"/>
    <col min="7" max="7" width="24.33203125" bestFit="1" customWidth="1"/>
    <col min="8" max="8" width="20" bestFit="1" customWidth="1"/>
    <col min="9" max="9" width="6.33203125" bestFit="1" customWidth="1"/>
    <col min="10" max="10" width="13.6640625" bestFit="1" customWidth="1"/>
    <col min="11" max="11" width="8.88671875" bestFit="1" customWidth="1"/>
    <col min="12" max="12" width="14.33203125" bestFit="1" customWidth="1"/>
    <col min="13" max="13" width="23" bestFit="1" customWidth="1"/>
    <col min="14" max="14" width="20" bestFit="1" customWidth="1"/>
    <col min="15" max="15" width="14.88671875" bestFit="1" customWidth="1"/>
    <col min="16" max="16" width="18.44140625" customWidth="1"/>
    <col min="17" max="17" width="23.6640625" customWidth="1"/>
    <col min="18" max="18" width="22" customWidth="1"/>
    <col min="19" max="19" width="45.109375" customWidth="1"/>
  </cols>
  <sheetData>
    <row r="1" spans="5:19" ht="39" customHeight="1" x14ac:dyDescent="0.3">
      <c r="E1" s="2" t="s">
        <v>0</v>
      </c>
      <c r="F1" s="2" t="s">
        <v>352</v>
      </c>
      <c r="G1" s="2" t="s">
        <v>353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</row>
    <row r="2" spans="5:19" x14ac:dyDescent="0.3">
      <c r="E2" t="s">
        <v>14</v>
      </c>
      <c r="F2" t="str" cm="1">
        <f t="array" ref="F2">_xlfn.XLOOKUP(TRIM(E2),TRIM('Dane dodatkowe'!C2:C115),'Dane dodatkowe'!D2:D115)</f>
        <v>Warta</v>
      </c>
      <c r="G2" t="str">
        <f>VLOOKUP(E2,'Dane dodatkowe'!C2:D115,2)</f>
        <v>Warta</v>
      </c>
      <c r="H2" t="s">
        <v>15</v>
      </c>
      <c r="I2" s="3">
        <v>1.4</v>
      </c>
      <c r="J2" s="4">
        <v>43761</v>
      </c>
      <c r="K2" s="3">
        <v>2016</v>
      </c>
      <c r="L2" t="s">
        <v>16</v>
      </c>
      <c r="M2" s="5">
        <v>43963</v>
      </c>
      <c r="N2" s="5">
        <v>44327</v>
      </c>
      <c r="O2">
        <v>1</v>
      </c>
      <c r="P2">
        <v>0</v>
      </c>
      <c r="Q2">
        <f>LICZ.JEŻELI!P2</f>
        <v>1800</v>
      </c>
      <c r="R2">
        <f>LICZ.JEŻELI!Q2</f>
        <v>100</v>
      </c>
      <c r="S2">
        <f>LICZ.JEŻELI!R2</f>
        <v>1900</v>
      </c>
    </row>
    <row r="3" spans="5:19" x14ac:dyDescent="0.3">
      <c r="E3" t="s">
        <v>17</v>
      </c>
      <c r="F3" t="str" cm="1">
        <f t="array" ref="F3">_xlfn.XLOOKUP(TRIM(E3),TRIM('Dane dodatkowe'!C3:C116),'Dane dodatkowe'!D3:D116)</f>
        <v>PZU</v>
      </c>
      <c r="G3" t="str">
        <f>VLOOKUP(E3,'Dane dodatkowe'!C3:D116,2)</f>
        <v>PZU</v>
      </c>
      <c r="H3" t="s">
        <v>18</v>
      </c>
      <c r="I3" s="3">
        <v>1.1000000000000001</v>
      </c>
      <c r="J3" s="4">
        <v>43599</v>
      </c>
      <c r="K3" s="3">
        <v>2018</v>
      </c>
      <c r="L3" t="s">
        <v>16</v>
      </c>
      <c r="M3" s="5">
        <v>44177</v>
      </c>
      <c r="N3" s="5">
        <v>44541</v>
      </c>
      <c r="O3">
        <v>0</v>
      </c>
      <c r="P3">
        <v>0</v>
      </c>
      <c r="Q3">
        <f>LICZ.JEŻELI!P3</f>
        <v>1800</v>
      </c>
      <c r="R3">
        <f>LICZ.JEŻELI!Q3</f>
        <v>0</v>
      </c>
      <c r="S3">
        <f>LICZ.JEŻELI!R3</f>
        <v>1800</v>
      </c>
    </row>
    <row r="4" spans="5:19" x14ac:dyDescent="0.3">
      <c r="E4" t="s">
        <v>19</v>
      </c>
      <c r="F4" t="str" cm="1">
        <f t="array" ref="F4">_xlfn.XLOOKUP(TRIM(E4),TRIM('Dane dodatkowe'!C4:C117),'Dane dodatkowe'!D4:D117)</f>
        <v>Warta</v>
      </c>
      <c r="G4" t="str">
        <f>VLOOKUP(E4,'Dane dodatkowe'!C4:D117,2)</f>
        <v>Link4</v>
      </c>
      <c r="H4" t="s">
        <v>20</v>
      </c>
      <c r="I4" s="3">
        <v>1.4</v>
      </c>
      <c r="J4" s="4">
        <v>43409</v>
      </c>
      <c r="K4" s="3">
        <v>2016</v>
      </c>
      <c r="L4" t="s">
        <v>21</v>
      </c>
      <c r="M4" s="5">
        <v>43892</v>
      </c>
      <c r="N4" s="5">
        <v>44256</v>
      </c>
      <c r="O4">
        <v>0</v>
      </c>
      <c r="P4">
        <v>0</v>
      </c>
      <c r="Q4">
        <f>LICZ.JEŻELI!P4</f>
        <v>1200</v>
      </c>
      <c r="R4">
        <f>LICZ.JEŻELI!Q4</f>
        <v>0</v>
      </c>
      <c r="S4">
        <f>LICZ.JEŻELI!R4</f>
        <v>1200</v>
      </c>
    </row>
    <row r="5" spans="5:19" x14ac:dyDescent="0.3">
      <c r="E5" t="s">
        <v>22</v>
      </c>
      <c r="F5" t="str" cm="1">
        <f t="array" ref="F5">_xlfn.XLOOKUP(TRIM(E5),TRIM('Dane dodatkowe'!C5:C118),'Dane dodatkowe'!D5:D118)</f>
        <v>Link4</v>
      </c>
      <c r="G5" t="str">
        <f>VLOOKUP(E5,'Dane dodatkowe'!C5:D118,2)</f>
        <v>Link4</v>
      </c>
      <c r="H5" t="s">
        <v>23</v>
      </c>
      <c r="I5" s="3">
        <v>1.3</v>
      </c>
      <c r="J5" s="4">
        <v>44041</v>
      </c>
      <c r="K5" s="3">
        <v>2020</v>
      </c>
      <c r="L5" t="s">
        <v>16</v>
      </c>
      <c r="M5" s="5">
        <v>43863</v>
      </c>
      <c r="N5" s="5">
        <v>44228</v>
      </c>
      <c r="O5">
        <v>0</v>
      </c>
      <c r="P5">
        <v>0</v>
      </c>
      <c r="Q5">
        <f>LICZ.JEŻELI!P5</f>
        <v>1800</v>
      </c>
      <c r="R5">
        <f>LICZ.JEŻELI!Q5</f>
        <v>0</v>
      </c>
      <c r="S5">
        <f>LICZ.JEŻELI!R5</f>
        <v>1800</v>
      </c>
    </row>
    <row r="6" spans="5:19" x14ac:dyDescent="0.3">
      <c r="E6" t="s">
        <v>24</v>
      </c>
      <c r="F6" t="str" cm="1">
        <f t="array" ref="F6">_xlfn.XLOOKUP(TRIM(E6),TRIM('Dane dodatkowe'!C6:C119),'Dane dodatkowe'!D6:D119)</f>
        <v>Link4</v>
      </c>
      <c r="G6" t="str">
        <f>VLOOKUP(E6,'Dane dodatkowe'!C6:D119,2)</f>
        <v>Link4</v>
      </c>
      <c r="H6" t="s">
        <v>25</v>
      </c>
      <c r="I6" s="3">
        <v>1.8</v>
      </c>
      <c r="J6" s="4">
        <v>43606</v>
      </c>
      <c r="K6" s="3">
        <v>2016</v>
      </c>
      <c r="L6" t="s">
        <v>26</v>
      </c>
      <c r="M6" s="5">
        <v>44197</v>
      </c>
      <c r="N6" s="5">
        <v>44561</v>
      </c>
      <c r="O6">
        <v>2</v>
      </c>
      <c r="P6">
        <v>0</v>
      </c>
      <c r="Q6">
        <f>LICZ.JEŻELI!P6</f>
        <v>1200</v>
      </c>
      <c r="R6">
        <f>LICZ.JEŻELI!Q6</f>
        <v>200</v>
      </c>
      <c r="S6">
        <f>LICZ.JEŻELI!R6</f>
        <v>1400</v>
      </c>
    </row>
    <row r="7" spans="5:19" x14ac:dyDescent="0.3">
      <c r="E7" t="s">
        <v>27</v>
      </c>
      <c r="F7" t="str" cm="1">
        <f t="array" ref="F7">_xlfn.XLOOKUP(TRIM(E7),TRIM('Dane dodatkowe'!C7:C120),'Dane dodatkowe'!D7:D120)</f>
        <v>PZU</v>
      </c>
      <c r="G7" t="str">
        <f>VLOOKUP(E7,'Dane dodatkowe'!C7:D120,2)</f>
        <v>PZU</v>
      </c>
      <c r="H7" t="s">
        <v>28</v>
      </c>
      <c r="I7" s="3">
        <v>1.1000000000000001</v>
      </c>
      <c r="J7" s="4">
        <v>43979</v>
      </c>
      <c r="K7" s="3">
        <v>2020</v>
      </c>
      <c r="L7" t="s">
        <v>26</v>
      </c>
      <c r="M7" s="5">
        <v>43863</v>
      </c>
      <c r="N7" s="5">
        <v>44228</v>
      </c>
      <c r="O7">
        <v>0</v>
      </c>
      <c r="P7">
        <v>0</v>
      </c>
      <c r="Q7">
        <f>LICZ.JEŻELI!P7</f>
        <v>1200</v>
      </c>
      <c r="R7">
        <f>LICZ.JEŻELI!Q7</f>
        <v>0</v>
      </c>
      <c r="S7">
        <f>LICZ.JEŻELI!R7</f>
        <v>1200</v>
      </c>
    </row>
    <row r="8" spans="5:19" x14ac:dyDescent="0.3">
      <c r="E8" t="s">
        <v>29</v>
      </c>
      <c r="F8" t="str" cm="1">
        <f t="array" ref="F8">_xlfn.XLOOKUP(TRIM(E8),TRIM('Dane dodatkowe'!C8:C121),'Dane dodatkowe'!D8:D121)</f>
        <v>Warta</v>
      </c>
      <c r="G8" t="str">
        <f>VLOOKUP(E8,'Dane dodatkowe'!C8:D121,2)</f>
        <v>Warta</v>
      </c>
      <c r="H8" t="s">
        <v>30</v>
      </c>
      <c r="I8" s="3">
        <v>2</v>
      </c>
      <c r="J8" s="4">
        <v>43698</v>
      </c>
      <c r="K8" s="3">
        <v>2012</v>
      </c>
      <c r="L8" t="s">
        <v>21</v>
      </c>
      <c r="M8" s="5">
        <v>44199</v>
      </c>
      <c r="N8" s="5">
        <v>44563</v>
      </c>
      <c r="O8">
        <v>0</v>
      </c>
      <c r="P8">
        <v>0</v>
      </c>
      <c r="Q8">
        <f>LICZ.JEŻELI!P8</f>
        <v>1200</v>
      </c>
      <c r="R8">
        <f>LICZ.JEŻELI!Q8</f>
        <v>0</v>
      </c>
      <c r="S8">
        <f>LICZ.JEŻELI!R8</f>
        <v>1200</v>
      </c>
    </row>
    <row r="9" spans="5:19" x14ac:dyDescent="0.3">
      <c r="E9" t="s">
        <v>31</v>
      </c>
      <c r="F9" t="str" cm="1">
        <f t="array" ref="F9">_xlfn.XLOOKUP(TRIM(E9),TRIM('Dane dodatkowe'!C9:C122),'Dane dodatkowe'!D9:D122)</f>
        <v>PZU</v>
      </c>
      <c r="G9" t="str">
        <f>VLOOKUP(E9,'Dane dodatkowe'!C9:D122,2)</f>
        <v>Link4</v>
      </c>
      <c r="H9" t="s">
        <v>18</v>
      </c>
      <c r="I9" s="3">
        <v>1.1000000000000001</v>
      </c>
      <c r="J9" s="4">
        <v>43920</v>
      </c>
      <c r="K9" s="3">
        <v>2020</v>
      </c>
      <c r="L9" t="s">
        <v>16</v>
      </c>
      <c r="M9" s="5">
        <v>43902</v>
      </c>
      <c r="N9" s="5">
        <v>44266</v>
      </c>
      <c r="O9">
        <v>0</v>
      </c>
      <c r="P9">
        <v>0</v>
      </c>
      <c r="Q9">
        <f>LICZ.JEŻELI!P9</f>
        <v>1800</v>
      </c>
      <c r="R9">
        <f>LICZ.JEŻELI!Q9</f>
        <v>0</v>
      </c>
      <c r="S9">
        <f>LICZ.JEŻELI!R9</f>
        <v>1800</v>
      </c>
    </row>
    <row r="10" spans="5:19" x14ac:dyDescent="0.3">
      <c r="E10" t="s">
        <v>32</v>
      </c>
      <c r="F10" t="str" cm="1">
        <f t="array" ref="F10">_xlfn.XLOOKUP(TRIM(E10),TRIM('Dane dodatkowe'!C10:C123),'Dane dodatkowe'!D10:D123)</f>
        <v>Warta</v>
      </c>
      <c r="G10" t="str">
        <f>VLOOKUP(E10,'Dane dodatkowe'!C10:D123,2)</f>
        <v>Link4</v>
      </c>
      <c r="H10" t="s">
        <v>28</v>
      </c>
      <c r="I10" s="3">
        <v>1.1000000000000001</v>
      </c>
      <c r="J10" s="4">
        <v>44002</v>
      </c>
      <c r="K10" s="3">
        <v>2017</v>
      </c>
      <c r="L10" t="s">
        <v>21</v>
      </c>
      <c r="M10" s="5">
        <v>43902</v>
      </c>
      <c r="N10" s="5">
        <v>44266</v>
      </c>
      <c r="O10">
        <v>0</v>
      </c>
      <c r="P10">
        <v>0</v>
      </c>
      <c r="Q10">
        <f>LICZ.JEŻELI!P10</f>
        <v>1200</v>
      </c>
      <c r="R10">
        <f>LICZ.JEŻELI!Q10</f>
        <v>0</v>
      </c>
      <c r="S10">
        <f>LICZ.JEŻELI!R10</f>
        <v>1200</v>
      </c>
    </row>
    <row r="11" spans="5:19" x14ac:dyDescent="0.3">
      <c r="E11" t="s">
        <v>33</v>
      </c>
      <c r="F11" t="str" cm="1">
        <f t="array" ref="F11">_xlfn.XLOOKUP(TRIM(E11),TRIM('Dane dodatkowe'!C11:C124),'Dane dodatkowe'!D11:D124)</f>
        <v>Link4</v>
      </c>
      <c r="G11" t="str">
        <f>VLOOKUP(E11,'Dane dodatkowe'!C11:D124,2)</f>
        <v>Link4</v>
      </c>
      <c r="H11" t="s">
        <v>23</v>
      </c>
      <c r="I11" s="3">
        <v>1.3</v>
      </c>
      <c r="J11" s="4">
        <v>43458</v>
      </c>
      <c r="K11" s="3">
        <v>2015</v>
      </c>
      <c r="L11" t="s">
        <v>16</v>
      </c>
      <c r="M11" s="5">
        <v>43863</v>
      </c>
      <c r="N11" s="5">
        <v>44228</v>
      </c>
      <c r="O11">
        <v>0</v>
      </c>
      <c r="P11">
        <v>0</v>
      </c>
      <c r="Q11">
        <f>LICZ.JEŻELI!P11</f>
        <v>1800</v>
      </c>
      <c r="R11">
        <f>LICZ.JEŻELI!Q11</f>
        <v>0</v>
      </c>
      <c r="S11">
        <f>LICZ.JEŻELI!R11</f>
        <v>1800</v>
      </c>
    </row>
    <row r="12" spans="5:19" x14ac:dyDescent="0.3">
      <c r="E12" t="s">
        <v>34</v>
      </c>
      <c r="F12" t="str" cm="1">
        <f t="array" ref="F12">_xlfn.XLOOKUP(TRIM(E12),TRIM('Dane dodatkowe'!C12:C125),'Dane dodatkowe'!D12:D125)</f>
        <v>Link4</v>
      </c>
      <c r="G12" t="str">
        <f>VLOOKUP(E12,'Dane dodatkowe'!C12:D125,2)</f>
        <v>Link4</v>
      </c>
      <c r="H12" t="s">
        <v>30</v>
      </c>
      <c r="I12" s="3">
        <v>2</v>
      </c>
      <c r="J12" s="4">
        <v>43853</v>
      </c>
      <c r="K12" s="3">
        <v>2012</v>
      </c>
      <c r="L12" t="s">
        <v>26</v>
      </c>
      <c r="M12" s="5">
        <v>43963</v>
      </c>
      <c r="N12" s="5">
        <v>44327</v>
      </c>
      <c r="O12">
        <v>0</v>
      </c>
      <c r="P12">
        <v>0</v>
      </c>
      <c r="Q12">
        <f>LICZ.JEŻELI!P12</f>
        <v>1200</v>
      </c>
      <c r="R12">
        <f>LICZ.JEŻELI!Q12</f>
        <v>0</v>
      </c>
      <c r="S12">
        <f>LICZ.JEŻELI!R12</f>
        <v>1200</v>
      </c>
    </row>
    <row r="13" spans="5:19" x14ac:dyDescent="0.3">
      <c r="E13" t="s">
        <v>35</v>
      </c>
      <c r="F13" t="str" cm="1">
        <f t="array" ref="F13">_xlfn.XLOOKUP(TRIM(E13),TRIM('Dane dodatkowe'!C13:C126),'Dane dodatkowe'!D13:D126)</f>
        <v>PZU</v>
      </c>
      <c r="G13" t="str">
        <f>VLOOKUP(E13,'Dane dodatkowe'!C13:D126,2)</f>
        <v>PZU</v>
      </c>
      <c r="H13" t="s">
        <v>25</v>
      </c>
      <c r="I13" s="3">
        <v>1.8</v>
      </c>
      <c r="J13" s="4">
        <v>43724</v>
      </c>
      <c r="K13" s="3">
        <v>2019</v>
      </c>
      <c r="L13" t="s">
        <v>26</v>
      </c>
      <c r="M13" s="5">
        <v>44177</v>
      </c>
      <c r="N13" s="5">
        <v>44541</v>
      </c>
      <c r="O13">
        <v>1</v>
      </c>
      <c r="P13">
        <v>0</v>
      </c>
      <c r="Q13">
        <f>LICZ.JEŻELI!P13</f>
        <v>1200</v>
      </c>
      <c r="R13">
        <f>LICZ.JEŻELI!Q13</f>
        <v>100</v>
      </c>
      <c r="S13">
        <f>LICZ.JEŻELI!R13</f>
        <v>1300</v>
      </c>
    </row>
    <row r="14" spans="5:19" x14ac:dyDescent="0.3">
      <c r="E14" t="s">
        <v>36</v>
      </c>
      <c r="F14" t="str" cm="1">
        <f t="array" ref="F14">_xlfn.XLOOKUP(TRIM(E14),TRIM('Dane dodatkowe'!C14:C127),'Dane dodatkowe'!D14:D127)</f>
        <v>Warta</v>
      </c>
      <c r="G14" t="str">
        <f>VLOOKUP(E14,'Dane dodatkowe'!C14:D127,2)</f>
        <v>Warta</v>
      </c>
      <c r="H14" t="s">
        <v>23</v>
      </c>
      <c r="I14" s="3">
        <v>1.3</v>
      </c>
      <c r="J14" s="4">
        <v>44037</v>
      </c>
      <c r="K14" s="3">
        <v>2016</v>
      </c>
      <c r="L14" t="s">
        <v>26</v>
      </c>
      <c r="M14" s="5">
        <v>43975</v>
      </c>
      <c r="N14" s="5">
        <v>44339</v>
      </c>
      <c r="O14">
        <v>2</v>
      </c>
      <c r="P14">
        <v>0</v>
      </c>
      <c r="Q14">
        <f>LICZ.JEŻELI!P14</f>
        <v>1200</v>
      </c>
      <c r="R14">
        <f>LICZ.JEŻELI!Q14</f>
        <v>200</v>
      </c>
      <c r="S14">
        <f>LICZ.JEŻELI!R14</f>
        <v>1400</v>
      </c>
    </row>
    <row r="15" spans="5:19" x14ac:dyDescent="0.3">
      <c r="E15" t="s">
        <v>37</v>
      </c>
      <c r="F15" t="str" cm="1">
        <f t="array" ref="F15">_xlfn.XLOOKUP(TRIM(E15),TRIM('Dane dodatkowe'!C15:C128),'Dane dodatkowe'!D15:D128)</f>
        <v>PZU</v>
      </c>
      <c r="G15" t="str">
        <f>VLOOKUP(E15,'Dane dodatkowe'!C15:D128,2)</f>
        <v>Warta</v>
      </c>
      <c r="H15" t="s">
        <v>30</v>
      </c>
      <c r="I15" s="3">
        <v>2</v>
      </c>
      <c r="J15" s="4">
        <v>43800</v>
      </c>
      <c r="K15" s="3">
        <v>2015</v>
      </c>
      <c r="L15" t="s">
        <v>16</v>
      </c>
      <c r="M15" s="5">
        <v>44177</v>
      </c>
      <c r="N15" s="5">
        <v>44541</v>
      </c>
      <c r="O15">
        <v>1</v>
      </c>
      <c r="P15">
        <v>0</v>
      </c>
      <c r="Q15">
        <f>LICZ.JEŻELI!P15</f>
        <v>1800</v>
      </c>
      <c r="R15">
        <f>LICZ.JEŻELI!Q15</f>
        <v>100</v>
      </c>
      <c r="S15">
        <f>LICZ.JEŻELI!R15</f>
        <v>1900</v>
      </c>
    </row>
    <row r="16" spans="5:19" x14ac:dyDescent="0.3">
      <c r="E16" t="s">
        <v>38</v>
      </c>
      <c r="F16" t="str" cm="1">
        <f t="array" ref="F16">_xlfn.XLOOKUP(TRIM(E16),TRIM('Dane dodatkowe'!C16:C129),'Dane dodatkowe'!D16:D129)</f>
        <v>Warta</v>
      </c>
      <c r="G16" t="str">
        <f>VLOOKUP(E16,'Dane dodatkowe'!C16:D129,2)</f>
        <v>Link4</v>
      </c>
      <c r="H16" t="s">
        <v>39</v>
      </c>
      <c r="I16" s="3">
        <v>1.8</v>
      </c>
      <c r="J16" s="4">
        <v>43753</v>
      </c>
      <c r="K16" s="3">
        <v>2017</v>
      </c>
      <c r="L16" t="s">
        <v>21</v>
      </c>
      <c r="M16" s="5">
        <v>43881</v>
      </c>
      <c r="N16" s="5">
        <v>44246</v>
      </c>
      <c r="O16">
        <v>0</v>
      </c>
      <c r="P16">
        <v>0</v>
      </c>
      <c r="Q16">
        <f>LICZ.JEŻELI!P16</f>
        <v>1200</v>
      </c>
      <c r="R16">
        <f>LICZ.JEŻELI!Q16</f>
        <v>0</v>
      </c>
      <c r="S16">
        <f>LICZ.JEŻELI!R16</f>
        <v>1200</v>
      </c>
    </row>
    <row r="17" spans="5:19" x14ac:dyDescent="0.3">
      <c r="E17" t="s">
        <v>40</v>
      </c>
      <c r="F17" t="str" cm="1">
        <f t="array" ref="F17">_xlfn.XLOOKUP(TRIM(E17),TRIM('Dane dodatkowe'!C17:C130),'Dane dodatkowe'!D17:D130)</f>
        <v>Warta</v>
      </c>
      <c r="G17" t="str">
        <f>VLOOKUP(E17,'Dane dodatkowe'!C17:D130,2)</f>
        <v>Warta</v>
      </c>
      <c r="H17" t="s">
        <v>30</v>
      </c>
      <c r="I17" s="3">
        <v>2</v>
      </c>
      <c r="J17" s="4">
        <v>43750</v>
      </c>
      <c r="K17" s="3">
        <v>2015</v>
      </c>
      <c r="L17" t="s">
        <v>26</v>
      </c>
      <c r="M17" s="5">
        <v>43949</v>
      </c>
      <c r="N17" s="5">
        <v>44313</v>
      </c>
      <c r="O17">
        <v>0</v>
      </c>
      <c r="P17">
        <v>0</v>
      </c>
      <c r="Q17">
        <f>LICZ.JEŻELI!P17</f>
        <v>1200</v>
      </c>
      <c r="R17">
        <f>LICZ.JEŻELI!Q17</f>
        <v>0</v>
      </c>
      <c r="S17">
        <f>LICZ.JEŻELI!R17</f>
        <v>1200</v>
      </c>
    </row>
    <row r="18" spans="5:19" x14ac:dyDescent="0.3">
      <c r="E18" t="s">
        <v>41</v>
      </c>
      <c r="F18" t="str" cm="1">
        <f t="array" ref="F18">_xlfn.XLOOKUP(TRIM(E18),TRIM('Dane dodatkowe'!C18:C131),'Dane dodatkowe'!D18:D131)</f>
        <v>PZU</v>
      </c>
      <c r="G18" t="str">
        <f>VLOOKUP(E18,'Dane dodatkowe'!C18:D131,2)</f>
        <v>Warta</v>
      </c>
      <c r="H18" t="s">
        <v>39</v>
      </c>
      <c r="I18" s="3">
        <v>1.8</v>
      </c>
      <c r="J18" s="4">
        <v>44080</v>
      </c>
      <c r="K18" s="3">
        <v>2015</v>
      </c>
      <c r="L18" t="s">
        <v>16</v>
      </c>
      <c r="M18" s="5">
        <v>43902</v>
      </c>
      <c r="N18" s="5">
        <v>44266</v>
      </c>
      <c r="O18">
        <v>0</v>
      </c>
      <c r="P18">
        <v>0</v>
      </c>
      <c r="Q18">
        <f>LICZ.JEŻELI!P18</f>
        <v>1800</v>
      </c>
      <c r="R18">
        <f>LICZ.JEŻELI!Q18</f>
        <v>0</v>
      </c>
      <c r="S18">
        <f>LICZ.JEŻELI!R18</f>
        <v>1800</v>
      </c>
    </row>
    <row r="19" spans="5:19" x14ac:dyDescent="0.3">
      <c r="E19" t="s">
        <v>42</v>
      </c>
      <c r="F19" t="str" cm="1">
        <f t="array" ref="F19">_xlfn.XLOOKUP(TRIM(E19),TRIM('Dane dodatkowe'!C19:C132),'Dane dodatkowe'!D19:D132)</f>
        <v>Warta</v>
      </c>
      <c r="G19" t="str">
        <f>VLOOKUP(E19,'Dane dodatkowe'!C19:D132,2)</f>
        <v>PZU</v>
      </c>
      <c r="H19" t="s">
        <v>30</v>
      </c>
      <c r="I19" s="3">
        <v>2.2000000000000002</v>
      </c>
      <c r="J19" s="4">
        <v>43668</v>
      </c>
      <c r="K19" s="3">
        <v>2015</v>
      </c>
      <c r="L19" t="s">
        <v>21</v>
      </c>
      <c r="M19" s="5">
        <v>43945</v>
      </c>
      <c r="N19" s="5">
        <v>44309</v>
      </c>
      <c r="O19">
        <v>0</v>
      </c>
      <c r="P19">
        <v>0</v>
      </c>
      <c r="Q19">
        <f>LICZ.JEŻELI!P19</f>
        <v>1200</v>
      </c>
      <c r="R19">
        <f>LICZ.JEŻELI!Q19</f>
        <v>0</v>
      </c>
      <c r="S19">
        <f>LICZ.JEŻELI!R19</f>
        <v>1200</v>
      </c>
    </row>
    <row r="20" spans="5:19" x14ac:dyDescent="0.3">
      <c r="E20" t="s">
        <v>43</v>
      </c>
      <c r="F20" t="str" cm="1">
        <f t="array" ref="F20">_xlfn.XLOOKUP(TRIM(E20),TRIM('Dane dodatkowe'!C20:C133),'Dane dodatkowe'!D20:D133)</f>
        <v>Link4</v>
      </c>
      <c r="G20" t="str">
        <f>VLOOKUP(E20,'Dane dodatkowe'!C20:D133,2)</f>
        <v>PZU</v>
      </c>
      <c r="H20" t="s">
        <v>39</v>
      </c>
      <c r="I20" s="3">
        <v>1.8</v>
      </c>
      <c r="J20" s="4">
        <v>43666</v>
      </c>
      <c r="K20" s="3">
        <v>2016</v>
      </c>
      <c r="L20" t="s">
        <v>16</v>
      </c>
      <c r="M20" s="5">
        <v>44200</v>
      </c>
      <c r="N20" s="5">
        <v>44564</v>
      </c>
      <c r="O20">
        <v>0</v>
      </c>
      <c r="P20">
        <v>0</v>
      </c>
      <c r="Q20">
        <f>LICZ.JEŻELI!P20</f>
        <v>1800</v>
      </c>
      <c r="R20">
        <f>LICZ.JEŻELI!Q20</f>
        <v>0</v>
      </c>
      <c r="S20">
        <f>LICZ.JEŻELI!R20</f>
        <v>1800</v>
      </c>
    </row>
    <row r="21" spans="5:19" x14ac:dyDescent="0.3">
      <c r="E21" t="s">
        <v>44</v>
      </c>
      <c r="F21" t="str" cm="1">
        <f t="array" ref="F21">_xlfn.XLOOKUP(TRIM(E21),TRIM('Dane dodatkowe'!C21:C134),'Dane dodatkowe'!D21:D134)</f>
        <v>Link4</v>
      </c>
      <c r="G21" t="str">
        <f>VLOOKUP(E21,'Dane dodatkowe'!C21:D134,2)</f>
        <v>Warta</v>
      </c>
      <c r="H21" t="s">
        <v>45</v>
      </c>
      <c r="I21" s="3">
        <v>2</v>
      </c>
      <c r="J21" s="4">
        <v>44069</v>
      </c>
      <c r="K21" s="3">
        <v>2016</v>
      </c>
      <c r="L21" t="s">
        <v>26</v>
      </c>
      <c r="M21" s="5">
        <v>43892</v>
      </c>
      <c r="N21" s="5">
        <v>44256</v>
      </c>
      <c r="O21">
        <v>0</v>
      </c>
      <c r="P21">
        <v>0</v>
      </c>
      <c r="Q21">
        <f>LICZ.JEŻELI!P21</f>
        <v>1200</v>
      </c>
      <c r="R21">
        <f>LICZ.JEŻELI!Q21</f>
        <v>0</v>
      </c>
      <c r="S21">
        <f>LICZ.JEŻELI!R21</f>
        <v>1200</v>
      </c>
    </row>
    <row r="22" spans="5:19" x14ac:dyDescent="0.3">
      <c r="E22" t="s">
        <v>46</v>
      </c>
      <c r="F22" t="str" cm="1">
        <f t="array" ref="F22">_xlfn.XLOOKUP(TRIM(E22),TRIM('Dane dodatkowe'!C22:C135),'Dane dodatkowe'!D22:D135)</f>
        <v>Warta</v>
      </c>
      <c r="G22" t="str">
        <f>VLOOKUP(E22,'Dane dodatkowe'!C22:D135,2)</f>
        <v>Link4</v>
      </c>
      <c r="H22" t="s">
        <v>47</v>
      </c>
      <c r="I22" s="3">
        <v>1.3</v>
      </c>
      <c r="J22" s="4">
        <v>43895</v>
      </c>
      <c r="K22" s="3">
        <v>2018</v>
      </c>
      <c r="L22" t="s">
        <v>26</v>
      </c>
      <c r="M22" s="5">
        <v>43892</v>
      </c>
      <c r="N22" s="5">
        <v>44256</v>
      </c>
      <c r="O22">
        <v>0</v>
      </c>
      <c r="P22">
        <v>0</v>
      </c>
      <c r="Q22">
        <f>LICZ.JEŻELI!P22</f>
        <v>1200</v>
      </c>
      <c r="R22">
        <f>LICZ.JEŻELI!Q22</f>
        <v>0</v>
      </c>
      <c r="S22">
        <f>LICZ.JEŻELI!R22</f>
        <v>1200</v>
      </c>
    </row>
    <row r="23" spans="5:19" x14ac:dyDescent="0.3">
      <c r="E23" t="s">
        <v>48</v>
      </c>
      <c r="F23" t="str" cm="1">
        <f t="array" ref="F23">_xlfn.XLOOKUP(TRIM(E23),TRIM('Dane dodatkowe'!C23:C136),'Dane dodatkowe'!D23:D136)</f>
        <v>PZU</v>
      </c>
      <c r="G23" t="str">
        <f>VLOOKUP(E23,'Dane dodatkowe'!C23:D136,2)</f>
        <v>Warta</v>
      </c>
      <c r="H23" t="s">
        <v>49</v>
      </c>
      <c r="I23" s="3">
        <v>1.8</v>
      </c>
      <c r="J23" s="4">
        <v>43937</v>
      </c>
      <c r="K23" s="3">
        <v>2016</v>
      </c>
      <c r="L23" t="s">
        <v>16</v>
      </c>
      <c r="M23" s="5">
        <v>43902</v>
      </c>
      <c r="N23" s="5">
        <v>44266</v>
      </c>
      <c r="O23">
        <v>0</v>
      </c>
      <c r="P23">
        <v>0</v>
      </c>
      <c r="Q23">
        <f>LICZ.JEŻELI!P23</f>
        <v>1800</v>
      </c>
      <c r="R23">
        <f>LICZ.JEŻELI!Q23</f>
        <v>0</v>
      </c>
      <c r="S23">
        <f>LICZ.JEŻELI!R23</f>
        <v>1800</v>
      </c>
    </row>
    <row r="24" spans="5:19" x14ac:dyDescent="0.3">
      <c r="E24" t="s">
        <v>50</v>
      </c>
      <c r="F24" t="str" cm="1">
        <f t="array" ref="F24">_xlfn.XLOOKUP(TRIM(E24),TRIM('Dane dodatkowe'!C24:C137),'Dane dodatkowe'!D24:D137)</f>
        <v>PZU</v>
      </c>
      <c r="G24" t="str">
        <f>VLOOKUP(E24,'Dane dodatkowe'!C24:D137,2)</f>
        <v>Link4</v>
      </c>
      <c r="H24" t="s">
        <v>49</v>
      </c>
      <c r="I24" s="3">
        <v>1.8</v>
      </c>
      <c r="J24" s="4">
        <v>43626</v>
      </c>
      <c r="K24" s="3">
        <v>2018</v>
      </c>
      <c r="L24" t="s">
        <v>26</v>
      </c>
      <c r="M24" s="5">
        <v>43945</v>
      </c>
      <c r="N24" s="5">
        <v>44309</v>
      </c>
      <c r="O24">
        <v>0</v>
      </c>
      <c r="P24">
        <v>0</v>
      </c>
      <c r="Q24">
        <f>LICZ.JEŻELI!P24</f>
        <v>1200</v>
      </c>
      <c r="R24">
        <f>LICZ.JEŻELI!Q24</f>
        <v>0</v>
      </c>
      <c r="S24">
        <f>LICZ.JEŻELI!R24</f>
        <v>1200</v>
      </c>
    </row>
    <row r="25" spans="5:19" x14ac:dyDescent="0.3">
      <c r="E25" t="s">
        <v>51</v>
      </c>
      <c r="F25" t="str" cm="1">
        <f t="array" ref="F25">_xlfn.XLOOKUP(TRIM(E25),TRIM('Dane dodatkowe'!C25:C138),'Dane dodatkowe'!D25:D138)</f>
        <v>Warta</v>
      </c>
      <c r="G25" t="str">
        <f>VLOOKUP(E25,'Dane dodatkowe'!C25:D138,2)</f>
        <v>PZU</v>
      </c>
      <c r="H25" t="s">
        <v>47</v>
      </c>
      <c r="I25" s="3">
        <v>1.3</v>
      </c>
      <c r="J25" s="4">
        <v>43504</v>
      </c>
      <c r="K25" s="3">
        <v>2016</v>
      </c>
      <c r="L25" t="s">
        <v>21</v>
      </c>
      <c r="M25" s="5">
        <v>43902</v>
      </c>
      <c r="N25" s="5">
        <v>44266</v>
      </c>
      <c r="O25">
        <v>0</v>
      </c>
      <c r="P25">
        <v>0</v>
      </c>
      <c r="Q25">
        <f>LICZ.JEŻELI!P25</f>
        <v>1200</v>
      </c>
      <c r="R25">
        <f>LICZ.JEŻELI!Q25</f>
        <v>0</v>
      </c>
      <c r="S25">
        <f>LICZ.JEŻELI!R25</f>
        <v>1200</v>
      </c>
    </row>
    <row r="26" spans="5:19" x14ac:dyDescent="0.3">
      <c r="E26" t="s">
        <v>52</v>
      </c>
      <c r="F26" t="str" cm="1">
        <f t="array" ref="F26">_xlfn.XLOOKUP(TRIM(E26),TRIM('Dane dodatkowe'!C26:C139),'Dane dodatkowe'!D26:D139)</f>
        <v>Link4</v>
      </c>
      <c r="G26" t="str">
        <f>VLOOKUP(E26,'Dane dodatkowe'!C26:D139,2)</f>
        <v>Warta</v>
      </c>
      <c r="H26" t="s">
        <v>49</v>
      </c>
      <c r="I26" s="3">
        <v>1.8</v>
      </c>
      <c r="J26" s="4">
        <v>43848</v>
      </c>
      <c r="K26" s="3">
        <v>2020</v>
      </c>
      <c r="L26" t="s">
        <v>26</v>
      </c>
      <c r="M26" s="5">
        <v>43863</v>
      </c>
      <c r="N26" s="5">
        <v>44228</v>
      </c>
      <c r="O26">
        <v>1</v>
      </c>
      <c r="P26">
        <v>0</v>
      </c>
      <c r="Q26">
        <f>LICZ.JEŻELI!P26</f>
        <v>1200</v>
      </c>
      <c r="R26">
        <f>LICZ.JEŻELI!Q26</f>
        <v>100</v>
      </c>
      <c r="S26">
        <f>LICZ.JEŻELI!R26</f>
        <v>1300</v>
      </c>
    </row>
    <row r="27" spans="5:19" x14ac:dyDescent="0.3">
      <c r="E27" t="s">
        <v>53</v>
      </c>
      <c r="F27" t="str" cm="1">
        <f t="array" ref="F27">_xlfn.XLOOKUP(TRIM(E27),TRIM('Dane dodatkowe'!C27:C140),'Dane dodatkowe'!D27:D140)</f>
        <v>Link4</v>
      </c>
      <c r="G27" t="str">
        <f>VLOOKUP(E27,'Dane dodatkowe'!C27:D140,2)</f>
        <v>Link4</v>
      </c>
      <c r="H27" t="s">
        <v>47</v>
      </c>
      <c r="I27" s="3">
        <v>1.3</v>
      </c>
      <c r="J27" s="4">
        <v>43750</v>
      </c>
      <c r="K27" s="3">
        <v>2012</v>
      </c>
      <c r="L27" t="s">
        <v>16</v>
      </c>
      <c r="M27" s="5">
        <v>44171</v>
      </c>
      <c r="N27" s="5">
        <v>44535</v>
      </c>
      <c r="O27">
        <v>2</v>
      </c>
      <c r="P27">
        <v>0</v>
      </c>
      <c r="Q27">
        <f>LICZ.JEŻELI!P27</f>
        <v>1800</v>
      </c>
      <c r="R27">
        <f>LICZ.JEŻELI!Q27</f>
        <v>200</v>
      </c>
      <c r="S27">
        <f>LICZ.JEŻELI!R27</f>
        <v>2000</v>
      </c>
    </row>
    <row r="28" spans="5:19" x14ac:dyDescent="0.3">
      <c r="E28" t="s">
        <v>54</v>
      </c>
      <c r="F28" t="str" cm="1">
        <f t="array" ref="F28">_xlfn.XLOOKUP(TRIM(E28),TRIM('Dane dodatkowe'!C28:C141),'Dane dodatkowe'!D28:D141)</f>
        <v>PZU</v>
      </c>
      <c r="G28" t="str">
        <f>VLOOKUP(E28,'Dane dodatkowe'!C28:D141,2)</f>
        <v>PZU</v>
      </c>
      <c r="H28" t="s">
        <v>49</v>
      </c>
      <c r="I28" s="3">
        <v>1.8</v>
      </c>
      <c r="J28" s="4">
        <v>43200</v>
      </c>
      <c r="K28" s="3">
        <v>2018</v>
      </c>
      <c r="L28" t="s">
        <v>26</v>
      </c>
      <c r="M28" s="5">
        <v>43892</v>
      </c>
      <c r="N28" s="5">
        <v>44256</v>
      </c>
      <c r="O28">
        <v>1</v>
      </c>
      <c r="P28">
        <v>0</v>
      </c>
      <c r="Q28">
        <f>LICZ.JEŻELI!P28</f>
        <v>1200</v>
      </c>
      <c r="R28">
        <f>LICZ.JEŻELI!Q28</f>
        <v>100</v>
      </c>
      <c r="S28">
        <f>LICZ.JEŻELI!R28</f>
        <v>1300</v>
      </c>
    </row>
    <row r="29" spans="5:19" x14ac:dyDescent="0.3">
      <c r="E29" t="s">
        <v>55</v>
      </c>
      <c r="F29" t="str" cm="1">
        <f t="array" ref="F29">_xlfn.XLOOKUP(TRIM(E29),TRIM('Dane dodatkowe'!C29:C142),'Dane dodatkowe'!D29:D142)</f>
        <v>Warta</v>
      </c>
      <c r="G29" t="str">
        <f>VLOOKUP(E29,'Dane dodatkowe'!C29:D142,2)</f>
        <v>Link4</v>
      </c>
      <c r="H29" t="s">
        <v>49</v>
      </c>
      <c r="I29" s="3">
        <v>1.8</v>
      </c>
      <c r="J29" s="4">
        <v>43878</v>
      </c>
      <c r="K29" s="3">
        <v>2017</v>
      </c>
      <c r="L29" t="s">
        <v>21</v>
      </c>
      <c r="M29" s="5">
        <v>43892</v>
      </c>
      <c r="N29" s="5">
        <v>44256</v>
      </c>
      <c r="O29">
        <v>1</v>
      </c>
      <c r="P29">
        <v>0</v>
      </c>
      <c r="Q29">
        <f>LICZ.JEŻELI!P29</f>
        <v>1200</v>
      </c>
      <c r="R29">
        <f>LICZ.JEŻELI!Q29</f>
        <v>100</v>
      </c>
      <c r="S29">
        <f>LICZ.JEŻELI!R29</f>
        <v>1300</v>
      </c>
    </row>
    <row r="30" spans="5:19" x14ac:dyDescent="0.3">
      <c r="E30" t="s">
        <v>56</v>
      </c>
      <c r="F30" t="str" cm="1">
        <f t="array" ref="F30">_xlfn.XLOOKUP(TRIM(E30),TRIM('Dane dodatkowe'!C30:C143),'Dane dodatkowe'!D30:D143)</f>
        <v>Link4</v>
      </c>
      <c r="G30" t="str">
        <f>VLOOKUP(E30,'Dane dodatkowe'!C30:D143,2)</f>
        <v>Link4</v>
      </c>
      <c r="H30" t="s">
        <v>45</v>
      </c>
      <c r="I30" s="3">
        <v>2.2000000000000002</v>
      </c>
      <c r="J30" s="4">
        <v>43637</v>
      </c>
      <c r="K30" s="3">
        <v>2015</v>
      </c>
      <c r="L30" t="s">
        <v>26</v>
      </c>
      <c r="M30" s="5">
        <v>44171</v>
      </c>
      <c r="N30" s="5">
        <v>44535</v>
      </c>
      <c r="O30">
        <v>0</v>
      </c>
      <c r="P30">
        <v>0</v>
      </c>
      <c r="Q30">
        <f>LICZ.JEŻELI!P30</f>
        <v>1200</v>
      </c>
      <c r="R30">
        <f>LICZ.JEŻELI!Q30</f>
        <v>0</v>
      </c>
      <c r="S30">
        <f>LICZ.JEŻELI!R30</f>
        <v>1200</v>
      </c>
    </row>
    <row r="31" spans="5:19" x14ac:dyDescent="0.3">
      <c r="E31" t="s">
        <v>57</v>
      </c>
      <c r="F31" t="str" cm="1">
        <f t="array" ref="F31">_xlfn.XLOOKUP(TRIM(E31),TRIM('Dane dodatkowe'!C31:C144),'Dane dodatkowe'!D31:D144)</f>
        <v>Link4</v>
      </c>
      <c r="G31" t="str">
        <f>VLOOKUP(E31,'Dane dodatkowe'!C31:D144,2)</f>
        <v>PZU</v>
      </c>
      <c r="H31" t="s">
        <v>15</v>
      </c>
      <c r="I31" s="3">
        <v>1.4</v>
      </c>
      <c r="J31" s="4">
        <v>43655</v>
      </c>
      <c r="K31" s="3">
        <v>2012</v>
      </c>
      <c r="L31" t="s">
        <v>16</v>
      </c>
      <c r="M31" s="5">
        <v>43963</v>
      </c>
      <c r="N31" s="5">
        <v>44327</v>
      </c>
      <c r="O31">
        <v>0</v>
      </c>
      <c r="P31">
        <v>1</v>
      </c>
      <c r="Q31">
        <f>LICZ.JEŻELI!P31</f>
        <v>1800</v>
      </c>
      <c r="R31">
        <f>LICZ.JEŻELI!Q31</f>
        <v>0</v>
      </c>
      <c r="S31">
        <f>LICZ.JEŻELI!R31</f>
        <v>1800</v>
      </c>
    </row>
    <row r="32" spans="5:19" x14ac:dyDescent="0.3">
      <c r="E32" t="s">
        <v>58</v>
      </c>
      <c r="F32" t="str" cm="1">
        <f t="array" ref="F32">_xlfn.XLOOKUP(TRIM(E32),TRIM('Dane dodatkowe'!C32:C145),'Dane dodatkowe'!D32:D145)</f>
        <v>PZU</v>
      </c>
      <c r="G32" t="str">
        <f>VLOOKUP(E32,'Dane dodatkowe'!C32:D145,2)</f>
        <v>Warta</v>
      </c>
      <c r="H32" t="s">
        <v>18</v>
      </c>
      <c r="I32" s="3">
        <v>1.1000000000000001</v>
      </c>
      <c r="J32" s="4">
        <v>43778</v>
      </c>
      <c r="K32" s="3">
        <v>2019</v>
      </c>
      <c r="L32" t="s">
        <v>16</v>
      </c>
      <c r="M32" s="5">
        <v>43944</v>
      </c>
      <c r="N32" s="5">
        <v>44308</v>
      </c>
      <c r="O32">
        <v>0</v>
      </c>
      <c r="P32">
        <v>0</v>
      </c>
      <c r="Q32">
        <f>LICZ.JEŻELI!P32</f>
        <v>1800</v>
      </c>
      <c r="R32">
        <f>LICZ.JEŻELI!Q32</f>
        <v>0</v>
      </c>
      <c r="S32">
        <f>LICZ.JEŻELI!R32</f>
        <v>1800</v>
      </c>
    </row>
    <row r="33" spans="5:19" x14ac:dyDescent="0.3">
      <c r="E33" t="s">
        <v>59</v>
      </c>
      <c r="F33" t="str" cm="1">
        <f t="array" ref="F33">_xlfn.XLOOKUP(TRIM(E33),TRIM('Dane dodatkowe'!C33:C146),'Dane dodatkowe'!D33:D146)</f>
        <v>Warta</v>
      </c>
      <c r="G33" t="str">
        <f>VLOOKUP(E33,'Dane dodatkowe'!C33:D146,2)</f>
        <v>Link4</v>
      </c>
      <c r="H33" t="s">
        <v>20</v>
      </c>
      <c r="I33" s="3">
        <v>1.4</v>
      </c>
      <c r="J33" s="4">
        <v>43885</v>
      </c>
      <c r="K33" s="3">
        <v>2016</v>
      </c>
      <c r="L33" t="s">
        <v>21</v>
      </c>
      <c r="M33" s="5">
        <v>43863</v>
      </c>
      <c r="N33" s="5">
        <v>44228</v>
      </c>
      <c r="O33">
        <v>2</v>
      </c>
      <c r="P33">
        <v>0</v>
      </c>
      <c r="Q33">
        <f>LICZ.JEŻELI!P33</f>
        <v>1200</v>
      </c>
      <c r="R33">
        <f>LICZ.JEŻELI!Q33</f>
        <v>200</v>
      </c>
      <c r="S33">
        <f>LICZ.JEŻELI!R33</f>
        <v>1400</v>
      </c>
    </row>
    <row r="34" spans="5:19" x14ac:dyDescent="0.3">
      <c r="E34" t="s">
        <v>60</v>
      </c>
      <c r="F34" t="str" cm="1">
        <f t="array" ref="F34">_xlfn.XLOOKUP(TRIM(E34),TRIM('Dane dodatkowe'!C34:C147),'Dane dodatkowe'!D34:D147)</f>
        <v>Warta</v>
      </c>
      <c r="G34" t="str">
        <f>VLOOKUP(E34,'Dane dodatkowe'!C34:D147,2)</f>
        <v>Link4</v>
      </c>
      <c r="H34" t="s">
        <v>23</v>
      </c>
      <c r="I34" s="3">
        <v>1.3</v>
      </c>
      <c r="J34" s="4">
        <v>43341</v>
      </c>
      <c r="K34" s="3">
        <v>2015</v>
      </c>
      <c r="L34" t="s">
        <v>16</v>
      </c>
      <c r="M34" s="5">
        <v>43902</v>
      </c>
      <c r="N34" s="5">
        <v>44266</v>
      </c>
      <c r="O34">
        <v>0</v>
      </c>
      <c r="P34">
        <v>0</v>
      </c>
      <c r="Q34">
        <f>LICZ.JEŻELI!P34</f>
        <v>1800</v>
      </c>
      <c r="R34">
        <f>LICZ.JEŻELI!Q34</f>
        <v>0</v>
      </c>
      <c r="S34">
        <f>LICZ.JEŻELI!R34</f>
        <v>1800</v>
      </c>
    </row>
    <row r="35" spans="5:19" x14ac:dyDescent="0.3">
      <c r="E35" t="s">
        <v>61</v>
      </c>
      <c r="F35" t="str" cm="1">
        <f t="array" ref="F35">_xlfn.XLOOKUP(TRIM(E35),TRIM('Dane dodatkowe'!C35:C148),'Dane dodatkowe'!D35:D148)</f>
        <v>PZU</v>
      </c>
      <c r="G35" t="str">
        <f>VLOOKUP(E35,'Dane dodatkowe'!C35:D148,2)</f>
        <v>Warta</v>
      </c>
      <c r="H35" t="s">
        <v>25</v>
      </c>
      <c r="I35" s="3">
        <v>1.8</v>
      </c>
      <c r="J35" s="4">
        <v>43379</v>
      </c>
      <c r="K35" s="3">
        <v>2015</v>
      </c>
      <c r="L35" t="s">
        <v>21</v>
      </c>
      <c r="M35" s="5">
        <v>43892</v>
      </c>
      <c r="N35" s="5">
        <v>44256</v>
      </c>
      <c r="O35">
        <v>0</v>
      </c>
      <c r="P35">
        <v>0</v>
      </c>
      <c r="Q35">
        <f>LICZ.JEŻELI!P35</f>
        <v>1200</v>
      </c>
      <c r="R35">
        <f>LICZ.JEŻELI!Q35</f>
        <v>0</v>
      </c>
      <c r="S35">
        <f>LICZ.JEŻELI!R35</f>
        <v>1200</v>
      </c>
    </row>
    <row r="36" spans="5:19" x14ac:dyDescent="0.3">
      <c r="E36" t="s">
        <v>62</v>
      </c>
      <c r="F36" t="str" cm="1">
        <f t="array" ref="F36">_xlfn.XLOOKUP(TRIM(E36),TRIM('Dane dodatkowe'!C36:C149),'Dane dodatkowe'!D36:D149)</f>
        <v>Warta</v>
      </c>
      <c r="G36" t="str">
        <f>VLOOKUP(E36,'Dane dodatkowe'!C36:D149,2)</f>
        <v>Warta</v>
      </c>
      <c r="H36" t="s">
        <v>28</v>
      </c>
      <c r="I36" s="3">
        <v>1.1000000000000001</v>
      </c>
      <c r="J36" s="4">
        <v>43804</v>
      </c>
      <c r="K36" s="3">
        <v>2015</v>
      </c>
      <c r="L36" t="s">
        <v>21</v>
      </c>
      <c r="M36" s="5">
        <v>43863</v>
      </c>
      <c r="N36" s="5">
        <v>44228</v>
      </c>
      <c r="O36">
        <v>0</v>
      </c>
      <c r="P36">
        <v>0</v>
      </c>
      <c r="Q36">
        <f>LICZ.JEŻELI!P36</f>
        <v>1200</v>
      </c>
      <c r="R36">
        <f>LICZ.JEŻELI!Q36</f>
        <v>0</v>
      </c>
      <c r="S36">
        <f>LICZ.JEŻELI!R36</f>
        <v>1200</v>
      </c>
    </row>
    <row r="37" spans="5:19" x14ac:dyDescent="0.3">
      <c r="E37" t="s">
        <v>63</v>
      </c>
      <c r="F37" t="str" cm="1">
        <f t="array" ref="F37">_xlfn.XLOOKUP(TRIM(E37),TRIM('Dane dodatkowe'!C37:C150),'Dane dodatkowe'!D37:D150)</f>
        <v>Warta</v>
      </c>
      <c r="G37" t="str">
        <f>VLOOKUP(E37,'Dane dodatkowe'!C37:D150,2)</f>
        <v>Warta</v>
      </c>
      <c r="H37" t="s">
        <v>30</v>
      </c>
      <c r="I37" s="3">
        <v>2</v>
      </c>
      <c r="J37" s="4">
        <v>43839</v>
      </c>
      <c r="K37" s="3">
        <v>2015</v>
      </c>
      <c r="L37" t="s">
        <v>26</v>
      </c>
      <c r="M37" s="5">
        <v>43892</v>
      </c>
      <c r="N37" s="5">
        <v>44256</v>
      </c>
      <c r="O37">
        <v>0</v>
      </c>
      <c r="P37">
        <v>0</v>
      </c>
      <c r="Q37">
        <f>LICZ.JEŻELI!P37</f>
        <v>1200</v>
      </c>
      <c r="R37">
        <f>LICZ.JEŻELI!Q37</f>
        <v>0</v>
      </c>
      <c r="S37">
        <f>LICZ.JEŻELI!R37</f>
        <v>1200</v>
      </c>
    </row>
    <row r="38" spans="5:19" x14ac:dyDescent="0.3">
      <c r="E38" t="s">
        <v>64</v>
      </c>
      <c r="F38" t="str" cm="1">
        <f t="array" ref="F38">_xlfn.XLOOKUP(TRIM(E38),TRIM('Dane dodatkowe'!C38:C151),'Dane dodatkowe'!D38:D151)</f>
        <v>PZU</v>
      </c>
      <c r="G38" t="str">
        <f>VLOOKUP(E38,'Dane dodatkowe'!C38:D151,2)</f>
        <v>Link4</v>
      </c>
      <c r="H38" t="s">
        <v>18</v>
      </c>
      <c r="I38" s="3">
        <v>1.1000000000000001</v>
      </c>
      <c r="J38" s="4">
        <v>43530</v>
      </c>
      <c r="K38" s="3">
        <v>2015</v>
      </c>
      <c r="L38" t="s">
        <v>21</v>
      </c>
      <c r="M38" s="5">
        <v>44177</v>
      </c>
      <c r="N38" s="5">
        <v>44541</v>
      </c>
      <c r="O38">
        <v>0</v>
      </c>
      <c r="P38">
        <v>0</v>
      </c>
      <c r="Q38">
        <f>LICZ.JEŻELI!P38</f>
        <v>1200</v>
      </c>
      <c r="R38">
        <f>LICZ.JEŻELI!Q38</f>
        <v>0</v>
      </c>
      <c r="S38">
        <f>LICZ.JEŻELI!R38</f>
        <v>1200</v>
      </c>
    </row>
    <row r="39" spans="5:19" x14ac:dyDescent="0.3">
      <c r="E39" t="s">
        <v>65</v>
      </c>
      <c r="F39" t="str" cm="1">
        <f t="array" ref="F39">_xlfn.XLOOKUP(TRIM(E39),TRIM('Dane dodatkowe'!C39:C152),'Dane dodatkowe'!D39:D152)</f>
        <v>Warta</v>
      </c>
      <c r="G39" t="str">
        <f>VLOOKUP(E39,'Dane dodatkowe'!C39:D152,2)</f>
        <v>Warta</v>
      </c>
      <c r="H39" t="s">
        <v>28</v>
      </c>
      <c r="I39" s="3">
        <v>1.1000000000000001</v>
      </c>
      <c r="J39" s="4">
        <v>43260</v>
      </c>
      <c r="K39" s="3">
        <v>2016</v>
      </c>
      <c r="L39" t="s">
        <v>21</v>
      </c>
      <c r="M39" s="5">
        <v>44197</v>
      </c>
      <c r="N39" s="5">
        <v>44561</v>
      </c>
      <c r="O39">
        <v>0</v>
      </c>
      <c r="P39">
        <v>0</v>
      </c>
      <c r="Q39">
        <f>LICZ.JEŻELI!P39</f>
        <v>1200</v>
      </c>
      <c r="R39">
        <f>LICZ.JEŻELI!Q39</f>
        <v>0</v>
      </c>
      <c r="S39">
        <f>LICZ.JEŻELI!R39</f>
        <v>1200</v>
      </c>
    </row>
    <row r="40" spans="5:19" x14ac:dyDescent="0.3">
      <c r="E40" t="s">
        <v>66</v>
      </c>
      <c r="F40" t="str" cm="1">
        <f t="array" ref="F40">_xlfn.XLOOKUP(TRIM(E40),TRIM('Dane dodatkowe'!C40:C153),'Dane dodatkowe'!D40:D153)</f>
        <v>Link4</v>
      </c>
      <c r="G40" t="str">
        <f>VLOOKUP(E40,'Dane dodatkowe'!C40:D153,2)</f>
        <v>Link4</v>
      </c>
      <c r="H40" t="s">
        <v>23</v>
      </c>
      <c r="I40" s="3">
        <v>1.3</v>
      </c>
      <c r="J40" s="4">
        <v>43239</v>
      </c>
      <c r="K40" s="3">
        <v>2016</v>
      </c>
      <c r="L40" t="s">
        <v>16</v>
      </c>
      <c r="M40" s="5">
        <v>43902</v>
      </c>
      <c r="N40" s="5">
        <v>44266</v>
      </c>
      <c r="O40">
        <v>1</v>
      </c>
      <c r="P40">
        <v>0</v>
      </c>
      <c r="Q40">
        <f>LICZ.JEŻELI!P40</f>
        <v>1800</v>
      </c>
      <c r="R40">
        <f>LICZ.JEŻELI!Q40</f>
        <v>100</v>
      </c>
      <c r="S40">
        <f>LICZ.JEŻELI!R40</f>
        <v>1900</v>
      </c>
    </row>
    <row r="41" spans="5:19" x14ac:dyDescent="0.3">
      <c r="E41" t="s">
        <v>67</v>
      </c>
      <c r="F41" t="str" cm="1">
        <f t="array" ref="F41">_xlfn.XLOOKUP(TRIM(E41),TRIM('Dane dodatkowe'!C41:C154),'Dane dodatkowe'!D41:D154)</f>
        <v>Link4</v>
      </c>
      <c r="G41" t="str">
        <f>VLOOKUP(E41,'Dane dodatkowe'!C41:D154,2)</f>
        <v>Link4</v>
      </c>
      <c r="H41" t="s">
        <v>30</v>
      </c>
      <c r="I41" s="3">
        <v>2</v>
      </c>
      <c r="J41" s="4">
        <v>43229</v>
      </c>
      <c r="K41" s="3">
        <v>2018</v>
      </c>
      <c r="L41" t="s">
        <v>26</v>
      </c>
      <c r="M41" s="5">
        <v>44171</v>
      </c>
      <c r="N41" s="5">
        <v>44535</v>
      </c>
      <c r="O41">
        <v>2</v>
      </c>
      <c r="P41">
        <v>0</v>
      </c>
      <c r="Q41">
        <f>LICZ.JEŻELI!P41</f>
        <v>1200</v>
      </c>
      <c r="R41">
        <f>LICZ.JEŻELI!Q41</f>
        <v>200</v>
      </c>
      <c r="S41">
        <f>LICZ.JEŻELI!R41</f>
        <v>1400</v>
      </c>
    </row>
    <row r="42" spans="5:19" x14ac:dyDescent="0.3">
      <c r="E42" t="s">
        <v>68</v>
      </c>
      <c r="F42" t="str" cm="1">
        <f t="array" ref="F42">_xlfn.XLOOKUP(TRIM(E42),TRIM('Dane dodatkowe'!C42:C155),'Dane dodatkowe'!D42:D155)</f>
        <v>Warta</v>
      </c>
      <c r="G42" t="str">
        <f>VLOOKUP(E42,'Dane dodatkowe'!C42:D155,2)</f>
        <v>Link4</v>
      </c>
      <c r="H42" t="s">
        <v>25</v>
      </c>
      <c r="I42" s="3">
        <v>1.8</v>
      </c>
      <c r="J42" s="4">
        <v>43357</v>
      </c>
      <c r="K42" s="3">
        <v>2016</v>
      </c>
      <c r="L42" t="s">
        <v>26</v>
      </c>
      <c r="M42" s="5">
        <v>43904</v>
      </c>
      <c r="N42" s="5">
        <v>44268</v>
      </c>
      <c r="O42">
        <v>1</v>
      </c>
      <c r="P42">
        <v>0</v>
      </c>
      <c r="Q42">
        <f>LICZ.JEŻELI!P42</f>
        <v>1200</v>
      </c>
      <c r="R42">
        <f>LICZ.JEŻELI!Q42</f>
        <v>100</v>
      </c>
      <c r="S42">
        <f>LICZ.JEŻELI!R42</f>
        <v>1300</v>
      </c>
    </row>
    <row r="43" spans="5:19" x14ac:dyDescent="0.3">
      <c r="E43" t="s">
        <v>69</v>
      </c>
      <c r="F43" t="str" cm="1">
        <f t="array" ref="F43">_xlfn.XLOOKUP(TRIM(E43),TRIM('Dane dodatkowe'!C43:C156),'Dane dodatkowe'!D43:D156)</f>
        <v>PZU</v>
      </c>
      <c r="G43" t="str">
        <f>VLOOKUP(E43,'Dane dodatkowe'!C43:D156,2)</f>
        <v>Warta</v>
      </c>
      <c r="H43" t="s">
        <v>23</v>
      </c>
      <c r="I43" s="3">
        <v>1.3</v>
      </c>
      <c r="J43" s="4">
        <v>43834</v>
      </c>
      <c r="K43" s="3">
        <v>2018</v>
      </c>
      <c r="L43" t="s">
        <v>21</v>
      </c>
      <c r="M43" s="5">
        <v>44177</v>
      </c>
      <c r="N43" s="5">
        <v>44541</v>
      </c>
      <c r="O43">
        <v>0</v>
      </c>
      <c r="P43">
        <v>0</v>
      </c>
      <c r="Q43">
        <f>LICZ.JEŻELI!P43</f>
        <v>1200</v>
      </c>
      <c r="R43">
        <f>LICZ.JEŻELI!Q43</f>
        <v>0</v>
      </c>
      <c r="S43">
        <f>LICZ.JEŻELI!R43</f>
        <v>1200</v>
      </c>
    </row>
    <row r="44" spans="5:19" x14ac:dyDescent="0.3">
      <c r="E44" t="s">
        <v>70</v>
      </c>
      <c r="F44" t="str" cm="1">
        <f t="array" ref="F44">_xlfn.XLOOKUP(TRIM(E44),TRIM('Dane dodatkowe'!C44:C157),'Dane dodatkowe'!D44:D157)</f>
        <v>PZU</v>
      </c>
      <c r="G44" t="str">
        <f>VLOOKUP(E44,'Dane dodatkowe'!C44:D157,2)</f>
        <v>PZU</v>
      </c>
      <c r="H44" t="s">
        <v>30</v>
      </c>
      <c r="I44" s="3">
        <v>2</v>
      </c>
      <c r="J44" s="4">
        <v>43972</v>
      </c>
      <c r="K44" s="3">
        <v>2016</v>
      </c>
      <c r="L44" t="s">
        <v>26</v>
      </c>
      <c r="M44" s="5">
        <v>43945</v>
      </c>
      <c r="N44" s="5">
        <v>44309</v>
      </c>
      <c r="O44">
        <v>0</v>
      </c>
      <c r="P44">
        <v>0</v>
      </c>
      <c r="Q44">
        <f>LICZ.JEŻELI!P44</f>
        <v>1200</v>
      </c>
      <c r="R44">
        <f>LICZ.JEŻELI!Q44</f>
        <v>0</v>
      </c>
      <c r="S44">
        <f>LICZ.JEŻELI!R44</f>
        <v>1200</v>
      </c>
    </row>
    <row r="45" spans="5:19" x14ac:dyDescent="0.3">
      <c r="E45" t="s">
        <v>71</v>
      </c>
      <c r="F45" t="str" cm="1">
        <f t="array" ref="F45">_xlfn.XLOOKUP(TRIM(E45),TRIM('Dane dodatkowe'!C45:C158),'Dane dodatkowe'!D45:D158)</f>
        <v>Warta</v>
      </c>
      <c r="G45" t="str">
        <f>VLOOKUP(E45,'Dane dodatkowe'!C45:D158,2)</f>
        <v>Warta</v>
      </c>
      <c r="H45" t="s">
        <v>39</v>
      </c>
      <c r="I45" s="3">
        <v>1.8</v>
      </c>
      <c r="J45" s="4">
        <v>44116</v>
      </c>
      <c r="K45" s="3">
        <v>2020</v>
      </c>
      <c r="L45" t="s">
        <v>16</v>
      </c>
      <c r="M45" s="5">
        <v>43881</v>
      </c>
      <c r="N45" s="5">
        <v>44246</v>
      </c>
      <c r="O45">
        <v>0</v>
      </c>
      <c r="P45">
        <v>0</v>
      </c>
      <c r="Q45">
        <f>LICZ.JEŻELI!P45</f>
        <v>1800</v>
      </c>
      <c r="R45">
        <f>LICZ.JEŻELI!Q45</f>
        <v>0</v>
      </c>
      <c r="S45">
        <f>LICZ.JEŻELI!R45</f>
        <v>1800</v>
      </c>
    </row>
    <row r="46" spans="5:19" x14ac:dyDescent="0.3">
      <c r="E46" t="s">
        <v>72</v>
      </c>
      <c r="F46" t="str" cm="1">
        <f t="array" ref="F46">_xlfn.XLOOKUP(TRIM(E46),TRIM('Dane dodatkowe'!C46:C159),'Dane dodatkowe'!D46:D159)</f>
        <v>Link4</v>
      </c>
      <c r="G46" t="str">
        <f>VLOOKUP(E46,'Dane dodatkowe'!C46:D159,2)</f>
        <v>Warta</v>
      </c>
      <c r="H46" t="s">
        <v>30</v>
      </c>
      <c r="I46" s="3">
        <v>2</v>
      </c>
      <c r="J46" s="4">
        <v>43826</v>
      </c>
      <c r="K46" s="3">
        <v>2012</v>
      </c>
      <c r="L46" t="s">
        <v>26</v>
      </c>
      <c r="M46" s="5">
        <v>43963</v>
      </c>
      <c r="N46" s="5">
        <v>44327</v>
      </c>
      <c r="O46">
        <v>0</v>
      </c>
      <c r="P46">
        <v>0</v>
      </c>
      <c r="Q46">
        <f>LICZ.JEŻELI!P46</f>
        <v>1200</v>
      </c>
      <c r="R46">
        <f>LICZ.JEŻELI!Q46</f>
        <v>0</v>
      </c>
      <c r="S46">
        <f>LICZ.JEŻELI!R46</f>
        <v>1200</v>
      </c>
    </row>
    <row r="47" spans="5:19" x14ac:dyDescent="0.3">
      <c r="E47" t="s">
        <v>73</v>
      </c>
      <c r="F47" t="str" cm="1">
        <f t="array" ref="F47">_xlfn.XLOOKUP(TRIM(E47),TRIM('Dane dodatkowe'!C47:C160),'Dane dodatkowe'!D47:D160)</f>
        <v>Link4</v>
      </c>
      <c r="G47" t="str">
        <f>VLOOKUP(E47,'Dane dodatkowe'!C47:D160,2)</f>
        <v>Warta</v>
      </c>
      <c r="H47" t="s">
        <v>39</v>
      </c>
      <c r="I47" s="3">
        <v>1.8</v>
      </c>
      <c r="J47" s="4">
        <v>43595</v>
      </c>
      <c r="K47" s="3">
        <v>2018</v>
      </c>
      <c r="L47" t="s">
        <v>16</v>
      </c>
      <c r="M47" s="5">
        <v>43881</v>
      </c>
      <c r="N47" s="5">
        <v>44246</v>
      </c>
      <c r="O47">
        <v>0</v>
      </c>
      <c r="P47">
        <v>0</v>
      </c>
      <c r="Q47">
        <f>LICZ.JEŻELI!P47</f>
        <v>1800</v>
      </c>
      <c r="R47">
        <f>LICZ.JEŻELI!Q47</f>
        <v>0</v>
      </c>
      <c r="S47">
        <f>LICZ.JEŻELI!R47</f>
        <v>1800</v>
      </c>
    </row>
    <row r="48" spans="5:19" x14ac:dyDescent="0.3">
      <c r="E48" t="s">
        <v>74</v>
      </c>
      <c r="F48" t="str" cm="1">
        <f t="array" ref="F48">_xlfn.XLOOKUP(TRIM(E48),TRIM('Dane dodatkowe'!C48:C161),'Dane dodatkowe'!D48:D161)</f>
        <v>PZU</v>
      </c>
      <c r="G48" t="str">
        <f>VLOOKUP(E48,'Dane dodatkowe'!C48:D161,2)</f>
        <v>Link4</v>
      </c>
      <c r="H48" t="s">
        <v>30</v>
      </c>
      <c r="I48" s="3">
        <v>2.2000000000000002</v>
      </c>
      <c r="J48" s="4">
        <v>43240</v>
      </c>
      <c r="K48" s="3">
        <v>2017</v>
      </c>
      <c r="L48" t="s">
        <v>26</v>
      </c>
      <c r="M48" s="5">
        <v>43892</v>
      </c>
      <c r="N48" s="5">
        <v>44256</v>
      </c>
      <c r="O48">
        <v>0</v>
      </c>
      <c r="P48">
        <v>0</v>
      </c>
      <c r="Q48">
        <f>LICZ.JEŻELI!P48</f>
        <v>1200</v>
      </c>
      <c r="R48">
        <f>LICZ.JEŻELI!Q48</f>
        <v>0</v>
      </c>
      <c r="S48">
        <f>LICZ.JEŻELI!R48</f>
        <v>1200</v>
      </c>
    </row>
    <row r="49" spans="5:19" x14ac:dyDescent="0.3">
      <c r="E49" t="s">
        <v>75</v>
      </c>
      <c r="F49" t="str" cm="1">
        <f t="array" ref="F49">_xlfn.XLOOKUP(TRIM(E49),TRIM('Dane dodatkowe'!C49:C162),'Dane dodatkowe'!D49:D162)</f>
        <v>Warta</v>
      </c>
      <c r="G49" t="str">
        <f>VLOOKUP(E49,'Dane dodatkowe'!C49:D162,2)</f>
        <v>PZU</v>
      </c>
      <c r="H49" t="s">
        <v>39</v>
      </c>
      <c r="I49" s="3">
        <v>1.8</v>
      </c>
      <c r="J49" s="4">
        <v>43342</v>
      </c>
      <c r="K49" s="3">
        <v>2015</v>
      </c>
      <c r="L49" t="s">
        <v>16</v>
      </c>
      <c r="M49" s="5">
        <v>43881</v>
      </c>
      <c r="N49" s="5">
        <v>44246</v>
      </c>
      <c r="O49">
        <v>0</v>
      </c>
      <c r="P49">
        <v>1</v>
      </c>
      <c r="Q49">
        <f>LICZ.JEŻELI!P49</f>
        <v>1800</v>
      </c>
      <c r="R49">
        <f>LICZ.JEŻELI!Q49</f>
        <v>0</v>
      </c>
      <c r="S49">
        <f>LICZ.JEŻELI!R49</f>
        <v>1800</v>
      </c>
    </row>
    <row r="50" spans="5:19" x14ac:dyDescent="0.3">
      <c r="E50" t="s">
        <v>76</v>
      </c>
      <c r="F50" t="str" cm="1">
        <f t="array" ref="F50">_xlfn.XLOOKUP(TRIM(E50),TRIM('Dane dodatkowe'!C50:C163),'Dane dodatkowe'!D50:D163)</f>
        <v>Link4</v>
      </c>
      <c r="G50" t="str">
        <f>VLOOKUP(E50,'Dane dodatkowe'!C50:D163,2)</f>
        <v>Warta</v>
      </c>
      <c r="H50" t="s">
        <v>45</v>
      </c>
      <c r="I50" s="3">
        <v>2</v>
      </c>
      <c r="J50" s="4">
        <v>43857</v>
      </c>
      <c r="K50" s="3">
        <v>2012</v>
      </c>
      <c r="L50" t="s">
        <v>26</v>
      </c>
      <c r="M50" s="5">
        <v>43902</v>
      </c>
      <c r="N50" s="5">
        <v>44266</v>
      </c>
      <c r="O50">
        <v>0</v>
      </c>
      <c r="P50">
        <v>0</v>
      </c>
      <c r="Q50">
        <f>LICZ.JEŻELI!P50</f>
        <v>1200</v>
      </c>
      <c r="R50">
        <f>LICZ.JEŻELI!Q50</f>
        <v>0</v>
      </c>
      <c r="S50">
        <f>LICZ.JEŻELI!R50</f>
        <v>1200</v>
      </c>
    </row>
    <row r="51" spans="5:19" x14ac:dyDescent="0.3">
      <c r="E51" t="s">
        <v>77</v>
      </c>
      <c r="F51" t="str" cm="1">
        <f t="array" ref="F51">_xlfn.XLOOKUP(TRIM(E51),TRIM('Dane dodatkowe'!C51:C164),'Dane dodatkowe'!D51:D164)</f>
        <v>Link4</v>
      </c>
      <c r="G51" t="str">
        <f>VLOOKUP(E51,'Dane dodatkowe'!C51:D164,2)</f>
        <v>Link4</v>
      </c>
      <c r="H51" t="s">
        <v>47</v>
      </c>
      <c r="I51" s="3">
        <v>1.3</v>
      </c>
      <c r="J51" s="4">
        <v>43739</v>
      </c>
      <c r="K51" s="3">
        <v>2019</v>
      </c>
      <c r="L51" t="s">
        <v>16</v>
      </c>
      <c r="M51" s="5">
        <v>43892</v>
      </c>
      <c r="N51" s="5">
        <v>44256</v>
      </c>
      <c r="O51">
        <v>0</v>
      </c>
      <c r="P51">
        <v>0</v>
      </c>
      <c r="Q51">
        <f>LICZ.JEŻELI!P51</f>
        <v>1800</v>
      </c>
      <c r="R51">
        <f>LICZ.JEŻELI!Q51</f>
        <v>0</v>
      </c>
      <c r="S51">
        <f>LICZ.JEŻELI!R51</f>
        <v>1800</v>
      </c>
    </row>
    <row r="52" spans="5:19" x14ac:dyDescent="0.3">
      <c r="E52" t="s">
        <v>78</v>
      </c>
      <c r="F52" t="str" cm="1">
        <f t="array" ref="F52">_xlfn.XLOOKUP(TRIM(E52),TRIM('Dane dodatkowe'!C52:C165),'Dane dodatkowe'!D52:D165)</f>
        <v>PZU</v>
      </c>
      <c r="G52" t="str">
        <f>VLOOKUP(E52,'Dane dodatkowe'!C52:D165,2)</f>
        <v>Link4</v>
      </c>
      <c r="H52" t="s">
        <v>49</v>
      </c>
      <c r="I52" s="3">
        <v>1.8</v>
      </c>
      <c r="J52" s="4">
        <v>43959</v>
      </c>
      <c r="K52" s="3">
        <v>2016</v>
      </c>
      <c r="L52" t="s">
        <v>21</v>
      </c>
      <c r="M52" s="5">
        <v>43892</v>
      </c>
      <c r="N52" s="5">
        <v>44256</v>
      </c>
      <c r="O52">
        <v>0</v>
      </c>
      <c r="P52">
        <v>0</v>
      </c>
      <c r="Q52">
        <f>LICZ.JEŻELI!P52</f>
        <v>1200</v>
      </c>
      <c r="R52">
        <f>LICZ.JEŻELI!Q52</f>
        <v>0</v>
      </c>
      <c r="S52">
        <f>LICZ.JEŻELI!R52</f>
        <v>1200</v>
      </c>
    </row>
    <row r="53" spans="5:19" x14ac:dyDescent="0.3">
      <c r="E53" t="s">
        <v>79</v>
      </c>
      <c r="F53" t="str" cm="1">
        <f t="array" ref="F53">_xlfn.XLOOKUP(TRIM(E53),TRIM('Dane dodatkowe'!C53:C166),'Dane dodatkowe'!D53:D166)</f>
        <v>Warta</v>
      </c>
      <c r="G53" t="str">
        <f>VLOOKUP(E53,'Dane dodatkowe'!C53:D166,2)</f>
        <v>Link4</v>
      </c>
      <c r="H53" t="s">
        <v>49</v>
      </c>
      <c r="I53" s="3">
        <v>1.8</v>
      </c>
      <c r="J53" s="4">
        <v>43282</v>
      </c>
      <c r="K53" s="3">
        <v>2015</v>
      </c>
      <c r="L53" t="s">
        <v>16</v>
      </c>
      <c r="M53" s="5">
        <v>44198</v>
      </c>
      <c r="N53" s="5">
        <v>44562</v>
      </c>
      <c r="O53">
        <v>1</v>
      </c>
      <c r="P53">
        <v>0</v>
      </c>
      <c r="Q53">
        <f>LICZ.JEŻELI!P53</f>
        <v>1800</v>
      </c>
      <c r="R53">
        <f>LICZ.JEŻELI!Q53</f>
        <v>100</v>
      </c>
      <c r="S53">
        <f>LICZ.JEŻELI!R53</f>
        <v>1900</v>
      </c>
    </row>
    <row r="54" spans="5:19" x14ac:dyDescent="0.3">
      <c r="E54" t="s">
        <v>80</v>
      </c>
      <c r="F54" t="str" cm="1">
        <f t="array" ref="F54">_xlfn.XLOOKUP(TRIM(E54),TRIM('Dane dodatkowe'!C54:C167),'Dane dodatkowe'!D54:D167)</f>
        <v>Warta</v>
      </c>
      <c r="G54" t="str">
        <f>VLOOKUP(E54,'Dane dodatkowe'!C54:D167,2)</f>
        <v>Link4</v>
      </c>
      <c r="H54" t="s">
        <v>47</v>
      </c>
      <c r="I54" s="3">
        <v>1.3</v>
      </c>
      <c r="J54" s="4">
        <v>43417</v>
      </c>
      <c r="K54" s="3">
        <v>2015</v>
      </c>
      <c r="L54" t="s">
        <v>21</v>
      </c>
      <c r="M54" s="5">
        <v>43863</v>
      </c>
      <c r="N54" s="5">
        <v>44228</v>
      </c>
      <c r="O54">
        <v>2</v>
      </c>
      <c r="P54">
        <v>0</v>
      </c>
      <c r="Q54">
        <f>LICZ.JEŻELI!P54</f>
        <v>1200</v>
      </c>
      <c r="R54">
        <f>LICZ.JEŻELI!Q54</f>
        <v>200</v>
      </c>
      <c r="S54">
        <f>LICZ.JEŻELI!R54</f>
        <v>1400</v>
      </c>
    </row>
    <row r="55" spans="5:19" x14ac:dyDescent="0.3">
      <c r="E55" t="s">
        <v>81</v>
      </c>
      <c r="F55" t="str" cm="1">
        <f t="array" ref="F55">_xlfn.XLOOKUP(TRIM(E55),TRIM('Dane dodatkowe'!C55:C168),'Dane dodatkowe'!D55:D168)</f>
        <v>PZU</v>
      </c>
      <c r="G55" t="str">
        <f>VLOOKUP(E55,'Dane dodatkowe'!C55:D168,2)</f>
        <v>Link4</v>
      </c>
      <c r="H55" t="s">
        <v>49</v>
      </c>
      <c r="I55" s="3">
        <v>1.8</v>
      </c>
      <c r="J55" s="4">
        <v>43337</v>
      </c>
      <c r="K55" s="3">
        <v>2015</v>
      </c>
      <c r="L55" t="s">
        <v>21</v>
      </c>
      <c r="M55" s="5">
        <v>44197</v>
      </c>
      <c r="N55" s="5">
        <v>44561</v>
      </c>
      <c r="O55">
        <v>1</v>
      </c>
      <c r="P55">
        <v>0</v>
      </c>
      <c r="Q55">
        <f>LICZ.JEŻELI!P55</f>
        <v>1200</v>
      </c>
      <c r="R55">
        <f>LICZ.JEŻELI!Q55</f>
        <v>100</v>
      </c>
      <c r="S55">
        <f>LICZ.JEŻELI!R55</f>
        <v>1300</v>
      </c>
    </row>
    <row r="56" spans="5:19" x14ac:dyDescent="0.3">
      <c r="E56" t="s">
        <v>82</v>
      </c>
      <c r="F56" t="str" cm="1">
        <f t="array" ref="F56">_xlfn.XLOOKUP(TRIM(E56),TRIM('Dane dodatkowe'!C56:C169),'Dane dodatkowe'!D56:D169)</f>
        <v>Warta</v>
      </c>
      <c r="G56" t="str">
        <f>VLOOKUP(E56,'Dane dodatkowe'!C56:D169,2)</f>
        <v>Warta</v>
      </c>
      <c r="H56" t="s">
        <v>47</v>
      </c>
      <c r="I56" s="3">
        <v>1.3</v>
      </c>
      <c r="J56" s="4">
        <v>43628</v>
      </c>
      <c r="K56" s="3">
        <v>2015</v>
      </c>
      <c r="L56" t="s">
        <v>16</v>
      </c>
      <c r="M56" s="5">
        <v>44177</v>
      </c>
      <c r="N56" s="5">
        <v>44541</v>
      </c>
      <c r="O56">
        <v>1</v>
      </c>
      <c r="P56">
        <v>0</v>
      </c>
      <c r="Q56">
        <f>LICZ.JEŻELI!P56</f>
        <v>1800</v>
      </c>
      <c r="R56">
        <f>LICZ.JEŻELI!Q56</f>
        <v>100</v>
      </c>
      <c r="S56">
        <f>LICZ.JEŻELI!R56</f>
        <v>1900</v>
      </c>
    </row>
    <row r="57" spans="5:19" x14ac:dyDescent="0.3">
      <c r="E57" t="s">
        <v>83</v>
      </c>
      <c r="F57" t="str" cm="1">
        <f t="array" ref="F57">_xlfn.XLOOKUP(TRIM(E57),TRIM('Dane dodatkowe'!C57:C170),'Dane dodatkowe'!D57:D170)</f>
        <v>Warta</v>
      </c>
      <c r="G57" t="str">
        <f>VLOOKUP(E57,'Dane dodatkowe'!C57:D170,2)</f>
        <v>Link4</v>
      </c>
      <c r="H57" t="s">
        <v>49</v>
      </c>
      <c r="I57" s="3">
        <v>1.8</v>
      </c>
      <c r="J57" s="4">
        <v>43795</v>
      </c>
      <c r="K57" s="3">
        <v>2015</v>
      </c>
      <c r="L57" t="s">
        <v>21</v>
      </c>
      <c r="M57" s="5">
        <v>43892</v>
      </c>
      <c r="N57" s="5">
        <v>44256</v>
      </c>
      <c r="O57">
        <v>0</v>
      </c>
      <c r="P57">
        <v>0</v>
      </c>
      <c r="Q57">
        <f>LICZ.JEŻELI!P57</f>
        <v>1200</v>
      </c>
      <c r="R57">
        <f>LICZ.JEŻELI!Q57</f>
        <v>0</v>
      </c>
      <c r="S57">
        <f>LICZ.JEŻELI!R57</f>
        <v>1200</v>
      </c>
    </row>
    <row r="58" spans="5:19" x14ac:dyDescent="0.3">
      <c r="E58" t="s">
        <v>84</v>
      </c>
      <c r="F58" t="str" cm="1">
        <f t="array" ref="F58">_xlfn.XLOOKUP(TRIM(E58),TRIM('Dane dodatkowe'!C58:C171),'Dane dodatkowe'!D58:D171)</f>
        <v>PZU</v>
      </c>
      <c r="G58" t="str">
        <f>VLOOKUP(E58,'Dane dodatkowe'!C58:D171,2)</f>
        <v>Link4</v>
      </c>
      <c r="H58" t="s">
        <v>49</v>
      </c>
      <c r="I58" s="3">
        <v>1.8</v>
      </c>
      <c r="J58" s="4">
        <v>43446</v>
      </c>
      <c r="K58" s="3">
        <v>2016</v>
      </c>
      <c r="L58" t="s">
        <v>21</v>
      </c>
      <c r="M58" s="5">
        <v>43933</v>
      </c>
      <c r="N58" s="5">
        <v>44297</v>
      </c>
      <c r="O58">
        <v>0</v>
      </c>
      <c r="P58">
        <v>0</v>
      </c>
      <c r="Q58">
        <f>LICZ.JEŻELI!P58</f>
        <v>1200</v>
      </c>
      <c r="R58">
        <f>LICZ.JEŻELI!Q58</f>
        <v>0</v>
      </c>
      <c r="S58">
        <f>LICZ.JEŻELI!R58</f>
        <v>1200</v>
      </c>
    </row>
    <row r="59" spans="5:19" x14ac:dyDescent="0.3">
      <c r="E59" t="s">
        <v>85</v>
      </c>
      <c r="F59" t="str" cm="1">
        <f t="array" ref="F59">_xlfn.XLOOKUP(TRIM(E59),TRIM('Dane dodatkowe'!C59:C172),'Dane dodatkowe'!D59:D172)</f>
        <v>Warta</v>
      </c>
      <c r="G59" t="str">
        <f>VLOOKUP(E59,'Dane dodatkowe'!C59:D172,2)</f>
        <v>Warta</v>
      </c>
      <c r="H59" t="s">
        <v>45</v>
      </c>
      <c r="I59" s="3">
        <v>2.2000000000000002</v>
      </c>
      <c r="J59" s="4">
        <v>43515</v>
      </c>
      <c r="K59" s="3">
        <v>2016</v>
      </c>
      <c r="L59" t="s">
        <v>16</v>
      </c>
      <c r="M59" s="5">
        <v>43963</v>
      </c>
      <c r="N59" s="5">
        <v>44327</v>
      </c>
      <c r="O59">
        <v>0</v>
      </c>
      <c r="P59">
        <v>0</v>
      </c>
      <c r="Q59">
        <f>LICZ.JEŻELI!P59</f>
        <v>1800</v>
      </c>
      <c r="R59">
        <f>LICZ.JEŻELI!Q59</f>
        <v>0</v>
      </c>
      <c r="S59">
        <f>LICZ.JEŻELI!R59</f>
        <v>1800</v>
      </c>
    </row>
    <row r="60" spans="5:19" x14ac:dyDescent="0.3">
      <c r="E60" t="s">
        <v>86</v>
      </c>
      <c r="F60" t="str" cm="1">
        <f t="array" ref="F60">_xlfn.XLOOKUP(TRIM(E60),TRIM('Dane dodatkowe'!C60:C173),'Dane dodatkowe'!D60:D173)</f>
        <v>Link4</v>
      </c>
      <c r="G60" t="str">
        <f>VLOOKUP(E60,'Dane dodatkowe'!C60:D173,2)</f>
        <v>Warta</v>
      </c>
      <c r="H60" t="s">
        <v>15</v>
      </c>
      <c r="I60" s="3">
        <v>1.4</v>
      </c>
      <c r="J60" s="4">
        <v>43831</v>
      </c>
      <c r="K60" s="3">
        <v>2018</v>
      </c>
      <c r="L60" t="s">
        <v>16</v>
      </c>
      <c r="M60" s="5">
        <v>43902</v>
      </c>
      <c r="N60" s="5">
        <v>44266</v>
      </c>
      <c r="O60">
        <v>2</v>
      </c>
      <c r="P60">
        <v>0</v>
      </c>
      <c r="Q60">
        <f>LICZ.JEŻELI!P60</f>
        <v>1800</v>
      </c>
      <c r="R60">
        <f>LICZ.JEŻELI!Q60</f>
        <v>200</v>
      </c>
      <c r="S60">
        <f>LICZ.JEŻELI!R60</f>
        <v>2000</v>
      </c>
    </row>
    <row r="61" spans="5:19" x14ac:dyDescent="0.3">
      <c r="E61" t="s">
        <v>87</v>
      </c>
      <c r="F61" t="str" cm="1">
        <f t="array" ref="F61">_xlfn.XLOOKUP(TRIM(E61),TRIM('Dane dodatkowe'!C61:C174),'Dane dodatkowe'!D61:D174)</f>
        <v>Link4</v>
      </c>
      <c r="G61" t="str">
        <f>VLOOKUP(E61,'Dane dodatkowe'!C61:D174,2)</f>
        <v>PZU</v>
      </c>
      <c r="H61" t="s">
        <v>18</v>
      </c>
      <c r="I61" s="3">
        <v>1.1000000000000001</v>
      </c>
      <c r="J61" s="4">
        <v>44011</v>
      </c>
      <c r="K61" s="3">
        <v>2016</v>
      </c>
      <c r="L61" t="s">
        <v>26</v>
      </c>
      <c r="M61" s="5">
        <v>43902</v>
      </c>
      <c r="N61" s="5">
        <v>44266</v>
      </c>
      <c r="O61">
        <v>0</v>
      </c>
      <c r="P61">
        <v>0</v>
      </c>
      <c r="Q61">
        <f>LICZ.JEŻELI!P61</f>
        <v>1200</v>
      </c>
      <c r="R61">
        <f>LICZ.JEŻELI!Q61</f>
        <v>0</v>
      </c>
      <c r="S61">
        <f>LICZ.JEŻELI!R61</f>
        <v>1200</v>
      </c>
    </row>
    <row r="62" spans="5:19" x14ac:dyDescent="0.3">
      <c r="E62" t="s">
        <v>88</v>
      </c>
      <c r="F62" t="str" cm="1">
        <f t="array" ref="F62">_xlfn.XLOOKUP(TRIM(E62),TRIM('Dane dodatkowe'!C62:C175),'Dane dodatkowe'!D62:D175)</f>
        <v>Warta</v>
      </c>
      <c r="G62" t="str">
        <f>VLOOKUP(E62,'Dane dodatkowe'!C62:D175,2)</f>
        <v>PZU</v>
      </c>
      <c r="H62" t="s">
        <v>20</v>
      </c>
      <c r="I62" s="3">
        <v>1.4</v>
      </c>
      <c r="J62" s="4">
        <v>43412</v>
      </c>
      <c r="K62" s="3">
        <v>2015</v>
      </c>
      <c r="L62" t="s">
        <v>21</v>
      </c>
      <c r="M62" s="5">
        <v>43902</v>
      </c>
      <c r="N62" s="5">
        <v>44266</v>
      </c>
      <c r="O62">
        <v>0</v>
      </c>
      <c r="P62">
        <v>0</v>
      </c>
      <c r="Q62">
        <f>LICZ.JEŻELI!P62</f>
        <v>1200</v>
      </c>
      <c r="R62">
        <f>LICZ.JEŻELI!Q62</f>
        <v>0</v>
      </c>
      <c r="S62">
        <f>LICZ.JEŻELI!R62</f>
        <v>1200</v>
      </c>
    </row>
    <row r="63" spans="5:19" x14ac:dyDescent="0.3">
      <c r="E63" t="s">
        <v>89</v>
      </c>
      <c r="F63" t="str" cm="1">
        <f t="array" ref="F63">_xlfn.XLOOKUP(TRIM(E63),TRIM('Dane dodatkowe'!C63:C176),'Dane dodatkowe'!D63:D176)</f>
        <v>PZU</v>
      </c>
      <c r="G63" t="str">
        <f>VLOOKUP(E63,'Dane dodatkowe'!C63:D176,2)</f>
        <v>Link4</v>
      </c>
      <c r="H63" t="s">
        <v>23</v>
      </c>
      <c r="I63" s="3">
        <v>1.3</v>
      </c>
      <c r="J63" s="4">
        <v>43244</v>
      </c>
      <c r="K63" s="3">
        <v>2016</v>
      </c>
      <c r="L63" t="s">
        <v>21</v>
      </c>
      <c r="M63" s="5">
        <v>43863</v>
      </c>
      <c r="N63" s="5">
        <v>44228</v>
      </c>
      <c r="O63">
        <v>0</v>
      </c>
      <c r="P63">
        <v>0</v>
      </c>
      <c r="Q63">
        <f>LICZ.JEŻELI!P63</f>
        <v>1200</v>
      </c>
      <c r="R63">
        <f>LICZ.JEŻELI!Q63</f>
        <v>0</v>
      </c>
      <c r="S63">
        <f>LICZ.JEŻELI!R63</f>
        <v>1200</v>
      </c>
    </row>
    <row r="64" spans="5:19" x14ac:dyDescent="0.3">
      <c r="E64" t="s">
        <v>90</v>
      </c>
      <c r="F64" t="str" cm="1">
        <f t="array" ref="F64">_xlfn.XLOOKUP(TRIM(E64),TRIM('Dane dodatkowe'!C64:C177),'Dane dodatkowe'!D64:D177)</f>
        <v>PZU</v>
      </c>
      <c r="G64" t="str">
        <f>VLOOKUP(E64,'Dane dodatkowe'!C64:D177,2)</f>
        <v>Warta</v>
      </c>
      <c r="H64" t="s">
        <v>25</v>
      </c>
      <c r="I64" s="3">
        <v>1.8</v>
      </c>
      <c r="J64" s="4">
        <v>43326</v>
      </c>
      <c r="K64" s="3">
        <v>2016</v>
      </c>
      <c r="L64" t="s">
        <v>21</v>
      </c>
      <c r="M64" s="5">
        <v>43863</v>
      </c>
      <c r="N64" s="5">
        <v>44228</v>
      </c>
      <c r="O64">
        <v>0</v>
      </c>
      <c r="P64">
        <v>0</v>
      </c>
      <c r="Q64">
        <f>LICZ.JEŻELI!P64</f>
        <v>1200</v>
      </c>
      <c r="R64">
        <f>LICZ.JEŻELI!Q64</f>
        <v>0</v>
      </c>
      <c r="S64">
        <f>LICZ.JEŻELI!R64</f>
        <v>1200</v>
      </c>
    </row>
    <row r="65" spans="5:19" x14ac:dyDescent="0.3">
      <c r="E65" t="s">
        <v>91</v>
      </c>
      <c r="F65" t="str" cm="1">
        <f t="array" ref="F65">_xlfn.XLOOKUP(TRIM(E65),TRIM('Dane dodatkowe'!C65:C178),'Dane dodatkowe'!D65:D178)</f>
        <v>Warta</v>
      </c>
      <c r="G65" t="str">
        <f>VLOOKUP(E65,'Dane dodatkowe'!C65:D178,2)</f>
        <v>Warta</v>
      </c>
      <c r="H65" t="s">
        <v>28</v>
      </c>
      <c r="I65" s="3">
        <v>1.1000000000000001</v>
      </c>
      <c r="J65" s="4">
        <v>44087</v>
      </c>
      <c r="K65" s="3">
        <v>2012</v>
      </c>
      <c r="L65" t="s">
        <v>16</v>
      </c>
      <c r="M65" s="5">
        <v>43907</v>
      </c>
      <c r="N65" s="5">
        <v>44271</v>
      </c>
      <c r="O65">
        <v>0</v>
      </c>
      <c r="P65">
        <v>0</v>
      </c>
      <c r="Q65">
        <f>LICZ.JEŻELI!P65</f>
        <v>1800</v>
      </c>
      <c r="R65">
        <f>LICZ.JEŻELI!Q65</f>
        <v>0</v>
      </c>
      <c r="S65">
        <f>LICZ.JEŻELI!R65</f>
        <v>1800</v>
      </c>
    </row>
    <row r="66" spans="5:19" x14ac:dyDescent="0.3">
      <c r="E66" t="s">
        <v>92</v>
      </c>
      <c r="F66" t="str" cm="1">
        <f t="array" ref="F66">_xlfn.XLOOKUP(TRIM(E66),TRIM('Dane dodatkowe'!C66:C179),'Dane dodatkowe'!D66:D179)</f>
        <v>Link4</v>
      </c>
      <c r="G66" t="str">
        <f>VLOOKUP(E66,'Dane dodatkowe'!C66:D179,2)</f>
        <v>Warta</v>
      </c>
      <c r="H66" t="s">
        <v>30</v>
      </c>
      <c r="I66" s="3">
        <v>2</v>
      </c>
      <c r="J66" s="4">
        <v>43616</v>
      </c>
      <c r="K66" s="3">
        <v>2018</v>
      </c>
      <c r="L66" t="s">
        <v>26</v>
      </c>
      <c r="M66" s="5">
        <v>43881</v>
      </c>
      <c r="N66" s="5">
        <v>44246</v>
      </c>
      <c r="O66">
        <v>0</v>
      </c>
      <c r="P66">
        <v>0</v>
      </c>
      <c r="Q66">
        <f>LICZ.JEŻELI!P66</f>
        <v>1200</v>
      </c>
      <c r="R66">
        <f>LICZ.JEŻELI!Q66</f>
        <v>0</v>
      </c>
      <c r="S66">
        <f>LICZ.JEŻELI!R66</f>
        <v>1200</v>
      </c>
    </row>
    <row r="67" spans="5:19" x14ac:dyDescent="0.3">
      <c r="E67" t="s">
        <v>93</v>
      </c>
      <c r="F67" t="str" cm="1">
        <f t="array" ref="F67">_xlfn.XLOOKUP(TRIM(E67),TRIM('Dane dodatkowe'!C67:C180),'Dane dodatkowe'!D67:D180)</f>
        <v>Link4</v>
      </c>
      <c r="G67" t="str">
        <f>VLOOKUP(E67,'Dane dodatkowe'!C67:D180,2)</f>
        <v>Link4</v>
      </c>
      <c r="H67" t="s">
        <v>18</v>
      </c>
      <c r="I67" s="3">
        <v>1.1000000000000001</v>
      </c>
      <c r="J67" s="4">
        <v>43400</v>
      </c>
      <c r="K67" s="3">
        <v>2017</v>
      </c>
      <c r="L67" t="s">
        <v>21</v>
      </c>
      <c r="M67" s="5">
        <v>43892</v>
      </c>
      <c r="N67" s="5">
        <v>44256</v>
      </c>
      <c r="O67">
        <v>1</v>
      </c>
      <c r="P67">
        <v>0</v>
      </c>
      <c r="Q67">
        <f>LICZ.JEŻELI!P67</f>
        <v>1200</v>
      </c>
      <c r="R67">
        <f>LICZ.JEŻELI!Q67</f>
        <v>100</v>
      </c>
      <c r="S67">
        <f>LICZ.JEŻELI!R67</f>
        <v>1300</v>
      </c>
    </row>
    <row r="68" spans="5:19" x14ac:dyDescent="0.3">
      <c r="E68" t="s">
        <v>94</v>
      </c>
      <c r="F68" t="str" cm="1">
        <f t="array" ref="F68">_xlfn.XLOOKUP(TRIM(E68),TRIM('Dane dodatkowe'!C68:C181),'Dane dodatkowe'!D68:D181)</f>
        <v>PZU</v>
      </c>
      <c r="G68" t="str">
        <f>VLOOKUP(E68,'Dane dodatkowe'!C68:D181,2)</f>
        <v>PZU</v>
      </c>
      <c r="H68" t="s">
        <v>28</v>
      </c>
      <c r="I68" s="3">
        <v>1.1000000000000001</v>
      </c>
      <c r="J68" s="4">
        <v>43420</v>
      </c>
      <c r="K68" s="3">
        <v>2015</v>
      </c>
      <c r="L68" t="s">
        <v>21</v>
      </c>
      <c r="M68" s="5">
        <v>43902</v>
      </c>
      <c r="N68" s="5">
        <v>44266</v>
      </c>
      <c r="O68">
        <v>2</v>
      </c>
      <c r="P68">
        <v>0</v>
      </c>
      <c r="Q68">
        <f>LICZ.JEŻELI!P68</f>
        <v>1200</v>
      </c>
      <c r="R68">
        <f>LICZ.JEŻELI!Q68</f>
        <v>200</v>
      </c>
      <c r="S68">
        <f>LICZ.JEŻELI!R68</f>
        <v>1400</v>
      </c>
    </row>
    <row r="69" spans="5:19" x14ac:dyDescent="0.3">
      <c r="E69" t="s">
        <v>95</v>
      </c>
      <c r="F69" t="str" cm="1">
        <f t="array" ref="F69">_xlfn.XLOOKUP(TRIM(E69),TRIM('Dane dodatkowe'!C69:C182),'Dane dodatkowe'!D69:D182)</f>
        <v>Warta</v>
      </c>
      <c r="G69" t="str">
        <f>VLOOKUP(E69,'Dane dodatkowe'!C69:D182,2)</f>
        <v>PZU</v>
      </c>
      <c r="H69" t="s">
        <v>23</v>
      </c>
      <c r="I69" s="3">
        <v>1.3</v>
      </c>
      <c r="J69" s="4">
        <v>43193</v>
      </c>
      <c r="K69" s="3">
        <v>2012</v>
      </c>
      <c r="L69" t="s">
        <v>16</v>
      </c>
      <c r="M69" s="5">
        <v>43863</v>
      </c>
      <c r="N69" s="5">
        <v>44228</v>
      </c>
      <c r="O69">
        <v>1</v>
      </c>
      <c r="P69">
        <v>0</v>
      </c>
      <c r="Q69">
        <f>LICZ.JEŻELI!P69</f>
        <v>1800</v>
      </c>
      <c r="R69">
        <f>LICZ.JEŻELI!Q69</f>
        <v>100</v>
      </c>
      <c r="S69">
        <f>LICZ.JEŻELI!R69</f>
        <v>1900</v>
      </c>
    </row>
    <row r="70" spans="5:19" x14ac:dyDescent="0.3">
      <c r="E70" t="s">
        <v>96</v>
      </c>
      <c r="F70" t="str" cm="1">
        <f t="array" ref="F70">_xlfn.XLOOKUP(TRIM(E70),TRIM('Dane dodatkowe'!C70:C183),'Dane dodatkowe'!D70:D183)</f>
        <v>Link4</v>
      </c>
      <c r="G70" t="str">
        <f>VLOOKUP(E70,'Dane dodatkowe'!C70:D183,2)</f>
        <v>Link4</v>
      </c>
      <c r="H70" t="s">
        <v>30</v>
      </c>
      <c r="I70" s="3">
        <v>2</v>
      </c>
      <c r="J70" s="4">
        <v>43311</v>
      </c>
      <c r="K70" s="3">
        <v>2017</v>
      </c>
      <c r="L70" t="s">
        <v>26</v>
      </c>
      <c r="M70" s="5">
        <v>43935</v>
      </c>
      <c r="N70" s="5">
        <v>44299</v>
      </c>
      <c r="O70">
        <v>0</v>
      </c>
      <c r="P70">
        <v>0</v>
      </c>
      <c r="Q70">
        <f>LICZ.JEŻELI!P70</f>
        <v>1200</v>
      </c>
      <c r="R70">
        <f>LICZ.JEŻELI!Q70</f>
        <v>0</v>
      </c>
      <c r="S70">
        <f>LICZ.JEŻELI!R70</f>
        <v>1200</v>
      </c>
    </row>
    <row r="71" spans="5:19" x14ac:dyDescent="0.3">
      <c r="E71" t="s">
        <v>97</v>
      </c>
      <c r="F71" t="str" cm="1">
        <f t="array" ref="F71">_xlfn.XLOOKUP(TRIM(E71),TRIM('Dane dodatkowe'!C71:C184),'Dane dodatkowe'!D71:D184)</f>
        <v>Link4</v>
      </c>
      <c r="G71" t="str">
        <f>VLOOKUP(E71,'Dane dodatkowe'!C71:D184,2)</f>
        <v>Link4</v>
      </c>
      <c r="H71" t="s">
        <v>25</v>
      </c>
      <c r="I71" s="3">
        <v>1.8</v>
      </c>
      <c r="J71" s="4">
        <v>43674</v>
      </c>
      <c r="K71" s="3">
        <v>2016</v>
      </c>
      <c r="L71" t="s">
        <v>21</v>
      </c>
      <c r="M71" s="5">
        <v>43902</v>
      </c>
      <c r="N71" s="5">
        <v>44266</v>
      </c>
      <c r="O71">
        <v>0</v>
      </c>
      <c r="P71">
        <v>0</v>
      </c>
      <c r="Q71">
        <f>LICZ.JEŻELI!P71</f>
        <v>1200</v>
      </c>
      <c r="R71">
        <f>LICZ.JEŻELI!Q71</f>
        <v>0</v>
      </c>
      <c r="S71">
        <f>LICZ.JEŻELI!R71</f>
        <v>1200</v>
      </c>
    </row>
    <row r="72" spans="5:19" x14ac:dyDescent="0.3">
      <c r="E72" t="s">
        <v>98</v>
      </c>
      <c r="F72" t="str" cm="1">
        <f t="array" ref="F72">_xlfn.XLOOKUP(TRIM(E72),TRIM('Dane dodatkowe'!C72:C185),'Dane dodatkowe'!D72:D185)</f>
        <v>PZU</v>
      </c>
      <c r="G72" t="str">
        <f>VLOOKUP(E72,'Dane dodatkowe'!C72:D185,2)</f>
        <v>Link4</v>
      </c>
      <c r="H72" t="s">
        <v>23</v>
      </c>
      <c r="I72" s="3">
        <v>1.3</v>
      </c>
      <c r="J72" s="4">
        <v>43456</v>
      </c>
      <c r="K72" s="3">
        <v>2015</v>
      </c>
      <c r="L72" t="s">
        <v>26</v>
      </c>
      <c r="M72" s="5">
        <v>43944</v>
      </c>
      <c r="N72" s="5">
        <v>44308</v>
      </c>
      <c r="O72">
        <v>0</v>
      </c>
      <c r="P72">
        <v>2</v>
      </c>
      <c r="Q72">
        <f>LICZ.JEŻELI!P72</f>
        <v>1200</v>
      </c>
      <c r="R72">
        <f>LICZ.JEŻELI!Q72</f>
        <v>0</v>
      </c>
      <c r="S72">
        <f>LICZ.JEŻELI!R72</f>
        <v>1200</v>
      </c>
    </row>
    <row r="73" spans="5:19" x14ac:dyDescent="0.3">
      <c r="E73" t="s">
        <v>99</v>
      </c>
      <c r="F73" t="str" cm="1">
        <f t="array" ref="F73">_xlfn.XLOOKUP(TRIM(E73),TRIM('Dane dodatkowe'!C73:C186),'Dane dodatkowe'!D73:D186)</f>
        <v>Warta</v>
      </c>
      <c r="G73" t="str">
        <f>VLOOKUP(E73,'Dane dodatkowe'!C73:D186,2)</f>
        <v>Link4</v>
      </c>
      <c r="H73" t="s">
        <v>30</v>
      </c>
      <c r="I73" s="3">
        <v>2</v>
      </c>
      <c r="J73" s="4">
        <v>43962</v>
      </c>
      <c r="K73" s="3">
        <v>2015</v>
      </c>
      <c r="L73" t="s">
        <v>16</v>
      </c>
      <c r="M73" s="5">
        <v>43866</v>
      </c>
      <c r="N73" s="5">
        <v>44231</v>
      </c>
      <c r="O73">
        <v>0</v>
      </c>
      <c r="P73">
        <v>0</v>
      </c>
      <c r="Q73">
        <f>LICZ.JEŻELI!P73</f>
        <v>1800</v>
      </c>
      <c r="R73">
        <f>LICZ.JEŻELI!Q73</f>
        <v>0</v>
      </c>
      <c r="S73">
        <f>LICZ.JEŻELI!R73</f>
        <v>1800</v>
      </c>
    </row>
    <row r="74" spans="5:19" x14ac:dyDescent="0.3">
      <c r="E74" t="s">
        <v>100</v>
      </c>
      <c r="F74" t="str" cm="1">
        <f t="array" ref="F74">_xlfn.XLOOKUP(TRIM(E74),TRIM('Dane dodatkowe'!C74:C187),'Dane dodatkowe'!D74:D187)</f>
        <v>Warta</v>
      </c>
      <c r="G74" t="str">
        <f>VLOOKUP(E74,'Dane dodatkowe'!C74:D187,2)</f>
        <v>Link4</v>
      </c>
      <c r="H74" t="s">
        <v>39</v>
      </c>
      <c r="I74" s="3">
        <v>1.8</v>
      </c>
      <c r="J74" s="4">
        <v>43467</v>
      </c>
      <c r="K74" s="3">
        <v>2015</v>
      </c>
      <c r="L74" t="s">
        <v>21</v>
      </c>
      <c r="M74" s="5">
        <v>44177</v>
      </c>
      <c r="N74" s="5">
        <v>44541</v>
      </c>
      <c r="O74">
        <v>0</v>
      </c>
      <c r="P74">
        <v>0</v>
      </c>
      <c r="Q74">
        <f>LICZ.JEŻELI!P74</f>
        <v>1200</v>
      </c>
      <c r="R74">
        <f>LICZ.JEŻELI!Q74</f>
        <v>0</v>
      </c>
      <c r="S74">
        <f>LICZ.JEŻELI!R74</f>
        <v>1200</v>
      </c>
    </row>
    <row r="75" spans="5:19" x14ac:dyDescent="0.3">
      <c r="E75" t="s">
        <v>101</v>
      </c>
      <c r="F75" t="str" cm="1">
        <f t="array" ref="F75">_xlfn.XLOOKUP(TRIM(E75),TRIM('Dane dodatkowe'!C75:C188),'Dane dodatkowe'!D75:D188)</f>
        <v>PZU</v>
      </c>
      <c r="G75" t="str">
        <f>VLOOKUP(E75,'Dane dodatkowe'!C75:D188,2)</f>
        <v>PZU</v>
      </c>
      <c r="H75" t="s">
        <v>30</v>
      </c>
      <c r="I75" s="3">
        <v>2</v>
      </c>
      <c r="J75" s="4">
        <v>43679</v>
      </c>
      <c r="K75" s="3">
        <v>2015</v>
      </c>
      <c r="L75" t="s">
        <v>26</v>
      </c>
      <c r="M75" s="5">
        <v>43922</v>
      </c>
      <c r="N75" s="5">
        <v>44286</v>
      </c>
      <c r="O75">
        <v>0</v>
      </c>
      <c r="P75">
        <v>0</v>
      </c>
      <c r="Q75">
        <f>LICZ.JEŻELI!P75</f>
        <v>1200</v>
      </c>
      <c r="R75">
        <f>LICZ.JEŻELI!Q75</f>
        <v>0</v>
      </c>
      <c r="S75">
        <f>LICZ.JEŻELI!R75</f>
        <v>1200</v>
      </c>
    </row>
    <row r="76" spans="5:19" x14ac:dyDescent="0.3">
      <c r="E76" t="s">
        <v>102</v>
      </c>
      <c r="F76" t="str" cm="1">
        <f t="array" ref="F76">_xlfn.XLOOKUP(TRIM(E76),TRIM('Dane dodatkowe'!C76:C189),'Dane dodatkowe'!D76:D189)</f>
        <v>Warta</v>
      </c>
      <c r="G76" t="str">
        <f>VLOOKUP(E76,'Dane dodatkowe'!C76:D189,2)</f>
        <v>PZU</v>
      </c>
      <c r="H76" t="s">
        <v>39</v>
      </c>
      <c r="I76" s="3">
        <v>1.8</v>
      </c>
      <c r="J76" s="4">
        <v>43387</v>
      </c>
      <c r="K76" s="3">
        <v>2015</v>
      </c>
      <c r="L76" t="s">
        <v>16</v>
      </c>
      <c r="M76" s="5">
        <v>44177</v>
      </c>
      <c r="N76" s="5">
        <v>44541</v>
      </c>
      <c r="O76">
        <v>0</v>
      </c>
      <c r="P76">
        <v>0</v>
      </c>
      <c r="Q76">
        <f>LICZ.JEŻELI!P76</f>
        <v>1800</v>
      </c>
      <c r="R76">
        <f>LICZ.JEŻELI!Q76</f>
        <v>0</v>
      </c>
      <c r="S76">
        <f>LICZ.JEŻELI!R76</f>
        <v>1800</v>
      </c>
    </row>
    <row r="77" spans="5:19" x14ac:dyDescent="0.3">
      <c r="E77" t="s">
        <v>103</v>
      </c>
      <c r="F77" t="str" cm="1">
        <f t="array" ref="F77">_xlfn.XLOOKUP(TRIM(E77),TRIM('Dane dodatkowe'!C77:C190),'Dane dodatkowe'!D77:D190)</f>
        <v>Warta</v>
      </c>
      <c r="G77" t="str">
        <f>VLOOKUP(E77,'Dane dodatkowe'!C77:D190,2)</f>
        <v>Warta</v>
      </c>
      <c r="H77" t="s">
        <v>30</v>
      </c>
      <c r="I77" s="3">
        <v>2.2000000000000002</v>
      </c>
      <c r="J77" s="4">
        <v>43608</v>
      </c>
      <c r="K77" s="3">
        <v>2016</v>
      </c>
      <c r="L77" t="s">
        <v>26</v>
      </c>
      <c r="M77" s="5">
        <v>44177</v>
      </c>
      <c r="N77" s="5">
        <v>44541</v>
      </c>
      <c r="O77">
        <v>0</v>
      </c>
      <c r="P77">
        <v>0</v>
      </c>
      <c r="Q77">
        <f>LICZ.JEŻELI!P77</f>
        <v>1200</v>
      </c>
      <c r="R77">
        <f>LICZ.JEŻELI!Q77</f>
        <v>0</v>
      </c>
      <c r="S77">
        <f>LICZ.JEŻELI!R77</f>
        <v>1200</v>
      </c>
    </row>
    <row r="78" spans="5:19" x14ac:dyDescent="0.3">
      <c r="E78" t="s">
        <v>104</v>
      </c>
      <c r="F78" t="str" cm="1">
        <f t="array" ref="F78">_xlfn.XLOOKUP(TRIM(E78),TRIM('Dane dodatkowe'!C78:C191),'Dane dodatkowe'!D78:D191)</f>
        <v>PZU</v>
      </c>
      <c r="G78" t="str">
        <f>VLOOKUP(E78,'Dane dodatkowe'!C78:D191,2)</f>
        <v>PZU</v>
      </c>
      <c r="H78" t="s">
        <v>39</v>
      </c>
      <c r="I78" s="3">
        <v>1.8</v>
      </c>
      <c r="J78" s="4">
        <v>44053</v>
      </c>
      <c r="K78" s="3">
        <v>2016</v>
      </c>
      <c r="L78" t="s">
        <v>26</v>
      </c>
      <c r="M78" s="5">
        <v>43892</v>
      </c>
      <c r="N78" s="5">
        <v>44256</v>
      </c>
      <c r="O78">
        <v>0</v>
      </c>
      <c r="P78">
        <v>0</v>
      </c>
      <c r="Q78">
        <f>LICZ.JEŻELI!P78</f>
        <v>1200</v>
      </c>
      <c r="R78">
        <f>LICZ.JEŻELI!Q78</f>
        <v>0</v>
      </c>
      <c r="S78">
        <f>LICZ.JEŻELI!R78</f>
        <v>1200</v>
      </c>
    </row>
    <row r="79" spans="5:19" x14ac:dyDescent="0.3">
      <c r="E79" t="s">
        <v>105</v>
      </c>
      <c r="F79" t="str" cm="1">
        <f t="array" ref="F79">_xlfn.XLOOKUP(TRIM(E79),TRIM('Dane dodatkowe'!C79:C192),'Dane dodatkowe'!D79:D192)</f>
        <v>Warta</v>
      </c>
      <c r="G79" t="str">
        <f>VLOOKUP(E79,'Dane dodatkowe'!C79:D192,2)</f>
        <v>Link4</v>
      </c>
      <c r="H79" t="s">
        <v>45</v>
      </c>
      <c r="I79" s="3">
        <v>2</v>
      </c>
      <c r="J79" s="4">
        <v>43808</v>
      </c>
      <c r="K79" s="3">
        <v>2018</v>
      </c>
      <c r="L79" t="s">
        <v>16</v>
      </c>
      <c r="M79" s="5">
        <v>43892</v>
      </c>
      <c r="N79" s="5">
        <v>44256</v>
      </c>
      <c r="O79">
        <v>0</v>
      </c>
      <c r="P79">
        <v>0</v>
      </c>
      <c r="Q79">
        <f>LICZ.JEŻELI!P79</f>
        <v>1800</v>
      </c>
      <c r="R79">
        <f>LICZ.JEŻELI!Q79</f>
        <v>0</v>
      </c>
      <c r="S79">
        <f>LICZ.JEŻELI!R79</f>
        <v>1800</v>
      </c>
    </row>
    <row r="80" spans="5:19" x14ac:dyDescent="0.3">
      <c r="E80" t="s">
        <v>106</v>
      </c>
      <c r="F80" t="str" cm="1">
        <f t="array" ref="F80">_xlfn.XLOOKUP(TRIM(E80),TRIM('Dane dodatkowe'!C80:C193),'Dane dodatkowe'!D80:D193)</f>
        <v>Link4</v>
      </c>
      <c r="G80" t="str">
        <f>VLOOKUP(E80,'Dane dodatkowe'!C80:D193,2)</f>
        <v>Link4</v>
      </c>
      <c r="H80" t="s">
        <v>47</v>
      </c>
      <c r="I80" s="3">
        <v>1.3</v>
      </c>
      <c r="J80" s="4">
        <v>43392</v>
      </c>
      <c r="K80" s="3">
        <v>2016</v>
      </c>
      <c r="L80" t="s">
        <v>21</v>
      </c>
      <c r="M80" s="5">
        <v>43912</v>
      </c>
      <c r="N80" s="5">
        <v>44276</v>
      </c>
      <c r="O80">
        <v>1</v>
      </c>
      <c r="P80">
        <v>0</v>
      </c>
      <c r="Q80">
        <f>LICZ.JEŻELI!P80</f>
        <v>1200</v>
      </c>
      <c r="R80">
        <f>LICZ.JEŻELI!Q80</f>
        <v>100</v>
      </c>
      <c r="S80">
        <f>LICZ.JEŻELI!R80</f>
        <v>1300</v>
      </c>
    </row>
    <row r="81" spans="5:19" x14ac:dyDescent="0.3">
      <c r="E81" t="s">
        <v>107</v>
      </c>
      <c r="F81" t="str" cm="1">
        <f t="array" ref="F81">_xlfn.XLOOKUP(TRIM(E81),TRIM('Dane dodatkowe'!C81:C194),'Dane dodatkowe'!D81:D194)</f>
        <v>Link4</v>
      </c>
      <c r="G81" t="str">
        <f>VLOOKUP(E81,'Dane dodatkowe'!C81:D194,2)</f>
        <v>Link4</v>
      </c>
      <c r="H81" t="s">
        <v>49</v>
      </c>
      <c r="I81" s="3">
        <v>1.8</v>
      </c>
      <c r="J81" s="4">
        <v>43232</v>
      </c>
      <c r="K81" s="3">
        <v>2018</v>
      </c>
      <c r="L81" t="s">
        <v>26</v>
      </c>
      <c r="M81" s="5">
        <v>43923</v>
      </c>
      <c r="N81" s="5">
        <v>44287</v>
      </c>
      <c r="O81">
        <v>2</v>
      </c>
      <c r="P81">
        <v>0</v>
      </c>
      <c r="Q81">
        <f>LICZ.JEŻELI!P81</f>
        <v>1200</v>
      </c>
      <c r="R81">
        <f>LICZ.JEŻELI!Q81</f>
        <v>200</v>
      </c>
      <c r="S81">
        <f>LICZ.JEŻELI!R81</f>
        <v>1400</v>
      </c>
    </row>
    <row r="82" spans="5:19" x14ac:dyDescent="0.3">
      <c r="E82" t="s">
        <v>108</v>
      </c>
      <c r="F82" t="str" cm="1">
        <f t="array" ref="F82">_xlfn.XLOOKUP(TRIM(E82),TRIM('Dane dodatkowe'!C82:C195),'Dane dodatkowe'!D82:D195)</f>
        <v>Warta</v>
      </c>
      <c r="G82" t="str">
        <f>VLOOKUP(E82,'Dane dodatkowe'!C82:D195,2)</f>
        <v>Link4</v>
      </c>
      <c r="H82" t="s">
        <v>49</v>
      </c>
      <c r="I82" s="3">
        <v>1.8</v>
      </c>
      <c r="J82" s="4">
        <v>43870</v>
      </c>
      <c r="K82" s="3">
        <v>2016</v>
      </c>
      <c r="L82" t="s">
        <v>16</v>
      </c>
      <c r="M82" s="5">
        <v>44200</v>
      </c>
      <c r="N82" s="5">
        <v>44564</v>
      </c>
      <c r="O82">
        <v>1</v>
      </c>
      <c r="P82">
        <v>0</v>
      </c>
      <c r="Q82">
        <f>LICZ.JEŻELI!P82</f>
        <v>1800</v>
      </c>
      <c r="R82">
        <f>LICZ.JEŻELI!Q82</f>
        <v>100</v>
      </c>
      <c r="S82">
        <f>LICZ.JEŻELI!R82</f>
        <v>1900</v>
      </c>
    </row>
    <row r="83" spans="5:19" x14ac:dyDescent="0.3">
      <c r="E83" t="s">
        <v>109</v>
      </c>
      <c r="F83" t="str" cm="1">
        <f t="array" ref="F83">_xlfn.XLOOKUP(TRIM(E83),TRIM('Dane dodatkowe'!C83:C196),'Dane dodatkowe'!D83:D196)</f>
        <v>PZU</v>
      </c>
      <c r="G83" t="str">
        <f>VLOOKUP(E83,'Dane dodatkowe'!C83:D196,2)</f>
        <v>Link4</v>
      </c>
      <c r="H83" t="s">
        <v>47</v>
      </c>
      <c r="I83" s="3">
        <v>1.3</v>
      </c>
      <c r="J83" s="4">
        <v>43448</v>
      </c>
      <c r="K83" s="3">
        <v>2017</v>
      </c>
      <c r="L83" t="s">
        <v>21</v>
      </c>
      <c r="M83" s="5">
        <v>43863</v>
      </c>
      <c r="N83" s="5">
        <v>44228</v>
      </c>
      <c r="O83">
        <v>1</v>
      </c>
      <c r="P83">
        <v>0</v>
      </c>
      <c r="Q83">
        <f>LICZ.JEŻELI!P83</f>
        <v>1200</v>
      </c>
      <c r="R83">
        <f>LICZ.JEŻELI!Q83</f>
        <v>100</v>
      </c>
      <c r="S83">
        <f>LICZ.JEŻELI!R83</f>
        <v>1300</v>
      </c>
    </row>
    <row r="84" spans="5:19" x14ac:dyDescent="0.3">
      <c r="E84" t="s">
        <v>110</v>
      </c>
      <c r="F84" t="str" cm="1">
        <f t="array" ref="F84">_xlfn.XLOOKUP(TRIM(E84),TRIM('Dane dodatkowe'!C84:C197),'Dane dodatkowe'!D84:D197)</f>
        <v>PZU</v>
      </c>
      <c r="G84" t="str">
        <f>VLOOKUP(E84,'Dane dodatkowe'!C84:D197,2)</f>
        <v>Warta</v>
      </c>
      <c r="H84" t="s">
        <v>49</v>
      </c>
      <c r="I84" s="3">
        <v>1.8</v>
      </c>
      <c r="J84" s="4">
        <v>43609</v>
      </c>
      <c r="K84" s="3">
        <v>2012</v>
      </c>
      <c r="L84" t="s">
        <v>21</v>
      </c>
      <c r="M84" s="5">
        <v>43914</v>
      </c>
      <c r="N84" s="5">
        <v>44278</v>
      </c>
      <c r="O84">
        <v>0</v>
      </c>
      <c r="P84">
        <v>0</v>
      </c>
      <c r="Q84">
        <f>LICZ.JEŻELI!P84</f>
        <v>1200</v>
      </c>
      <c r="R84">
        <f>LICZ.JEŻELI!Q84</f>
        <v>0</v>
      </c>
      <c r="S84">
        <f>LICZ.JEŻELI!R84</f>
        <v>1200</v>
      </c>
    </row>
    <row r="85" spans="5:19" x14ac:dyDescent="0.3">
      <c r="E85" t="s">
        <v>111</v>
      </c>
      <c r="F85" t="str" cm="1">
        <f t="array" ref="F85">_xlfn.XLOOKUP(TRIM(E85),TRIM('Dane dodatkowe'!C85:C198),'Dane dodatkowe'!D85:D198)</f>
        <v>Warta</v>
      </c>
      <c r="G85" t="str">
        <f>VLOOKUP(E85,'Dane dodatkowe'!C85:D198,2)</f>
        <v>Link4</v>
      </c>
      <c r="H85" t="s">
        <v>47</v>
      </c>
      <c r="I85" s="3">
        <v>1.3</v>
      </c>
      <c r="J85" s="4">
        <v>43422</v>
      </c>
      <c r="K85" s="3">
        <v>2018</v>
      </c>
      <c r="L85" t="s">
        <v>16</v>
      </c>
      <c r="M85" s="5">
        <v>43892</v>
      </c>
      <c r="N85" s="5">
        <v>44256</v>
      </c>
      <c r="O85">
        <v>0</v>
      </c>
      <c r="P85">
        <v>0</v>
      </c>
      <c r="Q85">
        <f>LICZ.JEŻELI!P85</f>
        <v>1800</v>
      </c>
      <c r="R85">
        <f>LICZ.JEŻELI!Q85</f>
        <v>0</v>
      </c>
      <c r="S85">
        <f>LICZ.JEŻELI!R85</f>
        <v>1800</v>
      </c>
    </row>
    <row r="86" spans="5:19" x14ac:dyDescent="0.3">
      <c r="E86" t="s">
        <v>112</v>
      </c>
      <c r="F86" t="str" cm="1">
        <f t="array" ref="F86">_xlfn.XLOOKUP(TRIM(E86),TRIM('Dane dodatkowe'!C86:C199),'Dane dodatkowe'!D86:D199)</f>
        <v>Link4</v>
      </c>
      <c r="G86" t="str">
        <f>VLOOKUP(E86,'Dane dodatkowe'!C86:D199,2)</f>
        <v>Link4</v>
      </c>
      <c r="H86" t="s">
        <v>49</v>
      </c>
      <c r="I86" s="3">
        <v>1.8</v>
      </c>
      <c r="J86" s="4">
        <v>43344</v>
      </c>
      <c r="K86" s="3">
        <v>2017</v>
      </c>
      <c r="L86" t="s">
        <v>26</v>
      </c>
      <c r="M86" s="5">
        <v>43944</v>
      </c>
      <c r="N86" s="5">
        <v>44308</v>
      </c>
      <c r="O86">
        <v>0</v>
      </c>
      <c r="P86">
        <v>0</v>
      </c>
      <c r="Q86">
        <f>LICZ.JEŻELI!P86</f>
        <v>1200</v>
      </c>
      <c r="R86">
        <f>LICZ.JEŻELI!Q86</f>
        <v>0</v>
      </c>
      <c r="S86">
        <f>LICZ.JEŻELI!R86</f>
        <v>1200</v>
      </c>
    </row>
    <row r="87" spans="5:19" x14ac:dyDescent="0.3">
      <c r="E87" t="s">
        <v>113</v>
      </c>
      <c r="F87" t="str" cm="1">
        <f t="array" ref="F87">_xlfn.XLOOKUP(TRIM(E87),TRIM('Dane dodatkowe'!C87:C200),'Dane dodatkowe'!D87:D200)</f>
        <v>Link4</v>
      </c>
      <c r="G87" t="str">
        <f>VLOOKUP(E87,'Dane dodatkowe'!C87:D200,2)</f>
        <v>Link4</v>
      </c>
      <c r="H87" t="s">
        <v>49</v>
      </c>
      <c r="I87" s="3">
        <v>1.8</v>
      </c>
      <c r="J87" s="4">
        <v>43735</v>
      </c>
      <c r="K87" s="3">
        <v>2015</v>
      </c>
      <c r="L87" t="s">
        <v>21</v>
      </c>
      <c r="M87" s="5">
        <v>43892</v>
      </c>
      <c r="N87" s="5">
        <v>44256</v>
      </c>
      <c r="O87">
        <v>2</v>
      </c>
      <c r="P87">
        <v>0</v>
      </c>
      <c r="Q87">
        <f>LICZ.JEŻELI!P87</f>
        <v>1200</v>
      </c>
      <c r="R87">
        <f>LICZ.JEŻELI!Q87</f>
        <v>200</v>
      </c>
      <c r="S87">
        <f>LICZ.JEŻELI!R87</f>
        <v>1400</v>
      </c>
    </row>
    <row r="88" spans="5:19" x14ac:dyDescent="0.3">
      <c r="E88" t="s">
        <v>114</v>
      </c>
      <c r="F88" t="str" cm="1">
        <f t="array" ref="F88">_xlfn.XLOOKUP(TRIM(E88),TRIM('Dane dodatkowe'!C88:C201),'Dane dodatkowe'!D88:D201)</f>
        <v>PZU</v>
      </c>
      <c r="G88" t="str">
        <f>VLOOKUP(E88,'Dane dodatkowe'!C88:D201,2)</f>
        <v>Link4</v>
      </c>
      <c r="H88" t="s">
        <v>45</v>
      </c>
      <c r="I88" s="3">
        <v>2.2000000000000002</v>
      </c>
      <c r="J88" s="4">
        <v>43733</v>
      </c>
      <c r="K88" s="3">
        <v>2012</v>
      </c>
      <c r="L88" t="s">
        <v>21</v>
      </c>
      <c r="M88" s="5">
        <v>44177</v>
      </c>
      <c r="N88" s="5">
        <v>44541</v>
      </c>
      <c r="O88">
        <v>0</v>
      </c>
      <c r="P88">
        <v>0</v>
      </c>
      <c r="Q88">
        <f>LICZ.JEŻELI!P88</f>
        <v>1200</v>
      </c>
      <c r="R88">
        <f>LICZ.JEŻELI!Q88</f>
        <v>0</v>
      </c>
      <c r="S88">
        <f>LICZ.JEŻELI!R88</f>
        <v>1200</v>
      </c>
    </row>
    <row r="89" spans="5:19" x14ac:dyDescent="0.3">
      <c r="E89" t="s">
        <v>115</v>
      </c>
      <c r="F89" t="str" cm="1">
        <f t="array" ref="F89">_xlfn.XLOOKUP(TRIM(E89),TRIM('Dane dodatkowe'!C89:C202),'Dane dodatkowe'!D89:D202)</f>
        <v>Warta</v>
      </c>
      <c r="G89" t="str">
        <f>VLOOKUP(E89,'Dane dodatkowe'!C89:D202,2)</f>
        <v>Link4</v>
      </c>
      <c r="H89" t="s">
        <v>15</v>
      </c>
      <c r="I89" s="3">
        <v>1.4</v>
      </c>
      <c r="J89" s="4">
        <v>43354</v>
      </c>
      <c r="K89" s="3">
        <v>2018</v>
      </c>
      <c r="L89" t="s">
        <v>26</v>
      </c>
      <c r="M89" s="5">
        <v>43902</v>
      </c>
      <c r="N89" s="5">
        <v>44266</v>
      </c>
      <c r="O89">
        <v>0</v>
      </c>
      <c r="P89">
        <v>0</v>
      </c>
      <c r="Q89">
        <f>LICZ.JEŻELI!P89</f>
        <v>1200</v>
      </c>
      <c r="R89">
        <f>LICZ.JEŻELI!Q89</f>
        <v>0</v>
      </c>
      <c r="S89">
        <f>LICZ.JEŻELI!R89</f>
        <v>1200</v>
      </c>
    </row>
    <row r="90" spans="5:19" x14ac:dyDescent="0.3">
      <c r="E90" t="s">
        <v>116</v>
      </c>
      <c r="F90" t="str" cm="1">
        <f t="array" ref="F90">_xlfn.XLOOKUP(TRIM(E90),TRIM('Dane dodatkowe'!C90:C203),'Dane dodatkowe'!D90:D203)</f>
        <v>Link4</v>
      </c>
      <c r="G90" t="str">
        <f>VLOOKUP(E90,'Dane dodatkowe'!C90:D203,2)</f>
        <v>Link4</v>
      </c>
      <c r="H90" t="s">
        <v>18</v>
      </c>
      <c r="I90" s="3">
        <v>1.1000000000000001</v>
      </c>
      <c r="J90" s="4">
        <v>44023</v>
      </c>
      <c r="K90" s="3">
        <v>2016</v>
      </c>
      <c r="L90" t="s">
        <v>26</v>
      </c>
      <c r="M90" s="5">
        <v>43863</v>
      </c>
      <c r="N90" s="5">
        <v>44228</v>
      </c>
      <c r="O90">
        <v>0</v>
      </c>
      <c r="P90">
        <v>0</v>
      </c>
      <c r="Q90">
        <f>LICZ.JEŻELI!P90</f>
        <v>1200</v>
      </c>
      <c r="R90">
        <f>LICZ.JEŻELI!Q90</f>
        <v>0</v>
      </c>
      <c r="S90">
        <f>LICZ.JEŻELI!R90</f>
        <v>1200</v>
      </c>
    </row>
    <row r="91" spans="5:19" x14ac:dyDescent="0.3">
      <c r="E91" t="s">
        <v>117</v>
      </c>
      <c r="F91" t="str" cm="1">
        <f t="array" ref="F91">_xlfn.XLOOKUP(TRIM(E91),TRIM('Dane dodatkowe'!C91:C204),'Dane dodatkowe'!D91:D204)</f>
        <v>Link4</v>
      </c>
      <c r="G91" t="str">
        <f>VLOOKUP(E91,'Dane dodatkowe'!C91:D204,2)</f>
        <v>Warta</v>
      </c>
      <c r="H91" t="s">
        <v>20</v>
      </c>
      <c r="I91" s="3">
        <v>1.4</v>
      </c>
      <c r="J91" s="4">
        <v>43233</v>
      </c>
      <c r="K91" s="3">
        <v>2015</v>
      </c>
      <c r="L91" t="s">
        <v>21</v>
      </c>
      <c r="M91" s="5">
        <v>43865</v>
      </c>
      <c r="N91" s="5">
        <v>44230</v>
      </c>
      <c r="O91">
        <v>0</v>
      </c>
      <c r="P91">
        <v>0</v>
      </c>
      <c r="Q91">
        <f>LICZ.JEŻELI!P91</f>
        <v>1200</v>
      </c>
      <c r="R91">
        <f>LICZ.JEŻELI!Q91</f>
        <v>0</v>
      </c>
      <c r="S91">
        <f>LICZ.JEŻELI!R91</f>
        <v>1200</v>
      </c>
    </row>
    <row r="92" spans="5:19" x14ac:dyDescent="0.3">
      <c r="E92" t="s">
        <v>118</v>
      </c>
      <c r="F92" t="str" cm="1">
        <f t="array" ref="F92">_xlfn.XLOOKUP(TRIM(E92),TRIM('Dane dodatkowe'!C92:C205),'Dane dodatkowe'!D92:D205)</f>
        <v>PZU</v>
      </c>
      <c r="G92" t="str">
        <f>VLOOKUP(E92,'Dane dodatkowe'!C92:D205,2)</f>
        <v>PZU</v>
      </c>
      <c r="H92" t="s">
        <v>23</v>
      </c>
      <c r="I92" s="3">
        <v>1.3</v>
      </c>
      <c r="J92" s="4">
        <v>43627</v>
      </c>
      <c r="K92" s="3">
        <v>2015</v>
      </c>
      <c r="L92" t="s">
        <v>26</v>
      </c>
      <c r="M92" s="5">
        <v>43945</v>
      </c>
      <c r="N92" s="5">
        <v>44309</v>
      </c>
      <c r="O92">
        <v>0</v>
      </c>
      <c r="P92">
        <v>0</v>
      </c>
      <c r="Q92">
        <f>LICZ.JEŻELI!P92</f>
        <v>1200</v>
      </c>
      <c r="R92">
        <f>LICZ.JEŻELI!Q92</f>
        <v>0</v>
      </c>
      <c r="S92">
        <f>LICZ.JEŻELI!R92</f>
        <v>1200</v>
      </c>
    </row>
    <row r="93" spans="5:19" x14ac:dyDescent="0.3">
      <c r="E93" t="s">
        <v>119</v>
      </c>
      <c r="F93" t="str" cm="1">
        <f t="array" ref="F93">_xlfn.XLOOKUP(TRIM(E93),TRIM('Dane dodatkowe'!C93:C206),'Dane dodatkowe'!D93:D206)</f>
        <v>Warta</v>
      </c>
      <c r="G93" t="str">
        <f>VLOOKUP(E93,'Dane dodatkowe'!C93:D206,2)</f>
        <v>Warta</v>
      </c>
      <c r="H93" t="s">
        <v>25</v>
      </c>
      <c r="I93" s="3">
        <v>1.8</v>
      </c>
      <c r="J93" s="4">
        <v>43954</v>
      </c>
      <c r="K93" s="3">
        <v>2020</v>
      </c>
      <c r="L93" t="s">
        <v>26</v>
      </c>
      <c r="M93" s="5">
        <v>43963</v>
      </c>
      <c r="N93" s="5">
        <v>44327</v>
      </c>
      <c r="O93">
        <v>0</v>
      </c>
      <c r="P93">
        <v>0</v>
      </c>
      <c r="Q93">
        <f>LICZ.JEŻELI!P93</f>
        <v>1200</v>
      </c>
      <c r="R93">
        <f>LICZ.JEŻELI!Q93</f>
        <v>0</v>
      </c>
      <c r="S93">
        <f>LICZ.JEŻELI!R93</f>
        <v>1200</v>
      </c>
    </row>
    <row r="94" spans="5:19" x14ac:dyDescent="0.3">
      <c r="E94" t="s">
        <v>120</v>
      </c>
      <c r="F94" t="str" cm="1">
        <f t="array" ref="F94">_xlfn.XLOOKUP(TRIM(E94),TRIM('Dane dodatkowe'!C94:C207),'Dane dodatkowe'!D94:D207)</f>
        <v>Warta</v>
      </c>
      <c r="G94" t="str">
        <f>VLOOKUP(E94,'Dane dodatkowe'!C94:D207,2)</f>
        <v>Warta</v>
      </c>
      <c r="H94" t="s">
        <v>28</v>
      </c>
      <c r="I94" s="3">
        <v>1.1000000000000001</v>
      </c>
      <c r="J94" s="4">
        <v>43514</v>
      </c>
      <c r="K94" s="3">
        <v>2019</v>
      </c>
      <c r="L94" t="s">
        <v>21</v>
      </c>
      <c r="M94" s="5">
        <v>43863</v>
      </c>
      <c r="N94" s="5">
        <v>44228</v>
      </c>
      <c r="O94">
        <v>1</v>
      </c>
      <c r="P94">
        <v>1</v>
      </c>
      <c r="Q94">
        <f>LICZ.JEŻELI!P94</f>
        <v>1200</v>
      </c>
      <c r="R94">
        <f>LICZ.JEŻELI!Q94</f>
        <v>100</v>
      </c>
      <c r="S94">
        <f>LICZ.JEŻELI!R94</f>
        <v>1300</v>
      </c>
    </row>
    <row r="95" spans="5:19" x14ac:dyDescent="0.3">
      <c r="E95" t="s">
        <v>121</v>
      </c>
      <c r="F95" t="str" cm="1">
        <f t="array" ref="F95">_xlfn.XLOOKUP(TRIM(E95),TRIM('Dane dodatkowe'!C95:C208),'Dane dodatkowe'!D95:D208)</f>
        <v>PZU</v>
      </c>
      <c r="G95" t="str">
        <f>VLOOKUP(E95,'Dane dodatkowe'!C95:D208,2)</f>
        <v>Link4</v>
      </c>
      <c r="H95" t="s">
        <v>30</v>
      </c>
      <c r="I95" s="3">
        <v>2</v>
      </c>
      <c r="J95" s="4">
        <v>43203</v>
      </c>
      <c r="K95" s="3">
        <v>2018</v>
      </c>
      <c r="L95" t="s">
        <v>26</v>
      </c>
      <c r="M95" s="5">
        <v>43881</v>
      </c>
      <c r="N95" s="5">
        <v>44246</v>
      </c>
      <c r="O95">
        <v>2</v>
      </c>
      <c r="P95">
        <v>1</v>
      </c>
      <c r="Q95">
        <f>LICZ.JEŻELI!P95</f>
        <v>1200</v>
      </c>
      <c r="R95">
        <f>LICZ.JEŻELI!Q95</f>
        <v>200</v>
      </c>
      <c r="S95">
        <f>LICZ.JEŻELI!R95</f>
        <v>1400</v>
      </c>
    </row>
    <row r="96" spans="5:19" x14ac:dyDescent="0.3">
      <c r="E96" t="s">
        <v>122</v>
      </c>
      <c r="F96" t="str" cm="1">
        <f t="array" ref="F96">_xlfn.XLOOKUP(TRIM(E96),TRIM('Dane dodatkowe'!C96:C209),'Dane dodatkowe'!D96:D209)</f>
        <v>Warta</v>
      </c>
      <c r="G96" t="str">
        <f>VLOOKUP(E96,'Dane dodatkowe'!C96:D209,2)</f>
        <v>Warta</v>
      </c>
      <c r="H96" t="s">
        <v>18</v>
      </c>
      <c r="I96" s="3">
        <v>1.1000000000000001</v>
      </c>
      <c r="J96" s="4">
        <v>43537</v>
      </c>
      <c r="K96" s="3">
        <v>2016</v>
      </c>
      <c r="L96" t="s">
        <v>26</v>
      </c>
      <c r="M96" s="5">
        <v>43902</v>
      </c>
      <c r="N96" s="5">
        <v>44266</v>
      </c>
      <c r="O96">
        <v>1</v>
      </c>
      <c r="P96">
        <v>1</v>
      </c>
      <c r="Q96">
        <f>LICZ.JEŻELI!P96</f>
        <v>1200</v>
      </c>
      <c r="R96">
        <f>LICZ.JEŻELI!Q96</f>
        <v>100</v>
      </c>
      <c r="S96">
        <f>LICZ.JEŻELI!R96</f>
        <v>1300</v>
      </c>
    </row>
    <row r="97" spans="5:19" x14ac:dyDescent="0.3">
      <c r="E97" t="s">
        <v>123</v>
      </c>
      <c r="F97" t="str" cm="1">
        <f t="array" ref="F97">_xlfn.XLOOKUP(TRIM(E97),TRIM('Dane dodatkowe'!C97:C210),'Dane dodatkowe'!D97:D210)</f>
        <v>Warta</v>
      </c>
      <c r="G97" t="str">
        <f>VLOOKUP(E97,'Dane dodatkowe'!C97:D210,2)</f>
        <v>Warta</v>
      </c>
      <c r="H97" t="s">
        <v>28</v>
      </c>
      <c r="I97" s="3">
        <v>1.1000000000000001</v>
      </c>
      <c r="J97" s="4">
        <v>43961</v>
      </c>
      <c r="K97" s="3">
        <v>2016</v>
      </c>
      <c r="L97" t="s">
        <v>16</v>
      </c>
      <c r="M97" s="5">
        <v>44197</v>
      </c>
      <c r="N97" s="5">
        <v>44561</v>
      </c>
      <c r="O97">
        <v>0</v>
      </c>
      <c r="P97">
        <v>0</v>
      </c>
      <c r="Q97">
        <f>LICZ.JEŻELI!P97</f>
        <v>1800</v>
      </c>
      <c r="R97">
        <f>LICZ.JEŻELI!Q97</f>
        <v>0</v>
      </c>
      <c r="S97">
        <f>LICZ.JEŻELI!R97</f>
        <v>1800</v>
      </c>
    </row>
    <row r="98" spans="5:19" x14ac:dyDescent="0.3">
      <c r="E98" t="s">
        <v>124</v>
      </c>
      <c r="F98" t="str" cm="1">
        <f t="array" ref="F98">_xlfn.XLOOKUP(TRIM(E98),TRIM('Dane dodatkowe'!C98:C211),'Dane dodatkowe'!D98:D211)</f>
        <v>PZU</v>
      </c>
      <c r="G98" t="str">
        <f>VLOOKUP(E98,'Dane dodatkowe'!C98:D211,2)</f>
        <v>Link4</v>
      </c>
      <c r="H98" t="s">
        <v>23</v>
      </c>
      <c r="I98" s="3">
        <v>1.3</v>
      </c>
      <c r="J98" s="4">
        <v>44080</v>
      </c>
      <c r="K98" s="3">
        <v>2018</v>
      </c>
      <c r="L98" t="s">
        <v>21</v>
      </c>
      <c r="M98" s="5">
        <v>43915</v>
      </c>
      <c r="N98" s="5">
        <v>44279</v>
      </c>
      <c r="O98">
        <v>0</v>
      </c>
      <c r="P98">
        <v>0</v>
      </c>
      <c r="Q98">
        <f>LICZ.JEŻELI!P98</f>
        <v>1200</v>
      </c>
      <c r="R98">
        <f>LICZ.JEŻELI!Q98</f>
        <v>0</v>
      </c>
      <c r="S98">
        <f>LICZ.JEŻELI!R98</f>
        <v>1200</v>
      </c>
    </row>
    <row r="99" spans="5:19" x14ac:dyDescent="0.3">
      <c r="E99" t="s">
        <v>125</v>
      </c>
      <c r="F99" t="str" cm="1">
        <f t="array" ref="F99">_xlfn.XLOOKUP(TRIM(E99),TRIM('Dane dodatkowe'!C99:C212),'Dane dodatkowe'!D99:D212)</f>
        <v>Warta</v>
      </c>
      <c r="G99" t="str">
        <f>VLOOKUP(E99,'Dane dodatkowe'!C99:D212,2)</f>
        <v>Link4</v>
      </c>
      <c r="H99" t="s">
        <v>30</v>
      </c>
      <c r="I99" s="3">
        <v>2</v>
      </c>
      <c r="J99" s="4">
        <v>43965</v>
      </c>
      <c r="K99" s="3">
        <v>2016</v>
      </c>
      <c r="L99" t="s">
        <v>26</v>
      </c>
      <c r="M99" s="5">
        <v>43945</v>
      </c>
      <c r="N99" s="5">
        <v>44309</v>
      </c>
      <c r="O99">
        <v>0</v>
      </c>
      <c r="P99">
        <v>0</v>
      </c>
      <c r="Q99">
        <f>LICZ.JEŻELI!P99</f>
        <v>1200</v>
      </c>
      <c r="R99">
        <f>LICZ.JEŻELI!Q99</f>
        <v>0</v>
      </c>
      <c r="S99">
        <f>LICZ.JEŻELI!R99</f>
        <v>1200</v>
      </c>
    </row>
    <row r="100" spans="5:19" x14ac:dyDescent="0.3">
      <c r="E100" t="s">
        <v>126</v>
      </c>
      <c r="F100" t="str" cm="1">
        <f t="array" ref="F100">_xlfn.XLOOKUP(TRIM(E100),TRIM('Dane dodatkowe'!C100:C213),'Dane dodatkowe'!D100:D213)</f>
        <v>Link4</v>
      </c>
      <c r="G100" t="str">
        <f>VLOOKUP(E100,'Dane dodatkowe'!C100:D213,2)</f>
        <v>Link4</v>
      </c>
      <c r="H100" t="s">
        <v>25</v>
      </c>
      <c r="I100" s="3">
        <v>1.8</v>
      </c>
      <c r="J100" s="4">
        <v>43884</v>
      </c>
      <c r="K100" s="3">
        <v>2018</v>
      </c>
      <c r="L100" t="s">
        <v>21</v>
      </c>
      <c r="M100" s="5">
        <v>44177</v>
      </c>
      <c r="N100" s="5">
        <v>44541</v>
      </c>
      <c r="O100">
        <v>0</v>
      </c>
      <c r="P100">
        <v>0</v>
      </c>
      <c r="Q100">
        <f>LICZ.JEŻELI!P100</f>
        <v>1200</v>
      </c>
      <c r="R100">
        <f>LICZ.JEŻELI!Q100</f>
        <v>0</v>
      </c>
      <c r="S100">
        <f>LICZ.JEŻELI!R100</f>
        <v>1200</v>
      </c>
    </row>
    <row r="101" spans="5:19" x14ac:dyDescent="0.3">
      <c r="E101" t="s">
        <v>127</v>
      </c>
      <c r="F101" t="str" cm="1">
        <f t="array" ref="F101">_xlfn.XLOOKUP(TRIM(E101),TRIM('Dane dodatkowe'!C101:C214),'Dane dodatkowe'!D101:D214)</f>
        <v>Link4</v>
      </c>
      <c r="G101" t="str">
        <f>VLOOKUP(E101,'Dane dodatkowe'!C101:D214,2)</f>
        <v>Link4</v>
      </c>
      <c r="H101" t="s">
        <v>23</v>
      </c>
      <c r="I101" s="3">
        <v>1.3</v>
      </c>
      <c r="J101" s="4">
        <v>44031</v>
      </c>
      <c r="K101" s="3">
        <v>2016</v>
      </c>
      <c r="L101" t="s">
        <v>26</v>
      </c>
      <c r="M101" s="5">
        <v>44198</v>
      </c>
      <c r="N101" s="5">
        <v>44562</v>
      </c>
      <c r="O101">
        <v>0</v>
      </c>
      <c r="P101">
        <v>0</v>
      </c>
      <c r="Q101">
        <f>LICZ.JEŻELI!P101</f>
        <v>1200</v>
      </c>
      <c r="R101">
        <f>LICZ.JEŻELI!Q101</f>
        <v>0</v>
      </c>
      <c r="S101">
        <f>LICZ.JEŻELI!R101</f>
        <v>1200</v>
      </c>
    </row>
    <row r="102" spans="5:19" x14ac:dyDescent="0.3">
      <c r="E102" t="s">
        <v>128</v>
      </c>
      <c r="F102" t="str" cm="1">
        <f t="array" ref="F102">_xlfn.XLOOKUP(TRIM(E102),TRIM('Dane dodatkowe'!C102:C215),'Dane dodatkowe'!D102:D215)</f>
        <v>Warta</v>
      </c>
      <c r="G102" t="str">
        <f>VLOOKUP(E102,'Dane dodatkowe'!C102:D215,2)</f>
        <v>Link4</v>
      </c>
      <c r="H102" t="s">
        <v>30</v>
      </c>
      <c r="I102" s="3">
        <v>2</v>
      </c>
      <c r="J102" s="4">
        <v>44018</v>
      </c>
      <c r="K102" s="3">
        <v>2020</v>
      </c>
      <c r="L102" t="s">
        <v>21</v>
      </c>
      <c r="M102" s="5">
        <v>44171</v>
      </c>
      <c r="N102" s="5">
        <v>44535</v>
      </c>
      <c r="O102">
        <v>0</v>
      </c>
      <c r="P102">
        <v>0</v>
      </c>
      <c r="Q102">
        <f>LICZ.JEŻELI!P102</f>
        <v>1200</v>
      </c>
      <c r="R102">
        <f>LICZ.JEŻELI!Q102</f>
        <v>0</v>
      </c>
      <c r="S102">
        <f>LICZ.JEŻELI!R102</f>
        <v>1200</v>
      </c>
    </row>
    <row r="103" spans="5:19" x14ac:dyDescent="0.3">
      <c r="E103" t="s">
        <v>129</v>
      </c>
      <c r="F103" t="str" cm="1">
        <f t="array" ref="F103">_xlfn.XLOOKUP(TRIM(E103),TRIM('Dane dodatkowe'!C103:C216),'Dane dodatkowe'!D103:D216)</f>
        <v>PZU</v>
      </c>
      <c r="G103" t="str">
        <f>VLOOKUP(E103,'Dane dodatkowe'!C103:D216,2)</f>
        <v>Link4</v>
      </c>
      <c r="H103" t="s">
        <v>39</v>
      </c>
      <c r="I103" s="3">
        <v>1.8</v>
      </c>
      <c r="J103" s="4">
        <v>43782</v>
      </c>
      <c r="K103" s="3">
        <v>2012</v>
      </c>
      <c r="L103" t="s">
        <v>26</v>
      </c>
      <c r="M103" s="5">
        <v>44177</v>
      </c>
      <c r="N103" s="5">
        <v>44541</v>
      </c>
      <c r="O103">
        <v>0</v>
      </c>
      <c r="P103">
        <v>0</v>
      </c>
      <c r="Q103">
        <f>LICZ.JEŻELI!P103</f>
        <v>1200</v>
      </c>
      <c r="R103">
        <f>LICZ.JEŻELI!Q103</f>
        <v>0</v>
      </c>
      <c r="S103">
        <f>LICZ.JEŻELI!R103</f>
        <v>1200</v>
      </c>
    </row>
    <row r="104" spans="5:19" x14ac:dyDescent="0.3">
      <c r="E104" t="s">
        <v>130</v>
      </c>
      <c r="F104" t="str" cm="1">
        <f t="array" ref="F104">_xlfn.XLOOKUP(TRIM(E104),TRIM('Dane dodatkowe'!C104:C217),'Dane dodatkowe'!D104:D217)</f>
        <v>PZU</v>
      </c>
      <c r="G104" t="str">
        <f>VLOOKUP(E104,'Dane dodatkowe'!C104:D217,2)</f>
        <v>PZU</v>
      </c>
      <c r="H104" t="s">
        <v>30</v>
      </c>
      <c r="I104" s="3">
        <v>2</v>
      </c>
      <c r="J104" s="4">
        <v>43555</v>
      </c>
      <c r="K104" s="3">
        <v>2019</v>
      </c>
      <c r="L104" t="s">
        <v>26</v>
      </c>
      <c r="M104" s="5">
        <v>43863</v>
      </c>
      <c r="N104" s="5">
        <v>44228</v>
      </c>
      <c r="O104">
        <v>0</v>
      </c>
      <c r="P104">
        <v>0</v>
      </c>
      <c r="Q104">
        <f>LICZ.JEŻELI!P104</f>
        <v>1200</v>
      </c>
      <c r="R104">
        <f>LICZ.JEŻELI!Q104</f>
        <v>0</v>
      </c>
      <c r="S104">
        <f>LICZ.JEŻELI!R104</f>
        <v>1200</v>
      </c>
    </row>
    <row r="105" spans="5:19" x14ac:dyDescent="0.3">
      <c r="E105" t="s">
        <v>131</v>
      </c>
      <c r="F105" t="str" cm="1">
        <f t="array" ref="F105">_xlfn.XLOOKUP(TRIM(E105),TRIM('Dane dodatkowe'!C105:C218),'Dane dodatkowe'!D105:D218)</f>
        <v>Warta</v>
      </c>
      <c r="G105" t="str">
        <f>VLOOKUP(E105,'Dane dodatkowe'!C105:D218,2)</f>
        <v>Link4</v>
      </c>
      <c r="H105" t="s">
        <v>39</v>
      </c>
      <c r="I105" s="3">
        <v>1.8</v>
      </c>
      <c r="J105" s="4">
        <v>43944</v>
      </c>
      <c r="K105" s="3">
        <v>2017</v>
      </c>
      <c r="L105" t="s">
        <v>26</v>
      </c>
      <c r="M105" s="5">
        <v>43902</v>
      </c>
      <c r="N105" s="5">
        <v>44266</v>
      </c>
      <c r="O105">
        <v>0</v>
      </c>
      <c r="P105">
        <v>2</v>
      </c>
      <c r="Q105">
        <f>LICZ.JEŻELI!P105</f>
        <v>1200</v>
      </c>
      <c r="R105">
        <f>LICZ.JEŻELI!Q105</f>
        <v>0</v>
      </c>
      <c r="S105">
        <f>LICZ.JEŻELI!R105</f>
        <v>1200</v>
      </c>
    </row>
    <row r="106" spans="5:19" x14ac:dyDescent="0.3">
      <c r="E106" t="s">
        <v>132</v>
      </c>
      <c r="F106" t="str" cm="1">
        <f t="array" ref="F106">_xlfn.XLOOKUP(TRIM(E106),TRIM('Dane dodatkowe'!C106:C219),'Dane dodatkowe'!D106:D219)</f>
        <v>Link4</v>
      </c>
      <c r="G106" t="str">
        <f>VLOOKUP(E106,'Dane dodatkowe'!C106:D219,2)</f>
        <v>Link4</v>
      </c>
      <c r="H106" t="s">
        <v>30</v>
      </c>
      <c r="I106" s="3">
        <v>2.2000000000000002</v>
      </c>
      <c r="J106" s="4">
        <v>43898</v>
      </c>
      <c r="K106" s="3">
        <v>2020</v>
      </c>
      <c r="L106" t="s">
        <v>21</v>
      </c>
      <c r="M106" s="5">
        <v>44177</v>
      </c>
      <c r="N106" s="5">
        <v>44541</v>
      </c>
      <c r="O106">
        <v>0</v>
      </c>
      <c r="P106">
        <v>2</v>
      </c>
      <c r="Q106">
        <f>LICZ.JEŻELI!P106</f>
        <v>1200</v>
      </c>
      <c r="R106">
        <f>LICZ.JEŻELI!Q106</f>
        <v>0</v>
      </c>
      <c r="S106">
        <f>LICZ.JEŻELI!R106</f>
        <v>1200</v>
      </c>
    </row>
    <row r="107" spans="5:19" x14ac:dyDescent="0.3">
      <c r="E107" t="s">
        <v>133</v>
      </c>
      <c r="F107" t="str" cm="1">
        <f t="array" ref="F107">_xlfn.XLOOKUP(TRIM(E107),TRIM('Dane dodatkowe'!C107:C220),'Dane dodatkowe'!D107:D220)</f>
        <v>Link4</v>
      </c>
      <c r="G107" t="str">
        <f>VLOOKUP(E107,'Dane dodatkowe'!C107:D220,2)</f>
        <v>Link4</v>
      </c>
      <c r="H107" t="s">
        <v>39</v>
      </c>
      <c r="I107" s="3">
        <v>1.8</v>
      </c>
      <c r="J107" s="4">
        <v>43748</v>
      </c>
      <c r="K107" s="3">
        <v>2012</v>
      </c>
      <c r="L107" t="s">
        <v>26</v>
      </c>
      <c r="M107" s="5">
        <v>44177</v>
      </c>
      <c r="N107" s="5">
        <v>44541</v>
      </c>
      <c r="O107">
        <v>1</v>
      </c>
      <c r="P107">
        <v>2</v>
      </c>
      <c r="Q107">
        <f>LICZ.JEŻELI!P107</f>
        <v>1200</v>
      </c>
      <c r="R107">
        <f>LICZ.JEŻELI!Q107</f>
        <v>100</v>
      </c>
      <c r="S107">
        <f>LICZ.JEŻELI!R107</f>
        <v>1300</v>
      </c>
    </row>
    <row r="108" spans="5:19" x14ac:dyDescent="0.3">
      <c r="E108" t="s">
        <v>134</v>
      </c>
      <c r="F108" t="str" cm="1">
        <f t="array" ref="F108">_xlfn.XLOOKUP(TRIM(E108),TRIM('Dane dodatkowe'!C108:C221),'Dane dodatkowe'!D108:D221)</f>
        <v>PZU</v>
      </c>
      <c r="G108" t="str">
        <f>VLOOKUP(E108,'Dane dodatkowe'!C108:D221,2)</f>
        <v>PZU</v>
      </c>
      <c r="H108" t="s">
        <v>45</v>
      </c>
      <c r="I108" s="3">
        <v>2</v>
      </c>
      <c r="J108" s="4">
        <v>43730</v>
      </c>
      <c r="K108" s="3">
        <v>2019</v>
      </c>
      <c r="L108" t="s">
        <v>21</v>
      </c>
      <c r="M108" s="5">
        <v>43892</v>
      </c>
      <c r="N108" s="5">
        <v>44256</v>
      </c>
      <c r="O108">
        <v>2</v>
      </c>
      <c r="P108">
        <v>0</v>
      </c>
      <c r="Q108">
        <f>LICZ.JEŻELI!P108</f>
        <v>1200</v>
      </c>
      <c r="R108">
        <f>LICZ.JEŻELI!Q108</f>
        <v>200</v>
      </c>
      <c r="S108">
        <f>LICZ.JEŻELI!R108</f>
        <v>1400</v>
      </c>
    </row>
    <row r="109" spans="5:19" x14ac:dyDescent="0.3">
      <c r="E109" t="s">
        <v>135</v>
      </c>
      <c r="F109" t="str" cm="1">
        <f t="array" ref="F109">_xlfn.XLOOKUP(TRIM(E109),TRIM('Dane dodatkowe'!C109:C222),'Dane dodatkowe'!D109:D222)</f>
        <v>Warta</v>
      </c>
      <c r="G109" t="str">
        <f>VLOOKUP(E109,'Dane dodatkowe'!C109:D222,2)</f>
        <v>Link4</v>
      </c>
      <c r="H109" t="s">
        <v>47</v>
      </c>
      <c r="I109" s="3">
        <v>1.3</v>
      </c>
      <c r="J109" s="4">
        <v>43665</v>
      </c>
      <c r="K109" s="3">
        <v>2016</v>
      </c>
      <c r="L109" t="s">
        <v>26</v>
      </c>
      <c r="M109" s="5">
        <v>44171</v>
      </c>
      <c r="N109" s="5">
        <v>44535</v>
      </c>
      <c r="O109">
        <v>1</v>
      </c>
      <c r="P109">
        <v>0</v>
      </c>
      <c r="Q109">
        <f>LICZ.JEŻELI!P109</f>
        <v>1200</v>
      </c>
      <c r="R109">
        <f>LICZ.JEŻELI!Q109</f>
        <v>100</v>
      </c>
      <c r="S109">
        <f>LICZ.JEŻELI!R109</f>
        <v>1300</v>
      </c>
    </row>
    <row r="110" spans="5:19" x14ac:dyDescent="0.3">
      <c r="E110" t="s">
        <v>136</v>
      </c>
      <c r="F110" t="str" cm="1">
        <f t="array" ref="F110">_xlfn.XLOOKUP(TRIM(E110),TRIM('Dane dodatkowe'!C110:C223),'Dane dodatkowe'!D110:D223)</f>
        <v>Link4</v>
      </c>
      <c r="G110" t="str">
        <f>VLOOKUP(E110,'Dane dodatkowe'!C110:D223,2)</f>
        <v>Link4</v>
      </c>
      <c r="H110" t="s">
        <v>49</v>
      </c>
      <c r="I110" s="3">
        <v>1.8</v>
      </c>
      <c r="J110" s="4">
        <v>44063</v>
      </c>
      <c r="K110" s="3">
        <v>2020</v>
      </c>
      <c r="L110" t="s">
        <v>16</v>
      </c>
      <c r="M110" s="5">
        <v>44177</v>
      </c>
      <c r="N110" s="5">
        <v>44541</v>
      </c>
      <c r="O110">
        <v>0</v>
      </c>
      <c r="P110">
        <v>2</v>
      </c>
      <c r="Q110">
        <f>LICZ.JEŻELI!P110</f>
        <v>1800</v>
      </c>
      <c r="R110">
        <f>LICZ.JEŻELI!Q110</f>
        <v>0</v>
      </c>
      <c r="S110">
        <f>LICZ.JEŻELI!R110</f>
        <v>1800</v>
      </c>
    </row>
    <row r="111" spans="5:19" x14ac:dyDescent="0.3">
      <c r="E111" t="s">
        <v>137</v>
      </c>
      <c r="F111" t="str" cm="1">
        <f t="array" ref="F111">_xlfn.XLOOKUP(TRIM(E111),TRIM('Dane dodatkowe'!C111:C224),'Dane dodatkowe'!D111:D224)</f>
        <v>Link4</v>
      </c>
      <c r="G111" t="str">
        <f>VLOOKUP(E111,'Dane dodatkowe'!C111:D224,2)</f>
        <v>Link4</v>
      </c>
      <c r="H111" t="s">
        <v>49</v>
      </c>
      <c r="I111" s="3">
        <v>1.8</v>
      </c>
      <c r="J111" s="4">
        <v>44054</v>
      </c>
      <c r="K111" s="3">
        <v>2020</v>
      </c>
      <c r="L111" t="s">
        <v>26</v>
      </c>
      <c r="M111" s="5">
        <v>43881</v>
      </c>
      <c r="N111" s="5">
        <v>44246</v>
      </c>
      <c r="O111">
        <v>0</v>
      </c>
      <c r="P111">
        <v>1</v>
      </c>
      <c r="Q111">
        <f>LICZ.JEŻELI!P111</f>
        <v>1200</v>
      </c>
      <c r="R111">
        <f>LICZ.JEŻELI!Q111</f>
        <v>0</v>
      </c>
      <c r="S111">
        <f>LICZ.JEŻELI!R111</f>
        <v>1200</v>
      </c>
    </row>
    <row r="112" spans="5:19" x14ac:dyDescent="0.3">
      <c r="E112" t="s">
        <v>138</v>
      </c>
      <c r="F112" t="str" cm="1">
        <f t="array" ref="F112">_xlfn.XLOOKUP(TRIM(E112),TRIM('Dane dodatkowe'!C112:C225),'Dane dodatkowe'!D112:D225)</f>
        <v>PZU</v>
      </c>
      <c r="G112" t="str">
        <f>VLOOKUP(E112,'Dane dodatkowe'!C112:D225,2)</f>
        <v>PZU</v>
      </c>
      <c r="H112" t="s">
        <v>47</v>
      </c>
      <c r="I112" s="3">
        <v>1.3</v>
      </c>
      <c r="J112" s="4">
        <v>44013</v>
      </c>
      <c r="K112" s="3">
        <v>2020</v>
      </c>
      <c r="L112" t="s">
        <v>26</v>
      </c>
      <c r="M112" s="5">
        <v>44177</v>
      </c>
      <c r="N112" s="5">
        <v>44541</v>
      </c>
      <c r="O112">
        <v>0</v>
      </c>
      <c r="P112">
        <v>2</v>
      </c>
      <c r="Q112">
        <f>LICZ.JEŻELI!P112</f>
        <v>1200</v>
      </c>
      <c r="R112">
        <f>LICZ.JEŻELI!Q112</f>
        <v>0</v>
      </c>
      <c r="S112">
        <f>LICZ.JEŻELI!R112</f>
        <v>1200</v>
      </c>
    </row>
    <row r="113" spans="5:19" x14ac:dyDescent="0.3">
      <c r="E113" t="s">
        <v>139</v>
      </c>
      <c r="F113" t="str" cm="1">
        <f t="array" ref="F113">_xlfn.XLOOKUP(TRIM(E113),TRIM('Dane dodatkowe'!C113:C226),'Dane dodatkowe'!D113:D226)</f>
        <v>Warta</v>
      </c>
      <c r="G113" t="str">
        <f>VLOOKUP(E113,'Dane dodatkowe'!C113:D226,2)</f>
        <v>Warta</v>
      </c>
      <c r="H113" t="s">
        <v>49</v>
      </c>
      <c r="I113" s="3">
        <v>1.8</v>
      </c>
      <c r="J113" s="4">
        <v>43854</v>
      </c>
      <c r="K113" s="3">
        <v>2020</v>
      </c>
      <c r="L113" t="s">
        <v>26</v>
      </c>
      <c r="M113" s="5">
        <v>43904</v>
      </c>
      <c r="N113" s="5">
        <v>44268</v>
      </c>
      <c r="O113">
        <v>0</v>
      </c>
      <c r="P113">
        <v>0</v>
      </c>
      <c r="Q113">
        <f>LICZ.JEŻELI!P113</f>
        <v>1200</v>
      </c>
      <c r="R113">
        <f>LICZ.JEŻELI!Q113</f>
        <v>0</v>
      </c>
      <c r="S113">
        <f>LICZ.JEŻELI!R113</f>
        <v>1200</v>
      </c>
    </row>
    <row r="114" spans="5:19" x14ac:dyDescent="0.3">
      <c r="E114" t="s">
        <v>140</v>
      </c>
      <c r="F114" t="str" cm="1">
        <f t="array" ref="F114">_xlfn.XLOOKUP(TRIM(E114),TRIM('Dane dodatkowe'!C114:C227),'Dane dodatkowe'!D114:D227)</f>
        <v>Warta</v>
      </c>
      <c r="G114" t="str">
        <f>VLOOKUP(E114,'Dane dodatkowe'!C114:D227,2)</f>
        <v>Warta</v>
      </c>
      <c r="H114" t="s">
        <v>47</v>
      </c>
      <c r="I114" s="3">
        <v>1.3</v>
      </c>
      <c r="J114" s="4">
        <v>43834</v>
      </c>
      <c r="K114" s="3">
        <v>2020</v>
      </c>
      <c r="L114" t="s">
        <v>26</v>
      </c>
      <c r="M114" s="5">
        <v>43902</v>
      </c>
      <c r="N114" s="5">
        <v>44266</v>
      </c>
      <c r="O114">
        <v>0</v>
      </c>
      <c r="P114">
        <v>1</v>
      </c>
      <c r="Q114">
        <f>LICZ.JEŻELI!P114</f>
        <v>1200</v>
      </c>
      <c r="R114">
        <f>LICZ.JEŻELI!Q114</f>
        <v>0</v>
      </c>
      <c r="S114">
        <f>LICZ.JEŻELI!R114</f>
        <v>1200</v>
      </c>
    </row>
    <row r="115" spans="5:19" x14ac:dyDescent="0.3">
      <c r="E115" t="s">
        <v>141</v>
      </c>
      <c r="F115" t="str" cm="1">
        <f t="array" ref="F115">_xlfn.XLOOKUP(TRIM(E115),TRIM('Dane dodatkowe'!C115:C228),'Dane dodatkowe'!D115:D228)</f>
        <v>Link4</v>
      </c>
      <c r="G115" t="str">
        <f>VLOOKUP(E115,'Dane dodatkowe'!C115:D228,2)</f>
        <v>Link4</v>
      </c>
      <c r="H115" t="s">
        <v>49</v>
      </c>
      <c r="I115" s="3">
        <v>1.8</v>
      </c>
      <c r="J115" s="4">
        <v>43532</v>
      </c>
      <c r="K115" s="3">
        <v>2016</v>
      </c>
      <c r="L115" t="s">
        <v>16</v>
      </c>
      <c r="M115" s="5">
        <v>43927</v>
      </c>
      <c r="N115" s="5">
        <v>44291</v>
      </c>
      <c r="O115">
        <v>2</v>
      </c>
      <c r="P115">
        <v>0</v>
      </c>
      <c r="Q115">
        <f>LICZ.JEŻELI!P115</f>
        <v>1800</v>
      </c>
      <c r="R115">
        <f>LICZ.JEŻELI!Q115</f>
        <v>200</v>
      </c>
      <c r="S115">
        <f>LICZ.JEŻELI!R115</f>
        <v>2000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EAD4-E6E6-4240-88BC-ACFC40F67EB3}">
  <dimension ref="A1:D115"/>
  <sheetViews>
    <sheetView showGridLines="0" workbookViewId="0">
      <selection activeCell="C7" sqref="C7"/>
    </sheetView>
  </sheetViews>
  <sheetFormatPr defaultColWidth="11.44140625" defaultRowHeight="14.4" x14ac:dyDescent="0.3"/>
  <cols>
    <col min="1" max="1" width="20.109375" bestFit="1" customWidth="1"/>
    <col min="2" max="2" width="12.21875" bestFit="1" customWidth="1"/>
    <col min="3" max="3" width="17.77734375" bestFit="1" customWidth="1"/>
    <col min="4" max="4" width="25.109375" customWidth="1"/>
  </cols>
  <sheetData>
    <row r="1" spans="1:4" ht="30" customHeight="1" x14ac:dyDescent="0.3">
      <c r="A1" s="2" t="s">
        <v>144</v>
      </c>
      <c r="B1" s="2" t="s">
        <v>145</v>
      </c>
      <c r="C1" s="2" t="s">
        <v>351</v>
      </c>
      <c r="D1" s="2" t="s">
        <v>1</v>
      </c>
    </row>
    <row r="2" spans="1:4" ht="14.4" customHeight="1" x14ac:dyDescent="0.3">
      <c r="A2" t="s">
        <v>146</v>
      </c>
      <c r="B2" t="s">
        <v>147</v>
      </c>
      <c r="C2" t="str">
        <f>A2&amp;" "&amp;B2</f>
        <v>Felicja Andrychowicz</v>
      </c>
      <c r="D2" t="s">
        <v>148</v>
      </c>
    </row>
    <row r="3" spans="1:4" ht="14.4" customHeight="1" x14ac:dyDescent="0.3">
      <c r="A3" t="s">
        <v>149</v>
      </c>
      <c r="B3" t="s">
        <v>150</v>
      </c>
      <c r="C3" t="str">
        <f t="shared" ref="C3:C66" si="0">A3&amp;" "&amp;B3</f>
        <v>Czesław Jasiewicz</v>
      </c>
      <c r="D3" t="s">
        <v>151</v>
      </c>
    </row>
    <row r="4" spans="1:4" ht="14.4" customHeight="1" x14ac:dyDescent="0.3">
      <c r="A4" t="s">
        <v>152</v>
      </c>
      <c r="B4" t="s">
        <v>153</v>
      </c>
      <c r="C4" t="str">
        <f t="shared" si="0"/>
        <v>Konrad Jędruszczak</v>
      </c>
      <c r="D4" t="s">
        <v>148</v>
      </c>
    </row>
    <row r="5" spans="1:4" ht="14.4" customHeight="1" x14ac:dyDescent="0.3">
      <c r="A5" t="s">
        <v>154</v>
      </c>
      <c r="B5" t="s">
        <v>155</v>
      </c>
      <c r="C5" t="str">
        <f t="shared" si="0"/>
        <v>Wiesław Kopernik</v>
      </c>
      <c r="D5" t="s">
        <v>156</v>
      </c>
    </row>
    <row r="6" spans="1:4" ht="14.4" customHeight="1" x14ac:dyDescent="0.3">
      <c r="A6" t="s">
        <v>157</v>
      </c>
      <c r="B6" t="s">
        <v>158</v>
      </c>
      <c r="C6" t="str">
        <f t="shared" si="0"/>
        <v>Stanisław Lechowicz</v>
      </c>
      <c r="D6" t="s">
        <v>156</v>
      </c>
    </row>
    <row r="7" spans="1:4" ht="14.4" customHeight="1" x14ac:dyDescent="0.3">
      <c r="A7" t="s">
        <v>159</v>
      </c>
      <c r="B7" t="s">
        <v>160</v>
      </c>
      <c r="C7" t="str">
        <f t="shared" si="0"/>
        <v>Irena Lubańska</v>
      </c>
      <c r="D7" t="s">
        <v>151</v>
      </c>
    </row>
    <row r="8" spans="1:4" ht="14.4" customHeight="1" x14ac:dyDescent="0.3">
      <c r="A8" t="s">
        <v>161</v>
      </c>
      <c r="B8" t="s">
        <v>162</v>
      </c>
      <c r="C8" t="str">
        <f t="shared" si="0"/>
        <v>Ewa Milewska</v>
      </c>
      <c r="D8" t="s">
        <v>148</v>
      </c>
    </row>
    <row r="9" spans="1:4" ht="14.4" customHeight="1" x14ac:dyDescent="0.3">
      <c r="A9" t="s">
        <v>163</v>
      </c>
      <c r="B9" t="s">
        <v>164</v>
      </c>
      <c r="C9" t="str">
        <f t="shared" si="0"/>
        <v>Krzysztof Niewęgłowski</v>
      </c>
      <c r="D9" t="s">
        <v>151</v>
      </c>
    </row>
    <row r="10" spans="1:4" ht="14.4" customHeight="1" x14ac:dyDescent="0.3">
      <c r="A10" t="s">
        <v>165</v>
      </c>
      <c r="B10" t="s">
        <v>166</v>
      </c>
      <c r="C10" t="str">
        <f t="shared" si="0"/>
        <v>Zygmunt Semeniuk</v>
      </c>
      <c r="D10" t="s">
        <v>148</v>
      </c>
    </row>
    <row r="11" spans="1:4" ht="14.4" customHeight="1" x14ac:dyDescent="0.3">
      <c r="A11" t="s">
        <v>167</v>
      </c>
      <c r="B11" t="s">
        <v>168</v>
      </c>
      <c r="C11" t="str">
        <f t="shared" si="0"/>
        <v>Zofia Szafrańska</v>
      </c>
      <c r="D11" t="s">
        <v>156</v>
      </c>
    </row>
    <row r="12" spans="1:4" ht="14.4" customHeight="1" x14ac:dyDescent="0.3">
      <c r="A12" t="s">
        <v>169</v>
      </c>
      <c r="B12" t="s">
        <v>170</v>
      </c>
      <c r="C12" t="str">
        <f t="shared" si="0"/>
        <v>Janusz Wachowicz</v>
      </c>
      <c r="D12" t="s">
        <v>156</v>
      </c>
    </row>
    <row r="13" spans="1:4" ht="14.4" customHeight="1" x14ac:dyDescent="0.3">
      <c r="A13" t="s">
        <v>171</v>
      </c>
      <c r="B13" t="s">
        <v>172</v>
      </c>
      <c r="C13" t="str">
        <f t="shared" si="0"/>
        <v>Aneta Wolej</v>
      </c>
      <c r="D13" t="s">
        <v>151</v>
      </c>
    </row>
    <row r="14" spans="1:4" ht="14.4" customHeight="1" x14ac:dyDescent="0.3">
      <c r="A14" t="s">
        <v>173</v>
      </c>
      <c r="B14" t="s">
        <v>174</v>
      </c>
      <c r="C14" t="str">
        <f t="shared" si="0"/>
        <v>Romuald Zambrowicz</v>
      </c>
      <c r="D14" t="s">
        <v>148</v>
      </c>
    </row>
    <row r="15" spans="1:4" ht="14.4" customHeight="1" x14ac:dyDescent="0.3">
      <c r="A15" t="s">
        <v>175</v>
      </c>
      <c r="B15" t="s">
        <v>176</v>
      </c>
      <c r="C15" t="str">
        <f t="shared" si="0"/>
        <v>Joe Żukowski</v>
      </c>
      <c r="D15" t="s">
        <v>151</v>
      </c>
    </row>
    <row r="16" spans="1:4" ht="14.4" customHeight="1" x14ac:dyDescent="0.3">
      <c r="A16" t="s">
        <v>177</v>
      </c>
      <c r="B16" t="s">
        <v>178</v>
      </c>
      <c r="C16" t="str">
        <f t="shared" si="0"/>
        <v>Stefan Anczewski</v>
      </c>
      <c r="D16" t="s">
        <v>148</v>
      </c>
    </row>
    <row r="17" spans="1:4" ht="14.4" customHeight="1" x14ac:dyDescent="0.3">
      <c r="A17" t="s">
        <v>179</v>
      </c>
      <c r="B17" t="s">
        <v>180</v>
      </c>
      <c r="C17" t="str">
        <f t="shared" si="0"/>
        <v>Gorzegorz Anioł</v>
      </c>
      <c r="D17" t="s">
        <v>148</v>
      </c>
    </row>
    <row r="18" spans="1:4" ht="14.4" customHeight="1" x14ac:dyDescent="0.3">
      <c r="A18" t="s">
        <v>181</v>
      </c>
      <c r="B18" t="s">
        <v>182</v>
      </c>
      <c r="C18" t="str">
        <f t="shared" si="0"/>
        <v>Donald Błażejczyk</v>
      </c>
      <c r="D18" t="s">
        <v>151</v>
      </c>
    </row>
    <row r="19" spans="1:4" ht="14.4" customHeight="1" x14ac:dyDescent="0.3">
      <c r="A19" t="s">
        <v>183</v>
      </c>
      <c r="B19" t="s">
        <v>184</v>
      </c>
      <c r="C19" t="str">
        <f t="shared" si="0"/>
        <v>Jerzy Boroński</v>
      </c>
      <c r="D19" t="s">
        <v>148</v>
      </c>
    </row>
    <row r="20" spans="1:4" ht="14.4" customHeight="1" x14ac:dyDescent="0.3">
      <c r="A20" t="s">
        <v>183</v>
      </c>
      <c r="B20" t="s">
        <v>185</v>
      </c>
      <c r="C20" t="str">
        <f t="shared" si="0"/>
        <v>Jerzy Celejewski</v>
      </c>
      <c r="D20" t="s">
        <v>156</v>
      </c>
    </row>
    <row r="21" spans="1:4" ht="14.4" customHeight="1" x14ac:dyDescent="0.3">
      <c r="A21" t="s">
        <v>186</v>
      </c>
      <c r="B21" t="s">
        <v>187</v>
      </c>
      <c r="C21" t="str">
        <f t="shared" si="0"/>
        <v>Lesław Chojnacki</v>
      </c>
      <c r="D21" t="s">
        <v>156</v>
      </c>
    </row>
    <row r="22" spans="1:4" ht="14.4" customHeight="1" x14ac:dyDescent="0.3">
      <c r="A22" t="s">
        <v>188</v>
      </c>
      <c r="B22" t="s">
        <v>189</v>
      </c>
      <c r="C22" t="str">
        <f t="shared" si="0"/>
        <v>Maria Cieślak</v>
      </c>
      <c r="D22" t="s">
        <v>148</v>
      </c>
    </row>
    <row r="23" spans="1:4" ht="14.4" customHeight="1" x14ac:dyDescent="0.3">
      <c r="A23" t="s">
        <v>190</v>
      </c>
      <c r="B23" t="s">
        <v>191</v>
      </c>
      <c r="C23" t="str">
        <f t="shared" si="0"/>
        <v>Izabela Dudek</v>
      </c>
      <c r="D23" t="s">
        <v>151</v>
      </c>
    </row>
    <row r="24" spans="1:4" ht="14.4" customHeight="1" x14ac:dyDescent="0.3">
      <c r="A24" t="s">
        <v>192</v>
      </c>
      <c r="B24" t="s">
        <v>193</v>
      </c>
      <c r="C24" t="str">
        <f t="shared" si="0"/>
        <v>Sławomir Duszczyk</v>
      </c>
      <c r="D24" t="s">
        <v>151</v>
      </c>
    </row>
    <row r="25" spans="1:4" ht="14.4" customHeight="1" x14ac:dyDescent="0.3">
      <c r="A25" t="s">
        <v>194</v>
      </c>
      <c r="B25" t="s">
        <v>195</v>
      </c>
      <c r="C25" t="str">
        <f t="shared" si="0"/>
        <v>Juliusz Dziwulski</v>
      </c>
      <c r="D25" t="s">
        <v>148</v>
      </c>
    </row>
    <row r="26" spans="1:4" ht="14.4" customHeight="1" x14ac:dyDescent="0.3">
      <c r="A26" t="s">
        <v>190</v>
      </c>
      <c r="B26" t="s">
        <v>196</v>
      </c>
      <c r="C26" t="str">
        <f t="shared" si="0"/>
        <v>Izabela Feler</v>
      </c>
      <c r="D26" t="s">
        <v>156</v>
      </c>
    </row>
    <row r="27" spans="1:4" ht="14.4" customHeight="1" x14ac:dyDescent="0.3">
      <c r="A27" t="s">
        <v>197</v>
      </c>
      <c r="B27" t="s">
        <v>198</v>
      </c>
      <c r="C27" t="str">
        <f t="shared" si="0"/>
        <v>Izolda Figura</v>
      </c>
      <c r="D27" t="s">
        <v>156</v>
      </c>
    </row>
    <row r="28" spans="1:4" ht="14.4" customHeight="1" x14ac:dyDescent="0.3">
      <c r="A28" t="s">
        <v>199</v>
      </c>
      <c r="B28" t="s">
        <v>200</v>
      </c>
      <c r="C28" t="str">
        <f t="shared" si="0"/>
        <v>Anna Galaszewska</v>
      </c>
      <c r="D28" t="s">
        <v>151</v>
      </c>
    </row>
    <row r="29" spans="1:4" ht="14.4" customHeight="1" x14ac:dyDescent="0.3">
      <c r="A29" t="s">
        <v>201</v>
      </c>
      <c r="B29" t="s">
        <v>202</v>
      </c>
      <c r="C29" t="str">
        <f t="shared" si="0"/>
        <v>Piotr Kieślowski</v>
      </c>
      <c r="D29" t="s">
        <v>148</v>
      </c>
    </row>
    <row r="30" spans="1:4" ht="14.4" customHeight="1" x14ac:dyDescent="0.3">
      <c r="A30" t="s">
        <v>203</v>
      </c>
      <c r="B30" t="s">
        <v>204</v>
      </c>
      <c r="C30" t="str">
        <f t="shared" si="0"/>
        <v>Helena Kowalska</v>
      </c>
      <c r="D30" t="s">
        <v>156</v>
      </c>
    </row>
    <row r="31" spans="1:4" ht="14.4" customHeight="1" x14ac:dyDescent="0.3">
      <c r="A31" t="s">
        <v>205</v>
      </c>
      <c r="B31" t="s">
        <v>206</v>
      </c>
      <c r="C31" t="str">
        <f t="shared" si="0"/>
        <v>Maryla Leszczyńska</v>
      </c>
      <c r="D31" t="s">
        <v>156</v>
      </c>
    </row>
    <row r="32" spans="1:4" ht="14.4" customHeight="1" x14ac:dyDescent="0.3">
      <c r="A32" t="s">
        <v>169</v>
      </c>
      <c r="B32" t="s">
        <v>207</v>
      </c>
      <c r="C32" t="str">
        <f t="shared" si="0"/>
        <v>Janusz Lichwiarz</v>
      </c>
      <c r="D32" t="s">
        <v>151</v>
      </c>
    </row>
    <row r="33" spans="1:4" ht="14.4" customHeight="1" x14ac:dyDescent="0.3">
      <c r="A33" t="s">
        <v>208</v>
      </c>
      <c r="B33" t="s">
        <v>209</v>
      </c>
      <c r="C33" t="str">
        <f t="shared" si="0"/>
        <v>Maciej Linus</v>
      </c>
      <c r="D33" t="s">
        <v>148</v>
      </c>
    </row>
    <row r="34" spans="1:4" ht="14.4" customHeight="1" x14ac:dyDescent="0.3">
      <c r="A34" t="s">
        <v>210</v>
      </c>
      <c r="B34" t="s">
        <v>211</v>
      </c>
      <c r="C34" t="str">
        <f t="shared" si="0"/>
        <v>Wanda Mianowska</v>
      </c>
      <c r="D34" t="s">
        <v>148</v>
      </c>
    </row>
    <row r="35" spans="1:4" ht="14.4" customHeight="1" x14ac:dyDescent="0.3">
      <c r="A35" t="s">
        <v>212</v>
      </c>
      <c r="B35" t="s">
        <v>213</v>
      </c>
      <c r="C35" t="str">
        <f t="shared" si="0"/>
        <v>Iza Pankiewicz</v>
      </c>
      <c r="D35" t="s">
        <v>151</v>
      </c>
    </row>
    <row r="36" spans="1:4" ht="14.4" customHeight="1" x14ac:dyDescent="0.3">
      <c r="A36" t="s">
        <v>214</v>
      </c>
      <c r="B36" t="s">
        <v>215</v>
      </c>
      <c r="C36" t="str">
        <f t="shared" si="0"/>
        <v>Antoni Persiński</v>
      </c>
      <c r="D36" t="s">
        <v>148</v>
      </c>
    </row>
    <row r="37" spans="1:4" ht="14.4" customHeight="1" x14ac:dyDescent="0.3">
      <c r="A37" t="s">
        <v>216</v>
      </c>
      <c r="B37" t="s">
        <v>217</v>
      </c>
      <c r="C37" t="str">
        <f t="shared" si="0"/>
        <v>Robert Piwoński</v>
      </c>
      <c r="D37" t="s">
        <v>148</v>
      </c>
    </row>
    <row r="38" spans="1:4" ht="14.4" customHeight="1" x14ac:dyDescent="0.3">
      <c r="A38" t="s">
        <v>177</v>
      </c>
      <c r="B38" t="s">
        <v>218</v>
      </c>
      <c r="C38" t="str">
        <f t="shared" si="0"/>
        <v>Stefan Pszczoła</v>
      </c>
      <c r="D38" t="s">
        <v>151</v>
      </c>
    </row>
    <row r="39" spans="1:4" ht="14.4" customHeight="1" x14ac:dyDescent="0.3">
      <c r="A39" t="s">
        <v>219</v>
      </c>
      <c r="B39" t="s">
        <v>220</v>
      </c>
      <c r="C39" t="str">
        <f t="shared" si="0"/>
        <v>Andrzej Pyza</v>
      </c>
      <c r="D39" t="s">
        <v>148</v>
      </c>
    </row>
    <row r="40" spans="1:4" ht="14.4" customHeight="1" x14ac:dyDescent="0.3">
      <c r="A40" t="s">
        <v>216</v>
      </c>
      <c r="B40" t="s">
        <v>221</v>
      </c>
      <c r="C40" t="str">
        <f t="shared" si="0"/>
        <v>Robert Reszczyński</v>
      </c>
      <c r="D40" t="s">
        <v>156</v>
      </c>
    </row>
    <row r="41" spans="1:4" ht="14.4" customHeight="1" x14ac:dyDescent="0.3">
      <c r="A41" t="s">
        <v>159</v>
      </c>
      <c r="B41" t="s">
        <v>222</v>
      </c>
      <c r="C41" t="str">
        <f t="shared" si="0"/>
        <v>Irena Rogowska</v>
      </c>
      <c r="D41" t="s">
        <v>156</v>
      </c>
    </row>
    <row r="42" spans="1:4" ht="14.4" customHeight="1" x14ac:dyDescent="0.3">
      <c r="A42" t="s">
        <v>223</v>
      </c>
      <c r="B42" t="s">
        <v>224</v>
      </c>
      <c r="C42" t="str">
        <f t="shared" si="0"/>
        <v>Olgierd Rosiewicz</v>
      </c>
      <c r="D42" t="s">
        <v>148</v>
      </c>
    </row>
    <row r="43" spans="1:4" ht="14.4" customHeight="1" x14ac:dyDescent="0.3">
      <c r="A43" t="s">
        <v>225</v>
      </c>
      <c r="B43" t="s">
        <v>226</v>
      </c>
      <c r="C43" t="str">
        <f t="shared" si="0"/>
        <v>Dariusz Salezy</v>
      </c>
      <c r="D43" t="s">
        <v>151</v>
      </c>
    </row>
    <row r="44" spans="1:4" ht="14.4" customHeight="1" x14ac:dyDescent="0.3">
      <c r="A44" t="s">
        <v>227</v>
      </c>
      <c r="B44" t="s">
        <v>228</v>
      </c>
      <c r="C44" t="str">
        <f t="shared" si="0"/>
        <v>Elwira Sękocińska</v>
      </c>
      <c r="D44" t="s">
        <v>151</v>
      </c>
    </row>
    <row r="45" spans="1:4" ht="14.4" customHeight="1" x14ac:dyDescent="0.3">
      <c r="A45" t="s">
        <v>219</v>
      </c>
      <c r="B45" t="s">
        <v>229</v>
      </c>
      <c r="C45" t="str">
        <f t="shared" si="0"/>
        <v>Andrzej Sienkiewicz</v>
      </c>
      <c r="D45" t="s">
        <v>148</v>
      </c>
    </row>
    <row r="46" spans="1:4" ht="14.4" customHeight="1" x14ac:dyDescent="0.3">
      <c r="A46" t="s">
        <v>230</v>
      </c>
      <c r="B46" t="s">
        <v>231</v>
      </c>
      <c r="C46" t="str">
        <f t="shared" si="0"/>
        <v>Mikołaj Siennicki</v>
      </c>
      <c r="D46" t="s">
        <v>156</v>
      </c>
    </row>
    <row r="47" spans="1:4" ht="14.4" customHeight="1" x14ac:dyDescent="0.3">
      <c r="A47" t="s">
        <v>232</v>
      </c>
      <c r="B47" t="s">
        <v>233</v>
      </c>
      <c r="C47" t="str">
        <f t="shared" si="0"/>
        <v>Mieczysława Szelest</v>
      </c>
      <c r="D47" t="s">
        <v>156</v>
      </c>
    </row>
    <row r="48" spans="1:4" ht="14.4" customHeight="1" x14ac:dyDescent="0.3">
      <c r="A48" t="s">
        <v>234</v>
      </c>
      <c r="B48" t="s">
        <v>235</v>
      </c>
      <c r="C48" t="str">
        <f t="shared" si="0"/>
        <v>Zuzanna Śliwińska</v>
      </c>
      <c r="D48" t="s">
        <v>151</v>
      </c>
    </row>
    <row r="49" spans="1:4" ht="14.4" customHeight="1" x14ac:dyDescent="0.3">
      <c r="A49" t="s">
        <v>236</v>
      </c>
      <c r="B49" t="s">
        <v>237</v>
      </c>
      <c r="C49" t="str">
        <f t="shared" si="0"/>
        <v>Oktawian Terlecki</v>
      </c>
      <c r="D49" t="s">
        <v>148</v>
      </c>
    </row>
    <row r="50" spans="1:4" ht="14.4" customHeight="1" x14ac:dyDescent="0.3">
      <c r="A50" t="s">
        <v>238</v>
      </c>
      <c r="B50" t="s">
        <v>239</v>
      </c>
      <c r="C50" t="str">
        <f t="shared" si="0"/>
        <v>Teodor Wanad</v>
      </c>
      <c r="D50" t="s">
        <v>156</v>
      </c>
    </row>
    <row r="51" spans="1:4" ht="14.4" customHeight="1" x14ac:dyDescent="0.3">
      <c r="A51" t="s">
        <v>240</v>
      </c>
      <c r="B51" t="s">
        <v>241</v>
      </c>
      <c r="C51" t="str">
        <f t="shared" si="0"/>
        <v>Barbara Węgier</v>
      </c>
      <c r="D51" t="s">
        <v>156</v>
      </c>
    </row>
    <row r="52" spans="1:4" ht="14.4" customHeight="1" x14ac:dyDescent="0.3">
      <c r="A52" t="s">
        <v>242</v>
      </c>
      <c r="B52" t="s">
        <v>243</v>
      </c>
      <c r="C52" t="str">
        <f t="shared" si="0"/>
        <v>Wojciech Wojtyra</v>
      </c>
      <c r="D52" t="s">
        <v>151</v>
      </c>
    </row>
    <row r="53" spans="1:4" ht="14.4" customHeight="1" x14ac:dyDescent="0.3">
      <c r="A53" t="s">
        <v>244</v>
      </c>
      <c r="B53" t="s">
        <v>245</v>
      </c>
      <c r="C53" t="str">
        <f t="shared" si="0"/>
        <v>Paweł Wolski</v>
      </c>
      <c r="D53" t="s">
        <v>148</v>
      </c>
    </row>
    <row r="54" spans="1:4" ht="14.4" customHeight="1" x14ac:dyDescent="0.3">
      <c r="A54" t="s">
        <v>246</v>
      </c>
      <c r="B54" t="s">
        <v>247</v>
      </c>
      <c r="C54" t="str">
        <f t="shared" si="0"/>
        <v>Karolina Zach</v>
      </c>
      <c r="D54" t="s">
        <v>148</v>
      </c>
    </row>
    <row r="55" spans="1:4" ht="14.4" customHeight="1" x14ac:dyDescent="0.3">
      <c r="A55" t="s">
        <v>248</v>
      </c>
      <c r="B55" t="s">
        <v>249</v>
      </c>
      <c r="C55" t="str">
        <f t="shared" si="0"/>
        <v>Mieczysław Zalesiak</v>
      </c>
      <c r="D55" t="s">
        <v>151</v>
      </c>
    </row>
    <row r="56" spans="1:4" ht="14.4" customHeight="1" x14ac:dyDescent="0.3">
      <c r="A56" t="s">
        <v>250</v>
      </c>
      <c r="B56" t="s">
        <v>251</v>
      </c>
      <c r="C56" t="str">
        <f t="shared" si="0"/>
        <v>Augustyn Zalewski</v>
      </c>
      <c r="D56" t="s">
        <v>148</v>
      </c>
    </row>
    <row r="57" spans="1:4" ht="14.4" customHeight="1" x14ac:dyDescent="0.3">
      <c r="A57" t="s">
        <v>252</v>
      </c>
      <c r="B57" t="s">
        <v>253</v>
      </c>
      <c r="C57" t="str">
        <f t="shared" si="0"/>
        <v>Tadeusz Bielak</v>
      </c>
      <c r="D57" t="s">
        <v>148</v>
      </c>
    </row>
    <row r="58" spans="1:4" ht="14.4" customHeight="1" x14ac:dyDescent="0.3">
      <c r="A58" t="s">
        <v>254</v>
      </c>
      <c r="B58" t="s">
        <v>255</v>
      </c>
      <c r="C58" t="str">
        <f t="shared" si="0"/>
        <v>Franciszek Breklamaosz</v>
      </c>
      <c r="D58" t="s">
        <v>151</v>
      </c>
    </row>
    <row r="59" spans="1:4" ht="14.4" customHeight="1" x14ac:dyDescent="0.3">
      <c r="A59" t="s">
        <v>256</v>
      </c>
      <c r="B59" t="s">
        <v>257</v>
      </c>
      <c r="C59" t="str">
        <f t="shared" si="0"/>
        <v>Dorota Fedoruk</v>
      </c>
      <c r="D59" t="s">
        <v>148</v>
      </c>
    </row>
    <row r="60" spans="1:4" ht="14.4" customHeight="1" x14ac:dyDescent="0.3">
      <c r="A60" t="s">
        <v>258</v>
      </c>
      <c r="B60" t="s">
        <v>259</v>
      </c>
      <c r="C60" t="str">
        <f t="shared" si="0"/>
        <v>Henryk Górecki</v>
      </c>
      <c r="D60" t="s">
        <v>156</v>
      </c>
    </row>
    <row r="61" spans="1:4" ht="14.4" customHeight="1" x14ac:dyDescent="0.3">
      <c r="A61" t="s">
        <v>260</v>
      </c>
      <c r="B61" t="s">
        <v>261</v>
      </c>
      <c r="C61" t="str">
        <f t="shared" si="0"/>
        <v>Marek Hubertus</v>
      </c>
      <c r="D61" t="s">
        <v>156</v>
      </c>
    </row>
    <row r="62" spans="1:4" ht="14.4" customHeight="1" x14ac:dyDescent="0.3">
      <c r="A62" t="s">
        <v>240</v>
      </c>
      <c r="B62" t="s">
        <v>262</v>
      </c>
      <c r="C62" t="str">
        <f t="shared" si="0"/>
        <v>Barbara Janiszewska</v>
      </c>
      <c r="D62" t="s">
        <v>148</v>
      </c>
    </row>
    <row r="63" spans="1:4" ht="14.4" customHeight="1" x14ac:dyDescent="0.3">
      <c r="A63" t="s">
        <v>165</v>
      </c>
      <c r="B63" t="s">
        <v>263</v>
      </c>
      <c r="C63" t="str">
        <f t="shared" si="0"/>
        <v>Zygmunt Krawczyk</v>
      </c>
      <c r="D63" t="s">
        <v>151</v>
      </c>
    </row>
    <row r="64" spans="1:4" ht="14.4" customHeight="1" x14ac:dyDescent="0.3">
      <c r="A64" t="s">
        <v>163</v>
      </c>
      <c r="B64" t="s">
        <v>264</v>
      </c>
      <c r="C64" t="str">
        <f t="shared" si="0"/>
        <v>Krzysztof Lubaszka</v>
      </c>
      <c r="D64" t="s">
        <v>151</v>
      </c>
    </row>
    <row r="65" spans="1:4" ht="14.4" customHeight="1" x14ac:dyDescent="0.3">
      <c r="A65" t="s">
        <v>265</v>
      </c>
      <c r="B65" t="s">
        <v>266</v>
      </c>
      <c r="C65" t="str">
        <f t="shared" si="0"/>
        <v>Dagmara Mazowiecka</v>
      </c>
      <c r="D65" t="s">
        <v>148</v>
      </c>
    </row>
    <row r="66" spans="1:4" ht="14.4" customHeight="1" x14ac:dyDescent="0.3">
      <c r="A66" t="s">
        <v>267</v>
      </c>
      <c r="B66" t="s">
        <v>268</v>
      </c>
      <c r="C66" t="str">
        <f t="shared" si="0"/>
        <v>Joanna Miękus</v>
      </c>
      <c r="D66" t="s">
        <v>156</v>
      </c>
    </row>
    <row r="67" spans="1:4" ht="14.4" customHeight="1" x14ac:dyDescent="0.3">
      <c r="A67" t="s">
        <v>269</v>
      </c>
      <c r="B67" t="s">
        <v>270</v>
      </c>
      <c r="C67" t="str">
        <f t="shared" ref="C67:C115" si="1">A67&amp;" "&amp;B67</f>
        <v>Urszula Murawska</v>
      </c>
      <c r="D67" t="s">
        <v>156</v>
      </c>
    </row>
    <row r="68" spans="1:4" ht="14.4" customHeight="1" x14ac:dyDescent="0.3">
      <c r="A68" t="s">
        <v>199</v>
      </c>
      <c r="B68" t="s">
        <v>271</v>
      </c>
      <c r="C68" t="str">
        <f t="shared" si="1"/>
        <v>Anna Ochocka</v>
      </c>
      <c r="D68" t="s">
        <v>151</v>
      </c>
    </row>
    <row r="69" spans="1:4" ht="14.4" customHeight="1" x14ac:dyDescent="0.3">
      <c r="A69" t="s">
        <v>272</v>
      </c>
      <c r="B69" t="s">
        <v>273</v>
      </c>
      <c r="C69" t="str">
        <f t="shared" si="1"/>
        <v>Danuta Rosiak</v>
      </c>
      <c r="D69" t="s">
        <v>148</v>
      </c>
    </row>
    <row r="70" spans="1:4" ht="14.4" customHeight="1" x14ac:dyDescent="0.3">
      <c r="A70" t="s">
        <v>274</v>
      </c>
      <c r="B70" t="s">
        <v>275</v>
      </c>
      <c r="C70" t="str">
        <f t="shared" si="1"/>
        <v>Róża Weiss</v>
      </c>
      <c r="D70" t="s">
        <v>156</v>
      </c>
    </row>
    <row r="71" spans="1:4" ht="14.4" customHeight="1" x14ac:dyDescent="0.3">
      <c r="A71" t="s">
        <v>201</v>
      </c>
      <c r="B71" t="s">
        <v>276</v>
      </c>
      <c r="C71" t="str">
        <f t="shared" si="1"/>
        <v>Piotr Beneka</v>
      </c>
      <c r="D71" t="s">
        <v>156</v>
      </c>
    </row>
    <row r="72" spans="1:4" ht="14.4" customHeight="1" x14ac:dyDescent="0.3">
      <c r="A72" t="s">
        <v>277</v>
      </c>
      <c r="B72" t="s">
        <v>278</v>
      </c>
      <c r="C72" t="str">
        <f t="shared" si="1"/>
        <v>Melisa Chrzanowska</v>
      </c>
      <c r="D72" t="s">
        <v>151</v>
      </c>
    </row>
    <row r="73" spans="1:4" ht="14.4" customHeight="1" x14ac:dyDescent="0.3">
      <c r="A73" t="s">
        <v>216</v>
      </c>
      <c r="B73" t="s">
        <v>279</v>
      </c>
      <c r="C73" t="str">
        <f t="shared" si="1"/>
        <v>Robert Czerwiński</v>
      </c>
      <c r="D73" t="s">
        <v>148</v>
      </c>
    </row>
    <row r="74" spans="1:4" ht="14.4" customHeight="1" x14ac:dyDescent="0.3">
      <c r="A74" t="s">
        <v>244</v>
      </c>
      <c r="B74" t="s">
        <v>280</v>
      </c>
      <c r="C74" t="str">
        <f t="shared" si="1"/>
        <v>Paweł Grabowski</v>
      </c>
      <c r="D74" t="s">
        <v>148</v>
      </c>
    </row>
    <row r="75" spans="1:4" ht="14.4" customHeight="1" x14ac:dyDescent="0.3">
      <c r="A75" t="s">
        <v>281</v>
      </c>
      <c r="B75" t="s">
        <v>282</v>
      </c>
      <c r="C75" t="str">
        <f t="shared" si="1"/>
        <v>Amanda Koszewska</v>
      </c>
      <c r="D75" t="s">
        <v>151</v>
      </c>
    </row>
    <row r="76" spans="1:4" ht="14.4" customHeight="1" x14ac:dyDescent="0.3">
      <c r="A76" t="s">
        <v>283</v>
      </c>
      <c r="B76" t="s">
        <v>284</v>
      </c>
      <c r="C76" t="str">
        <f t="shared" si="1"/>
        <v>Wiesława Kozikowska</v>
      </c>
      <c r="D76" t="s">
        <v>148</v>
      </c>
    </row>
    <row r="77" spans="1:4" ht="14.4" customHeight="1" x14ac:dyDescent="0.3">
      <c r="A77" t="s">
        <v>285</v>
      </c>
      <c r="B77" t="s">
        <v>286</v>
      </c>
      <c r="C77" t="str">
        <f t="shared" si="1"/>
        <v>Katarzyna Pacuła</v>
      </c>
      <c r="D77" t="s">
        <v>148</v>
      </c>
    </row>
    <row r="78" spans="1:4" ht="14.4" customHeight="1" x14ac:dyDescent="0.3">
      <c r="A78" t="s">
        <v>203</v>
      </c>
      <c r="B78" t="s">
        <v>287</v>
      </c>
      <c r="C78" t="str">
        <f t="shared" si="1"/>
        <v>Helena Urbańczyk</v>
      </c>
      <c r="D78" t="s">
        <v>151</v>
      </c>
    </row>
    <row r="79" spans="1:4" ht="14.4" customHeight="1" x14ac:dyDescent="0.3">
      <c r="A79" t="s">
        <v>288</v>
      </c>
      <c r="B79" t="s">
        <v>289</v>
      </c>
      <c r="C79" t="str">
        <f t="shared" si="1"/>
        <v>Marcin Adamiec</v>
      </c>
      <c r="D79" t="s">
        <v>148</v>
      </c>
    </row>
    <row r="80" spans="1:4" ht="14.4" customHeight="1" x14ac:dyDescent="0.3">
      <c r="A80" t="s">
        <v>188</v>
      </c>
      <c r="B80" t="s">
        <v>290</v>
      </c>
      <c r="C80" t="str">
        <f t="shared" si="1"/>
        <v>Maria Baranowska</v>
      </c>
      <c r="D80" t="s">
        <v>156</v>
      </c>
    </row>
    <row r="81" spans="1:4" ht="14.4" customHeight="1" x14ac:dyDescent="0.3">
      <c r="A81" t="s">
        <v>291</v>
      </c>
      <c r="B81" t="s">
        <v>292</v>
      </c>
      <c r="C81" t="str">
        <f t="shared" si="1"/>
        <v>Monika Ciechowska</v>
      </c>
      <c r="D81" t="s">
        <v>156</v>
      </c>
    </row>
    <row r="82" spans="1:4" ht="14.4" customHeight="1" x14ac:dyDescent="0.3">
      <c r="A82" t="s">
        <v>293</v>
      </c>
      <c r="B82" t="s">
        <v>292</v>
      </c>
      <c r="C82" t="str">
        <f t="shared" si="1"/>
        <v>Natalia Ciechowska</v>
      </c>
      <c r="D82" t="s">
        <v>148</v>
      </c>
    </row>
    <row r="83" spans="1:4" ht="14.4" customHeight="1" x14ac:dyDescent="0.3">
      <c r="A83" t="s">
        <v>294</v>
      </c>
      <c r="B83" t="s">
        <v>295</v>
      </c>
      <c r="C83" t="str">
        <f t="shared" si="1"/>
        <v>Teresa Dykiel</v>
      </c>
      <c r="D83" t="s">
        <v>151</v>
      </c>
    </row>
    <row r="84" spans="1:4" ht="14.4" customHeight="1" x14ac:dyDescent="0.3">
      <c r="A84" t="s">
        <v>296</v>
      </c>
      <c r="B84" t="s">
        <v>297</v>
      </c>
      <c r="C84" t="str">
        <f t="shared" si="1"/>
        <v>Bogdan Filipek</v>
      </c>
      <c r="D84" t="s">
        <v>151</v>
      </c>
    </row>
    <row r="85" spans="1:4" ht="14.4" customHeight="1" x14ac:dyDescent="0.3">
      <c r="A85" t="s">
        <v>298</v>
      </c>
      <c r="B85" t="s">
        <v>299</v>
      </c>
      <c r="C85" t="str">
        <f t="shared" si="1"/>
        <v>Jolanta Filipowicz</v>
      </c>
      <c r="D85" t="s">
        <v>148</v>
      </c>
    </row>
    <row r="86" spans="1:4" ht="14.4" customHeight="1" x14ac:dyDescent="0.3">
      <c r="A86" t="s">
        <v>300</v>
      </c>
      <c r="B86" t="s">
        <v>301</v>
      </c>
      <c r="C86" t="str">
        <f t="shared" si="1"/>
        <v>Aleksander Górski</v>
      </c>
      <c r="D86" t="s">
        <v>156</v>
      </c>
    </row>
    <row r="87" spans="1:4" ht="14.4" customHeight="1" x14ac:dyDescent="0.3">
      <c r="A87" t="s">
        <v>302</v>
      </c>
      <c r="B87" t="s">
        <v>303</v>
      </c>
      <c r="C87" t="str">
        <f t="shared" si="1"/>
        <v>Jan Graczyński</v>
      </c>
      <c r="D87" t="s">
        <v>156</v>
      </c>
    </row>
    <row r="88" spans="1:4" ht="14.4" customHeight="1" x14ac:dyDescent="0.3">
      <c r="A88" t="s">
        <v>304</v>
      </c>
      <c r="B88" t="s">
        <v>305</v>
      </c>
      <c r="C88" t="str">
        <f t="shared" si="1"/>
        <v>Małgorzata Graniecka</v>
      </c>
      <c r="D88" t="s">
        <v>151</v>
      </c>
    </row>
    <row r="89" spans="1:4" ht="14.4" customHeight="1" x14ac:dyDescent="0.3">
      <c r="A89" t="s">
        <v>242</v>
      </c>
      <c r="B89" t="s">
        <v>306</v>
      </c>
      <c r="C89" t="str">
        <f t="shared" si="1"/>
        <v>Wojciech Grzeszczak</v>
      </c>
      <c r="D89" t="s">
        <v>148</v>
      </c>
    </row>
    <row r="90" spans="1:4" ht="14.4" customHeight="1" x14ac:dyDescent="0.3">
      <c r="A90" t="s">
        <v>240</v>
      </c>
      <c r="B90" t="s">
        <v>307</v>
      </c>
      <c r="C90" t="str">
        <f t="shared" si="1"/>
        <v>Barbara Jasińska</v>
      </c>
      <c r="D90" t="s">
        <v>156</v>
      </c>
    </row>
    <row r="91" spans="1:4" ht="14.4" customHeight="1" x14ac:dyDescent="0.3">
      <c r="A91" t="s">
        <v>308</v>
      </c>
      <c r="B91" t="s">
        <v>307</v>
      </c>
      <c r="C91" t="str">
        <f t="shared" si="1"/>
        <v>Janina Jasińska</v>
      </c>
      <c r="D91" t="s">
        <v>156</v>
      </c>
    </row>
    <row r="92" spans="1:4" ht="14.4" customHeight="1" x14ac:dyDescent="0.3">
      <c r="A92" t="s">
        <v>309</v>
      </c>
      <c r="B92" t="s">
        <v>310</v>
      </c>
      <c r="C92" t="str">
        <f t="shared" si="1"/>
        <v>Michał Kadej</v>
      </c>
      <c r="D92" t="s">
        <v>151</v>
      </c>
    </row>
    <row r="93" spans="1:4" ht="14.4" customHeight="1" x14ac:dyDescent="0.3">
      <c r="A93" t="s">
        <v>311</v>
      </c>
      <c r="B93" t="s">
        <v>312</v>
      </c>
      <c r="C93" t="str">
        <f t="shared" si="1"/>
        <v>Agnieszka Kałuża</v>
      </c>
      <c r="D93" t="s">
        <v>148</v>
      </c>
    </row>
    <row r="94" spans="1:4" ht="14.4" customHeight="1" x14ac:dyDescent="0.3">
      <c r="A94" t="s">
        <v>313</v>
      </c>
      <c r="B94" t="s">
        <v>314</v>
      </c>
      <c r="C94" t="str">
        <f t="shared" si="1"/>
        <v>Cezary Kłosiński</v>
      </c>
      <c r="D94" t="s">
        <v>148</v>
      </c>
    </row>
    <row r="95" spans="1:4" ht="14.4" customHeight="1" x14ac:dyDescent="0.3">
      <c r="A95" t="s">
        <v>315</v>
      </c>
      <c r="B95" t="s">
        <v>316</v>
      </c>
      <c r="C95" t="str">
        <f t="shared" si="1"/>
        <v>Grażyna Krasiczyńska</v>
      </c>
      <c r="D95" t="s">
        <v>151</v>
      </c>
    </row>
    <row r="96" spans="1:4" ht="14.4" customHeight="1" x14ac:dyDescent="0.3">
      <c r="A96" t="s">
        <v>302</v>
      </c>
      <c r="B96" t="s">
        <v>317</v>
      </c>
      <c r="C96" t="str">
        <f t="shared" si="1"/>
        <v>Jan Melnik</v>
      </c>
      <c r="D96" t="s">
        <v>148</v>
      </c>
    </row>
    <row r="97" spans="1:4" ht="14.4" customHeight="1" x14ac:dyDescent="0.3">
      <c r="A97" t="s">
        <v>315</v>
      </c>
      <c r="B97" t="s">
        <v>318</v>
      </c>
      <c r="C97" t="str">
        <f t="shared" si="1"/>
        <v>Grażyna Mikołajczyk</v>
      </c>
      <c r="D97" t="s">
        <v>148</v>
      </c>
    </row>
    <row r="98" spans="1:4" ht="14.4" customHeight="1" x14ac:dyDescent="0.3">
      <c r="A98" t="s">
        <v>319</v>
      </c>
      <c r="B98" t="s">
        <v>320</v>
      </c>
      <c r="C98" t="str">
        <f t="shared" si="1"/>
        <v>Łucja Nadwiślańska</v>
      </c>
      <c r="D98" t="s">
        <v>151</v>
      </c>
    </row>
    <row r="99" spans="1:4" ht="14.4" customHeight="1" x14ac:dyDescent="0.3">
      <c r="A99" t="s">
        <v>291</v>
      </c>
      <c r="B99" t="s">
        <v>321</v>
      </c>
      <c r="C99" t="str">
        <f t="shared" si="1"/>
        <v>Monika Naparstek</v>
      </c>
      <c r="D99" t="s">
        <v>148</v>
      </c>
    </row>
    <row r="100" spans="1:4" ht="14.4" customHeight="1" x14ac:dyDescent="0.3">
      <c r="A100" t="s">
        <v>260</v>
      </c>
      <c r="B100" t="s">
        <v>322</v>
      </c>
      <c r="C100" t="str">
        <f t="shared" si="1"/>
        <v>Marek Nowak</v>
      </c>
      <c r="D100" t="s">
        <v>156</v>
      </c>
    </row>
    <row r="101" spans="1:4" ht="14.4" customHeight="1" x14ac:dyDescent="0.3">
      <c r="A101" t="s">
        <v>201</v>
      </c>
      <c r="B101" t="s">
        <v>323</v>
      </c>
      <c r="C101" t="str">
        <f t="shared" si="1"/>
        <v>Piotr Słomczyński</v>
      </c>
      <c r="D101" t="s">
        <v>156</v>
      </c>
    </row>
    <row r="102" spans="1:4" ht="14.4" customHeight="1" x14ac:dyDescent="0.3">
      <c r="A102" t="s">
        <v>324</v>
      </c>
      <c r="B102" t="s">
        <v>325</v>
      </c>
      <c r="C102" t="str">
        <f t="shared" si="1"/>
        <v>Renata Sobiecka</v>
      </c>
      <c r="D102" t="s">
        <v>148</v>
      </c>
    </row>
    <row r="103" spans="1:4" ht="14.4" customHeight="1" x14ac:dyDescent="0.3">
      <c r="A103" t="s">
        <v>165</v>
      </c>
      <c r="B103" t="s">
        <v>326</v>
      </c>
      <c r="C103" t="str">
        <f t="shared" si="1"/>
        <v>Zygmunt Tkaczyk</v>
      </c>
      <c r="D103" t="s">
        <v>151</v>
      </c>
    </row>
    <row r="104" spans="1:4" ht="14.4" customHeight="1" x14ac:dyDescent="0.3">
      <c r="A104" t="s">
        <v>260</v>
      </c>
      <c r="B104" t="s">
        <v>327</v>
      </c>
      <c r="C104" t="str">
        <f t="shared" si="1"/>
        <v>Marek Załuski</v>
      </c>
      <c r="D104" t="s">
        <v>151</v>
      </c>
    </row>
    <row r="105" spans="1:4" ht="14.4" customHeight="1" x14ac:dyDescent="0.3">
      <c r="A105" t="s">
        <v>328</v>
      </c>
      <c r="B105" t="s">
        <v>329</v>
      </c>
      <c r="C105" t="str">
        <f t="shared" si="1"/>
        <v>Patrycja Barcisz</v>
      </c>
      <c r="D105" t="s">
        <v>148</v>
      </c>
    </row>
    <row r="106" spans="1:4" ht="14.4" customHeight="1" x14ac:dyDescent="0.3">
      <c r="A106" t="s">
        <v>294</v>
      </c>
      <c r="B106" t="s">
        <v>330</v>
      </c>
      <c r="C106" t="str">
        <f t="shared" si="1"/>
        <v>Teresa Damska</v>
      </c>
      <c r="D106" t="s">
        <v>156</v>
      </c>
    </row>
    <row r="107" spans="1:4" ht="14.4" customHeight="1" x14ac:dyDescent="0.3">
      <c r="A107" t="s">
        <v>167</v>
      </c>
      <c r="B107" t="s">
        <v>331</v>
      </c>
      <c r="C107" t="str">
        <f t="shared" si="1"/>
        <v>Zofia Gregoruk</v>
      </c>
      <c r="D107" t="s">
        <v>156</v>
      </c>
    </row>
    <row r="108" spans="1:4" ht="14.4" customHeight="1" x14ac:dyDescent="0.3">
      <c r="A108" t="s">
        <v>332</v>
      </c>
      <c r="B108" t="s">
        <v>333</v>
      </c>
      <c r="C108" t="str">
        <f t="shared" si="1"/>
        <v>Benedykt Hardy</v>
      </c>
      <c r="D108" t="s">
        <v>151</v>
      </c>
    </row>
    <row r="109" spans="1:4" ht="14.4" customHeight="1" x14ac:dyDescent="0.3">
      <c r="A109" t="s">
        <v>163</v>
      </c>
      <c r="B109" t="s">
        <v>334</v>
      </c>
      <c r="C109" t="str">
        <f t="shared" si="1"/>
        <v>Krzysztof Kacprzak</v>
      </c>
      <c r="D109" t="s">
        <v>148</v>
      </c>
    </row>
    <row r="110" spans="1:4" ht="14.4" customHeight="1" x14ac:dyDescent="0.3">
      <c r="A110" t="s">
        <v>335</v>
      </c>
      <c r="B110" t="s">
        <v>336</v>
      </c>
      <c r="C110" t="str">
        <f t="shared" si="1"/>
        <v>Olga Mączyńska</v>
      </c>
      <c r="D110" t="s">
        <v>156</v>
      </c>
    </row>
    <row r="111" spans="1:4" ht="14.4" customHeight="1" x14ac:dyDescent="0.3">
      <c r="A111" t="s">
        <v>337</v>
      </c>
      <c r="B111" t="s">
        <v>338</v>
      </c>
      <c r="C111" t="str">
        <f t="shared" si="1"/>
        <v>Ewelina Miejska</v>
      </c>
      <c r="D111" t="s">
        <v>156</v>
      </c>
    </row>
    <row r="112" spans="1:4" ht="14.4" customHeight="1" x14ac:dyDescent="0.3">
      <c r="A112" t="s">
        <v>240</v>
      </c>
      <c r="B112" t="s">
        <v>339</v>
      </c>
      <c r="C112" t="str">
        <f t="shared" si="1"/>
        <v>Barbara Ostrowska</v>
      </c>
      <c r="D112" t="s">
        <v>151</v>
      </c>
    </row>
    <row r="113" spans="1:4" ht="14.4" customHeight="1" x14ac:dyDescent="0.3">
      <c r="A113" t="s">
        <v>225</v>
      </c>
      <c r="B113" t="s">
        <v>340</v>
      </c>
      <c r="C113" t="str">
        <f t="shared" si="1"/>
        <v>Dariusz Pieńkowski</v>
      </c>
      <c r="D113" t="s">
        <v>148</v>
      </c>
    </row>
    <row r="114" spans="1:4" ht="14.4" customHeight="1" x14ac:dyDescent="0.3">
      <c r="A114" t="s">
        <v>341</v>
      </c>
      <c r="B114" t="s">
        <v>342</v>
      </c>
      <c r="C114" t="str">
        <f t="shared" si="1"/>
        <v>Daniel Siedlecki</v>
      </c>
      <c r="D114" t="s">
        <v>148</v>
      </c>
    </row>
    <row r="115" spans="1:4" ht="14.4" customHeight="1" x14ac:dyDescent="0.3">
      <c r="A115" t="s">
        <v>343</v>
      </c>
      <c r="B115" t="s">
        <v>344</v>
      </c>
      <c r="C115" t="str">
        <f t="shared" si="1"/>
        <v>Edward Soplica</v>
      </c>
      <c r="D11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SUMA</vt:lpstr>
      <vt:lpstr>JEŻELI</vt:lpstr>
      <vt:lpstr>SUMA.JEŻELI</vt:lpstr>
      <vt:lpstr>LICZ.JEŻELI</vt:lpstr>
      <vt:lpstr>WYSZUKAJ.PIONOWO_X.WYSZUKAJ</vt:lpstr>
      <vt:lpstr>Dane dodatkowe</vt:lpstr>
    </vt:vector>
  </TitlesOfParts>
  <Manager/>
  <Company>Excel Nauka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Live 17.12.2022</dc:title>
  <dc:subject/>
  <dc:creator>Marcel Hoffman</dc:creator>
  <cp:keywords/>
  <dc:description/>
  <cp:lastModifiedBy>Natalia Ostrowska</cp:lastModifiedBy>
  <dcterms:created xsi:type="dcterms:W3CDTF">2022-11-14T09:32:05Z</dcterms:created>
  <dcterms:modified xsi:type="dcterms:W3CDTF">2025-07-22T09:38:35Z</dcterms:modified>
  <cp:category/>
</cp:coreProperties>
</file>