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8_{FEE0F1BC-4E00-4236-B640-64660EAB6A0D}" xr6:coauthVersionLast="47" xr6:coauthVersionMax="47" xr10:uidLastSave="{00000000-0000-0000-0000-000000000000}"/>
  <bookViews>
    <workbookView xWindow="-108" yWindow="-108" windowWidth="23256" windowHeight="12576" activeTab="4" xr2:uid="{D6E3544F-6E23-E84A-B162-8FCD2955E929}"/>
  </bookViews>
  <sheets>
    <sheet name="Zadanie 1" sheetId="2" r:id="rId1"/>
    <sheet name="Zadanie 2" sheetId="1" r:id="rId2"/>
    <sheet name="Zadanie 3" sheetId="7" r:id="rId3"/>
    <sheet name="Zadanie 4" sheetId="5" r:id="rId4"/>
    <sheet name="Zadanie 5" sheetId="4" r:id="rId5"/>
  </sheets>
  <definedNames>
    <definedName name="_xlnm._FilterDatabase" localSheetId="0" hidden="1">'Zadanie 1'!$C$5:$C$94</definedName>
    <definedName name="_xlnm._FilterDatabase" localSheetId="1" hidden="1">'Zadanie 2'!$A$9:$G$98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4" l="1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10" i="4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8" i="5" a="1"/>
  <c r="G8" i="5" s="1"/>
  <c r="F8" i="5"/>
  <c r="F9" i="5"/>
  <c r="F10" i="5"/>
  <c r="F11" i="5"/>
  <c r="F12" i="5"/>
  <c r="F13" i="5"/>
  <c r="F14" i="5"/>
  <c r="F15" i="5"/>
  <c r="F16" i="5"/>
  <c r="F17" i="5"/>
  <c r="F18" i="5"/>
  <c r="F19" i="5"/>
  <c r="G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<sst xmlns="http://schemas.openxmlformats.org/spreadsheetml/2006/main" count="688" uniqueCount="345">
  <si>
    <t>Posortuj dane według kolumny VAT rosnąco.</t>
  </si>
  <si>
    <t>Wyświetl tylko te firmy, których liczba pracowników jest większa od 25.</t>
  </si>
  <si>
    <t>Nazwa firmy</t>
  </si>
  <si>
    <t>Ilość pracowników</t>
  </si>
  <si>
    <t>Miasto</t>
  </si>
  <si>
    <t>Kraj</t>
  </si>
  <si>
    <t>VAT</t>
  </si>
  <si>
    <t>Warszawa</t>
  </si>
  <si>
    <t>Polska</t>
  </si>
  <si>
    <t>Rzeszów</t>
  </si>
  <si>
    <t>Kraków</t>
  </si>
  <si>
    <t>Budapeszt</t>
  </si>
  <si>
    <t>Węgry</t>
  </si>
  <si>
    <t>Praga</t>
  </si>
  <si>
    <t>Czechy</t>
  </si>
  <si>
    <t>Madryt</t>
  </si>
  <si>
    <t>Hiszpania</t>
  </si>
  <si>
    <t>Paryż</t>
  </si>
  <si>
    <t>Francja</t>
  </si>
  <si>
    <t>Berlin</t>
  </si>
  <si>
    <t>Niemcy</t>
  </si>
  <si>
    <t>Florencja</t>
  </si>
  <si>
    <t>Włochy</t>
  </si>
  <si>
    <t>Oblicz wartość kosztów uzyskania przychodów (kolumna E) dla każdej firmy na podstawie danych z kolumny D oraz F. Następnie oblicz wartość dochodu w kolumnie G zaczynając od komórki G10 dla każdej z firm na podstawie przychodów oraz kosztów uzyskania przychodu.</t>
  </si>
  <si>
    <t>Korzystając z odpowiedniej funkcji wyznacz sumę dochodów firm z Rzeszowa. 
Wynik wyświetl w komórce G5.</t>
  </si>
  <si>
    <t>Dochód Rzeszów</t>
  </si>
  <si>
    <t>Sformatuj komórki zawierające przychody, koszty uzyskania przychodu oraz dochody tak, aby ich wartość była przedstawiona w zł.</t>
  </si>
  <si>
    <t>NIP</t>
  </si>
  <si>
    <t>Koszty uzyskania przychodu (zł)</t>
  </si>
  <si>
    <t>Koszt uzyskania przychodu %</t>
  </si>
  <si>
    <t>Dochód</t>
  </si>
  <si>
    <t>Wyczyść formatowanie w kolumnie A.</t>
  </si>
  <si>
    <t>Usuń zduplikowane identyfikatory z kolumny A.</t>
  </si>
  <si>
    <t>Odkryj kolumnę C.
Ukryj kolumnę B.</t>
  </si>
  <si>
    <t>Identyfikator</t>
  </si>
  <si>
    <t>SAM00037</t>
  </si>
  <si>
    <t>SAM00348</t>
  </si>
  <si>
    <t>SAM00411</t>
  </si>
  <si>
    <t>MOT00009</t>
  </si>
  <si>
    <t>SON00017</t>
  </si>
  <si>
    <t>SAM00232</t>
  </si>
  <si>
    <t>SAM00121</t>
  </si>
  <si>
    <t>SAM00200</t>
  </si>
  <si>
    <t>SAM00159</t>
  </si>
  <si>
    <t>SAM00144</t>
  </si>
  <si>
    <t>SAM00254</t>
  </si>
  <si>
    <t>SAM00270</t>
  </si>
  <si>
    <t>SAM00285</t>
  </si>
  <si>
    <t>SAM00276</t>
  </si>
  <si>
    <t>SAM00216</t>
  </si>
  <si>
    <t>SAM00162</t>
  </si>
  <si>
    <t>SAM00415</t>
  </si>
  <si>
    <t>SAM00387</t>
  </si>
  <si>
    <t>SON00049</t>
  </si>
  <si>
    <t>SAM00331</t>
  </si>
  <si>
    <t>SAM00382</t>
  </si>
  <si>
    <t>HUA00197</t>
  </si>
  <si>
    <t>ZTE00002</t>
  </si>
  <si>
    <t>XIA00177</t>
  </si>
  <si>
    <t>HUA00128</t>
  </si>
  <si>
    <t>HUA00034</t>
  </si>
  <si>
    <t>HUA00236</t>
  </si>
  <si>
    <t>XIA00042</t>
  </si>
  <si>
    <t>MIC00019</t>
  </si>
  <si>
    <t>MIC00006</t>
  </si>
  <si>
    <t>AKC00024</t>
  </si>
  <si>
    <t>HUA00237</t>
  </si>
  <si>
    <t>HUA00031</t>
  </si>
  <si>
    <t>XIA00032</t>
  </si>
  <si>
    <t>HUA00195</t>
  </si>
  <si>
    <t>HUA00192</t>
  </si>
  <si>
    <t>HUA00228</t>
  </si>
  <si>
    <t>SAM00357</t>
  </si>
  <si>
    <t>ASU00001</t>
  </si>
  <si>
    <t>HUA00191</t>
  </si>
  <si>
    <t>HUA00194</t>
  </si>
  <si>
    <t>HUA00083</t>
  </si>
  <si>
    <t>SAM00289</t>
  </si>
  <si>
    <t>SAM00318</t>
  </si>
  <si>
    <t>SAM00255</t>
  </si>
  <si>
    <t>SAM00244</t>
  </si>
  <si>
    <t>amzn.gr.</t>
  </si>
  <si>
    <t>SAM00404</t>
  </si>
  <si>
    <t>SAM00421</t>
  </si>
  <si>
    <t>SAM00050</t>
  </si>
  <si>
    <t>SAM00425</t>
  </si>
  <si>
    <t>SAM00420</t>
  </si>
  <si>
    <t>SAM00368</t>
  </si>
  <si>
    <t>HUA00129</t>
  </si>
  <si>
    <t>SAM00248</t>
  </si>
  <si>
    <t>SAM00071</t>
  </si>
  <si>
    <t>SAM00423</t>
  </si>
  <si>
    <t>SAM00426</t>
  </si>
  <si>
    <t>SAM00429</t>
  </si>
  <si>
    <t>SON00062</t>
  </si>
  <si>
    <t>SAM00390</t>
  </si>
  <si>
    <t>SAM00230</t>
  </si>
  <si>
    <t>SAM00393</t>
  </si>
  <si>
    <t>SAM00409</t>
  </si>
  <si>
    <t>SAM00446</t>
  </si>
  <si>
    <t>SAM00400</t>
  </si>
  <si>
    <t>SAM00043</t>
  </si>
  <si>
    <t>MOT00045</t>
  </si>
  <si>
    <t>HUA00074</t>
  </si>
  <si>
    <t>POL00001</t>
  </si>
  <si>
    <t>ZTE00004</t>
  </si>
  <si>
    <t>REA00014</t>
  </si>
  <si>
    <t>HUA00193</t>
  </si>
  <si>
    <t>MOT00046</t>
  </si>
  <si>
    <t>Uzupełnij identyfikatory dostawcy oraz produktu w kolumnach F oraz G na podstawie danych z kolumn J:L tak aby całość danych była spójna. Identyfikator dostawcy zawsze zawiera pierwsze 8 znaków Identyfikatora odbiorcy.
Identyfikator dostawcy mozę odpowiadać różnym identyfikatorom produktu więc przy dopasowaniu danych weź także pod uwagę ilości.</t>
  </si>
  <si>
    <t>Data wysyłki</t>
  </si>
  <si>
    <t>LP</t>
  </si>
  <si>
    <t>Identyfikator odbiorcy</t>
  </si>
  <si>
    <t>Identyfikator magazynu</t>
  </si>
  <si>
    <t>Ilość</t>
  </si>
  <si>
    <t>Identyfikator dostawcy</t>
  </si>
  <si>
    <t>Identyfikator produktu</t>
  </si>
  <si>
    <t>SAM00096</t>
  </si>
  <si>
    <t>X001L7FV3Z</t>
  </si>
  <si>
    <t>SAM00459</t>
  </si>
  <si>
    <t>B095HYDS</t>
  </si>
  <si>
    <t>SAM00097v3</t>
  </si>
  <si>
    <t>X001NLJPUJ</t>
  </si>
  <si>
    <t>B0966V2F</t>
  </si>
  <si>
    <t>SAM00098v4</t>
  </si>
  <si>
    <t>X001NNXK99</t>
  </si>
  <si>
    <t>SAM00376</t>
  </si>
  <si>
    <t>B0966T2S</t>
  </si>
  <si>
    <t>SAM00209v2</t>
  </si>
  <si>
    <t>X001L7GQZR</t>
  </si>
  <si>
    <t>B098NJKZ</t>
  </si>
  <si>
    <t>X001LGAHML</t>
  </si>
  <si>
    <t>SAM00461</t>
  </si>
  <si>
    <t>B09RQWSB</t>
  </si>
  <si>
    <t>SAM00376v2</t>
  </si>
  <si>
    <t>X001LG20VH</t>
  </si>
  <si>
    <t>SAM00462</t>
  </si>
  <si>
    <t>B09NRRVP</t>
  </si>
  <si>
    <t>X001OBWT47</t>
  </si>
  <si>
    <t>SAM00463</t>
  </si>
  <si>
    <t>B09QLB7Z</t>
  </si>
  <si>
    <t>SAM00459v2</t>
  </si>
  <si>
    <t>X001OBUR3R</t>
  </si>
  <si>
    <t>SAM00098</t>
  </si>
  <si>
    <t>B09NRT2M</t>
  </si>
  <si>
    <t>X001OBWS9X</t>
  </si>
  <si>
    <t>SAM00209</t>
  </si>
  <si>
    <t>B09QLB35</t>
  </si>
  <si>
    <t>X001OBVKRT</t>
  </si>
  <si>
    <t>B09QLBMD</t>
  </si>
  <si>
    <t>X001OBY32X</t>
  </si>
  <si>
    <t>SAM00097</t>
  </si>
  <si>
    <t>B0B77ZXY</t>
  </si>
  <si>
    <t>XBX00189</t>
  </si>
  <si>
    <t>X001OC3VFR</t>
  </si>
  <si>
    <t>B0BL7CRK</t>
  </si>
  <si>
    <t>Oblicz wysokość dodatku (kolumna G) zgodnie z wytycznymi w ramce J10:L12.</t>
  </si>
  <si>
    <t>Za pomocą formatowania warunkowego wyróżnij czerwonym kolorem czcionki wartości podstawy w kolumnie H które są większe od 4000.</t>
  </si>
  <si>
    <t>W kolumnie N zaczynając od komórki N10 umieść nazwy zawodów z usuniętymi spacjami.</t>
  </si>
  <si>
    <t>W komórce P10 wpisz formułę, która scali imiona i nazwiska z odpowiednich kolumn. Zadbaj, by były oddzielone spacją. Skopiuj formułę do pozostałych komórek.</t>
  </si>
  <si>
    <t>Data zatrudnienia</t>
  </si>
  <si>
    <t>Nazwisko</t>
  </si>
  <si>
    <t>Imię</t>
  </si>
  <si>
    <t>Wiek</t>
  </si>
  <si>
    <t>Zawód</t>
  </si>
  <si>
    <t>Liczba dzieci</t>
  </si>
  <si>
    <t>Dodatek</t>
  </si>
  <si>
    <t>Podstawa</t>
  </si>
  <si>
    <t>Dodatek przysługuje:</t>
  </si>
  <si>
    <t>Imię i nazwisko</t>
  </si>
  <si>
    <t>Brama</t>
  </si>
  <si>
    <t>Paweł</t>
  </si>
  <si>
    <t>Liczba dzieci &gt; 2  oraz Wiek &gt;50</t>
  </si>
  <si>
    <t>Kowadło</t>
  </si>
  <si>
    <t>Adrianna</t>
  </si>
  <si>
    <t>Piasek</t>
  </si>
  <si>
    <t>Ewa</t>
  </si>
  <si>
    <t>w przeciwnym wypadku:</t>
  </si>
  <si>
    <t>Wit</t>
  </si>
  <si>
    <t>Katarzyna</t>
  </si>
  <si>
    <t>Marek</t>
  </si>
  <si>
    <t>Anna</t>
  </si>
  <si>
    <t>Krzyk</t>
  </si>
  <si>
    <t>Sebastian</t>
  </si>
  <si>
    <t>Skrzyk</t>
  </si>
  <si>
    <t>Artur</t>
  </si>
  <si>
    <t>Trawa</t>
  </si>
  <si>
    <t xml:space="preserve">Dariusz </t>
  </si>
  <si>
    <t>Szafa</t>
  </si>
  <si>
    <t>Kinga</t>
  </si>
  <si>
    <t>Kwiat</t>
  </si>
  <si>
    <t>Beata</t>
  </si>
  <si>
    <t>Zioło</t>
  </si>
  <si>
    <t>Edyta</t>
  </si>
  <si>
    <t>Hasz</t>
  </si>
  <si>
    <t>Tomasz</t>
  </si>
  <si>
    <t>Igiełka</t>
  </si>
  <si>
    <t>Michał</t>
  </si>
  <si>
    <t>Bogusław</t>
  </si>
  <si>
    <t>Przemysław</t>
  </si>
  <si>
    <t>Szewczyk</t>
  </si>
  <si>
    <t>Władysław</t>
  </si>
  <si>
    <t>Papuga</t>
  </si>
  <si>
    <t>Alicja</t>
  </si>
  <si>
    <t>nauczycielka</t>
  </si>
  <si>
    <t>Delfin</t>
  </si>
  <si>
    <t>Marta</t>
  </si>
  <si>
    <t>ekonomista</t>
  </si>
  <si>
    <t>Płatnarz</t>
  </si>
  <si>
    <t>Bartłomiej</t>
  </si>
  <si>
    <t>aktorka</t>
  </si>
  <si>
    <t>Wieszak</t>
  </si>
  <si>
    <t>Daniel</t>
  </si>
  <si>
    <t>Kawa</t>
  </si>
  <si>
    <t>Dawid</t>
  </si>
  <si>
    <t>pielęgniarka</t>
  </si>
  <si>
    <t>Dzik</t>
  </si>
  <si>
    <t>Magdalena</t>
  </si>
  <si>
    <t>kadrowa</t>
  </si>
  <si>
    <t>Słowińska</t>
  </si>
  <si>
    <t>Dorota</t>
  </si>
  <si>
    <t>sprzedawca</t>
  </si>
  <si>
    <t>Miska</t>
  </si>
  <si>
    <t>Daria</t>
  </si>
  <si>
    <t>inżynier</t>
  </si>
  <si>
    <t>Linda</t>
  </si>
  <si>
    <t>księgowa</t>
  </si>
  <si>
    <t>salowa</t>
  </si>
  <si>
    <t>lekarz</t>
  </si>
  <si>
    <t>informatyk</t>
  </si>
  <si>
    <t>matematyk</t>
  </si>
  <si>
    <t>Kowalski</t>
  </si>
  <si>
    <t>chemik</t>
  </si>
  <si>
    <t>biolog</t>
  </si>
  <si>
    <t>cukiernik</t>
  </si>
  <si>
    <t>kasjer</t>
  </si>
  <si>
    <t>prawnik</t>
  </si>
  <si>
    <t>historyk</t>
  </si>
  <si>
    <t>szklarz</t>
  </si>
  <si>
    <t>muzyk</t>
  </si>
  <si>
    <t>reżyser</t>
  </si>
  <si>
    <t>piekarz</t>
  </si>
  <si>
    <t>programista</t>
  </si>
  <si>
    <t>sprzątaczka</t>
  </si>
  <si>
    <t>kelnerka</t>
  </si>
  <si>
    <t>ekonomistka</t>
  </si>
  <si>
    <t>psycholog</t>
  </si>
  <si>
    <t>urzędniczk</t>
  </si>
  <si>
    <t>kucharka</t>
  </si>
  <si>
    <t>kasjerka</t>
  </si>
  <si>
    <t>przedszkolanka</t>
  </si>
  <si>
    <t>nauczyciel</t>
  </si>
  <si>
    <t>stolarz</t>
  </si>
  <si>
    <t>pisarz</t>
  </si>
  <si>
    <t>akwizytor</t>
  </si>
  <si>
    <t>Firma 1</t>
  </si>
  <si>
    <t>Firma 2</t>
  </si>
  <si>
    <t>Firma 3</t>
  </si>
  <si>
    <t>Firma 4</t>
  </si>
  <si>
    <t>Firma 5</t>
  </si>
  <si>
    <t>Firma 6</t>
  </si>
  <si>
    <t>Firma 7</t>
  </si>
  <si>
    <t>Firma 8</t>
  </si>
  <si>
    <t>Firma 9</t>
  </si>
  <si>
    <t>Firma 10</t>
  </si>
  <si>
    <t>Firma 11</t>
  </si>
  <si>
    <t>Firma 12</t>
  </si>
  <si>
    <t>Firma 13</t>
  </si>
  <si>
    <t>Firma 14</t>
  </si>
  <si>
    <t>Firma 15</t>
  </si>
  <si>
    <t>Firma 16</t>
  </si>
  <si>
    <t>Firma 17</t>
  </si>
  <si>
    <t>Firma 18</t>
  </si>
  <si>
    <t>Firma 19</t>
  </si>
  <si>
    <t>Firma 20</t>
  </si>
  <si>
    <t>Firma 21</t>
  </si>
  <si>
    <t>Firma 22</t>
  </si>
  <si>
    <t>Firma 23</t>
  </si>
  <si>
    <t>Firma 24</t>
  </si>
  <si>
    <t>Firma 25</t>
  </si>
  <si>
    <t>Firma 26</t>
  </si>
  <si>
    <t>Firma 27</t>
  </si>
  <si>
    <t>Firma 28</t>
  </si>
  <si>
    <t>Firma 29</t>
  </si>
  <si>
    <t>Firma 30</t>
  </si>
  <si>
    <t>Firma 31</t>
  </si>
  <si>
    <t>Firma 32</t>
  </si>
  <si>
    <t>Firma 33</t>
  </si>
  <si>
    <t>Firma 34</t>
  </si>
  <si>
    <t>Firma 35</t>
  </si>
  <si>
    <t>Firma 36</t>
  </si>
  <si>
    <t>Firma 37</t>
  </si>
  <si>
    <t>Firma 38</t>
  </si>
  <si>
    <t>Firma 39</t>
  </si>
  <si>
    <t>Firma 40</t>
  </si>
  <si>
    <t>Firma 41</t>
  </si>
  <si>
    <t>Firma 42</t>
  </si>
  <si>
    <t>Firma 43</t>
  </si>
  <si>
    <t>Firma 44</t>
  </si>
  <si>
    <t>Firma 45</t>
  </si>
  <si>
    <t>Firma 46</t>
  </si>
  <si>
    <t>Firma 47</t>
  </si>
  <si>
    <t>Firma 48</t>
  </si>
  <si>
    <t>Firma 49</t>
  </si>
  <si>
    <t>Firma 50</t>
  </si>
  <si>
    <t>Firma 51</t>
  </si>
  <si>
    <t>Firma 52</t>
  </si>
  <si>
    <t>Firma 53</t>
  </si>
  <si>
    <t>Firma 54</t>
  </si>
  <si>
    <t>Firma 55</t>
  </si>
  <si>
    <t>Firma 56</t>
  </si>
  <si>
    <t>Firma 57</t>
  </si>
  <si>
    <t>Firma 58</t>
  </si>
  <si>
    <t>Firma 59</t>
  </si>
  <si>
    <t>Firma 60</t>
  </si>
  <si>
    <t>Firma 61</t>
  </si>
  <si>
    <t>Firma 62</t>
  </si>
  <si>
    <t>Firma 63</t>
  </si>
  <si>
    <t>Firma 64</t>
  </si>
  <si>
    <t>Firma 65</t>
  </si>
  <si>
    <t>Firma 66</t>
  </si>
  <si>
    <t>Firma 67</t>
  </si>
  <si>
    <t>Firma 68</t>
  </si>
  <si>
    <t>Firma 69</t>
  </si>
  <si>
    <t>Firma 70</t>
  </si>
  <si>
    <t>Firma 71</t>
  </si>
  <si>
    <t>Firma 72</t>
  </si>
  <si>
    <t>Firma 73</t>
  </si>
  <si>
    <t>Firma 74</t>
  </si>
  <si>
    <t>Firma 75</t>
  </si>
  <si>
    <t>Firma 76</t>
  </si>
  <si>
    <t>Firma 77</t>
  </si>
  <si>
    <t>Firma 78</t>
  </si>
  <si>
    <t>Firma 79</t>
  </si>
  <si>
    <t>Firma 80</t>
  </si>
  <si>
    <t>Firma 81</t>
  </si>
  <si>
    <t>Firma 82</t>
  </si>
  <si>
    <t>Firma 83</t>
  </si>
  <si>
    <t>Firma 84</t>
  </si>
  <si>
    <t>Firma 85</t>
  </si>
  <si>
    <t>Firma 86</t>
  </si>
  <si>
    <t>Firma 87</t>
  </si>
  <si>
    <t>Firma 88</t>
  </si>
  <si>
    <t>Firma 89</t>
  </si>
  <si>
    <t>Przychody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</si>
</sst>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 * #,##0.00_)\ &quot;zł&quot;_ ;_ * \(#,##0.00\)\ &quot;zł&quot;_ ;_ * &quot;-&quot;??_)\ &quot;zł&quot;_ ;_ @_ "/>
    <numFmt numFmtId="165" formatCode="#,##0.00\ &quot;zł&quot;"/>
  </numFmts>
  <fonts count="2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sz val="10"/>
      <name val="MS Sans Serif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9"/>
      <color theme="1"/>
      <name val="Czcionka tekstu podstawowego"/>
      <charset val="238"/>
    </font>
    <font>
      <sz val="11"/>
      <color indexed="8"/>
      <name val="Czcionka tekstu podstawowego"/>
      <family val="2"/>
      <charset val="238"/>
    </font>
    <font>
      <sz val="8"/>
      <name val="Arial"/>
      <family val="2"/>
      <charset val="238"/>
    </font>
    <font>
      <sz val="10"/>
      <color theme="0"/>
      <name val="MS Sans Serif"/>
      <family val="2"/>
      <charset val="238"/>
    </font>
    <font>
      <sz val="6"/>
      <name val="Arial CE"/>
      <charset val="238"/>
    </font>
    <font>
      <sz val="8"/>
      <name val="Arial CE"/>
      <charset val="238"/>
    </font>
    <font>
      <sz val="8"/>
      <color theme="1"/>
      <name val="Czcionka tekstu podstawowego"/>
      <family val="2"/>
      <charset val="238"/>
    </font>
    <font>
      <sz val="10"/>
      <name val="Arial CE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b/>
      <sz val="8"/>
      <color theme="1"/>
      <name val="Czcionka tekstu podstawowego"/>
      <charset val="238"/>
    </font>
    <font>
      <sz val="12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C0C0C0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44" fontId="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4" fillId="3" borderId="2" xfId="2" applyFont="1" applyFill="1" applyBorder="1" applyAlignment="1">
      <alignment horizontal="center" vertical="center"/>
    </xf>
    <xf numFmtId="0" fontId="5" fillId="0" borderId="3" xfId="2" applyFont="1" applyBorder="1" applyAlignment="1">
      <alignment vertical="center" wrapText="1"/>
    </xf>
    <xf numFmtId="0" fontId="6" fillId="0" borderId="0" xfId="2" applyFont="1"/>
    <xf numFmtId="0" fontId="0" fillId="0" borderId="3" xfId="0" applyBorder="1"/>
    <xf numFmtId="0" fontId="9" fillId="0" borderId="0" xfId="3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Protection="1">
      <protection locked="0"/>
    </xf>
    <xf numFmtId="0" fontId="10" fillId="0" borderId="0" xfId="2" applyFont="1"/>
    <xf numFmtId="0" fontId="0" fillId="0" borderId="0" xfId="0" applyAlignment="1" applyProtection="1">
      <alignment horizontal="center"/>
      <protection locked="0"/>
    </xf>
    <xf numFmtId="0" fontId="11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14" fontId="14" fillId="0" borderId="8" xfId="0" applyNumberFormat="1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/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14" fontId="14" fillId="0" borderId="15" xfId="0" applyNumberFormat="1" applyFont="1" applyBorder="1" applyAlignment="1">
      <alignment horizontal="center"/>
    </xf>
    <xf numFmtId="14" fontId="14" fillId="0" borderId="16" xfId="0" applyNumberFormat="1" applyFont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>
      <alignment horizontal="center"/>
    </xf>
    <xf numFmtId="0" fontId="15" fillId="0" borderId="0" xfId="0" applyFont="1" applyAlignment="1" applyProtection="1">
      <alignment vertical="center" wrapText="1"/>
      <protection locked="0"/>
    </xf>
    <xf numFmtId="0" fontId="15" fillId="0" borderId="0" xfId="0" applyFont="1" applyProtection="1">
      <protection locked="0"/>
    </xf>
    <xf numFmtId="0" fontId="17" fillId="0" borderId="2" xfId="0" applyFont="1" applyBorder="1"/>
    <xf numFmtId="0" fontId="17" fillId="0" borderId="2" xfId="0" applyFont="1" applyBorder="1" applyAlignment="1">
      <alignment horizontal="center"/>
    </xf>
    <xf numFmtId="0" fontId="12" fillId="4" borderId="1" xfId="0" applyFont="1" applyFill="1" applyBorder="1" applyAlignment="1" applyProtection="1">
      <alignment horizontal="center" vertical="center" wrapText="1"/>
      <protection locked="0"/>
    </xf>
    <xf numFmtId="14" fontId="0" fillId="0" borderId="0" xfId="1" applyNumberFormat="1" applyFont="1" applyBorder="1" applyAlignment="1" applyProtection="1">
      <alignment horizontal="center"/>
      <protection locked="0"/>
    </xf>
    <xf numFmtId="0" fontId="0" fillId="0" borderId="0" xfId="1" applyNumberFormat="1" applyFont="1" applyBorder="1" applyAlignment="1" applyProtection="1">
      <alignment horizontal="center"/>
      <protection locked="0"/>
    </xf>
    <xf numFmtId="0" fontId="12" fillId="4" borderId="27" xfId="0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Protection="1">
      <protection locked="0"/>
    </xf>
    <xf numFmtId="164" fontId="16" fillId="0" borderId="30" xfId="1" applyFont="1" applyBorder="1" applyAlignment="1" applyProtection="1">
      <alignment vertical="center" wrapText="1"/>
      <protection locked="0"/>
    </xf>
    <xf numFmtId="164" fontId="16" fillId="0" borderId="32" xfId="1" applyFont="1" applyBorder="1" applyAlignment="1" applyProtection="1">
      <alignment vertical="center" wrapText="1"/>
      <protection locked="0"/>
    </xf>
    <xf numFmtId="14" fontId="0" fillId="0" borderId="0" xfId="0" applyNumberFormat="1"/>
    <xf numFmtId="44" fontId="14" fillId="0" borderId="2" xfId="0" applyNumberFormat="1" applyFont="1" applyBorder="1" applyAlignment="1" applyProtection="1">
      <alignment horizontal="center"/>
      <protection locked="0"/>
    </xf>
    <xf numFmtId="44" fontId="14" fillId="0" borderId="10" xfId="0" applyNumberFormat="1" applyFont="1" applyBorder="1" applyAlignment="1" applyProtection="1">
      <alignment horizontal="center"/>
      <protection locked="0"/>
    </xf>
    <xf numFmtId="14" fontId="14" fillId="0" borderId="2" xfId="0" applyNumberFormat="1" applyFont="1" applyBorder="1" applyAlignment="1">
      <alignment horizontal="center"/>
    </xf>
    <xf numFmtId="10" fontId="0" fillId="0" borderId="0" xfId="0" applyNumberFormat="1"/>
    <xf numFmtId="0" fontId="4" fillId="3" borderId="10" xfId="2" applyFont="1" applyFill="1" applyBorder="1" applyAlignment="1">
      <alignment horizontal="center" vertical="center"/>
    </xf>
    <xf numFmtId="165" fontId="4" fillId="7" borderId="2" xfId="2" applyNumberFormat="1" applyFont="1" applyFill="1" applyBorder="1" applyAlignment="1">
      <alignment horizontal="center" vertical="center"/>
    </xf>
    <xf numFmtId="165" fontId="0" fillId="0" borderId="0" xfId="0" applyNumberFormat="1"/>
    <xf numFmtId="165" fontId="6" fillId="0" borderId="0" xfId="1" applyNumberFormat="1" applyFont="1"/>
    <xf numFmtId="165" fontId="0" fillId="0" borderId="33" xfId="0" applyNumberFormat="1" applyBorder="1" applyAlignment="1">
      <alignment horizontal="center"/>
    </xf>
    <xf numFmtId="165" fontId="0" fillId="2" borderId="2" xfId="0" applyNumberFormat="1" applyFill="1" applyBorder="1"/>
    <xf numFmtId="165" fontId="3" fillId="0" borderId="0" xfId="2" applyNumberFormat="1"/>
    <xf numFmtId="0" fontId="19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5" applyFont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0" fillId="6" borderId="21" xfId="0" applyFill="1" applyBorder="1" applyAlignment="1" applyProtection="1">
      <alignment horizontal="center" wrapText="1"/>
      <protection locked="0"/>
    </xf>
    <xf numFmtId="0" fontId="0" fillId="6" borderId="22" xfId="0" applyFill="1" applyBorder="1" applyAlignment="1" applyProtection="1">
      <alignment horizontal="center" wrapText="1"/>
      <protection locked="0"/>
    </xf>
    <xf numFmtId="0" fontId="0" fillId="6" borderId="23" xfId="0" applyFill="1" applyBorder="1" applyAlignment="1" applyProtection="1">
      <alignment horizontal="center" wrapText="1"/>
      <protection locked="0"/>
    </xf>
    <xf numFmtId="0" fontId="0" fillId="6" borderId="11" xfId="0" applyFill="1" applyBorder="1" applyAlignment="1" applyProtection="1">
      <alignment horizontal="center" wrapText="1"/>
      <protection locked="0"/>
    </xf>
    <xf numFmtId="0" fontId="0" fillId="6" borderId="24" xfId="0" applyFill="1" applyBorder="1" applyAlignment="1" applyProtection="1">
      <alignment horizontal="center" wrapText="1"/>
      <protection locked="0"/>
    </xf>
    <xf numFmtId="0" fontId="0" fillId="6" borderId="9" xfId="0" applyFill="1" applyBorder="1" applyAlignment="1" applyProtection="1">
      <alignment horizontal="center" wrapText="1"/>
      <protection locked="0"/>
    </xf>
    <xf numFmtId="0" fontId="0" fillId="6" borderId="19" xfId="0" applyFill="1" applyBorder="1" applyAlignment="1" applyProtection="1">
      <alignment horizontal="center" wrapText="1"/>
      <protection locked="0"/>
    </xf>
    <xf numFmtId="0" fontId="0" fillId="6" borderId="20" xfId="0" applyFill="1" applyBorder="1" applyAlignment="1" applyProtection="1">
      <alignment horizontal="center" wrapText="1"/>
      <protection locked="0"/>
    </xf>
    <xf numFmtId="0" fontId="0" fillId="6" borderId="16" xfId="0" applyFill="1" applyBorder="1" applyAlignment="1" applyProtection="1">
      <alignment horizontal="center" wrapText="1"/>
      <protection locked="0"/>
    </xf>
    <xf numFmtId="0" fontId="15" fillId="0" borderId="31" xfId="0" applyFont="1" applyBorder="1" applyAlignment="1" applyProtection="1">
      <alignment horizontal="center" vertical="center" wrapText="1"/>
      <protection locked="0"/>
    </xf>
    <xf numFmtId="0" fontId="15" fillId="0" borderId="18" xfId="0" applyFont="1" applyBorder="1" applyAlignment="1" applyProtection="1">
      <alignment horizontal="center" vertical="center" wrapText="1"/>
      <protection locked="0"/>
    </xf>
    <xf numFmtId="0" fontId="18" fillId="0" borderId="17" xfId="0" applyFont="1" applyBorder="1" applyAlignment="1" applyProtection="1">
      <alignment horizontal="center" vertical="center" wrapText="1"/>
      <protection locked="0"/>
    </xf>
    <xf numFmtId="0" fontId="15" fillId="5" borderId="12" xfId="0" applyFont="1" applyFill="1" applyBorder="1" applyAlignment="1" applyProtection="1">
      <alignment horizontal="center" vertical="center" wrapText="1"/>
      <protection locked="0"/>
    </xf>
    <xf numFmtId="0" fontId="15" fillId="5" borderId="13" xfId="0" applyFont="1" applyFill="1" applyBorder="1" applyAlignment="1" applyProtection="1">
      <alignment horizontal="center" vertical="center" wrapText="1"/>
      <protection locked="0"/>
    </xf>
    <xf numFmtId="0" fontId="15" fillId="5" borderId="14" xfId="0" applyFont="1" applyFill="1" applyBorder="1" applyAlignment="1" applyProtection="1">
      <alignment horizontal="center" vertical="center" wrapText="1"/>
      <protection locked="0"/>
    </xf>
    <xf numFmtId="0" fontId="15" fillId="0" borderId="28" xfId="0" applyFont="1" applyBorder="1" applyAlignment="1" applyProtection="1">
      <alignment horizontal="center" vertical="center" wrapText="1"/>
      <protection locked="0"/>
    </xf>
    <xf numFmtId="0" fontId="15" fillId="0" borderId="29" xfId="0" applyFont="1" applyBorder="1" applyAlignment="1" applyProtection="1">
      <alignment horizontal="center" vertical="center" wrapText="1"/>
      <protection locked="0"/>
    </xf>
  </cellXfs>
  <cellStyles count="6">
    <cellStyle name="Currency" xfId="1" builtinId="4"/>
    <cellStyle name="Normal" xfId="0" builtinId="0"/>
    <cellStyle name="Normalny 4" xfId="2" xr:uid="{C37C6479-29B9-6840-B36A-414EAD39438B}"/>
    <cellStyle name="Normalny 5" xfId="3" xr:uid="{C7137986-B0FE-044F-AFD3-0E1DEBB6A60D}"/>
    <cellStyle name="Percent" xfId="5" builtinId="5"/>
    <cellStyle name="Walutowy 4" xfId="4" xr:uid="{2CFFCDB5-A8DA-4945-805C-9B947D40D2C3}"/>
  </cellStyles>
  <dxfs count="8"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3AD18-1150-4919-9F60-51998E9CD728}" name="Tabela1" displayName="Tabela1" ref="A5:E94" totalsRowShown="0" headerRowDxfId="7" headerRowBorderDxfId="6" tableBorderDxfId="5" headerRowCellStyle="Normalny 4">
  <autoFilter ref="A5:E94" xr:uid="{0523AD18-1150-4919-9F60-51998E9CD728}">
    <filterColumn colId="1">
      <customFilters>
        <customFilter operator="greaterThan" val="25"/>
      </customFilters>
    </filterColumn>
  </autoFilter>
  <sortState xmlns:xlrd2="http://schemas.microsoft.com/office/spreadsheetml/2017/richdata2" ref="A6:E94">
    <sortCondition ref="D9:D94"/>
  </sortState>
  <tableColumns count="5">
    <tableColumn id="1" xr3:uid="{3DE47721-7E17-4179-A9B0-B348FE7D7796}" name="Nazwa firmy"/>
    <tableColumn id="2" xr3:uid="{5C433B21-83EC-4452-B7A0-AA8D29DF7657}" name="Ilość pracowników" dataDxfId="4"/>
    <tableColumn id="3" xr3:uid="{66867F58-FDA4-4073-AF6F-16C2787A44B4}" name="Miasto" dataDxfId="3"/>
    <tableColumn id="4" xr3:uid="{59D8C3ED-1354-49E2-8F84-487CC8A006D0}" name="Kraj" dataDxfId="2"/>
    <tableColumn id="5" xr3:uid="{09BEE7F2-2E83-4028-B4FF-A308CCDBD63E}" name="V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8C47-3791-D24D-8264-647ECC85C1BC}">
  <dimension ref="A1:E94"/>
  <sheetViews>
    <sheetView workbookViewId="0">
      <selection activeCell="J43" sqref="J43"/>
    </sheetView>
  </sheetViews>
  <sheetFormatPr defaultColWidth="11" defaultRowHeight="15.6"/>
  <cols>
    <col min="1" max="1" width="15.19921875" customWidth="1"/>
    <col min="2" max="2" width="16.59765625" customWidth="1"/>
    <col min="3" max="3" width="9.8984375" bestFit="1" customWidth="1"/>
    <col min="5" max="5" width="6.8984375" customWidth="1"/>
    <col min="11" max="11" width="11.5" bestFit="1" customWidth="1"/>
  </cols>
  <sheetData>
    <row r="1" spans="1:5" ht="21.75" customHeight="1">
      <c r="B1" s="52" t="s">
        <v>0</v>
      </c>
      <c r="C1" s="53"/>
      <c r="D1" s="53"/>
      <c r="E1" s="54"/>
    </row>
    <row r="2" spans="1:5">
      <c r="B2" s="55" t="s">
        <v>1</v>
      </c>
      <c r="C2" s="56"/>
      <c r="D2" s="56"/>
      <c r="E2" s="57"/>
    </row>
    <row r="3" spans="1:5">
      <c r="B3" s="58"/>
      <c r="C3" s="59"/>
      <c r="D3" s="59"/>
      <c r="E3" s="60"/>
    </row>
    <row r="5" spans="1:5">
      <c r="A5" s="41" t="s">
        <v>2</v>
      </c>
      <c r="B5" s="41" t="s">
        <v>3</v>
      </c>
      <c r="C5" s="41" t="s">
        <v>4</v>
      </c>
      <c r="D5" s="41" t="s">
        <v>5</v>
      </c>
      <c r="E5" s="41" t="s">
        <v>6</v>
      </c>
    </row>
    <row r="6" spans="1:5" hidden="1">
      <c r="A6" t="s">
        <v>276</v>
      </c>
      <c r="B6" s="49">
        <v>11</v>
      </c>
      <c r="C6" s="50" t="s">
        <v>13</v>
      </c>
      <c r="D6" s="50" t="s">
        <v>14</v>
      </c>
      <c r="E6" s="51">
        <v>0.21</v>
      </c>
    </row>
    <row r="7" spans="1:5" hidden="1">
      <c r="A7" t="s">
        <v>278</v>
      </c>
      <c r="B7" s="49">
        <v>8</v>
      </c>
      <c r="C7" s="50" t="s">
        <v>13</v>
      </c>
      <c r="D7" s="50" t="s">
        <v>14</v>
      </c>
      <c r="E7" s="51">
        <v>0.21</v>
      </c>
    </row>
    <row r="8" spans="1:5" hidden="1">
      <c r="A8" t="s">
        <v>280</v>
      </c>
      <c r="B8" s="49">
        <v>15</v>
      </c>
      <c r="C8" s="50" t="s">
        <v>13</v>
      </c>
      <c r="D8" s="50" t="s">
        <v>14</v>
      </c>
      <c r="E8" s="51">
        <v>0.21</v>
      </c>
    </row>
    <row r="9" spans="1:5">
      <c r="A9" t="s">
        <v>282</v>
      </c>
      <c r="B9" s="49">
        <v>45</v>
      </c>
      <c r="C9" s="50" t="s">
        <v>13</v>
      </c>
      <c r="D9" s="50" t="s">
        <v>14</v>
      </c>
      <c r="E9" s="51">
        <v>0.21</v>
      </c>
    </row>
    <row r="10" spans="1:5" hidden="1">
      <c r="A10" t="s">
        <v>284</v>
      </c>
      <c r="B10" s="49">
        <v>15</v>
      </c>
      <c r="C10" s="50" t="s">
        <v>13</v>
      </c>
      <c r="D10" s="50" t="s">
        <v>14</v>
      </c>
      <c r="E10" s="51">
        <v>0.21</v>
      </c>
    </row>
    <row r="11" spans="1:5" hidden="1">
      <c r="A11" t="s">
        <v>286</v>
      </c>
      <c r="B11" s="49">
        <v>15</v>
      </c>
      <c r="C11" s="50" t="s">
        <v>13</v>
      </c>
      <c r="D11" s="50" t="s">
        <v>14</v>
      </c>
      <c r="E11" s="51">
        <v>0.21</v>
      </c>
    </row>
    <row r="12" spans="1:5" hidden="1">
      <c r="A12" t="s">
        <v>270</v>
      </c>
      <c r="B12" s="49">
        <v>17</v>
      </c>
      <c r="C12" s="50" t="s">
        <v>17</v>
      </c>
      <c r="D12" s="50" t="s">
        <v>18</v>
      </c>
      <c r="E12" s="51">
        <v>0.2</v>
      </c>
    </row>
    <row r="13" spans="1:5" hidden="1">
      <c r="A13" t="s">
        <v>271</v>
      </c>
      <c r="B13" s="49">
        <v>16</v>
      </c>
      <c r="C13" s="50" t="s">
        <v>17</v>
      </c>
      <c r="D13" s="50" t="s">
        <v>18</v>
      </c>
      <c r="E13" s="51">
        <v>0.2</v>
      </c>
    </row>
    <row r="14" spans="1:5" hidden="1">
      <c r="A14" t="s">
        <v>272</v>
      </c>
      <c r="B14" s="49">
        <v>15</v>
      </c>
      <c r="C14" s="50" t="s">
        <v>17</v>
      </c>
      <c r="D14" s="50" t="s">
        <v>18</v>
      </c>
      <c r="E14" s="51">
        <v>0.2</v>
      </c>
    </row>
    <row r="15" spans="1:5" hidden="1">
      <c r="A15" t="s">
        <v>273</v>
      </c>
      <c r="B15" s="49">
        <v>7</v>
      </c>
      <c r="C15" s="50" t="s">
        <v>17</v>
      </c>
      <c r="D15" s="50" t="s">
        <v>18</v>
      </c>
      <c r="E15" s="51">
        <v>0.2</v>
      </c>
    </row>
    <row r="16" spans="1:5" hidden="1">
      <c r="A16" t="s">
        <v>274</v>
      </c>
      <c r="B16" s="49">
        <v>22</v>
      </c>
      <c r="C16" s="50" t="s">
        <v>17</v>
      </c>
      <c r="D16" s="50" t="s">
        <v>18</v>
      </c>
      <c r="E16" s="51">
        <v>0.2</v>
      </c>
    </row>
    <row r="17" spans="1:5" hidden="1">
      <c r="A17" t="s">
        <v>275</v>
      </c>
      <c r="B17" s="49">
        <v>22</v>
      </c>
      <c r="C17" s="50" t="s">
        <v>17</v>
      </c>
      <c r="D17" s="50" t="s">
        <v>18</v>
      </c>
      <c r="E17" s="51">
        <v>0.2</v>
      </c>
    </row>
    <row r="18" spans="1:5">
      <c r="A18" t="s">
        <v>277</v>
      </c>
      <c r="B18" s="49">
        <v>35</v>
      </c>
      <c r="C18" s="50" t="s">
        <v>15</v>
      </c>
      <c r="D18" s="50" t="s">
        <v>16</v>
      </c>
      <c r="E18" s="51">
        <v>0.21</v>
      </c>
    </row>
    <row r="19" spans="1:5" hidden="1">
      <c r="A19" t="s">
        <v>279</v>
      </c>
      <c r="B19" s="49">
        <v>23</v>
      </c>
      <c r="C19" s="50" t="s">
        <v>15</v>
      </c>
      <c r="D19" s="50" t="s">
        <v>16</v>
      </c>
      <c r="E19" s="51">
        <v>0.21</v>
      </c>
    </row>
    <row r="20" spans="1:5">
      <c r="A20" t="s">
        <v>281</v>
      </c>
      <c r="B20" s="49">
        <v>46</v>
      </c>
      <c r="C20" s="50" t="s">
        <v>15</v>
      </c>
      <c r="D20" s="50" t="s">
        <v>16</v>
      </c>
      <c r="E20" s="51">
        <v>0.21</v>
      </c>
    </row>
    <row r="21" spans="1:5" hidden="1">
      <c r="A21" t="s">
        <v>283</v>
      </c>
      <c r="B21" s="49">
        <v>15</v>
      </c>
      <c r="C21" s="50" t="s">
        <v>15</v>
      </c>
      <c r="D21" s="50" t="s">
        <v>16</v>
      </c>
      <c r="E21" s="51">
        <v>0.21</v>
      </c>
    </row>
    <row r="22" spans="1:5" hidden="1">
      <c r="A22" t="s">
        <v>285</v>
      </c>
      <c r="B22" s="49">
        <v>7</v>
      </c>
      <c r="C22" s="50" t="s">
        <v>15</v>
      </c>
      <c r="D22" s="50" t="s">
        <v>16</v>
      </c>
      <c r="E22" s="51">
        <v>0.21</v>
      </c>
    </row>
    <row r="23" spans="1:5" hidden="1">
      <c r="A23" t="s">
        <v>287</v>
      </c>
      <c r="B23" s="49">
        <v>7</v>
      </c>
      <c r="C23" s="50" t="s">
        <v>15</v>
      </c>
      <c r="D23" s="50" t="s">
        <v>16</v>
      </c>
      <c r="E23" s="51">
        <v>0.21</v>
      </c>
    </row>
    <row r="24" spans="1:5">
      <c r="A24" t="s">
        <v>255</v>
      </c>
      <c r="B24" s="49">
        <v>32</v>
      </c>
      <c r="C24" s="50" t="s">
        <v>19</v>
      </c>
      <c r="D24" s="50" t="s">
        <v>20</v>
      </c>
      <c r="E24" s="51">
        <v>0.19</v>
      </c>
    </row>
    <row r="25" spans="1:5">
      <c r="A25" t="s">
        <v>256</v>
      </c>
      <c r="B25" s="49">
        <v>36</v>
      </c>
      <c r="C25" s="50" t="s">
        <v>19</v>
      </c>
      <c r="D25" s="50" t="s">
        <v>20</v>
      </c>
      <c r="E25" s="51">
        <v>0.19</v>
      </c>
    </row>
    <row r="26" spans="1:5" hidden="1">
      <c r="A26" t="s">
        <v>257</v>
      </c>
      <c r="B26" s="49">
        <v>9</v>
      </c>
      <c r="C26" s="50" t="s">
        <v>19</v>
      </c>
      <c r="D26" s="50" t="s">
        <v>20</v>
      </c>
      <c r="E26" s="51">
        <v>0.19</v>
      </c>
    </row>
    <row r="27" spans="1:5" hidden="1">
      <c r="A27" t="s">
        <v>258</v>
      </c>
      <c r="B27" s="49">
        <v>12</v>
      </c>
      <c r="C27" s="50" t="s">
        <v>19</v>
      </c>
      <c r="D27" s="50" t="s">
        <v>20</v>
      </c>
      <c r="E27" s="51">
        <v>0.19</v>
      </c>
    </row>
    <row r="28" spans="1:5" hidden="1">
      <c r="A28" t="s">
        <v>259</v>
      </c>
      <c r="B28" s="49">
        <v>7</v>
      </c>
      <c r="C28" s="50" t="s">
        <v>19</v>
      </c>
      <c r="D28" s="50" t="s">
        <v>20</v>
      </c>
      <c r="E28" s="51">
        <v>0.19</v>
      </c>
    </row>
    <row r="29" spans="1:5" hidden="1">
      <c r="A29" t="s">
        <v>260</v>
      </c>
      <c r="B29" s="49">
        <v>13</v>
      </c>
      <c r="C29" s="50" t="s">
        <v>19</v>
      </c>
      <c r="D29" s="50" t="s">
        <v>20</v>
      </c>
      <c r="E29" s="51">
        <v>0.19</v>
      </c>
    </row>
    <row r="30" spans="1:5">
      <c r="A30" t="s">
        <v>261</v>
      </c>
      <c r="B30" s="49">
        <v>36</v>
      </c>
      <c r="C30" s="50" t="s">
        <v>19</v>
      </c>
      <c r="D30" s="50" t="s">
        <v>20</v>
      </c>
      <c r="E30" s="51">
        <v>0.19</v>
      </c>
    </row>
    <row r="31" spans="1:5" hidden="1">
      <c r="A31" t="s">
        <v>262</v>
      </c>
      <c r="B31" s="49">
        <v>22</v>
      </c>
      <c r="C31" s="50" t="s">
        <v>19</v>
      </c>
      <c r="D31" s="50" t="s">
        <v>20</v>
      </c>
      <c r="E31" s="51">
        <v>0.19</v>
      </c>
    </row>
    <row r="32" spans="1:5" hidden="1">
      <c r="A32" t="s">
        <v>263</v>
      </c>
      <c r="B32" s="49">
        <v>13</v>
      </c>
      <c r="C32" s="50" t="s">
        <v>19</v>
      </c>
      <c r="D32" s="50" t="s">
        <v>20</v>
      </c>
      <c r="E32" s="51">
        <v>0.19</v>
      </c>
    </row>
    <row r="33" spans="1:5">
      <c r="A33" t="s">
        <v>264</v>
      </c>
      <c r="B33" s="49">
        <v>28</v>
      </c>
      <c r="C33" s="50" t="s">
        <v>19</v>
      </c>
      <c r="D33" s="50" t="s">
        <v>20</v>
      </c>
      <c r="E33" s="51">
        <v>0.19</v>
      </c>
    </row>
    <row r="34" spans="1:5" hidden="1">
      <c r="A34" t="s">
        <v>265</v>
      </c>
      <c r="B34" s="49">
        <v>18</v>
      </c>
      <c r="C34" s="50" t="s">
        <v>19</v>
      </c>
      <c r="D34" s="50" t="s">
        <v>20</v>
      </c>
      <c r="E34" s="51">
        <v>0.19</v>
      </c>
    </row>
    <row r="35" spans="1:5" hidden="1">
      <c r="A35" t="s">
        <v>266</v>
      </c>
      <c r="B35" s="49">
        <v>15</v>
      </c>
      <c r="C35" s="50" t="s">
        <v>19</v>
      </c>
      <c r="D35" s="50" t="s">
        <v>20</v>
      </c>
      <c r="E35" s="51">
        <v>0.19</v>
      </c>
    </row>
    <row r="36" spans="1:5" hidden="1">
      <c r="A36" t="s">
        <v>267</v>
      </c>
      <c r="B36" s="49">
        <v>18</v>
      </c>
      <c r="C36" s="50" t="s">
        <v>19</v>
      </c>
      <c r="D36" s="50" t="s">
        <v>20</v>
      </c>
      <c r="E36" s="51">
        <v>0.19</v>
      </c>
    </row>
    <row r="37" spans="1:5" hidden="1">
      <c r="A37" t="s">
        <v>268</v>
      </c>
      <c r="B37" s="49">
        <v>15</v>
      </c>
      <c r="C37" s="50" t="s">
        <v>19</v>
      </c>
      <c r="D37" s="50" t="s">
        <v>20</v>
      </c>
      <c r="E37" s="51">
        <v>0.19</v>
      </c>
    </row>
    <row r="38" spans="1:5">
      <c r="A38" t="s">
        <v>269</v>
      </c>
      <c r="B38" s="49">
        <v>28</v>
      </c>
      <c r="C38" s="50" t="s">
        <v>19</v>
      </c>
      <c r="D38" s="50" t="s">
        <v>20</v>
      </c>
      <c r="E38" s="51">
        <v>0.19</v>
      </c>
    </row>
    <row r="39" spans="1:5" hidden="1">
      <c r="A39" t="s">
        <v>301</v>
      </c>
      <c r="B39" s="50">
        <v>25</v>
      </c>
      <c r="C39" s="50" t="s">
        <v>7</v>
      </c>
      <c r="D39" s="50" t="s">
        <v>8</v>
      </c>
      <c r="E39" s="51">
        <v>0.23</v>
      </c>
    </row>
    <row r="40" spans="1:5" hidden="1">
      <c r="A40" t="s">
        <v>302</v>
      </c>
      <c r="B40" s="50">
        <v>12</v>
      </c>
      <c r="C40" s="50" t="s">
        <v>9</v>
      </c>
      <c r="D40" s="50" t="s">
        <v>8</v>
      </c>
      <c r="E40" s="51">
        <v>0.23</v>
      </c>
    </row>
    <row r="41" spans="1:5">
      <c r="A41" t="s">
        <v>303</v>
      </c>
      <c r="B41" s="49">
        <v>27</v>
      </c>
      <c r="C41" s="50" t="s">
        <v>10</v>
      </c>
      <c r="D41" s="50" t="s">
        <v>8</v>
      </c>
      <c r="E41" s="51">
        <v>0.23</v>
      </c>
    </row>
    <row r="42" spans="1:5" hidden="1">
      <c r="A42" t="s">
        <v>304</v>
      </c>
      <c r="B42" s="49">
        <v>14</v>
      </c>
      <c r="C42" s="50" t="s">
        <v>10</v>
      </c>
      <c r="D42" s="50" t="s">
        <v>8</v>
      </c>
      <c r="E42" s="51">
        <v>0.23</v>
      </c>
    </row>
    <row r="43" spans="1:5">
      <c r="A43" t="s">
        <v>305</v>
      </c>
      <c r="B43" s="49">
        <v>43</v>
      </c>
      <c r="C43" s="50" t="s">
        <v>10</v>
      </c>
      <c r="D43" s="50" t="s">
        <v>8</v>
      </c>
      <c r="E43" s="51">
        <v>0.23</v>
      </c>
    </row>
    <row r="44" spans="1:5">
      <c r="A44" t="s">
        <v>306</v>
      </c>
      <c r="B44" s="49">
        <v>29</v>
      </c>
      <c r="C44" s="50" t="s">
        <v>7</v>
      </c>
      <c r="D44" s="50" t="s">
        <v>8</v>
      </c>
      <c r="E44" s="51">
        <v>0.23</v>
      </c>
    </row>
    <row r="45" spans="1:5" hidden="1">
      <c r="A45" t="s">
        <v>307</v>
      </c>
      <c r="B45" s="49">
        <v>17</v>
      </c>
      <c r="C45" s="50" t="s">
        <v>9</v>
      </c>
      <c r="D45" s="50" t="s">
        <v>8</v>
      </c>
      <c r="E45" s="51">
        <v>0.23</v>
      </c>
    </row>
    <row r="46" spans="1:5">
      <c r="A46" t="s">
        <v>308</v>
      </c>
      <c r="B46" s="49">
        <v>51</v>
      </c>
      <c r="C46" s="50" t="s">
        <v>10</v>
      </c>
      <c r="D46" s="50" t="s">
        <v>8</v>
      </c>
      <c r="E46" s="51">
        <v>0.23</v>
      </c>
    </row>
    <row r="47" spans="1:5" hidden="1">
      <c r="A47" t="s">
        <v>309</v>
      </c>
      <c r="B47" s="49">
        <v>14</v>
      </c>
      <c r="C47" s="50" t="s">
        <v>10</v>
      </c>
      <c r="D47" s="50" t="s">
        <v>8</v>
      </c>
      <c r="E47" s="51">
        <v>0.23</v>
      </c>
    </row>
    <row r="48" spans="1:5">
      <c r="A48" t="s">
        <v>310</v>
      </c>
      <c r="B48" s="49">
        <v>29</v>
      </c>
      <c r="C48" s="50" t="s">
        <v>10</v>
      </c>
      <c r="D48" s="50" t="s">
        <v>8</v>
      </c>
      <c r="E48" s="51">
        <v>0.23</v>
      </c>
    </row>
    <row r="49" spans="1:5">
      <c r="A49" t="s">
        <v>311</v>
      </c>
      <c r="B49" s="49">
        <v>38</v>
      </c>
      <c r="C49" s="50" t="s">
        <v>7</v>
      </c>
      <c r="D49" s="50" t="s">
        <v>8</v>
      </c>
      <c r="E49" s="51">
        <v>0.23</v>
      </c>
    </row>
    <row r="50" spans="1:5" hidden="1">
      <c r="A50" t="s">
        <v>312</v>
      </c>
      <c r="B50" s="49">
        <v>19</v>
      </c>
      <c r="C50" s="50" t="s">
        <v>9</v>
      </c>
      <c r="D50" s="50" t="s">
        <v>8</v>
      </c>
      <c r="E50" s="51">
        <v>0.23</v>
      </c>
    </row>
    <row r="51" spans="1:5">
      <c r="A51" t="s">
        <v>313</v>
      </c>
      <c r="B51" s="49">
        <v>34</v>
      </c>
      <c r="C51" s="50" t="s">
        <v>10</v>
      </c>
      <c r="D51" s="50" t="s">
        <v>8</v>
      </c>
      <c r="E51" s="51">
        <v>0.23</v>
      </c>
    </row>
    <row r="52" spans="1:5" hidden="1">
      <c r="A52" t="s">
        <v>314</v>
      </c>
      <c r="B52" s="49">
        <v>15</v>
      </c>
      <c r="C52" s="50" t="s">
        <v>10</v>
      </c>
      <c r="D52" s="50" t="s">
        <v>8</v>
      </c>
      <c r="E52" s="51">
        <v>0.23</v>
      </c>
    </row>
    <row r="53" spans="1:5" hidden="1">
      <c r="A53" t="s">
        <v>315</v>
      </c>
      <c r="B53" s="49">
        <v>8</v>
      </c>
      <c r="C53" s="50" t="s">
        <v>10</v>
      </c>
      <c r="D53" s="50" t="s">
        <v>8</v>
      </c>
      <c r="E53" s="51">
        <v>0.23</v>
      </c>
    </row>
    <row r="54" spans="1:5" hidden="1">
      <c r="A54" t="s">
        <v>316</v>
      </c>
      <c r="B54" s="49">
        <v>21</v>
      </c>
      <c r="C54" s="50" t="s">
        <v>10</v>
      </c>
      <c r="D54" s="50" t="s">
        <v>8</v>
      </c>
      <c r="E54" s="51">
        <v>0.23</v>
      </c>
    </row>
    <row r="55" spans="1:5" hidden="1">
      <c r="A55" t="s">
        <v>317</v>
      </c>
      <c r="B55" s="49">
        <v>12</v>
      </c>
      <c r="C55" s="50" t="s">
        <v>10</v>
      </c>
      <c r="D55" s="50" t="s">
        <v>8</v>
      </c>
      <c r="E55" s="51">
        <v>0.23</v>
      </c>
    </row>
    <row r="56" spans="1:5" hidden="1">
      <c r="A56" t="s">
        <v>318</v>
      </c>
      <c r="B56" s="49">
        <v>18</v>
      </c>
      <c r="C56" s="50" t="s">
        <v>7</v>
      </c>
      <c r="D56" s="50" t="s">
        <v>8</v>
      </c>
      <c r="E56" s="51">
        <v>0.23</v>
      </c>
    </row>
    <row r="57" spans="1:5">
      <c r="A57" t="s">
        <v>319</v>
      </c>
      <c r="B57" s="49">
        <v>33</v>
      </c>
      <c r="C57" s="50" t="s">
        <v>9</v>
      </c>
      <c r="D57" s="50" t="s">
        <v>8</v>
      </c>
      <c r="E57" s="51">
        <v>0.23</v>
      </c>
    </row>
    <row r="58" spans="1:5">
      <c r="A58" t="s">
        <v>320</v>
      </c>
      <c r="B58" s="49">
        <v>26</v>
      </c>
      <c r="C58" s="50" t="s">
        <v>10</v>
      </c>
      <c r="D58" s="50" t="s">
        <v>8</v>
      </c>
      <c r="E58" s="51">
        <v>0.23</v>
      </c>
    </row>
    <row r="59" spans="1:5" hidden="1">
      <c r="A59" t="s">
        <v>321</v>
      </c>
      <c r="B59" s="49">
        <v>8</v>
      </c>
      <c r="C59" s="50" t="s">
        <v>10</v>
      </c>
      <c r="D59" s="50" t="s">
        <v>8</v>
      </c>
      <c r="E59" s="51">
        <v>0.23</v>
      </c>
    </row>
    <row r="60" spans="1:5">
      <c r="A60" t="s">
        <v>322</v>
      </c>
      <c r="B60" s="49">
        <v>26</v>
      </c>
      <c r="C60" s="50" t="s">
        <v>10</v>
      </c>
      <c r="D60" s="50" t="s">
        <v>8</v>
      </c>
      <c r="E60" s="51">
        <v>0.23</v>
      </c>
    </row>
    <row r="61" spans="1:5" hidden="1">
      <c r="A61" t="s">
        <v>323</v>
      </c>
      <c r="B61" s="49">
        <v>21</v>
      </c>
      <c r="C61" s="50" t="s">
        <v>10</v>
      </c>
      <c r="D61" s="50" t="s">
        <v>8</v>
      </c>
      <c r="E61" s="51">
        <v>0.23</v>
      </c>
    </row>
    <row r="62" spans="1:5" hidden="1">
      <c r="A62" t="s">
        <v>324</v>
      </c>
      <c r="B62" s="49">
        <v>12</v>
      </c>
      <c r="C62" s="50" t="s">
        <v>10</v>
      </c>
      <c r="D62" s="50" t="s">
        <v>8</v>
      </c>
      <c r="E62" s="51">
        <v>0.23</v>
      </c>
    </row>
    <row r="63" spans="1:5">
      <c r="A63" t="s">
        <v>325</v>
      </c>
      <c r="B63" s="49">
        <v>33</v>
      </c>
      <c r="C63" s="50" t="s">
        <v>7</v>
      </c>
      <c r="D63" s="50" t="s">
        <v>8</v>
      </c>
      <c r="E63" s="51">
        <v>0.23</v>
      </c>
    </row>
    <row r="64" spans="1:5">
      <c r="A64" t="s">
        <v>326</v>
      </c>
      <c r="B64" s="49">
        <v>26</v>
      </c>
      <c r="C64" s="50" t="s">
        <v>9</v>
      </c>
      <c r="D64" s="50" t="s">
        <v>8</v>
      </c>
      <c r="E64" s="51">
        <v>0.23</v>
      </c>
    </row>
    <row r="65" spans="1:5" hidden="1">
      <c r="A65" t="s">
        <v>327</v>
      </c>
      <c r="B65" s="49">
        <v>15</v>
      </c>
      <c r="C65" s="50" t="s">
        <v>10</v>
      </c>
      <c r="D65" s="50" t="s">
        <v>8</v>
      </c>
      <c r="E65" s="51">
        <v>0.23</v>
      </c>
    </row>
    <row r="66" spans="1:5" hidden="1">
      <c r="A66" t="s">
        <v>328</v>
      </c>
      <c r="B66" s="49">
        <v>8</v>
      </c>
      <c r="C66" s="50" t="s">
        <v>10</v>
      </c>
      <c r="D66" s="50" t="s">
        <v>8</v>
      </c>
      <c r="E66" s="51">
        <v>0.23</v>
      </c>
    </row>
    <row r="67" spans="1:5">
      <c r="A67" t="s">
        <v>329</v>
      </c>
      <c r="B67" s="49">
        <v>26</v>
      </c>
      <c r="C67" s="50" t="s">
        <v>10</v>
      </c>
      <c r="D67" s="50" t="s">
        <v>8</v>
      </c>
      <c r="E67" s="51">
        <v>0.23</v>
      </c>
    </row>
    <row r="68" spans="1:5" hidden="1">
      <c r="A68" t="s">
        <v>330</v>
      </c>
      <c r="B68" s="49">
        <v>21</v>
      </c>
      <c r="C68" s="50" t="s">
        <v>10</v>
      </c>
      <c r="D68" s="50" t="s">
        <v>8</v>
      </c>
      <c r="E68" s="51">
        <v>0.23</v>
      </c>
    </row>
    <row r="69" spans="1:5" hidden="1">
      <c r="A69" t="s">
        <v>331</v>
      </c>
      <c r="B69" s="49">
        <v>12</v>
      </c>
      <c r="C69" s="50" t="s">
        <v>10</v>
      </c>
      <c r="D69" s="50" t="s">
        <v>8</v>
      </c>
      <c r="E69" s="51">
        <v>0.23</v>
      </c>
    </row>
    <row r="70" spans="1:5">
      <c r="A70" t="s">
        <v>332</v>
      </c>
      <c r="B70" s="49">
        <v>33</v>
      </c>
      <c r="C70" s="50" t="s">
        <v>7</v>
      </c>
      <c r="D70" s="50" t="s">
        <v>8</v>
      </c>
      <c r="E70" s="51">
        <v>0.23</v>
      </c>
    </row>
    <row r="71" spans="1:5">
      <c r="A71" t="s">
        <v>333</v>
      </c>
      <c r="B71" s="49">
        <v>26</v>
      </c>
      <c r="C71" s="50" t="s">
        <v>9</v>
      </c>
      <c r="D71" s="50" t="s">
        <v>8</v>
      </c>
      <c r="E71" s="51">
        <v>0.23</v>
      </c>
    </row>
    <row r="72" spans="1:5" hidden="1">
      <c r="A72" t="s">
        <v>334</v>
      </c>
      <c r="B72" s="49">
        <v>15</v>
      </c>
      <c r="C72" s="50" t="s">
        <v>10</v>
      </c>
      <c r="D72" s="50" t="s">
        <v>8</v>
      </c>
      <c r="E72" s="51">
        <v>0.23</v>
      </c>
    </row>
    <row r="73" spans="1:5" hidden="1">
      <c r="A73" t="s">
        <v>335</v>
      </c>
      <c r="B73" s="49">
        <v>8</v>
      </c>
      <c r="C73" s="50" t="s">
        <v>10</v>
      </c>
      <c r="D73" s="50" t="s">
        <v>8</v>
      </c>
      <c r="E73" s="51">
        <v>0.23</v>
      </c>
    </row>
    <row r="74" spans="1:5">
      <c r="A74" t="s">
        <v>336</v>
      </c>
      <c r="B74" s="49">
        <v>26</v>
      </c>
      <c r="C74" s="50" t="s">
        <v>10</v>
      </c>
      <c r="D74" s="50" t="s">
        <v>8</v>
      </c>
      <c r="E74" s="51">
        <v>0.23</v>
      </c>
    </row>
    <row r="75" spans="1:5" hidden="1">
      <c r="A75" t="s">
        <v>337</v>
      </c>
      <c r="B75" s="49">
        <v>21</v>
      </c>
      <c r="C75" s="50" t="s">
        <v>7</v>
      </c>
      <c r="D75" s="50" t="s">
        <v>8</v>
      </c>
      <c r="E75" s="51">
        <v>0.23</v>
      </c>
    </row>
    <row r="76" spans="1:5" hidden="1">
      <c r="A76" t="s">
        <v>338</v>
      </c>
      <c r="B76" s="49">
        <v>20</v>
      </c>
      <c r="C76" s="50" t="s">
        <v>11</v>
      </c>
      <c r="D76" s="50" t="s">
        <v>12</v>
      </c>
      <c r="E76" s="51">
        <v>0.27</v>
      </c>
    </row>
    <row r="77" spans="1:5" hidden="1">
      <c r="A77" t="s">
        <v>339</v>
      </c>
      <c r="B77" s="49">
        <v>17</v>
      </c>
      <c r="C77" s="50" t="s">
        <v>11</v>
      </c>
      <c r="D77" s="50" t="s">
        <v>12</v>
      </c>
      <c r="E77" s="51">
        <v>0.27</v>
      </c>
    </row>
    <row r="78" spans="1:5">
      <c r="A78" t="s">
        <v>340</v>
      </c>
      <c r="B78" s="49">
        <v>27</v>
      </c>
      <c r="C78" s="50" t="s">
        <v>11</v>
      </c>
      <c r="D78" s="50" t="s">
        <v>12</v>
      </c>
      <c r="E78" s="51">
        <v>0.27</v>
      </c>
    </row>
    <row r="79" spans="1:5" hidden="1">
      <c r="A79" t="s">
        <v>341</v>
      </c>
      <c r="B79" s="49">
        <v>15</v>
      </c>
      <c r="C79" s="50" t="s">
        <v>11</v>
      </c>
      <c r="D79" s="50" t="s">
        <v>12</v>
      </c>
      <c r="E79" s="51">
        <v>0.27</v>
      </c>
    </row>
    <row r="80" spans="1:5">
      <c r="A80" t="s">
        <v>342</v>
      </c>
      <c r="B80" s="49">
        <v>45</v>
      </c>
      <c r="C80" s="50" t="s">
        <v>11</v>
      </c>
      <c r="D80" s="50" t="s">
        <v>12</v>
      </c>
      <c r="E80" s="51">
        <v>0.27</v>
      </c>
    </row>
    <row r="81" spans="1:5">
      <c r="A81" t="s">
        <v>343</v>
      </c>
      <c r="B81" s="49">
        <v>45</v>
      </c>
      <c r="C81" s="50" t="s">
        <v>11</v>
      </c>
      <c r="D81" s="50" t="s">
        <v>12</v>
      </c>
      <c r="E81" s="51">
        <v>0.27</v>
      </c>
    </row>
    <row r="82" spans="1:5" hidden="1">
      <c r="A82" t="s">
        <v>288</v>
      </c>
      <c r="B82" s="49">
        <v>25</v>
      </c>
      <c r="C82" s="50" t="s">
        <v>21</v>
      </c>
      <c r="D82" s="50" t="s">
        <v>22</v>
      </c>
      <c r="E82" s="51">
        <v>0.22</v>
      </c>
    </row>
    <row r="83" spans="1:5" hidden="1">
      <c r="A83" t="s">
        <v>289</v>
      </c>
      <c r="B83" s="49">
        <v>21</v>
      </c>
      <c r="C83" s="50" t="s">
        <v>21</v>
      </c>
      <c r="D83" s="50" t="s">
        <v>22</v>
      </c>
      <c r="E83" s="51">
        <v>0.22</v>
      </c>
    </row>
    <row r="84" spans="1:5">
      <c r="A84" t="s">
        <v>290</v>
      </c>
      <c r="B84" s="49">
        <v>28</v>
      </c>
      <c r="C84" s="50" t="s">
        <v>21</v>
      </c>
      <c r="D84" s="50" t="s">
        <v>22</v>
      </c>
      <c r="E84" s="51">
        <v>0.22</v>
      </c>
    </row>
    <row r="85" spans="1:5" hidden="1">
      <c r="A85" t="s">
        <v>291</v>
      </c>
      <c r="B85" s="49">
        <v>22</v>
      </c>
      <c r="C85" s="50" t="s">
        <v>21</v>
      </c>
      <c r="D85" s="50" t="s">
        <v>22</v>
      </c>
      <c r="E85" s="51">
        <v>0.22</v>
      </c>
    </row>
    <row r="86" spans="1:5" hidden="1">
      <c r="A86" t="s">
        <v>292</v>
      </c>
      <c r="B86" s="49">
        <v>22</v>
      </c>
      <c r="C86" s="50" t="s">
        <v>21</v>
      </c>
      <c r="D86" s="50" t="s">
        <v>22</v>
      </c>
      <c r="E86" s="51">
        <v>0.22</v>
      </c>
    </row>
    <row r="87" spans="1:5">
      <c r="A87" t="s">
        <v>293</v>
      </c>
      <c r="B87" s="49">
        <v>26</v>
      </c>
      <c r="C87" s="50" t="s">
        <v>21</v>
      </c>
      <c r="D87" s="50" t="s">
        <v>22</v>
      </c>
      <c r="E87" s="51">
        <v>0.22</v>
      </c>
    </row>
    <row r="88" spans="1:5">
      <c r="A88" t="s">
        <v>294</v>
      </c>
      <c r="B88" s="49">
        <v>28</v>
      </c>
      <c r="C88" s="50" t="s">
        <v>21</v>
      </c>
      <c r="D88" s="50" t="s">
        <v>22</v>
      </c>
      <c r="E88" s="51">
        <v>0.22</v>
      </c>
    </row>
    <row r="89" spans="1:5" hidden="1">
      <c r="A89" t="s">
        <v>295</v>
      </c>
      <c r="B89" s="49">
        <v>15</v>
      </c>
      <c r="C89" s="50" t="s">
        <v>21</v>
      </c>
      <c r="D89" s="50" t="s">
        <v>22</v>
      </c>
      <c r="E89" s="51">
        <v>0.22</v>
      </c>
    </row>
    <row r="90" spans="1:5">
      <c r="A90" t="s">
        <v>296</v>
      </c>
      <c r="B90" s="49">
        <v>36</v>
      </c>
      <c r="C90" s="50" t="s">
        <v>21</v>
      </c>
      <c r="D90" s="50" t="s">
        <v>22</v>
      </c>
      <c r="E90" s="51">
        <v>0.22</v>
      </c>
    </row>
    <row r="91" spans="1:5" hidden="1">
      <c r="A91" t="s">
        <v>297</v>
      </c>
      <c r="B91" s="49">
        <v>13</v>
      </c>
      <c r="C91" s="50" t="s">
        <v>21</v>
      </c>
      <c r="D91" s="50" t="s">
        <v>22</v>
      </c>
      <c r="E91" s="51">
        <v>0.22</v>
      </c>
    </row>
    <row r="92" spans="1:5">
      <c r="A92" t="s">
        <v>298</v>
      </c>
      <c r="B92" s="49">
        <v>28</v>
      </c>
      <c r="C92" s="50" t="s">
        <v>21</v>
      </c>
      <c r="D92" s="50" t="s">
        <v>22</v>
      </c>
      <c r="E92" s="51">
        <v>0.22</v>
      </c>
    </row>
    <row r="93" spans="1:5">
      <c r="A93" t="s">
        <v>299</v>
      </c>
      <c r="B93" s="49">
        <v>36</v>
      </c>
      <c r="C93" s="50" t="s">
        <v>21</v>
      </c>
      <c r="D93" s="50" t="s">
        <v>22</v>
      </c>
      <c r="E93" s="51">
        <v>0.22</v>
      </c>
    </row>
    <row r="94" spans="1:5" hidden="1">
      <c r="A94" t="s">
        <v>300</v>
      </c>
      <c r="B94" s="49">
        <v>13</v>
      </c>
      <c r="C94" s="50" t="s">
        <v>21</v>
      </c>
      <c r="D94" s="50" t="s">
        <v>22</v>
      </c>
      <c r="E94" s="51">
        <v>0.22</v>
      </c>
    </row>
  </sheetData>
  <mergeCells count="2">
    <mergeCell ref="B1:E1"/>
    <mergeCell ref="B2:E3"/>
  </mergeCells>
  <phoneticPr fontId="2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5983-DDD6-CF4D-AD26-4BA6F40F339C}">
  <dimension ref="A1:G116"/>
  <sheetViews>
    <sheetView workbookViewId="0">
      <selection activeCell="G9" sqref="G9"/>
    </sheetView>
  </sheetViews>
  <sheetFormatPr defaultColWidth="11" defaultRowHeight="15.6"/>
  <cols>
    <col min="1" max="1" width="26.5" customWidth="1"/>
    <col min="2" max="2" width="12.8984375" customWidth="1"/>
    <col min="3" max="3" width="12.09765625" customWidth="1"/>
    <col min="4" max="4" width="18.5" style="43" bestFit="1" customWidth="1"/>
    <col min="5" max="5" width="30.19921875" style="43" customWidth="1"/>
    <col min="6" max="6" width="27.3984375" bestFit="1" customWidth="1"/>
    <col min="7" max="7" width="16.5" style="43" customWidth="1"/>
    <col min="10" max="10" width="21.59765625" bestFit="1" customWidth="1"/>
    <col min="12" max="12" width="12.09765625" bestFit="1" customWidth="1"/>
  </cols>
  <sheetData>
    <row r="1" spans="1:7">
      <c r="B1" s="61" t="s">
        <v>23</v>
      </c>
      <c r="C1" s="62"/>
      <c r="D1" s="62"/>
      <c r="E1" s="63"/>
    </row>
    <row r="2" spans="1:7">
      <c r="B2" s="67"/>
      <c r="C2" s="68"/>
      <c r="D2" s="68"/>
      <c r="E2" s="69"/>
    </row>
    <row r="3" spans="1:7">
      <c r="B3" s="64"/>
      <c r="C3" s="65"/>
      <c r="D3" s="65"/>
      <c r="E3" s="66"/>
    </row>
    <row r="4" spans="1:7">
      <c r="B4" s="61" t="s">
        <v>24</v>
      </c>
      <c r="C4" s="62"/>
      <c r="D4" s="62"/>
      <c r="E4" s="63"/>
      <c r="G4" s="45" t="s">
        <v>25</v>
      </c>
    </row>
    <row r="5" spans="1:7">
      <c r="B5" s="64"/>
      <c r="C5" s="65"/>
      <c r="D5" s="65"/>
      <c r="E5" s="66"/>
      <c r="G5" s="46">
        <f>SUMIF(B10:B58,"Rzeszów",G10:G58)</f>
        <v>14778208.276787857</v>
      </c>
    </row>
    <row r="6" spans="1:7" ht="15.75" customHeight="1">
      <c r="B6" s="61" t="s">
        <v>26</v>
      </c>
      <c r="C6" s="62"/>
      <c r="D6" s="62"/>
      <c r="E6" s="63"/>
    </row>
    <row r="7" spans="1:7">
      <c r="B7" s="64"/>
      <c r="C7" s="65"/>
      <c r="D7" s="65"/>
      <c r="E7" s="66"/>
    </row>
    <row r="9" spans="1:7">
      <c r="A9" s="1" t="s">
        <v>2</v>
      </c>
      <c r="B9" s="1" t="s">
        <v>4</v>
      </c>
      <c r="C9" s="1" t="s">
        <v>27</v>
      </c>
      <c r="D9" s="42" t="s">
        <v>344</v>
      </c>
      <c r="E9" s="42" t="s">
        <v>28</v>
      </c>
      <c r="F9" s="1" t="s">
        <v>29</v>
      </c>
      <c r="G9" s="42" t="s">
        <v>30</v>
      </c>
    </row>
    <row r="10" spans="1:7">
      <c r="A10" t="s">
        <v>255</v>
      </c>
      <c r="B10" t="s">
        <v>9</v>
      </c>
      <c r="C10">
        <v>7625371679</v>
      </c>
      <c r="D10" s="43">
        <v>1338839</v>
      </c>
      <c r="E10" s="43">
        <f>D10*F10</f>
        <v>990740.86</v>
      </c>
      <c r="F10" s="40">
        <v>0.74</v>
      </c>
      <c r="G10" s="43">
        <f>D10-E10</f>
        <v>348098.14</v>
      </c>
    </row>
    <row r="11" spans="1:7">
      <c r="A11" t="s">
        <v>256</v>
      </c>
      <c r="B11" t="s">
        <v>10</v>
      </c>
      <c r="C11">
        <v>9889319513</v>
      </c>
      <c r="D11" s="43">
        <v>669419.5</v>
      </c>
      <c r="E11" s="43">
        <f t="shared" ref="E11:E58" si="0">D11*F11</f>
        <v>502064.625</v>
      </c>
      <c r="F11" s="40">
        <v>0.75</v>
      </c>
      <c r="G11" s="43">
        <f t="shared" ref="G11:G58" si="1">D11-E11</f>
        <v>167354.875</v>
      </c>
    </row>
    <row r="12" spans="1:7">
      <c r="A12" t="s">
        <v>257</v>
      </c>
      <c r="B12" t="s">
        <v>15</v>
      </c>
      <c r="C12">
        <v>7208607613.5</v>
      </c>
      <c r="D12" s="43">
        <v>5073596.944444444</v>
      </c>
      <c r="E12" s="43">
        <f t="shared" si="0"/>
        <v>4160349.4944444438</v>
      </c>
      <c r="F12" s="40">
        <v>0.82</v>
      </c>
      <c r="G12" s="43">
        <f t="shared" si="1"/>
        <v>913247.45000000019</v>
      </c>
    </row>
    <row r="13" spans="1:7">
      <c r="A13" t="s">
        <v>258</v>
      </c>
      <c r="B13" t="s">
        <v>19</v>
      </c>
      <c r="C13">
        <v>3604303829.75</v>
      </c>
      <c r="D13" s="43">
        <v>36386032.472222224</v>
      </c>
      <c r="E13" s="43">
        <f t="shared" si="0"/>
        <v>25834083.055277776</v>
      </c>
      <c r="F13" s="40">
        <v>0.71</v>
      </c>
      <c r="G13" s="43">
        <f t="shared" si="1"/>
        <v>10551949.416944448</v>
      </c>
    </row>
    <row r="14" spans="1:7">
      <c r="A14" t="s">
        <v>259</v>
      </c>
      <c r="B14" t="s">
        <v>10</v>
      </c>
      <c r="C14">
        <v>2934125831.875</v>
      </c>
      <c r="D14" s="43">
        <v>5281083.4969135802</v>
      </c>
      <c r="E14" s="43">
        <f t="shared" si="0"/>
        <v>4224866.7975308644</v>
      </c>
      <c r="F14" s="40">
        <v>0.8</v>
      </c>
      <c r="G14" s="43">
        <f t="shared" si="1"/>
        <v>1056216.6993827159</v>
      </c>
    </row>
    <row r="15" spans="1:7">
      <c r="A15" t="s">
        <v>260</v>
      </c>
      <c r="B15" t="s">
        <v>10</v>
      </c>
      <c r="C15">
        <v>2934125854.875</v>
      </c>
      <c r="D15" s="43">
        <v>2640541.7484567901</v>
      </c>
      <c r="E15" s="43">
        <f t="shared" si="0"/>
        <v>1478703.3791358026</v>
      </c>
      <c r="F15" s="40">
        <v>0.56000000000000005</v>
      </c>
      <c r="G15" s="43">
        <f t="shared" si="1"/>
        <v>1161838.3693209875</v>
      </c>
    </row>
    <row r="16" spans="1:7">
      <c r="A16" t="s">
        <v>261</v>
      </c>
      <c r="B16" t="s">
        <v>19</v>
      </c>
      <c r="C16">
        <v>2599036844.4375</v>
      </c>
      <c r="D16" s="43">
        <v>4054419.5276063103</v>
      </c>
      <c r="E16" s="43">
        <f t="shared" si="0"/>
        <v>2473195.9118398493</v>
      </c>
      <c r="F16" s="40">
        <v>0.61</v>
      </c>
      <c r="G16" s="43">
        <f t="shared" si="1"/>
        <v>1581223.615766461</v>
      </c>
    </row>
    <row r="17" spans="1:7">
      <c r="A17" t="s">
        <v>262</v>
      </c>
      <c r="B17" t="s">
        <v>9</v>
      </c>
      <c r="C17">
        <v>4862984701.4375</v>
      </c>
      <c r="D17" s="43">
        <v>2646305.2638031552</v>
      </c>
      <c r="E17" s="43">
        <f t="shared" si="0"/>
        <v>1614246.2109199245</v>
      </c>
      <c r="F17" s="40">
        <v>0.61</v>
      </c>
      <c r="G17" s="43">
        <f t="shared" si="1"/>
        <v>1032059.0528832306</v>
      </c>
    </row>
    <row r="18" spans="1:7">
      <c r="A18" t="s">
        <v>263</v>
      </c>
      <c r="B18" t="s">
        <v>10</v>
      </c>
      <c r="C18">
        <v>2431492350.71875</v>
      </c>
      <c r="D18" s="43">
        <v>36495539.263803154</v>
      </c>
      <c r="E18" s="43">
        <f t="shared" si="0"/>
        <v>21897323.558281891</v>
      </c>
      <c r="F18" s="40">
        <v>0.6</v>
      </c>
      <c r="G18" s="43">
        <f t="shared" si="1"/>
        <v>14598215.705521263</v>
      </c>
    </row>
    <row r="19" spans="1:7">
      <c r="A19" t="s">
        <v>264</v>
      </c>
      <c r="B19" t="s">
        <v>15</v>
      </c>
      <c r="C19">
        <v>2347720103.859375</v>
      </c>
      <c r="D19" s="43">
        <v>2646625.4591001752</v>
      </c>
      <c r="E19" s="43">
        <f t="shared" si="0"/>
        <v>2090834.1126891384</v>
      </c>
      <c r="F19" s="40">
        <v>0.79</v>
      </c>
      <c r="G19" s="43">
        <f t="shared" si="1"/>
        <v>555791.34641103679</v>
      </c>
    </row>
    <row r="20" spans="1:7">
      <c r="A20" t="s">
        <v>265</v>
      </c>
      <c r="B20" t="s">
        <v>19</v>
      </c>
      <c r="C20">
        <v>4611667960.859375</v>
      </c>
      <c r="D20" s="43">
        <v>4055095.4954555747</v>
      </c>
      <c r="E20" s="43">
        <f t="shared" si="0"/>
        <v>2919668.7567280135</v>
      </c>
      <c r="F20" s="40">
        <v>0.72</v>
      </c>
      <c r="G20" s="43">
        <f t="shared" si="1"/>
        <v>1135426.7387275612</v>
      </c>
    </row>
    <row r="21" spans="1:7">
      <c r="A21" t="s">
        <v>266</v>
      </c>
      <c r="B21" t="s">
        <v>10</v>
      </c>
      <c r="C21">
        <v>2305834003.4296875</v>
      </c>
      <c r="D21" s="43">
        <v>2646643.2477277871</v>
      </c>
      <c r="E21" s="43">
        <f t="shared" si="0"/>
        <v>2329046.0580004528</v>
      </c>
      <c r="F21" s="40">
        <v>0.88</v>
      </c>
      <c r="G21" s="43">
        <f t="shared" si="1"/>
        <v>317597.18972733431</v>
      </c>
    </row>
    <row r="22" spans="1:7">
      <c r="A22" t="s">
        <v>267</v>
      </c>
      <c r="B22" t="s">
        <v>10</v>
      </c>
      <c r="C22">
        <v>4569781837.4296875</v>
      </c>
      <c r="D22" s="43">
        <v>36495877.247727789</v>
      </c>
      <c r="E22" s="43">
        <f t="shared" si="0"/>
        <v>24452237.755977619</v>
      </c>
      <c r="F22" s="40">
        <v>0.67</v>
      </c>
      <c r="G22" s="43">
        <f t="shared" si="1"/>
        <v>12043639.49175017</v>
      </c>
    </row>
    <row r="23" spans="1:7">
      <c r="A23" t="s">
        <v>268</v>
      </c>
      <c r="B23" t="s">
        <v>19</v>
      </c>
      <c r="C23">
        <v>2284890941.7148438</v>
      </c>
      <c r="D23" s="43">
        <v>5293288.4719697544</v>
      </c>
      <c r="E23" s="43">
        <f t="shared" si="0"/>
        <v>2805442.89014397</v>
      </c>
      <c r="F23" s="40">
        <v>0.53</v>
      </c>
      <c r="G23" s="43">
        <f t="shared" si="1"/>
        <v>2487845.5818257844</v>
      </c>
    </row>
    <row r="24" spans="1:7">
      <c r="A24" t="s">
        <v>269</v>
      </c>
      <c r="B24" t="s">
        <v>9</v>
      </c>
      <c r="C24">
        <v>2274419387.8574219</v>
      </c>
      <c r="D24" s="43">
        <v>36495878.235984877</v>
      </c>
      <c r="E24" s="43">
        <f t="shared" si="0"/>
        <v>28101826.241708357</v>
      </c>
      <c r="F24" s="40">
        <v>0.77</v>
      </c>
      <c r="G24" s="43">
        <f t="shared" si="1"/>
        <v>8394051.9942765199</v>
      </c>
    </row>
    <row r="25" spans="1:7">
      <c r="A25" t="s">
        <v>270</v>
      </c>
      <c r="B25" t="s">
        <v>10</v>
      </c>
      <c r="C25">
        <v>2274419410.8574219</v>
      </c>
      <c r="D25" s="43">
        <v>4055097.5817760974</v>
      </c>
      <c r="E25" s="43">
        <f t="shared" si="0"/>
        <v>3609036.8477807269</v>
      </c>
      <c r="F25" s="40">
        <v>0.89</v>
      </c>
      <c r="G25" s="43">
        <f t="shared" si="1"/>
        <v>446060.73399537057</v>
      </c>
    </row>
    <row r="26" spans="1:7">
      <c r="A26" t="s">
        <v>271</v>
      </c>
      <c r="B26" t="s">
        <v>15</v>
      </c>
      <c r="C26">
        <v>2269183645.4287109</v>
      </c>
      <c r="D26" s="43">
        <v>36495878.290888049</v>
      </c>
      <c r="E26" s="43">
        <f t="shared" si="0"/>
        <v>29561661.415619321</v>
      </c>
      <c r="F26" s="40">
        <v>0.81</v>
      </c>
      <c r="G26" s="43">
        <f t="shared" si="1"/>
        <v>6934216.8752687275</v>
      </c>
    </row>
    <row r="27" spans="1:7">
      <c r="A27" t="s">
        <v>272</v>
      </c>
      <c r="B27" t="s">
        <v>19</v>
      </c>
      <c r="C27">
        <v>2266565739.7143555</v>
      </c>
      <c r="D27" s="43">
        <v>5293288.5878764503</v>
      </c>
      <c r="E27" s="43">
        <f t="shared" si="0"/>
        <v>4393429.5279374532</v>
      </c>
      <c r="F27" s="40">
        <v>0.83</v>
      </c>
      <c r="G27" s="43">
        <f t="shared" si="1"/>
        <v>899859.05993899703</v>
      </c>
    </row>
    <row r="28" spans="1:7">
      <c r="A28" t="s">
        <v>273</v>
      </c>
      <c r="B28" t="s">
        <v>10</v>
      </c>
      <c r="C28">
        <v>2265256786.8571777</v>
      </c>
      <c r="D28" s="43">
        <v>36495878.293938227</v>
      </c>
      <c r="E28" s="43">
        <f t="shared" si="0"/>
        <v>20802650.627544787</v>
      </c>
      <c r="F28" s="40">
        <v>0.56999999999999995</v>
      </c>
      <c r="G28" s="43">
        <f t="shared" si="1"/>
        <v>15693227.66639344</v>
      </c>
    </row>
    <row r="29" spans="1:7">
      <c r="A29" t="s">
        <v>274</v>
      </c>
      <c r="B29" t="s">
        <v>10</v>
      </c>
      <c r="C29">
        <v>2265256809.8571777</v>
      </c>
      <c r="D29" s="43">
        <v>4055097.5882153586</v>
      </c>
      <c r="E29" s="43">
        <f t="shared" si="0"/>
        <v>2270854.6494006012</v>
      </c>
      <c r="F29" s="40">
        <v>0.56000000000000005</v>
      </c>
      <c r="G29" s="43">
        <f t="shared" si="1"/>
        <v>1784242.9388147574</v>
      </c>
    </row>
    <row r="30" spans="1:7">
      <c r="A30" t="s">
        <v>275</v>
      </c>
      <c r="B30" t="s">
        <v>19</v>
      </c>
      <c r="C30">
        <v>2264602321.9285889</v>
      </c>
      <c r="D30" s="43">
        <v>2646644.2941076793</v>
      </c>
      <c r="E30" s="43">
        <f t="shared" si="0"/>
        <v>1455654.3617592237</v>
      </c>
      <c r="F30" s="40">
        <v>0.55000000000000004</v>
      </c>
      <c r="G30" s="43">
        <f t="shared" si="1"/>
        <v>1190989.9323484555</v>
      </c>
    </row>
    <row r="31" spans="1:7">
      <c r="A31" t="s">
        <v>276</v>
      </c>
      <c r="B31" t="s">
        <v>10</v>
      </c>
      <c r="C31">
        <v>4528550178.9285889</v>
      </c>
      <c r="D31" s="43">
        <v>4055097.5882341862</v>
      </c>
      <c r="E31" s="43">
        <f t="shared" si="0"/>
        <v>2433058.5529405116</v>
      </c>
      <c r="F31" s="40">
        <v>0.6</v>
      </c>
      <c r="G31" s="43">
        <f t="shared" si="1"/>
        <v>1622039.0352936746</v>
      </c>
    </row>
    <row r="32" spans="1:7">
      <c r="A32" t="s">
        <v>277</v>
      </c>
      <c r="B32" t="s">
        <v>10</v>
      </c>
      <c r="C32">
        <v>2264275089.4642944</v>
      </c>
      <c r="D32" s="43">
        <v>5293288.5882341862</v>
      </c>
      <c r="E32" s="43">
        <f t="shared" si="0"/>
        <v>4022899.3270579814</v>
      </c>
      <c r="F32" s="40">
        <v>0.76</v>
      </c>
      <c r="G32" s="43">
        <f t="shared" si="1"/>
        <v>1270389.2611762048</v>
      </c>
    </row>
    <row r="33" spans="1:7">
      <c r="A33" t="s">
        <v>278</v>
      </c>
      <c r="B33" t="s">
        <v>19</v>
      </c>
      <c r="C33">
        <v>4528222946.4642944</v>
      </c>
      <c r="D33" s="43">
        <v>36495878.294117093</v>
      </c>
      <c r="E33" s="43">
        <f t="shared" si="0"/>
        <v>18612897.929999717</v>
      </c>
      <c r="F33" s="40">
        <v>0.51</v>
      </c>
      <c r="G33" s="43">
        <f t="shared" si="1"/>
        <v>17882980.364117377</v>
      </c>
    </row>
    <row r="34" spans="1:7">
      <c r="A34" t="s">
        <v>279</v>
      </c>
      <c r="B34" t="s">
        <v>9</v>
      </c>
      <c r="C34">
        <v>2264111496.2321472</v>
      </c>
      <c r="D34" s="43">
        <v>5293288.588235233</v>
      </c>
      <c r="E34" s="43">
        <f t="shared" si="0"/>
        <v>2752510.0658823214</v>
      </c>
      <c r="F34" s="40">
        <v>0.52</v>
      </c>
      <c r="G34" s="43">
        <f t="shared" si="1"/>
        <v>2540778.5223529115</v>
      </c>
    </row>
    <row r="35" spans="1:7">
      <c r="A35" t="s">
        <v>280</v>
      </c>
      <c r="B35" t="s">
        <v>10</v>
      </c>
      <c r="C35">
        <v>4528059330.2321472</v>
      </c>
      <c r="D35" s="43">
        <v>2646644.2941176165</v>
      </c>
      <c r="E35" s="43">
        <f t="shared" si="0"/>
        <v>1429187.918823513</v>
      </c>
      <c r="F35" s="40">
        <v>0.54</v>
      </c>
      <c r="G35" s="43">
        <f t="shared" si="1"/>
        <v>1217456.3752941035</v>
      </c>
    </row>
    <row r="36" spans="1:7">
      <c r="A36" t="s">
        <v>281</v>
      </c>
      <c r="B36" t="s">
        <v>15</v>
      </c>
      <c r="C36">
        <v>4527977522.1160736</v>
      </c>
      <c r="D36" s="43">
        <v>5293288.5882352907</v>
      </c>
      <c r="E36" s="43">
        <f t="shared" si="0"/>
        <v>4711026.8435294088</v>
      </c>
      <c r="F36" s="40">
        <v>0.89</v>
      </c>
      <c r="G36" s="43">
        <f t="shared" si="1"/>
        <v>582261.74470588192</v>
      </c>
    </row>
    <row r="37" spans="1:7">
      <c r="A37" t="s">
        <v>282</v>
      </c>
      <c r="B37" t="s">
        <v>19</v>
      </c>
      <c r="C37">
        <v>2263988784.0580368</v>
      </c>
      <c r="D37" s="43">
        <v>36495878.294117644</v>
      </c>
      <c r="E37" s="43">
        <f t="shared" si="0"/>
        <v>26277032.371764705</v>
      </c>
      <c r="F37" s="40">
        <v>0.72</v>
      </c>
      <c r="G37" s="43">
        <f t="shared" si="1"/>
        <v>10218845.92235294</v>
      </c>
    </row>
    <row r="38" spans="1:7">
      <c r="A38" t="s">
        <v>283</v>
      </c>
      <c r="B38" t="s">
        <v>10</v>
      </c>
      <c r="C38">
        <v>2263968309.0290184</v>
      </c>
      <c r="D38" s="43">
        <v>5293288.5882352944</v>
      </c>
      <c r="E38" s="43">
        <f t="shared" si="0"/>
        <v>3705302.0117647056</v>
      </c>
      <c r="F38" s="40">
        <v>0.7</v>
      </c>
      <c r="G38" s="43">
        <f t="shared" si="1"/>
        <v>1587986.5764705888</v>
      </c>
    </row>
    <row r="39" spans="1:7">
      <c r="A39" t="s">
        <v>284</v>
      </c>
      <c r="B39" t="s">
        <v>10</v>
      </c>
      <c r="C39">
        <v>2263968332.0290184</v>
      </c>
      <c r="D39" s="43">
        <v>2646644.2941176472</v>
      </c>
      <c r="E39" s="43">
        <f t="shared" si="0"/>
        <v>1799718.1200000003</v>
      </c>
      <c r="F39" s="40">
        <v>0.68</v>
      </c>
      <c r="G39" s="43">
        <f t="shared" si="1"/>
        <v>846926.17411764688</v>
      </c>
    </row>
    <row r="40" spans="1:7">
      <c r="A40" t="s">
        <v>285</v>
      </c>
      <c r="B40" t="s">
        <v>19</v>
      </c>
      <c r="C40">
        <v>2263958083.0145092</v>
      </c>
      <c r="D40" s="43">
        <v>4055097.588235294</v>
      </c>
      <c r="E40" s="43">
        <f t="shared" si="0"/>
        <v>3284629.0464705885</v>
      </c>
      <c r="F40" s="40">
        <v>0.81</v>
      </c>
      <c r="G40" s="43">
        <f t="shared" si="1"/>
        <v>770468.54176470544</v>
      </c>
    </row>
    <row r="41" spans="1:7">
      <c r="A41" t="s">
        <v>286</v>
      </c>
      <c r="B41" t="s">
        <v>19</v>
      </c>
      <c r="C41">
        <v>2263958106.0145092</v>
      </c>
      <c r="D41" s="43">
        <v>5293288.5882352944</v>
      </c>
      <c r="E41" s="43">
        <f t="shared" si="0"/>
        <v>3811167.783529412</v>
      </c>
      <c r="F41" s="40">
        <v>0.72</v>
      </c>
      <c r="G41" s="43">
        <f t="shared" si="1"/>
        <v>1482120.8047058824</v>
      </c>
    </row>
    <row r="42" spans="1:7">
      <c r="A42" t="s">
        <v>287</v>
      </c>
      <c r="B42" t="s">
        <v>10</v>
      </c>
      <c r="C42">
        <v>2263952970.0072546</v>
      </c>
      <c r="D42" s="43">
        <v>36495878.294117644</v>
      </c>
      <c r="E42" s="43">
        <f t="shared" si="0"/>
        <v>25182156.022941172</v>
      </c>
      <c r="F42" s="40">
        <v>0.69</v>
      </c>
      <c r="G42" s="43">
        <f t="shared" si="1"/>
        <v>11313722.271176472</v>
      </c>
    </row>
    <row r="43" spans="1:7">
      <c r="A43" t="s">
        <v>288</v>
      </c>
      <c r="B43" t="s">
        <v>10</v>
      </c>
      <c r="C43">
        <v>2263952993.0072546</v>
      </c>
      <c r="D43" s="43">
        <v>37734069.294117644</v>
      </c>
      <c r="E43" s="43">
        <f t="shared" si="0"/>
        <v>20753738.111764707</v>
      </c>
      <c r="F43" s="40">
        <v>0.55000000000000004</v>
      </c>
      <c r="G43" s="43">
        <f t="shared" si="1"/>
        <v>16980331.182352938</v>
      </c>
    </row>
    <row r="44" spans="1:7">
      <c r="A44" t="s">
        <v>289</v>
      </c>
      <c r="B44" t="s">
        <v>19</v>
      </c>
      <c r="C44">
        <v>2263950413.5036273</v>
      </c>
      <c r="D44" s="43">
        <v>52716268.647058822</v>
      </c>
      <c r="E44" s="43">
        <f t="shared" si="0"/>
        <v>38482876.112352937</v>
      </c>
      <c r="F44" s="40">
        <v>0.73</v>
      </c>
      <c r="G44" s="43">
        <f t="shared" si="1"/>
        <v>14233392.534705885</v>
      </c>
    </row>
    <row r="45" spans="1:7">
      <c r="A45" t="s">
        <v>290</v>
      </c>
      <c r="B45" t="s">
        <v>9</v>
      </c>
      <c r="C45">
        <v>4527898270.5036278</v>
      </c>
      <c r="D45" s="43">
        <v>7095554.1830065362</v>
      </c>
      <c r="E45" s="43">
        <f t="shared" si="0"/>
        <v>5037843.4699346405</v>
      </c>
      <c r="F45" s="40">
        <v>0.71</v>
      </c>
      <c r="G45" s="43">
        <f t="shared" si="1"/>
        <v>2057710.7130718958</v>
      </c>
    </row>
    <row r="46" spans="1:7">
      <c r="A46" t="s">
        <v>291</v>
      </c>
      <c r="B46" t="s">
        <v>10</v>
      </c>
      <c r="C46">
        <v>6791846104.5036278</v>
      </c>
      <c r="D46" s="43">
        <v>3547777.0915032681</v>
      </c>
      <c r="E46" s="43">
        <f t="shared" si="0"/>
        <v>2660832.8186274511</v>
      </c>
      <c r="F46" s="40">
        <v>0.75</v>
      </c>
      <c r="G46" s="43">
        <f t="shared" si="1"/>
        <v>886944.27287581703</v>
      </c>
    </row>
    <row r="47" spans="1:7">
      <c r="A47" t="s">
        <v>292</v>
      </c>
      <c r="B47" t="s">
        <v>15</v>
      </c>
      <c r="C47">
        <v>4527896992.2518139</v>
      </c>
      <c r="D47" s="43">
        <v>5393414.4546114746</v>
      </c>
      <c r="E47" s="43">
        <f t="shared" si="0"/>
        <v>3829324.2627741466</v>
      </c>
      <c r="F47" s="40">
        <v>0.71</v>
      </c>
      <c r="G47" s="43">
        <f t="shared" si="1"/>
        <v>1564090.191837328</v>
      </c>
    </row>
    <row r="48" spans="1:7">
      <c r="A48" t="s">
        <v>293</v>
      </c>
      <c r="B48" t="s">
        <v>19</v>
      </c>
      <c r="C48">
        <v>3395922413.1259069</v>
      </c>
      <c r="D48" s="43">
        <v>36545941.22730574</v>
      </c>
      <c r="E48" s="43">
        <f t="shared" si="0"/>
        <v>26678537.095933191</v>
      </c>
      <c r="F48" s="40">
        <v>0.73</v>
      </c>
      <c r="G48" s="43">
        <f t="shared" si="1"/>
        <v>9867404.1313725486</v>
      </c>
    </row>
    <row r="49" spans="1:7">
      <c r="A49" t="s">
        <v>294</v>
      </c>
      <c r="B49" t="s">
        <v>10</v>
      </c>
      <c r="C49">
        <v>5659870270.1259069</v>
      </c>
      <c r="D49" s="43">
        <v>5298851.1363673043</v>
      </c>
      <c r="E49" s="43">
        <f t="shared" si="0"/>
        <v>2649425.5681836521</v>
      </c>
      <c r="F49" s="40">
        <v>0.5</v>
      </c>
      <c r="G49" s="43">
        <f t="shared" si="1"/>
        <v>2649425.5681836521</v>
      </c>
    </row>
    <row r="50" spans="1:7">
      <c r="A50" t="s">
        <v>295</v>
      </c>
      <c r="B50" t="s">
        <v>10</v>
      </c>
      <c r="C50">
        <v>2829935135.0629535</v>
      </c>
      <c r="D50" s="43">
        <v>2649425.5681836521</v>
      </c>
      <c r="E50" s="43">
        <f t="shared" si="0"/>
        <v>2040057.6875014121</v>
      </c>
      <c r="F50" s="40">
        <v>0.77</v>
      </c>
      <c r="G50" s="43">
        <f t="shared" si="1"/>
        <v>609367.88068224001</v>
      </c>
    </row>
    <row r="51" spans="1:7">
      <c r="A51" t="s">
        <v>296</v>
      </c>
      <c r="B51" t="s">
        <v>19</v>
      </c>
      <c r="C51">
        <v>5093882992.0629539</v>
      </c>
      <c r="D51" s="43">
        <v>4055406.6186870728</v>
      </c>
      <c r="E51" s="43">
        <f t="shared" si="0"/>
        <v>2068257.3755304071</v>
      </c>
      <c r="F51" s="40">
        <v>0.51</v>
      </c>
      <c r="G51" s="43">
        <f t="shared" si="1"/>
        <v>1987149.2431566657</v>
      </c>
    </row>
    <row r="52" spans="1:7">
      <c r="A52" t="s">
        <v>297</v>
      </c>
      <c r="B52" t="s">
        <v>19</v>
      </c>
      <c r="C52">
        <v>2546941496.031477</v>
      </c>
      <c r="D52" s="43">
        <v>5293597.6186870728</v>
      </c>
      <c r="E52" s="43">
        <f t="shared" si="0"/>
        <v>3123222.5950253727</v>
      </c>
      <c r="F52" s="40">
        <v>0.59</v>
      </c>
      <c r="G52" s="43">
        <f t="shared" si="1"/>
        <v>2170375.0236617001</v>
      </c>
    </row>
    <row r="53" spans="1:7">
      <c r="A53" t="s">
        <v>298</v>
      </c>
      <c r="B53" t="s">
        <v>10</v>
      </c>
      <c r="C53">
        <v>4810889353.031477</v>
      </c>
      <c r="D53" s="43">
        <v>36496032.809343539</v>
      </c>
      <c r="E53" s="43">
        <f t="shared" si="0"/>
        <v>25182262.638447039</v>
      </c>
      <c r="F53" s="40">
        <v>0.69</v>
      </c>
      <c r="G53" s="43">
        <f t="shared" si="1"/>
        <v>11313770.1708965</v>
      </c>
    </row>
    <row r="54" spans="1:7">
      <c r="A54" t="s">
        <v>299</v>
      </c>
      <c r="B54" t="s">
        <v>10</v>
      </c>
      <c r="C54">
        <v>2405444676.5157385</v>
      </c>
      <c r="D54" s="43">
        <v>4055114.7565937266</v>
      </c>
      <c r="E54" s="43">
        <f t="shared" si="0"/>
        <v>3325194.1004068558</v>
      </c>
      <c r="F54" s="40">
        <v>0.82</v>
      </c>
      <c r="G54" s="43">
        <f t="shared" si="1"/>
        <v>729920.65618687076</v>
      </c>
    </row>
    <row r="55" spans="1:7">
      <c r="A55" t="s">
        <v>300</v>
      </c>
      <c r="B55" t="s">
        <v>19</v>
      </c>
      <c r="C55">
        <v>4669392533.5157385</v>
      </c>
      <c r="D55" s="43">
        <v>2646652.8782968633</v>
      </c>
      <c r="E55" s="43">
        <f t="shared" si="0"/>
        <v>1614458.2557610865</v>
      </c>
      <c r="F55" s="40">
        <v>0.61</v>
      </c>
      <c r="G55" s="43">
        <f t="shared" si="1"/>
        <v>1032194.6225357768</v>
      </c>
    </row>
    <row r="56" spans="1:7">
      <c r="A56" t="s">
        <v>301</v>
      </c>
      <c r="B56" t="s">
        <v>9</v>
      </c>
      <c r="C56">
        <v>2334696289.7578692</v>
      </c>
      <c r="D56" s="43">
        <v>4055098.542032985</v>
      </c>
      <c r="E56" s="43">
        <f t="shared" si="0"/>
        <v>3649588.6878296868</v>
      </c>
      <c r="F56" s="40">
        <v>0.9</v>
      </c>
      <c r="G56" s="43">
        <f t="shared" si="1"/>
        <v>405509.85420329822</v>
      </c>
    </row>
    <row r="57" spans="1:7">
      <c r="A57" t="s">
        <v>302</v>
      </c>
      <c r="B57" t="s">
        <v>10</v>
      </c>
      <c r="C57">
        <v>4598644123.7578697</v>
      </c>
      <c r="D57" s="43">
        <v>5293289.542032985</v>
      </c>
      <c r="E57" s="43">
        <f t="shared" si="0"/>
        <v>3546503.9931621002</v>
      </c>
      <c r="F57" s="40">
        <v>0.67</v>
      </c>
      <c r="G57" s="43">
        <f t="shared" si="1"/>
        <v>1746785.5488708848</v>
      </c>
    </row>
    <row r="58" spans="1:7">
      <c r="A58" t="s">
        <v>303</v>
      </c>
      <c r="B58" t="s">
        <v>15</v>
      </c>
      <c r="C58">
        <v>4563269918.8789349</v>
      </c>
      <c r="D58" s="43">
        <v>4055097.6412240546</v>
      </c>
      <c r="E58" s="43">
        <f t="shared" si="0"/>
        <v>3203527.1365670031</v>
      </c>
      <c r="F58" s="40">
        <v>0.79</v>
      </c>
      <c r="G58" s="43">
        <f t="shared" si="1"/>
        <v>851570.50465705153</v>
      </c>
    </row>
    <row r="59" spans="1:7">
      <c r="F59" s="3"/>
      <c r="G59" s="47"/>
    </row>
    <row r="98" spans="1:7">
      <c r="D98" s="44"/>
      <c r="F98" s="3"/>
      <c r="G98" s="47"/>
    </row>
    <row r="99" spans="1:7">
      <c r="A99" s="2"/>
      <c r="C99" s="2"/>
      <c r="D99" s="44"/>
      <c r="F99" s="3"/>
      <c r="G99" s="47"/>
    </row>
    <row r="100" spans="1:7">
      <c r="A100" s="2"/>
      <c r="C100" s="2"/>
      <c r="D100" s="44"/>
      <c r="F100" s="3"/>
      <c r="G100" s="47"/>
    </row>
    <row r="101" spans="1:7">
      <c r="A101" s="2"/>
      <c r="C101" s="2"/>
      <c r="D101" s="44"/>
      <c r="F101" s="3"/>
      <c r="G101" s="47"/>
    </row>
    <row r="102" spans="1:7">
      <c r="A102" s="2"/>
      <c r="C102" s="2"/>
      <c r="D102" s="44"/>
      <c r="F102" s="3"/>
      <c r="G102" s="47"/>
    </row>
    <row r="103" spans="1:7">
      <c r="A103" s="2"/>
      <c r="C103" s="2"/>
      <c r="D103" s="44"/>
      <c r="F103" s="3"/>
      <c r="G103" s="47"/>
    </row>
    <row r="104" spans="1:7">
      <c r="A104" s="2"/>
      <c r="C104" s="2"/>
      <c r="D104" s="44"/>
      <c r="F104" s="3"/>
      <c r="G104" s="47"/>
    </row>
    <row r="105" spans="1:7">
      <c r="A105" s="2"/>
      <c r="C105" s="2"/>
      <c r="D105" s="44"/>
      <c r="F105" s="3"/>
      <c r="G105" s="47"/>
    </row>
    <row r="106" spans="1:7">
      <c r="A106" s="2"/>
      <c r="C106" s="2"/>
      <c r="D106" s="44"/>
      <c r="F106" s="3"/>
      <c r="G106" s="47"/>
    </row>
    <row r="107" spans="1:7">
      <c r="A107" s="4"/>
      <c r="C107" s="2"/>
      <c r="D107" s="44"/>
      <c r="F107" s="3"/>
      <c r="G107" s="47"/>
    </row>
    <row r="108" spans="1:7">
      <c r="A108" s="2"/>
      <c r="C108" s="2"/>
      <c r="D108" s="44"/>
      <c r="F108" s="3"/>
      <c r="G108" s="47"/>
    </row>
    <row r="109" spans="1:7">
      <c r="A109" s="2"/>
      <c r="C109" s="2"/>
      <c r="D109" s="44"/>
      <c r="F109" s="3"/>
      <c r="G109" s="47"/>
    </row>
    <row r="110" spans="1:7">
      <c r="A110" s="2"/>
      <c r="C110" s="2"/>
      <c r="D110" s="44"/>
      <c r="F110" s="3"/>
      <c r="G110" s="47"/>
    </row>
    <row r="111" spans="1:7">
      <c r="A111" s="2"/>
      <c r="C111" s="2"/>
      <c r="D111" s="44"/>
      <c r="F111" s="3"/>
      <c r="G111" s="47"/>
    </row>
    <row r="112" spans="1:7">
      <c r="A112" s="2"/>
      <c r="C112" s="2"/>
      <c r="D112" s="44"/>
      <c r="F112" s="3"/>
      <c r="G112" s="47"/>
    </row>
    <row r="113" spans="1:7">
      <c r="A113" s="2"/>
      <c r="C113" s="2"/>
      <c r="D113" s="44"/>
      <c r="F113" s="3"/>
      <c r="G113" s="47"/>
    </row>
    <row r="114" spans="1:7">
      <c r="A114" s="4"/>
      <c r="C114" s="2"/>
      <c r="D114" s="44"/>
      <c r="F114" s="3"/>
      <c r="G114" s="47"/>
    </row>
    <row r="115" spans="1:7">
      <c r="A115" s="2"/>
      <c r="C115" s="2"/>
      <c r="D115" s="44"/>
      <c r="F115" s="3"/>
      <c r="G115" s="47"/>
    </row>
    <row r="116" spans="1:7">
      <c r="A116" s="2"/>
      <c r="C116" s="2"/>
      <c r="D116" s="44"/>
      <c r="F116" s="3"/>
      <c r="G116" s="47"/>
    </row>
  </sheetData>
  <mergeCells count="3">
    <mergeCell ref="B6:E7"/>
    <mergeCell ref="B1:E3"/>
    <mergeCell ref="B4:E5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880-DA12-4DF2-9F41-D2A84B2DA970}">
  <dimension ref="A2:H76"/>
  <sheetViews>
    <sheetView workbookViewId="0">
      <selection sqref="A1:A1048576"/>
    </sheetView>
  </sheetViews>
  <sheetFormatPr defaultRowHeight="15.6"/>
  <cols>
    <col min="1" max="1" width="12.09765625" bestFit="1" customWidth="1"/>
    <col min="2" max="2" width="9" hidden="1" customWidth="1"/>
    <col min="3" max="3" width="10.19921875" customWidth="1"/>
    <col min="4" max="4" width="9.59765625" bestFit="1" customWidth="1"/>
    <col min="9" max="9" width="9" customWidth="1"/>
  </cols>
  <sheetData>
    <row r="2" spans="1:8">
      <c r="A2" t="s">
        <v>34</v>
      </c>
      <c r="D2" s="55" t="s">
        <v>31</v>
      </c>
      <c r="E2" s="56"/>
      <c r="F2" s="56"/>
      <c r="G2" s="56"/>
      <c r="H2" s="57"/>
    </row>
    <row r="3" spans="1:8" ht="15.75" customHeight="1">
      <c r="A3" t="s">
        <v>35</v>
      </c>
      <c r="D3" s="55" t="s">
        <v>32</v>
      </c>
      <c r="E3" s="56"/>
      <c r="F3" s="56"/>
      <c r="G3" s="56"/>
      <c r="H3" s="57"/>
    </row>
    <row r="4" spans="1:8" ht="15.75" customHeight="1">
      <c r="A4" t="s">
        <v>36</v>
      </c>
      <c r="D4" s="55" t="s">
        <v>33</v>
      </c>
      <c r="E4" s="56"/>
      <c r="F4" s="56"/>
      <c r="G4" s="56"/>
      <c r="H4" s="57"/>
    </row>
    <row r="5" spans="1:8" ht="15.75" customHeight="1">
      <c r="A5" t="s">
        <v>37</v>
      </c>
      <c r="D5" s="58"/>
      <c r="E5" s="59"/>
      <c r="F5" s="59"/>
      <c r="G5" s="59"/>
      <c r="H5" s="60"/>
    </row>
    <row r="6" spans="1:8">
      <c r="A6" t="s">
        <v>38</v>
      </c>
    </row>
    <row r="7" spans="1:8">
      <c r="A7" t="s">
        <v>39</v>
      </c>
      <c r="C7">
        <v>15.958594895491906</v>
      </c>
    </row>
    <row r="8" spans="1:8">
      <c r="A8" t="s">
        <v>40</v>
      </c>
      <c r="C8">
        <v>56.877364842036229</v>
      </c>
    </row>
    <row r="9" spans="1:8">
      <c r="A9" t="s">
        <v>41</v>
      </c>
      <c r="C9">
        <v>50.197017966389147</v>
      </c>
    </row>
    <row r="10" spans="1:8">
      <c r="A10" t="s">
        <v>42</v>
      </c>
      <c r="C10">
        <v>97.41661570071912</v>
      </c>
    </row>
    <row r="11" spans="1:8">
      <c r="A11" t="s">
        <v>43</v>
      </c>
      <c r="C11">
        <v>26.836577206161028</v>
      </c>
    </row>
    <row r="12" spans="1:8">
      <c r="A12" t="s">
        <v>44</v>
      </c>
      <c r="C12">
        <v>95.540270226699363</v>
      </c>
    </row>
    <row r="13" spans="1:8">
      <c r="A13" t="s">
        <v>45</v>
      </c>
      <c r="C13">
        <v>52.130851010417508</v>
      </c>
    </row>
    <row r="14" spans="1:8">
      <c r="A14" t="s">
        <v>46</v>
      </c>
      <c r="C14">
        <v>1.9947835575074069</v>
      </c>
    </row>
    <row r="15" spans="1:8">
      <c r="A15" t="s">
        <v>47</v>
      </c>
      <c r="C15">
        <v>58.661166932975675</v>
      </c>
    </row>
    <row r="16" spans="1:8">
      <c r="A16" t="s">
        <v>48</v>
      </c>
      <c r="C16">
        <v>95.171332364628796</v>
      </c>
    </row>
    <row r="17" spans="1:3">
      <c r="A17" t="s">
        <v>49</v>
      </c>
      <c r="C17">
        <v>60.93628272496462</v>
      </c>
    </row>
    <row r="18" spans="1:3">
      <c r="A18" t="s">
        <v>50</v>
      </c>
      <c r="C18">
        <v>11.166663752885043</v>
      </c>
    </row>
    <row r="19" spans="1:3">
      <c r="A19" t="s">
        <v>51</v>
      </c>
      <c r="C19">
        <v>88.957344779101717</v>
      </c>
    </row>
    <row r="20" spans="1:3">
      <c r="A20" t="s">
        <v>52</v>
      </c>
      <c r="C20">
        <v>14.341519363588883</v>
      </c>
    </row>
    <row r="21" spans="1:3">
      <c r="A21" t="s">
        <v>53</v>
      </c>
      <c r="C21">
        <v>34.401637697558371</v>
      </c>
    </row>
    <row r="22" spans="1:3">
      <c r="A22" t="s">
        <v>54</v>
      </c>
    </row>
    <row r="23" spans="1:3">
      <c r="A23" t="s">
        <v>55</v>
      </c>
    </row>
    <row r="24" spans="1:3">
      <c r="A24" t="s">
        <v>56</v>
      </c>
    </row>
    <row r="25" spans="1:3">
      <c r="A25" t="s">
        <v>57</v>
      </c>
    </row>
    <row r="26" spans="1:3">
      <c r="A26" t="s">
        <v>58</v>
      </c>
    </row>
    <row r="27" spans="1:3">
      <c r="A27" t="s">
        <v>59</v>
      </c>
    </row>
    <row r="28" spans="1:3">
      <c r="A28" t="s">
        <v>60</v>
      </c>
    </row>
    <row r="29" spans="1:3">
      <c r="A29" t="s">
        <v>61</v>
      </c>
    </row>
    <row r="30" spans="1:3">
      <c r="A30" t="s">
        <v>62</v>
      </c>
    </row>
    <row r="31" spans="1:3">
      <c r="A31" t="s">
        <v>63</v>
      </c>
    </row>
    <row r="32" spans="1:3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spans="1:1">
      <c r="A38" t="s">
        <v>70</v>
      </c>
    </row>
    <row r="39" spans="1:1">
      <c r="A39" t="s">
        <v>71</v>
      </c>
    </row>
    <row r="40" spans="1:1">
      <c r="A40" t="s">
        <v>72</v>
      </c>
    </row>
    <row r="41" spans="1:1">
      <c r="A41" t="s">
        <v>73</v>
      </c>
    </row>
    <row r="42" spans="1:1">
      <c r="A42" t="s">
        <v>74</v>
      </c>
    </row>
    <row r="43" spans="1:1">
      <c r="A43" t="s">
        <v>75</v>
      </c>
    </row>
    <row r="44" spans="1:1">
      <c r="A44" t="s">
        <v>76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80</v>
      </c>
    </row>
    <row r="49" spans="1:1">
      <c r="A49" t="s">
        <v>81</v>
      </c>
    </row>
    <row r="50" spans="1:1">
      <c r="A50" t="s">
        <v>82</v>
      </c>
    </row>
    <row r="51" spans="1:1">
      <c r="A51" t="s">
        <v>83</v>
      </c>
    </row>
    <row r="52" spans="1:1">
      <c r="A52" t="s">
        <v>84</v>
      </c>
    </row>
    <row r="53" spans="1:1">
      <c r="A53" t="s">
        <v>85</v>
      </c>
    </row>
    <row r="54" spans="1:1">
      <c r="A54" t="s">
        <v>86</v>
      </c>
    </row>
    <row r="55" spans="1:1">
      <c r="A55" t="s">
        <v>87</v>
      </c>
    </row>
    <row r="56" spans="1:1">
      <c r="A56" t="s">
        <v>88</v>
      </c>
    </row>
    <row r="57" spans="1:1">
      <c r="A57" t="s">
        <v>89</v>
      </c>
    </row>
    <row r="58" spans="1:1">
      <c r="A58" t="s">
        <v>90</v>
      </c>
    </row>
    <row r="59" spans="1:1">
      <c r="A59" t="s">
        <v>91</v>
      </c>
    </row>
    <row r="60" spans="1:1">
      <c r="A60" t="s">
        <v>92</v>
      </c>
    </row>
    <row r="61" spans="1:1">
      <c r="A61" t="s">
        <v>93</v>
      </c>
    </row>
    <row r="62" spans="1:1">
      <c r="A62" t="s">
        <v>94</v>
      </c>
    </row>
    <row r="63" spans="1:1">
      <c r="A63" t="s">
        <v>95</v>
      </c>
    </row>
    <row r="64" spans="1:1">
      <c r="A64" t="s">
        <v>96</v>
      </c>
    </row>
    <row r="65" spans="1:1">
      <c r="A65" t="s">
        <v>97</v>
      </c>
    </row>
    <row r="66" spans="1:1">
      <c r="A66" t="s">
        <v>98</v>
      </c>
    </row>
    <row r="67" spans="1:1">
      <c r="A67" t="s">
        <v>99</v>
      </c>
    </row>
    <row r="68" spans="1:1">
      <c r="A68" t="s">
        <v>100</v>
      </c>
    </row>
    <row r="69" spans="1:1">
      <c r="A69" t="s">
        <v>101</v>
      </c>
    </row>
    <row r="70" spans="1:1">
      <c r="A70" t="s">
        <v>102</v>
      </c>
    </row>
    <row r="71" spans="1:1">
      <c r="A71" t="s">
        <v>103</v>
      </c>
    </row>
    <row r="72" spans="1:1">
      <c r="A72" t="s">
        <v>104</v>
      </c>
    </row>
    <row r="73" spans="1:1">
      <c r="A73" t="s">
        <v>105</v>
      </c>
    </row>
    <row r="74" spans="1:1">
      <c r="A74" t="s">
        <v>106</v>
      </c>
    </row>
    <row r="75" spans="1:1">
      <c r="A75" t="s">
        <v>107</v>
      </c>
    </row>
    <row r="76" spans="1:1">
      <c r="A76" t="s">
        <v>108</v>
      </c>
    </row>
  </sheetData>
  <mergeCells count="3">
    <mergeCell ref="D2:H2"/>
    <mergeCell ref="D4:H5"/>
    <mergeCell ref="D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846E-87FD-439E-A0DA-49AA5923A70F}">
  <dimension ref="A2:L19"/>
  <sheetViews>
    <sheetView zoomScaleNormal="100" workbookViewId="0">
      <selection activeCell="G23" sqref="G23"/>
    </sheetView>
  </sheetViews>
  <sheetFormatPr defaultRowHeight="15.6"/>
  <cols>
    <col min="1" max="1" width="11.09765625" bestFit="1" customWidth="1"/>
    <col min="2" max="2" width="2.8984375" bestFit="1" customWidth="1"/>
    <col min="3" max="3" width="18.69921875" bestFit="1" customWidth="1"/>
    <col min="4" max="4" width="20" bestFit="1" customWidth="1"/>
    <col min="5" max="5" width="4.59765625" bestFit="1" customWidth="1"/>
    <col min="6" max="6" width="19.5" bestFit="1" customWidth="1"/>
    <col min="7" max="7" width="19" bestFit="1" customWidth="1"/>
    <col min="8" max="8" width="14.19921875" customWidth="1"/>
    <col min="10" max="10" width="19.5" bestFit="1" customWidth="1"/>
    <col min="11" max="11" width="19" bestFit="1" customWidth="1"/>
    <col min="12" max="12" width="4.59765625" bestFit="1" customWidth="1"/>
    <col min="13" max="13" width="19" bestFit="1" customWidth="1"/>
    <col min="14" max="14" width="19.5" bestFit="1" customWidth="1"/>
    <col min="15" max="15" width="19" bestFit="1" customWidth="1"/>
  </cols>
  <sheetData>
    <row r="2" spans="1:12" ht="15.75" customHeight="1">
      <c r="C2" s="55" t="s">
        <v>109</v>
      </c>
      <c r="D2" s="56"/>
      <c r="E2" s="56"/>
      <c r="F2" s="56"/>
      <c r="G2" s="56"/>
      <c r="H2" s="56"/>
      <c r="I2" s="57"/>
    </row>
    <row r="3" spans="1:12">
      <c r="C3" s="70"/>
      <c r="D3" s="71"/>
      <c r="E3" s="71"/>
      <c r="F3" s="71"/>
      <c r="G3" s="71"/>
      <c r="H3" s="71"/>
      <c r="I3" s="72"/>
    </row>
    <row r="4" spans="1:12">
      <c r="C4" s="70"/>
      <c r="D4" s="71"/>
      <c r="E4" s="71"/>
      <c r="F4" s="71"/>
      <c r="G4" s="71"/>
      <c r="H4" s="71"/>
      <c r="I4" s="72"/>
    </row>
    <row r="5" spans="1:12">
      <c r="C5" s="58"/>
      <c r="D5" s="59"/>
      <c r="E5" s="59"/>
      <c r="F5" s="59"/>
      <c r="G5" s="59"/>
      <c r="H5" s="59"/>
      <c r="I5" s="60"/>
    </row>
    <row r="7" spans="1:12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J7" t="s">
        <v>115</v>
      </c>
      <c r="K7" t="s">
        <v>116</v>
      </c>
      <c r="L7" t="s">
        <v>114</v>
      </c>
    </row>
    <row r="8" spans="1:12">
      <c r="A8" s="36">
        <v>44888</v>
      </c>
      <c r="B8">
        <v>1</v>
      </c>
      <c r="C8" t="s">
        <v>117</v>
      </c>
      <c r="D8" t="s">
        <v>118</v>
      </c>
      <c r="E8">
        <v>10</v>
      </c>
      <c r="F8" s="48" t="str">
        <f>MID(C8,1,8)</f>
        <v>SAM00096</v>
      </c>
      <c r="G8" s="48" t="str" cm="1">
        <f t="array" ref="G8">_xlfn.XLOOKUP(F8&amp;E8,$J$8:$J$19&amp;$L$8:$L$19,$K$8:$K$19)</f>
        <v>B09QLBMD</v>
      </c>
      <c r="J8" t="s">
        <v>119</v>
      </c>
      <c r="K8" t="s">
        <v>120</v>
      </c>
      <c r="L8">
        <v>10</v>
      </c>
    </row>
    <row r="9" spans="1:12">
      <c r="A9" s="36">
        <v>44888</v>
      </c>
      <c r="B9">
        <v>2</v>
      </c>
      <c r="C9" t="s">
        <v>121</v>
      </c>
      <c r="D9" t="s">
        <v>122</v>
      </c>
      <c r="E9">
        <v>100</v>
      </c>
      <c r="F9" s="48" t="str">
        <f t="shared" ref="F9:F19" si="0">MID(C9,1,8)</f>
        <v>SAM00097</v>
      </c>
      <c r="G9" s="48" t="str" cm="1">
        <f t="array" ref="G9">_xlfn.XLOOKUP(F9&amp;E9,$J$8:$J$19&amp;$L$8:$L$19,$K$8:$K$19)</f>
        <v>B0B77ZXY</v>
      </c>
      <c r="J9" t="s">
        <v>119</v>
      </c>
      <c r="K9" t="s">
        <v>123</v>
      </c>
      <c r="L9">
        <v>4</v>
      </c>
    </row>
    <row r="10" spans="1:12">
      <c r="A10" s="36">
        <v>44888</v>
      </c>
      <c r="B10">
        <v>3</v>
      </c>
      <c r="C10" t="s">
        <v>124</v>
      </c>
      <c r="D10" t="s">
        <v>125</v>
      </c>
      <c r="E10">
        <v>30</v>
      </c>
      <c r="F10" s="48" t="str">
        <f t="shared" si="0"/>
        <v>SAM00098</v>
      </c>
      <c r="G10" s="48" t="str" cm="1">
        <f t="array" ref="G10">_xlfn.XLOOKUP(F10&amp;E10,$J$8:$J$19&amp;$L$8:$L$19,$K$8:$K$19)</f>
        <v>B09NRT2M</v>
      </c>
      <c r="J10" t="s">
        <v>126</v>
      </c>
      <c r="K10" t="s">
        <v>127</v>
      </c>
      <c r="L10">
        <v>6</v>
      </c>
    </row>
    <row r="11" spans="1:12">
      <c r="A11" s="36">
        <v>44888</v>
      </c>
      <c r="B11">
        <v>4</v>
      </c>
      <c r="C11" t="s">
        <v>128</v>
      </c>
      <c r="D11" t="s">
        <v>129</v>
      </c>
      <c r="E11">
        <v>10</v>
      </c>
      <c r="F11" s="48" t="str">
        <f t="shared" si="0"/>
        <v>SAM00209</v>
      </c>
      <c r="G11" s="48" t="str" cm="1">
        <f t="array" ref="G11">_xlfn.XLOOKUP(F11&amp;E11,$J$8:$J$19&amp;$L$8:$L$19,$K$8:$K$19)</f>
        <v>B09QLB35</v>
      </c>
      <c r="J11" t="s">
        <v>126</v>
      </c>
      <c r="K11" t="s">
        <v>130</v>
      </c>
      <c r="L11">
        <v>4</v>
      </c>
    </row>
    <row r="12" spans="1:12">
      <c r="A12" s="36">
        <v>44888</v>
      </c>
      <c r="B12">
        <v>5</v>
      </c>
      <c r="C12" t="s">
        <v>126</v>
      </c>
      <c r="D12" t="s">
        <v>131</v>
      </c>
      <c r="E12">
        <v>4</v>
      </c>
      <c r="F12" s="48" t="str">
        <f t="shared" si="0"/>
        <v>SAM00376</v>
      </c>
      <c r="G12" s="48" t="str" cm="1">
        <f t="array" ref="G12">_xlfn.XLOOKUP(F12&amp;E12,$J$8:$J$19&amp;$L$8:$L$19,$K$8:$K$19)</f>
        <v>B098NJKZ</v>
      </c>
      <c r="J12" t="s">
        <v>132</v>
      </c>
      <c r="K12" t="s">
        <v>133</v>
      </c>
      <c r="L12">
        <v>15</v>
      </c>
    </row>
    <row r="13" spans="1:12">
      <c r="A13" s="36">
        <v>44888</v>
      </c>
      <c r="B13">
        <v>6</v>
      </c>
      <c r="C13" t="s">
        <v>134</v>
      </c>
      <c r="D13" t="s">
        <v>135</v>
      </c>
      <c r="E13">
        <v>6</v>
      </c>
      <c r="F13" s="48" t="str">
        <f t="shared" si="0"/>
        <v>SAM00376</v>
      </c>
      <c r="G13" s="48" t="str" cm="1">
        <f t="array" ref="G13">_xlfn.XLOOKUP(F13&amp;E13,$J$8:$J$19&amp;$L$8:$L$19,$K$8:$K$19)</f>
        <v>B0966T2S</v>
      </c>
      <c r="J13" t="s">
        <v>136</v>
      </c>
      <c r="K13" t="s">
        <v>137</v>
      </c>
      <c r="L13">
        <v>10</v>
      </c>
    </row>
    <row r="14" spans="1:12">
      <c r="A14" s="36">
        <v>44888</v>
      </c>
      <c r="B14">
        <v>7</v>
      </c>
      <c r="C14" t="s">
        <v>119</v>
      </c>
      <c r="D14" t="s">
        <v>138</v>
      </c>
      <c r="E14">
        <v>10</v>
      </c>
      <c r="F14" s="48" t="str">
        <f t="shared" si="0"/>
        <v>SAM00459</v>
      </c>
      <c r="G14" s="48" t="str" cm="1">
        <f t="array" ref="G14">_xlfn.XLOOKUP(F14&amp;E14,$J$8:$J$19&amp;$L$8:$L$19,$K$8:$K$19)</f>
        <v>B095HYDS</v>
      </c>
      <c r="J14" t="s">
        <v>139</v>
      </c>
      <c r="K14" t="s">
        <v>140</v>
      </c>
      <c r="L14">
        <v>10</v>
      </c>
    </row>
    <row r="15" spans="1:12">
      <c r="A15" s="36">
        <v>44888</v>
      </c>
      <c r="B15">
        <v>8</v>
      </c>
      <c r="C15" t="s">
        <v>141</v>
      </c>
      <c r="D15" t="s">
        <v>142</v>
      </c>
      <c r="E15">
        <v>4</v>
      </c>
      <c r="F15" s="48" t="str">
        <f t="shared" si="0"/>
        <v>SAM00459</v>
      </c>
      <c r="G15" s="48" t="str" cm="1">
        <f t="array" ref="G15">_xlfn.XLOOKUP(F15&amp;E15,$J$8:$J$19&amp;$L$8:$L$19,$K$8:$K$19)</f>
        <v>B0966V2F</v>
      </c>
      <c r="J15" t="s">
        <v>143</v>
      </c>
      <c r="K15" t="s">
        <v>144</v>
      </c>
      <c r="L15">
        <v>30</v>
      </c>
    </row>
    <row r="16" spans="1:12">
      <c r="A16" s="36">
        <v>44888</v>
      </c>
      <c r="B16">
        <v>9</v>
      </c>
      <c r="C16" t="s">
        <v>132</v>
      </c>
      <c r="D16" t="s">
        <v>145</v>
      </c>
      <c r="E16">
        <v>15</v>
      </c>
      <c r="F16" s="48" t="str">
        <f t="shared" si="0"/>
        <v>SAM00461</v>
      </c>
      <c r="G16" s="48" t="str" cm="1">
        <f t="array" ref="G16">_xlfn.XLOOKUP(F16&amp;E16,$J$8:$J$19&amp;$L$8:$L$19,$K$8:$K$19)</f>
        <v>B09RQWSB</v>
      </c>
      <c r="J16" t="s">
        <v>146</v>
      </c>
      <c r="K16" t="s">
        <v>147</v>
      </c>
      <c r="L16">
        <v>10</v>
      </c>
    </row>
    <row r="17" spans="1:12">
      <c r="A17" s="36">
        <v>44888</v>
      </c>
      <c r="B17">
        <v>10</v>
      </c>
      <c r="C17" t="s">
        <v>136</v>
      </c>
      <c r="D17" t="s">
        <v>148</v>
      </c>
      <c r="E17">
        <v>10</v>
      </c>
      <c r="F17" s="48" t="str">
        <f t="shared" si="0"/>
        <v>SAM00462</v>
      </c>
      <c r="G17" s="48" t="str" cm="1">
        <f t="array" ref="G17">_xlfn.XLOOKUP(F17&amp;E17,$J$8:$J$19&amp;$L$8:$L$19,$K$8:$K$19)</f>
        <v>B09NRRVP</v>
      </c>
      <c r="J17" t="s">
        <v>117</v>
      </c>
      <c r="K17" t="s">
        <v>149</v>
      </c>
      <c r="L17">
        <v>10</v>
      </c>
    </row>
    <row r="18" spans="1:12">
      <c r="A18" s="36">
        <v>44888</v>
      </c>
      <c r="B18">
        <v>11</v>
      </c>
      <c r="C18" t="s">
        <v>139</v>
      </c>
      <c r="D18" t="s">
        <v>150</v>
      </c>
      <c r="E18">
        <v>10</v>
      </c>
      <c r="F18" s="48" t="str">
        <f t="shared" si="0"/>
        <v>SAM00463</v>
      </c>
      <c r="G18" s="48" t="str" cm="1">
        <f t="array" ref="G18">_xlfn.XLOOKUP(F18&amp;E18,$J$8:$J$19&amp;$L$8:$L$19,$K$8:$K$19)</f>
        <v>B09QLB7Z</v>
      </c>
      <c r="J18" t="s">
        <v>151</v>
      </c>
      <c r="K18" t="s">
        <v>152</v>
      </c>
      <c r="L18">
        <v>100</v>
      </c>
    </row>
    <row r="19" spans="1:12">
      <c r="A19" s="36">
        <v>44888</v>
      </c>
      <c r="B19">
        <v>12</v>
      </c>
      <c r="C19" t="s">
        <v>153</v>
      </c>
      <c r="D19" t="s">
        <v>154</v>
      </c>
      <c r="E19">
        <v>30</v>
      </c>
      <c r="F19" s="48" t="str">
        <f t="shared" si="0"/>
        <v>XBX00189</v>
      </c>
      <c r="G19" s="48" t="str" cm="1">
        <f t="array" ref="G19">_xlfn.XLOOKUP(F19&amp;E19,$J$8:$J$19&amp;$L$8:$L$19,$K$8:$K$19)</f>
        <v>B0BL7CRK</v>
      </c>
      <c r="J19" t="s">
        <v>153</v>
      </c>
      <c r="K19" t="s">
        <v>155</v>
      </c>
      <c r="L19">
        <v>30</v>
      </c>
    </row>
  </sheetData>
  <mergeCells count="1">
    <mergeCell ref="C2:I5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CB34-66DB-E148-B4D0-F4D9ECA9BB9C}">
  <dimension ref="A1:P125"/>
  <sheetViews>
    <sheetView tabSelected="1" workbookViewId="0">
      <selection activeCell="O14" sqref="O14"/>
    </sheetView>
  </sheetViews>
  <sheetFormatPr defaultColWidth="11" defaultRowHeight="15.6"/>
  <cols>
    <col min="5" max="5" width="15.8984375" customWidth="1"/>
    <col min="16" max="16" width="15.69921875" customWidth="1"/>
  </cols>
  <sheetData>
    <row r="1" spans="1:16" ht="15.75" customHeight="1">
      <c r="A1" s="6"/>
      <c r="B1" s="79" t="s">
        <v>156</v>
      </c>
      <c r="C1" s="80"/>
      <c r="D1" s="80"/>
      <c r="E1" s="80"/>
      <c r="F1" s="80"/>
      <c r="G1" s="81"/>
      <c r="H1" s="9">
        <v>143728</v>
      </c>
      <c r="I1" s="10"/>
      <c r="N1" s="8"/>
    </row>
    <row r="2" spans="1:16" ht="15.75" customHeight="1">
      <c r="A2" s="7"/>
      <c r="B2" s="73" t="s">
        <v>157</v>
      </c>
      <c r="C2" s="74"/>
      <c r="D2" s="74"/>
      <c r="E2" s="74"/>
      <c r="F2" s="74"/>
      <c r="G2" s="75"/>
      <c r="H2" s="30"/>
      <c r="I2" s="31"/>
      <c r="N2" s="8"/>
    </row>
    <row r="3" spans="1:16" ht="15.75" customHeight="1">
      <c r="A3" s="7"/>
      <c r="B3" s="76"/>
      <c r="C3" s="77"/>
      <c r="D3" s="77"/>
      <c r="E3" s="77"/>
      <c r="F3" s="77"/>
      <c r="G3" s="78"/>
      <c r="H3" s="30"/>
      <c r="I3" s="31"/>
      <c r="N3" s="8"/>
    </row>
    <row r="4" spans="1:16" ht="15.75" customHeight="1">
      <c r="A4" s="7"/>
      <c r="B4" s="73" t="s">
        <v>158</v>
      </c>
      <c r="C4" s="74"/>
      <c r="D4" s="74"/>
      <c r="E4" s="74"/>
      <c r="F4" s="74"/>
      <c r="G4" s="75"/>
      <c r="H4" s="10"/>
      <c r="I4" s="10"/>
      <c r="N4" s="8"/>
    </row>
    <row r="5" spans="1:16">
      <c r="A5" s="7"/>
      <c r="B5" s="76"/>
      <c r="C5" s="77"/>
      <c r="D5" s="77"/>
      <c r="E5" s="77"/>
      <c r="F5" s="77"/>
      <c r="G5" s="78"/>
      <c r="H5" s="10"/>
      <c r="I5" s="10"/>
    </row>
    <row r="6" spans="1:16" ht="15.75" customHeight="1">
      <c r="A6" s="7"/>
      <c r="B6" s="73" t="s">
        <v>159</v>
      </c>
      <c r="C6" s="74"/>
      <c r="D6" s="74"/>
      <c r="E6" s="74"/>
      <c r="F6" s="74"/>
      <c r="G6" s="75"/>
      <c r="H6" s="10"/>
      <c r="I6" s="10"/>
    </row>
    <row r="7" spans="1:16">
      <c r="A7" s="7"/>
      <c r="B7" s="76"/>
      <c r="C7" s="77"/>
      <c r="D7" s="77"/>
      <c r="E7" s="77"/>
      <c r="F7" s="77"/>
      <c r="G7" s="78"/>
      <c r="H7" s="10"/>
      <c r="I7" s="10"/>
      <c r="N7" s="8"/>
    </row>
    <row r="8" spans="1:16" ht="16.2" thickBot="1">
      <c r="A8" s="8"/>
      <c r="B8" s="8"/>
      <c r="C8" s="8"/>
      <c r="D8" s="8"/>
      <c r="E8" s="8"/>
      <c r="F8" s="10"/>
      <c r="G8" s="10"/>
      <c r="H8" s="10"/>
      <c r="I8" s="8"/>
      <c r="J8" s="8"/>
      <c r="K8" s="8"/>
      <c r="L8" s="8"/>
      <c r="M8" s="8"/>
      <c r="N8" s="8"/>
      <c r="P8" s="8"/>
    </row>
    <row r="9" spans="1:16" ht="23.25" customHeight="1" thickBot="1">
      <c r="A9" s="11" t="s">
        <v>160</v>
      </c>
      <c r="B9" s="12" t="s">
        <v>161</v>
      </c>
      <c r="C9" s="12" t="s">
        <v>162</v>
      </c>
      <c r="D9" s="12" t="s">
        <v>163</v>
      </c>
      <c r="E9" s="12" t="s">
        <v>164</v>
      </c>
      <c r="F9" s="12" t="s">
        <v>165</v>
      </c>
      <c r="G9" s="13" t="s">
        <v>166</v>
      </c>
      <c r="H9" s="14" t="s">
        <v>167</v>
      </c>
      <c r="I9" s="15"/>
      <c r="J9" s="84" t="s">
        <v>168</v>
      </c>
      <c r="K9" s="84"/>
      <c r="L9" s="15"/>
      <c r="M9" s="15"/>
      <c r="N9" s="29" t="s">
        <v>164</v>
      </c>
      <c r="P9" s="32" t="s">
        <v>169</v>
      </c>
    </row>
    <row r="10" spans="1:16" ht="38.25" customHeight="1" thickBot="1">
      <c r="A10" s="16">
        <v>29740</v>
      </c>
      <c r="B10" s="17" t="s">
        <v>170</v>
      </c>
      <c r="C10" s="17" t="s">
        <v>171</v>
      </c>
      <c r="D10" s="19">
        <v>58</v>
      </c>
      <c r="E10" s="18" t="s">
        <v>239</v>
      </c>
      <c r="F10" s="19">
        <v>3</v>
      </c>
      <c r="G10" s="20">
        <f>IF(AND(F10&gt;2,D10&gt;50),1000,200)</f>
        <v>1000</v>
      </c>
      <c r="H10" s="38">
        <v>3900.5</v>
      </c>
      <c r="I10" s="8"/>
      <c r="J10" s="85" t="s">
        <v>172</v>
      </c>
      <c r="K10" s="86"/>
      <c r="L10" s="87"/>
      <c r="M10" s="8"/>
      <c r="N10" s="33" t="str">
        <f>TRIM(E10)</f>
        <v>muzyk</v>
      </c>
      <c r="P10" s="33" t="str">
        <f>B10&amp;" "&amp;C10</f>
        <v>Brama Paweł</v>
      </c>
    </row>
    <row r="11" spans="1:16">
      <c r="A11" s="21">
        <v>30740</v>
      </c>
      <c r="B11" s="17" t="s">
        <v>173</v>
      </c>
      <c r="C11" s="17" t="s">
        <v>174</v>
      </c>
      <c r="D11" s="24">
        <v>30</v>
      </c>
      <c r="E11" s="23" t="s">
        <v>240</v>
      </c>
      <c r="F11" s="24">
        <v>2</v>
      </c>
      <c r="G11" s="20">
        <f t="shared" ref="G11:G59" si="0">IF(AND(F11&gt;2,D11&gt;50),1000,200)</f>
        <v>200</v>
      </c>
      <c r="H11" s="37">
        <v>4000.15</v>
      </c>
      <c r="I11" s="8"/>
      <c r="J11" s="88" t="s">
        <v>166</v>
      </c>
      <c r="K11" s="89"/>
      <c r="L11" s="34">
        <v>1000</v>
      </c>
      <c r="M11" s="8"/>
      <c r="N11" s="33" t="str">
        <f t="shared" ref="N11:N59" si="1">TRIM(E11)</f>
        <v>reżyser</v>
      </c>
      <c r="P11" s="33" t="str">
        <f t="shared" ref="P11:P59" si="2">B11&amp;" "&amp;C11</f>
        <v>Kowadło Adrianna</v>
      </c>
    </row>
    <row r="12" spans="1:16" ht="26.25" customHeight="1" thickBot="1">
      <c r="A12" s="21">
        <v>31740</v>
      </c>
      <c r="B12" s="17" t="s">
        <v>175</v>
      </c>
      <c r="C12" s="17" t="s">
        <v>176</v>
      </c>
      <c r="D12" s="24">
        <v>29</v>
      </c>
      <c r="E12" s="23" t="s">
        <v>241</v>
      </c>
      <c r="F12" s="24">
        <v>0</v>
      </c>
      <c r="G12" s="20">
        <f t="shared" si="0"/>
        <v>200</v>
      </c>
      <c r="H12" s="37">
        <v>2320.23</v>
      </c>
      <c r="I12" s="8"/>
      <c r="J12" s="82" t="s">
        <v>177</v>
      </c>
      <c r="K12" s="83"/>
      <c r="L12" s="35">
        <v>200</v>
      </c>
      <c r="M12" s="8"/>
      <c r="N12" s="33" t="str">
        <f t="shared" si="1"/>
        <v>piekarz</v>
      </c>
      <c r="P12" s="33" t="str">
        <f t="shared" si="2"/>
        <v>Piasek Ewa</v>
      </c>
    </row>
    <row r="13" spans="1:16">
      <c r="A13" s="21">
        <v>32740</v>
      </c>
      <c r="B13" s="17" t="s">
        <v>178</v>
      </c>
      <c r="C13" s="17" t="s">
        <v>179</v>
      </c>
      <c r="D13" s="24">
        <v>25</v>
      </c>
      <c r="E13" s="23" t="s">
        <v>242</v>
      </c>
      <c r="F13" s="24">
        <v>0</v>
      </c>
      <c r="G13" s="20">
        <f t="shared" si="0"/>
        <v>200</v>
      </c>
      <c r="H13" s="37">
        <v>2100.5500000000002</v>
      </c>
      <c r="I13" s="8"/>
      <c r="J13" s="25"/>
      <c r="K13" s="25"/>
      <c r="L13" s="26"/>
      <c r="M13" s="8"/>
      <c r="N13" s="33" t="str">
        <f t="shared" si="1"/>
        <v>programista</v>
      </c>
      <c r="P13" s="33" t="str">
        <f t="shared" si="2"/>
        <v>Wit Katarzyna</v>
      </c>
    </row>
    <row r="14" spans="1:16">
      <c r="A14" s="21">
        <v>33740</v>
      </c>
      <c r="B14" s="17" t="s">
        <v>180</v>
      </c>
      <c r="C14" s="17" t="s">
        <v>181</v>
      </c>
      <c r="D14" s="24">
        <v>45</v>
      </c>
      <c r="E14" s="23" t="s">
        <v>229</v>
      </c>
      <c r="F14" s="24">
        <v>2</v>
      </c>
      <c r="G14" s="20">
        <f t="shared" si="0"/>
        <v>200</v>
      </c>
      <c r="H14" s="37">
        <v>4700.43</v>
      </c>
      <c r="I14" s="8"/>
      <c r="J14" s="15"/>
      <c r="K14" s="15"/>
      <c r="L14" s="8"/>
      <c r="M14" s="8"/>
      <c r="N14" s="33" t="str">
        <f t="shared" si="1"/>
        <v>informatyk</v>
      </c>
      <c r="P14" s="33" t="str">
        <f t="shared" si="2"/>
        <v>Marek Anna</v>
      </c>
    </row>
    <row r="15" spans="1:16">
      <c r="A15" s="21">
        <v>34740</v>
      </c>
      <c r="B15" s="17" t="s">
        <v>182</v>
      </c>
      <c r="C15" s="17" t="s">
        <v>183</v>
      </c>
      <c r="D15" s="24">
        <v>52</v>
      </c>
      <c r="E15" s="23" t="s">
        <v>239</v>
      </c>
      <c r="F15" s="24">
        <v>4</v>
      </c>
      <c r="G15" s="20">
        <f t="shared" si="0"/>
        <v>1000</v>
      </c>
      <c r="H15" s="37">
        <v>4300.67</v>
      </c>
      <c r="I15" s="8"/>
      <c r="J15" s="15"/>
      <c r="K15" s="15"/>
      <c r="L15" s="8"/>
      <c r="M15" s="8"/>
      <c r="N15" s="33" t="str">
        <f t="shared" si="1"/>
        <v>muzyk</v>
      </c>
      <c r="P15" s="33" t="str">
        <f t="shared" si="2"/>
        <v>Krzyk Sebastian</v>
      </c>
    </row>
    <row r="16" spans="1:16">
      <c r="A16" s="21">
        <v>35740</v>
      </c>
      <c r="B16" s="17" t="s">
        <v>184</v>
      </c>
      <c r="C16" s="17" t="s">
        <v>185</v>
      </c>
      <c r="D16" s="24">
        <v>47</v>
      </c>
      <c r="E16" s="23" t="s">
        <v>243</v>
      </c>
      <c r="F16" s="24">
        <v>2</v>
      </c>
      <c r="G16" s="20">
        <f t="shared" si="0"/>
        <v>200</v>
      </c>
      <c r="H16" s="37">
        <v>1870.15</v>
      </c>
      <c r="I16" s="8"/>
      <c r="J16" s="15"/>
      <c r="K16" s="15"/>
      <c r="L16" s="8"/>
      <c r="M16" s="8"/>
      <c r="N16" s="33" t="str">
        <f t="shared" si="1"/>
        <v>sprzątaczka</v>
      </c>
      <c r="P16" s="33" t="str">
        <f t="shared" si="2"/>
        <v>Skrzyk Artur</v>
      </c>
    </row>
    <row r="17" spans="1:16">
      <c r="A17" s="21">
        <v>36740</v>
      </c>
      <c r="B17" s="17" t="s">
        <v>186</v>
      </c>
      <c r="C17" s="17" t="s">
        <v>187</v>
      </c>
      <c r="D17" s="24">
        <v>37</v>
      </c>
      <c r="E17" s="23" t="s">
        <v>232</v>
      </c>
      <c r="F17" s="24">
        <v>1</v>
      </c>
      <c r="G17" s="20">
        <f t="shared" si="0"/>
        <v>200</v>
      </c>
      <c r="H17" s="37">
        <v>2340.15</v>
      </c>
      <c r="I17" s="8"/>
      <c r="J17" s="8"/>
      <c r="K17" s="8"/>
      <c r="L17" s="8"/>
      <c r="M17" s="8"/>
      <c r="N17" s="33" t="str">
        <f t="shared" si="1"/>
        <v>chemik</v>
      </c>
      <c r="P17" s="33" t="str">
        <f t="shared" si="2"/>
        <v xml:space="preserve">Trawa Dariusz </v>
      </c>
    </row>
    <row r="18" spans="1:16">
      <c r="A18" s="21">
        <v>37740</v>
      </c>
      <c r="B18" s="17" t="s">
        <v>188</v>
      </c>
      <c r="C18" s="17" t="s">
        <v>189</v>
      </c>
      <c r="D18" s="24">
        <v>32</v>
      </c>
      <c r="E18" s="23" t="s">
        <v>210</v>
      </c>
      <c r="F18" s="24">
        <v>0</v>
      </c>
      <c r="G18" s="20">
        <f t="shared" si="0"/>
        <v>200</v>
      </c>
      <c r="H18" s="37">
        <v>3160</v>
      </c>
      <c r="I18" s="8"/>
      <c r="J18" s="8"/>
      <c r="K18" s="8"/>
      <c r="L18" s="8"/>
      <c r="M18" s="8"/>
      <c r="N18" s="33" t="str">
        <f t="shared" si="1"/>
        <v>aktorka</v>
      </c>
      <c r="P18" s="33" t="str">
        <f t="shared" si="2"/>
        <v>Szafa Kinga</v>
      </c>
    </row>
    <row r="19" spans="1:16">
      <c r="A19" s="21">
        <v>37240</v>
      </c>
      <c r="B19" s="17" t="s">
        <v>190</v>
      </c>
      <c r="C19" s="17" t="s">
        <v>191</v>
      </c>
      <c r="D19" s="24">
        <v>41</v>
      </c>
      <c r="E19" s="23" t="s">
        <v>244</v>
      </c>
      <c r="F19" s="24">
        <v>3</v>
      </c>
      <c r="G19" s="20">
        <f t="shared" si="0"/>
        <v>200</v>
      </c>
      <c r="H19" s="37">
        <v>2340</v>
      </c>
      <c r="I19" s="8"/>
      <c r="J19" s="8"/>
      <c r="K19" s="8"/>
      <c r="L19" s="8"/>
      <c r="M19" s="8"/>
      <c r="N19" s="33" t="str">
        <f t="shared" si="1"/>
        <v>kelnerka</v>
      </c>
      <c r="P19" s="33" t="str">
        <f t="shared" si="2"/>
        <v>Kwiat Beata</v>
      </c>
    </row>
    <row r="20" spans="1:16">
      <c r="A20" s="21">
        <v>36740</v>
      </c>
      <c r="B20" s="17" t="s">
        <v>192</v>
      </c>
      <c r="C20" s="17" t="s">
        <v>193</v>
      </c>
      <c r="D20" s="24">
        <v>32</v>
      </c>
      <c r="E20" s="23" t="s">
        <v>245</v>
      </c>
      <c r="F20" s="24">
        <v>2</v>
      </c>
      <c r="G20" s="20">
        <f t="shared" si="0"/>
        <v>200</v>
      </c>
      <c r="H20" s="37">
        <v>4000</v>
      </c>
      <c r="I20" s="8"/>
      <c r="J20" s="8"/>
      <c r="K20" s="8"/>
      <c r="L20" s="8"/>
      <c r="M20" s="8"/>
      <c r="N20" s="33" t="str">
        <f t="shared" si="1"/>
        <v>ekonomistka</v>
      </c>
      <c r="P20" s="33" t="str">
        <f t="shared" si="2"/>
        <v>Zioło Edyta</v>
      </c>
    </row>
    <row r="21" spans="1:16">
      <c r="A21" s="21">
        <v>36240</v>
      </c>
      <c r="B21" s="17" t="s">
        <v>194</v>
      </c>
      <c r="C21" s="17" t="s">
        <v>195</v>
      </c>
      <c r="D21" s="24">
        <v>52</v>
      </c>
      <c r="E21" s="23" t="s">
        <v>246</v>
      </c>
      <c r="F21" s="24">
        <v>1</v>
      </c>
      <c r="G21" s="20">
        <f t="shared" si="0"/>
        <v>200</v>
      </c>
      <c r="H21" s="37">
        <v>2800</v>
      </c>
      <c r="I21" s="8"/>
      <c r="J21" s="8"/>
      <c r="K21" s="8"/>
      <c r="L21" s="8"/>
      <c r="M21" s="8"/>
      <c r="N21" s="33" t="str">
        <f t="shared" si="1"/>
        <v>psycholog</v>
      </c>
      <c r="P21" s="33" t="str">
        <f t="shared" si="2"/>
        <v>Hasz Tomasz</v>
      </c>
    </row>
    <row r="22" spans="1:16">
      <c r="A22" s="21">
        <v>35740</v>
      </c>
      <c r="B22" s="17" t="s">
        <v>196</v>
      </c>
      <c r="C22" s="17" t="s">
        <v>197</v>
      </c>
      <c r="D22" s="24">
        <v>49</v>
      </c>
      <c r="E22" s="23" t="s">
        <v>247</v>
      </c>
      <c r="F22" s="24">
        <v>2</v>
      </c>
      <c r="G22" s="20">
        <f t="shared" si="0"/>
        <v>200</v>
      </c>
      <c r="H22" s="37">
        <v>2100</v>
      </c>
      <c r="I22" s="8"/>
      <c r="J22" s="8"/>
      <c r="K22" s="8"/>
      <c r="L22" s="8"/>
      <c r="M22" s="8"/>
      <c r="N22" s="33" t="str">
        <f t="shared" si="1"/>
        <v>urzędniczk</v>
      </c>
      <c r="P22" s="33" t="str">
        <f t="shared" si="2"/>
        <v>Igiełka Michał</v>
      </c>
    </row>
    <row r="23" spans="1:16">
      <c r="A23" s="21">
        <v>35240</v>
      </c>
      <c r="B23" s="17" t="s">
        <v>198</v>
      </c>
      <c r="C23" s="17" t="s">
        <v>199</v>
      </c>
      <c r="D23" s="24">
        <v>42</v>
      </c>
      <c r="E23" s="23" t="s">
        <v>248</v>
      </c>
      <c r="F23" s="24">
        <v>1</v>
      </c>
      <c r="G23" s="20">
        <f t="shared" si="0"/>
        <v>200</v>
      </c>
      <c r="H23" s="37">
        <v>1760</v>
      </c>
      <c r="I23" s="8"/>
      <c r="J23" s="8"/>
      <c r="K23" s="8"/>
      <c r="L23" s="8"/>
      <c r="M23" s="8"/>
      <c r="N23" s="33" t="str">
        <f t="shared" si="1"/>
        <v>kucharka</v>
      </c>
      <c r="P23" s="33" t="str">
        <f t="shared" si="2"/>
        <v>Bogusław Przemysław</v>
      </c>
    </row>
    <row r="24" spans="1:16">
      <c r="A24" s="21">
        <v>34740</v>
      </c>
      <c r="B24" s="17" t="s">
        <v>200</v>
      </c>
      <c r="C24" s="17" t="s">
        <v>201</v>
      </c>
      <c r="D24" s="24">
        <v>39</v>
      </c>
      <c r="E24" s="23" t="s">
        <v>226</v>
      </c>
      <c r="F24" s="24">
        <v>3</v>
      </c>
      <c r="G24" s="20">
        <f t="shared" si="0"/>
        <v>200</v>
      </c>
      <c r="H24" s="37">
        <v>2800</v>
      </c>
      <c r="I24" s="8"/>
      <c r="J24" s="8"/>
      <c r="K24" s="8"/>
      <c r="L24" s="8"/>
      <c r="M24" s="8"/>
      <c r="N24" s="33" t="str">
        <f t="shared" si="1"/>
        <v>księgowa</v>
      </c>
      <c r="P24" s="33" t="str">
        <f t="shared" si="2"/>
        <v>Szewczyk Władysław</v>
      </c>
    </row>
    <row r="25" spans="1:16">
      <c r="A25" s="21">
        <v>34240</v>
      </c>
      <c r="B25" s="17" t="s">
        <v>202</v>
      </c>
      <c r="C25" s="17" t="s">
        <v>203</v>
      </c>
      <c r="D25" s="24">
        <v>47</v>
      </c>
      <c r="E25" s="23" t="s">
        <v>204</v>
      </c>
      <c r="F25" s="24">
        <v>4</v>
      </c>
      <c r="G25" s="20">
        <f t="shared" si="0"/>
        <v>200</v>
      </c>
      <c r="H25" s="37">
        <v>1850</v>
      </c>
      <c r="I25" s="8"/>
      <c r="J25" s="8"/>
      <c r="K25" s="8"/>
      <c r="L25" s="8"/>
      <c r="M25" s="8"/>
      <c r="N25" s="33" t="str">
        <f t="shared" si="1"/>
        <v>nauczycielka</v>
      </c>
      <c r="P25" s="33" t="str">
        <f t="shared" si="2"/>
        <v>Papuga Alicja</v>
      </c>
    </row>
    <row r="26" spans="1:16">
      <c r="A26" s="21">
        <v>33740</v>
      </c>
      <c r="B26" s="17" t="s">
        <v>205</v>
      </c>
      <c r="C26" s="17" t="s">
        <v>206</v>
      </c>
      <c r="D26" s="24">
        <v>46</v>
      </c>
      <c r="E26" s="23" t="s">
        <v>207</v>
      </c>
      <c r="F26" s="24">
        <v>2</v>
      </c>
      <c r="G26" s="20">
        <f t="shared" si="0"/>
        <v>200</v>
      </c>
      <c r="H26" s="37">
        <v>3350</v>
      </c>
      <c r="I26" s="8"/>
      <c r="J26" s="8"/>
      <c r="K26" s="8"/>
      <c r="L26" s="8"/>
      <c r="M26" s="8"/>
      <c r="N26" s="33" t="str">
        <f t="shared" si="1"/>
        <v>ekonomista</v>
      </c>
      <c r="P26" s="33" t="str">
        <f t="shared" si="2"/>
        <v>Delfin Marta</v>
      </c>
    </row>
    <row r="27" spans="1:16">
      <c r="A27" s="21">
        <v>33240</v>
      </c>
      <c r="B27" s="17" t="s">
        <v>208</v>
      </c>
      <c r="C27" s="17" t="s">
        <v>209</v>
      </c>
      <c r="D27" s="24">
        <v>46</v>
      </c>
      <c r="E27" s="23" t="s">
        <v>210</v>
      </c>
      <c r="F27" s="24">
        <v>4</v>
      </c>
      <c r="G27" s="20">
        <f t="shared" si="0"/>
        <v>200</v>
      </c>
      <c r="H27" s="37">
        <v>4300</v>
      </c>
      <c r="I27" s="8"/>
      <c r="J27" s="8"/>
      <c r="K27" s="8"/>
      <c r="L27" s="8"/>
      <c r="M27" s="8"/>
      <c r="N27" s="33" t="str">
        <f t="shared" si="1"/>
        <v>aktorka</v>
      </c>
      <c r="P27" s="33" t="str">
        <f t="shared" si="2"/>
        <v>Płatnarz Bartłomiej</v>
      </c>
    </row>
    <row r="28" spans="1:16">
      <c r="A28" s="21">
        <v>32740</v>
      </c>
      <c r="B28" s="17" t="s">
        <v>211</v>
      </c>
      <c r="C28" s="17" t="s">
        <v>212</v>
      </c>
      <c r="D28" s="28">
        <v>33</v>
      </c>
      <c r="E28" s="27" t="s">
        <v>204</v>
      </c>
      <c r="F28" s="24">
        <v>1</v>
      </c>
      <c r="G28" s="20">
        <f t="shared" si="0"/>
        <v>200</v>
      </c>
      <c r="H28" s="37">
        <v>1850</v>
      </c>
      <c r="I28" s="8"/>
      <c r="J28" s="8"/>
      <c r="K28" s="8"/>
      <c r="L28" s="8"/>
      <c r="M28" s="8"/>
      <c r="N28" s="33" t="str">
        <f t="shared" si="1"/>
        <v>nauczycielka</v>
      </c>
      <c r="P28" s="33" t="str">
        <f t="shared" si="2"/>
        <v>Wieszak Daniel</v>
      </c>
    </row>
    <row r="29" spans="1:16">
      <c r="A29" s="21">
        <v>32240</v>
      </c>
      <c r="B29" s="17" t="s">
        <v>213</v>
      </c>
      <c r="C29" s="17" t="s">
        <v>214</v>
      </c>
      <c r="D29" s="24">
        <v>25</v>
      </c>
      <c r="E29" s="23" t="s">
        <v>215</v>
      </c>
      <c r="F29" s="24">
        <v>0</v>
      </c>
      <c r="G29" s="20">
        <f t="shared" si="0"/>
        <v>200</v>
      </c>
      <c r="H29" s="37">
        <v>1650</v>
      </c>
      <c r="I29" s="8"/>
      <c r="J29" s="8"/>
      <c r="K29" s="8"/>
      <c r="L29" s="8"/>
      <c r="M29" s="8"/>
      <c r="N29" s="33" t="str">
        <f t="shared" si="1"/>
        <v>pielęgniarka</v>
      </c>
      <c r="P29" s="33" t="str">
        <f t="shared" si="2"/>
        <v>Kawa Dawid</v>
      </c>
    </row>
    <row r="30" spans="1:16">
      <c r="A30" s="21">
        <v>31740</v>
      </c>
      <c r="B30" s="17" t="s">
        <v>216</v>
      </c>
      <c r="C30" s="17" t="s">
        <v>217</v>
      </c>
      <c r="D30" s="24">
        <v>33</v>
      </c>
      <c r="E30" s="23" t="s">
        <v>218</v>
      </c>
      <c r="F30" s="24">
        <v>0</v>
      </c>
      <c r="G30" s="20">
        <f t="shared" si="0"/>
        <v>200</v>
      </c>
      <c r="H30" s="37">
        <v>1850</v>
      </c>
      <c r="I30" s="8"/>
      <c r="J30" s="8"/>
      <c r="K30" s="8"/>
      <c r="L30" s="8"/>
      <c r="M30" s="8"/>
      <c r="N30" s="33" t="str">
        <f t="shared" si="1"/>
        <v>kadrowa</v>
      </c>
      <c r="P30" s="33" t="str">
        <f t="shared" si="2"/>
        <v>Dzik Magdalena</v>
      </c>
    </row>
    <row r="31" spans="1:16">
      <c r="A31" s="21">
        <v>31240</v>
      </c>
      <c r="B31" s="17" t="s">
        <v>219</v>
      </c>
      <c r="C31" s="17" t="s">
        <v>220</v>
      </c>
      <c r="D31" s="24">
        <v>29</v>
      </c>
      <c r="E31" s="23" t="s">
        <v>221</v>
      </c>
      <c r="F31" s="24">
        <v>0</v>
      </c>
      <c r="G31" s="20">
        <f t="shared" si="0"/>
        <v>200</v>
      </c>
      <c r="H31" s="37">
        <v>1950</v>
      </c>
      <c r="I31" s="8"/>
      <c r="J31" s="8"/>
      <c r="K31" s="8"/>
      <c r="L31" s="8"/>
      <c r="M31" s="8"/>
      <c r="N31" s="33" t="str">
        <f t="shared" si="1"/>
        <v>sprzedawca</v>
      </c>
      <c r="P31" s="33" t="str">
        <f t="shared" si="2"/>
        <v>Słowińska Dorota</v>
      </c>
    </row>
    <row r="32" spans="1:16">
      <c r="A32" s="21">
        <v>30740</v>
      </c>
      <c r="B32" s="17" t="s">
        <v>222</v>
      </c>
      <c r="C32" s="17" t="s">
        <v>223</v>
      </c>
      <c r="D32" s="24">
        <v>35</v>
      </c>
      <c r="E32" s="23" t="s">
        <v>224</v>
      </c>
      <c r="F32" s="24">
        <v>1</v>
      </c>
      <c r="G32" s="20">
        <f t="shared" si="0"/>
        <v>200</v>
      </c>
      <c r="H32" s="37">
        <v>3400</v>
      </c>
      <c r="I32" s="8"/>
      <c r="J32" s="8"/>
      <c r="K32" s="8"/>
      <c r="L32" s="8"/>
      <c r="M32" s="8"/>
      <c r="N32" s="33" t="str">
        <f t="shared" si="1"/>
        <v>inżynier</v>
      </c>
      <c r="P32" s="33" t="str">
        <f t="shared" si="2"/>
        <v>Miska Daria</v>
      </c>
    </row>
    <row r="33" spans="1:16">
      <c r="A33" s="21">
        <v>30240</v>
      </c>
      <c r="B33" s="17" t="s">
        <v>170</v>
      </c>
      <c r="C33" s="17" t="s">
        <v>225</v>
      </c>
      <c r="D33" s="24">
        <v>33</v>
      </c>
      <c r="E33" s="23" t="s">
        <v>226</v>
      </c>
      <c r="F33" s="24">
        <v>0</v>
      </c>
      <c r="G33" s="20">
        <f t="shared" si="0"/>
        <v>200</v>
      </c>
      <c r="H33" s="37">
        <v>3700</v>
      </c>
      <c r="I33" s="8"/>
      <c r="J33" s="8"/>
      <c r="K33" s="8"/>
      <c r="L33" s="8"/>
      <c r="M33" s="8"/>
      <c r="N33" s="33" t="str">
        <f t="shared" si="1"/>
        <v>księgowa</v>
      </c>
      <c r="P33" s="33" t="str">
        <f t="shared" si="2"/>
        <v>Brama Linda</v>
      </c>
    </row>
    <row r="34" spans="1:16">
      <c r="A34" s="21">
        <v>29740</v>
      </c>
      <c r="B34" s="17" t="s">
        <v>173</v>
      </c>
      <c r="C34" s="17" t="s">
        <v>171</v>
      </c>
      <c r="D34" s="24">
        <v>31</v>
      </c>
      <c r="E34" s="23" t="s">
        <v>249</v>
      </c>
      <c r="F34" s="24">
        <v>0</v>
      </c>
      <c r="G34" s="20">
        <f t="shared" si="0"/>
        <v>200</v>
      </c>
      <c r="H34" s="37">
        <v>2100</v>
      </c>
      <c r="I34" s="8"/>
      <c r="J34" s="8"/>
      <c r="K34" s="8"/>
      <c r="L34" s="8"/>
      <c r="M34" s="8"/>
      <c r="N34" s="33" t="str">
        <f t="shared" si="1"/>
        <v>kasjerka</v>
      </c>
      <c r="P34" s="33" t="str">
        <f t="shared" si="2"/>
        <v>Kowadło Paweł</v>
      </c>
    </row>
    <row r="35" spans="1:16">
      <c r="A35" s="21">
        <v>29240</v>
      </c>
      <c r="B35" s="17" t="s">
        <v>175</v>
      </c>
      <c r="C35" s="17" t="s">
        <v>174</v>
      </c>
      <c r="D35" s="24">
        <v>28</v>
      </c>
      <c r="E35" s="23" t="s">
        <v>227</v>
      </c>
      <c r="F35" s="24">
        <v>1</v>
      </c>
      <c r="G35" s="20">
        <f t="shared" si="0"/>
        <v>200</v>
      </c>
      <c r="H35" s="37">
        <v>1550</v>
      </c>
      <c r="I35" s="8"/>
      <c r="J35" s="8"/>
      <c r="K35" s="8"/>
      <c r="L35" s="8"/>
      <c r="M35" s="8"/>
      <c r="N35" s="33" t="str">
        <f t="shared" si="1"/>
        <v>salowa</v>
      </c>
      <c r="P35" s="33" t="str">
        <f t="shared" si="2"/>
        <v>Piasek Adrianna</v>
      </c>
    </row>
    <row r="36" spans="1:16">
      <c r="A36" s="21">
        <v>28740</v>
      </c>
      <c r="B36" s="17" t="s">
        <v>178</v>
      </c>
      <c r="C36" s="17" t="s">
        <v>176</v>
      </c>
      <c r="D36" s="28">
        <v>26</v>
      </c>
      <c r="E36" s="27" t="s">
        <v>204</v>
      </c>
      <c r="F36" s="24">
        <v>0</v>
      </c>
      <c r="G36" s="20">
        <f t="shared" si="0"/>
        <v>200</v>
      </c>
      <c r="H36" s="37">
        <v>2000</v>
      </c>
      <c r="I36" s="8"/>
      <c r="J36" s="8"/>
      <c r="K36" s="8"/>
      <c r="L36" s="8"/>
      <c r="M36" s="8"/>
      <c r="N36" s="33" t="str">
        <f t="shared" si="1"/>
        <v>nauczycielka</v>
      </c>
      <c r="P36" s="33" t="str">
        <f t="shared" si="2"/>
        <v>Wit Ewa</v>
      </c>
    </row>
    <row r="37" spans="1:16">
      <c r="A37" s="21">
        <v>28240</v>
      </c>
      <c r="B37" s="17" t="s">
        <v>180</v>
      </c>
      <c r="C37" s="17" t="s">
        <v>179</v>
      </c>
      <c r="D37" s="24">
        <v>28</v>
      </c>
      <c r="E37" s="23" t="s">
        <v>215</v>
      </c>
      <c r="F37" s="24">
        <v>0</v>
      </c>
      <c r="G37" s="20">
        <f t="shared" si="0"/>
        <v>200</v>
      </c>
      <c r="H37" s="37">
        <v>1600</v>
      </c>
      <c r="I37" s="8"/>
      <c r="J37" s="8"/>
      <c r="K37" s="8"/>
      <c r="L37" s="8"/>
      <c r="M37" s="8"/>
      <c r="N37" s="33" t="str">
        <f t="shared" si="1"/>
        <v>pielęgniarka</v>
      </c>
      <c r="P37" s="33" t="str">
        <f t="shared" si="2"/>
        <v>Marek Katarzyna</v>
      </c>
    </row>
    <row r="38" spans="1:16">
      <c r="A38" s="21">
        <v>28673</v>
      </c>
      <c r="B38" s="17" t="s">
        <v>182</v>
      </c>
      <c r="C38" s="17" t="s">
        <v>181</v>
      </c>
      <c r="D38" s="24">
        <v>29</v>
      </c>
      <c r="E38" s="23" t="s">
        <v>250</v>
      </c>
      <c r="F38" s="24">
        <v>0</v>
      </c>
      <c r="G38" s="20">
        <f t="shared" si="0"/>
        <v>200</v>
      </c>
      <c r="H38" s="37">
        <v>1750</v>
      </c>
      <c r="I38" s="8"/>
      <c r="J38" s="8"/>
      <c r="K38" s="8"/>
      <c r="L38" s="8"/>
      <c r="M38" s="8"/>
      <c r="N38" s="33" t="str">
        <f t="shared" si="1"/>
        <v>przedszkolanka</v>
      </c>
      <c r="P38" s="33" t="str">
        <f t="shared" si="2"/>
        <v>Krzyk Anna</v>
      </c>
    </row>
    <row r="39" spans="1:16">
      <c r="A39" s="21">
        <v>29106</v>
      </c>
      <c r="B39" s="17" t="s">
        <v>184</v>
      </c>
      <c r="C39" s="17" t="s">
        <v>183</v>
      </c>
      <c r="D39" s="24">
        <v>30</v>
      </c>
      <c r="E39" s="23" t="s">
        <v>204</v>
      </c>
      <c r="F39" s="24">
        <v>0</v>
      </c>
      <c r="G39" s="20">
        <f t="shared" si="0"/>
        <v>200</v>
      </c>
      <c r="H39" s="37">
        <v>2050</v>
      </c>
      <c r="I39" s="8"/>
      <c r="J39" s="8"/>
      <c r="K39" s="8"/>
      <c r="L39" s="8"/>
      <c r="M39" s="8"/>
      <c r="N39" s="33" t="str">
        <f t="shared" si="1"/>
        <v>nauczycielka</v>
      </c>
      <c r="P39" s="33" t="str">
        <f t="shared" si="2"/>
        <v>Skrzyk Sebastian</v>
      </c>
    </row>
    <row r="40" spans="1:16">
      <c r="A40" s="21">
        <v>29539</v>
      </c>
      <c r="B40" s="17" t="s">
        <v>186</v>
      </c>
      <c r="C40" s="17" t="s">
        <v>185</v>
      </c>
      <c r="D40" s="24">
        <v>26</v>
      </c>
      <c r="E40" s="23" t="s">
        <v>228</v>
      </c>
      <c r="F40" s="24">
        <v>1</v>
      </c>
      <c r="G40" s="20">
        <f t="shared" si="0"/>
        <v>200</v>
      </c>
      <c r="H40" s="37">
        <v>1950</v>
      </c>
      <c r="I40" s="8"/>
      <c r="J40" s="8"/>
      <c r="K40" s="8"/>
      <c r="L40" s="8"/>
      <c r="M40" s="8"/>
      <c r="N40" s="33" t="str">
        <f t="shared" si="1"/>
        <v>lekarz</v>
      </c>
      <c r="P40" s="33" t="str">
        <f t="shared" si="2"/>
        <v>Trawa Artur</v>
      </c>
    </row>
    <row r="41" spans="1:16">
      <c r="A41" s="21">
        <v>29972</v>
      </c>
      <c r="B41" s="17" t="s">
        <v>188</v>
      </c>
      <c r="C41" s="17" t="s">
        <v>187</v>
      </c>
      <c r="D41" s="24">
        <v>62</v>
      </c>
      <c r="E41" s="23" t="s">
        <v>229</v>
      </c>
      <c r="F41" s="24">
        <v>5</v>
      </c>
      <c r="G41" s="20">
        <f t="shared" si="0"/>
        <v>1000</v>
      </c>
      <c r="H41" s="37">
        <v>4500</v>
      </c>
      <c r="I41" s="8"/>
      <c r="J41" s="8"/>
      <c r="K41" s="8"/>
      <c r="L41" s="8"/>
      <c r="M41" s="8"/>
      <c r="N41" s="33" t="str">
        <f t="shared" si="1"/>
        <v>informatyk</v>
      </c>
      <c r="P41" s="33" t="str">
        <f t="shared" si="2"/>
        <v xml:space="preserve">Szafa Dariusz </v>
      </c>
    </row>
    <row r="42" spans="1:16">
      <c r="A42" s="21">
        <v>30405</v>
      </c>
      <c r="B42" s="17" t="s">
        <v>190</v>
      </c>
      <c r="C42" s="17" t="s">
        <v>189</v>
      </c>
      <c r="D42" s="24">
        <v>54</v>
      </c>
      <c r="E42" s="23" t="s">
        <v>251</v>
      </c>
      <c r="F42" s="24">
        <v>3</v>
      </c>
      <c r="G42" s="20">
        <f t="shared" si="0"/>
        <v>1000</v>
      </c>
      <c r="H42" s="37">
        <v>1900</v>
      </c>
      <c r="I42" s="8"/>
      <c r="J42" s="8"/>
      <c r="K42" s="8"/>
      <c r="L42" s="8"/>
      <c r="M42" s="8"/>
      <c r="N42" s="33" t="str">
        <f t="shared" si="1"/>
        <v>nauczyciel</v>
      </c>
      <c r="P42" s="33" t="str">
        <f t="shared" si="2"/>
        <v>Kwiat Kinga</v>
      </c>
    </row>
    <row r="43" spans="1:16">
      <c r="A43" s="21">
        <v>30838</v>
      </c>
      <c r="B43" s="17" t="s">
        <v>192</v>
      </c>
      <c r="C43" s="17" t="s">
        <v>191</v>
      </c>
      <c r="D43" s="24">
        <v>34</v>
      </c>
      <c r="E43" s="23" t="s">
        <v>228</v>
      </c>
      <c r="F43" s="24">
        <v>2</v>
      </c>
      <c r="G43" s="20">
        <f t="shared" si="0"/>
        <v>200</v>
      </c>
      <c r="H43" s="37">
        <v>2000</v>
      </c>
      <c r="I43" s="8"/>
      <c r="J43" s="8"/>
      <c r="K43" s="8"/>
      <c r="L43" s="8"/>
      <c r="M43" s="8"/>
      <c r="N43" s="33" t="str">
        <f t="shared" si="1"/>
        <v>lekarz</v>
      </c>
      <c r="P43" s="33" t="str">
        <f t="shared" si="2"/>
        <v>Zioło Beata</v>
      </c>
    </row>
    <row r="44" spans="1:16">
      <c r="A44" s="21">
        <v>31271</v>
      </c>
      <c r="B44" s="17" t="s">
        <v>194</v>
      </c>
      <c r="C44" s="17" t="s">
        <v>193</v>
      </c>
      <c r="D44" s="24">
        <v>58</v>
      </c>
      <c r="E44" s="23" t="s">
        <v>252</v>
      </c>
      <c r="F44" s="24">
        <v>4</v>
      </c>
      <c r="G44" s="20">
        <f t="shared" si="0"/>
        <v>1000</v>
      </c>
      <c r="H44" s="37">
        <v>2730</v>
      </c>
      <c r="I44" s="8"/>
      <c r="J44" s="8"/>
      <c r="K44" s="8"/>
      <c r="L44" s="8"/>
      <c r="M44" s="8"/>
      <c r="N44" s="33" t="str">
        <f t="shared" si="1"/>
        <v>stolarz</v>
      </c>
      <c r="P44" s="33" t="str">
        <f t="shared" si="2"/>
        <v>Hasz Edyta</v>
      </c>
    </row>
    <row r="45" spans="1:16">
      <c r="A45" s="21">
        <v>31704</v>
      </c>
      <c r="B45" s="17" t="s">
        <v>196</v>
      </c>
      <c r="C45" s="17" t="s">
        <v>195</v>
      </c>
      <c r="D45" s="24">
        <v>47</v>
      </c>
      <c r="E45" s="23" t="s">
        <v>230</v>
      </c>
      <c r="F45" s="24">
        <v>2</v>
      </c>
      <c r="G45" s="20">
        <f t="shared" si="0"/>
        <v>200</v>
      </c>
      <c r="H45" s="37">
        <v>3000</v>
      </c>
      <c r="I45" s="8"/>
      <c r="J45" s="8"/>
      <c r="K45" s="8"/>
      <c r="L45" s="8"/>
      <c r="M45" s="8"/>
      <c r="N45" s="33" t="str">
        <f t="shared" si="1"/>
        <v>matematyk</v>
      </c>
      <c r="P45" s="33" t="str">
        <f t="shared" si="2"/>
        <v>Igiełka Tomasz</v>
      </c>
    </row>
    <row r="46" spans="1:16">
      <c r="A46" s="21">
        <v>32137</v>
      </c>
      <c r="B46" s="17" t="s">
        <v>198</v>
      </c>
      <c r="C46" s="17" t="s">
        <v>197</v>
      </c>
      <c r="D46" s="24">
        <v>43</v>
      </c>
      <c r="E46" s="23" t="s">
        <v>253</v>
      </c>
      <c r="F46" s="24">
        <v>1</v>
      </c>
      <c r="G46" s="20">
        <f t="shared" si="0"/>
        <v>200</v>
      </c>
      <c r="H46" s="37">
        <v>3100</v>
      </c>
      <c r="I46" s="8"/>
      <c r="J46" s="8"/>
      <c r="K46" s="8"/>
      <c r="L46" s="8"/>
      <c r="M46" s="8"/>
      <c r="N46" s="33" t="str">
        <f t="shared" si="1"/>
        <v>pisarz</v>
      </c>
      <c r="P46" s="33" t="str">
        <f t="shared" si="2"/>
        <v>Bogusław Michał</v>
      </c>
    </row>
    <row r="47" spans="1:16">
      <c r="A47" s="21">
        <v>32570</v>
      </c>
      <c r="B47" s="17" t="s">
        <v>231</v>
      </c>
      <c r="C47" s="17" t="s">
        <v>199</v>
      </c>
      <c r="D47" s="24">
        <v>41</v>
      </c>
      <c r="E47" s="23" t="s">
        <v>232</v>
      </c>
      <c r="F47" s="24">
        <v>3</v>
      </c>
      <c r="G47" s="20">
        <f t="shared" si="0"/>
        <v>200</v>
      </c>
      <c r="H47" s="37">
        <v>3250</v>
      </c>
      <c r="I47" s="8"/>
      <c r="J47" s="8"/>
      <c r="K47" s="8"/>
      <c r="L47" s="8"/>
      <c r="M47" s="8"/>
      <c r="N47" s="33" t="str">
        <f t="shared" si="1"/>
        <v>chemik</v>
      </c>
      <c r="P47" s="33" t="str">
        <f t="shared" si="2"/>
        <v>Kowalski Przemysław</v>
      </c>
    </row>
    <row r="48" spans="1:16">
      <c r="A48" s="21">
        <v>33003</v>
      </c>
      <c r="B48" s="17" t="s">
        <v>202</v>
      </c>
      <c r="C48" s="17" t="s">
        <v>201</v>
      </c>
      <c r="D48" s="24">
        <v>44</v>
      </c>
      <c r="E48" s="23" t="s">
        <v>233</v>
      </c>
      <c r="F48" s="24">
        <v>2</v>
      </c>
      <c r="G48" s="20">
        <f t="shared" si="0"/>
        <v>200</v>
      </c>
      <c r="H48" s="37">
        <v>2500</v>
      </c>
      <c r="I48" s="8"/>
      <c r="J48" s="8"/>
      <c r="K48" s="8"/>
      <c r="L48" s="8"/>
      <c r="M48" s="8"/>
      <c r="N48" s="33" t="str">
        <f t="shared" si="1"/>
        <v>biolog</v>
      </c>
      <c r="P48" s="33" t="str">
        <f t="shared" si="2"/>
        <v>Papuga Władysław</v>
      </c>
    </row>
    <row r="49" spans="1:16">
      <c r="A49" s="21">
        <v>33436</v>
      </c>
      <c r="B49" s="17" t="s">
        <v>205</v>
      </c>
      <c r="C49" s="17" t="s">
        <v>203</v>
      </c>
      <c r="D49" s="24">
        <v>36</v>
      </c>
      <c r="E49" s="23" t="s">
        <v>242</v>
      </c>
      <c r="F49" s="24">
        <v>1</v>
      </c>
      <c r="G49" s="20">
        <f t="shared" si="0"/>
        <v>200</v>
      </c>
      <c r="H49" s="37">
        <v>2100</v>
      </c>
      <c r="I49" s="8"/>
      <c r="J49" s="8"/>
      <c r="K49" s="8"/>
      <c r="L49" s="8"/>
      <c r="M49" s="8"/>
      <c r="N49" s="33" t="str">
        <f t="shared" si="1"/>
        <v>programista</v>
      </c>
      <c r="P49" s="33" t="str">
        <f t="shared" si="2"/>
        <v>Delfin Alicja</v>
      </c>
    </row>
    <row r="50" spans="1:16">
      <c r="A50" s="21">
        <v>33869</v>
      </c>
      <c r="B50" s="17" t="s">
        <v>208</v>
      </c>
      <c r="C50" s="17" t="s">
        <v>206</v>
      </c>
      <c r="D50" s="24">
        <v>35</v>
      </c>
      <c r="E50" s="23" t="s">
        <v>234</v>
      </c>
      <c r="F50" s="24">
        <v>3</v>
      </c>
      <c r="G50" s="20">
        <f t="shared" si="0"/>
        <v>200</v>
      </c>
      <c r="H50" s="37">
        <v>4200</v>
      </c>
      <c r="I50" s="8"/>
      <c r="J50" s="8"/>
      <c r="K50" s="8"/>
      <c r="L50" s="8"/>
      <c r="M50" s="8"/>
      <c r="N50" s="33" t="str">
        <f t="shared" si="1"/>
        <v>cukiernik</v>
      </c>
      <c r="P50" s="33" t="str">
        <f t="shared" si="2"/>
        <v>Płatnarz Marta</v>
      </c>
    </row>
    <row r="51" spans="1:16">
      <c r="A51" s="21">
        <v>34302</v>
      </c>
      <c r="B51" s="17" t="s">
        <v>211</v>
      </c>
      <c r="C51" s="17" t="s">
        <v>209</v>
      </c>
      <c r="D51" s="24">
        <v>39</v>
      </c>
      <c r="E51" s="23" t="s">
        <v>235</v>
      </c>
      <c r="F51" s="24">
        <v>1</v>
      </c>
      <c r="G51" s="20">
        <f t="shared" si="0"/>
        <v>200</v>
      </c>
      <c r="H51" s="37">
        <v>2400</v>
      </c>
      <c r="I51" s="8"/>
      <c r="J51" s="8"/>
      <c r="K51" s="8"/>
      <c r="L51" s="8"/>
      <c r="M51" s="8"/>
      <c r="N51" s="33" t="str">
        <f t="shared" si="1"/>
        <v>kasjer</v>
      </c>
      <c r="P51" s="33" t="str">
        <f t="shared" si="2"/>
        <v>Wieszak Bartłomiej</v>
      </c>
    </row>
    <row r="52" spans="1:16">
      <c r="A52" s="21">
        <v>34735</v>
      </c>
      <c r="B52" s="17" t="s">
        <v>213</v>
      </c>
      <c r="C52" s="17" t="s">
        <v>212</v>
      </c>
      <c r="D52" s="24">
        <v>34</v>
      </c>
      <c r="E52" s="23" t="s">
        <v>228</v>
      </c>
      <c r="F52" s="24">
        <v>2</v>
      </c>
      <c r="G52" s="20">
        <f t="shared" si="0"/>
        <v>200</v>
      </c>
      <c r="H52" s="37">
        <v>2800</v>
      </c>
      <c r="I52" s="8"/>
      <c r="J52" s="8"/>
      <c r="K52" s="8"/>
      <c r="L52" s="8"/>
      <c r="M52" s="8"/>
      <c r="N52" s="33" t="str">
        <f t="shared" si="1"/>
        <v>lekarz</v>
      </c>
      <c r="P52" s="33" t="str">
        <f t="shared" si="2"/>
        <v>Kawa Daniel</v>
      </c>
    </row>
    <row r="53" spans="1:16">
      <c r="A53" s="21">
        <v>35168</v>
      </c>
      <c r="B53" s="17" t="s">
        <v>216</v>
      </c>
      <c r="C53" s="17" t="s">
        <v>214</v>
      </c>
      <c r="D53" s="24">
        <v>45</v>
      </c>
      <c r="E53" s="23" t="s">
        <v>236</v>
      </c>
      <c r="F53" s="24">
        <v>1</v>
      </c>
      <c r="G53" s="20">
        <f t="shared" si="0"/>
        <v>200</v>
      </c>
      <c r="H53" s="37">
        <v>3000</v>
      </c>
      <c r="I53" s="8"/>
      <c r="J53" s="8"/>
      <c r="K53" s="8"/>
      <c r="L53" s="8"/>
      <c r="M53" s="8"/>
      <c r="N53" s="33" t="str">
        <f t="shared" si="1"/>
        <v>prawnik</v>
      </c>
      <c r="P53" s="33" t="str">
        <f t="shared" si="2"/>
        <v>Dzik Dawid</v>
      </c>
    </row>
    <row r="54" spans="1:16">
      <c r="A54" s="21">
        <v>35601</v>
      </c>
      <c r="B54" s="17" t="s">
        <v>219</v>
      </c>
      <c r="C54" s="17" t="s">
        <v>217</v>
      </c>
      <c r="D54" s="24">
        <v>33</v>
      </c>
      <c r="E54" s="23" t="s">
        <v>254</v>
      </c>
      <c r="F54" s="24">
        <v>2</v>
      </c>
      <c r="G54" s="20">
        <f t="shared" si="0"/>
        <v>200</v>
      </c>
      <c r="H54" s="37">
        <v>3540</v>
      </c>
      <c r="I54" s="8"/>
      <c r="J54" s="8"/>
      <c r="K54" s="8"/>
      <c r="L54" s="8"/>
      <c r="M54" s="8"/>
      <c r="N54" s="33" t="str">
        <f t="shared" si="1"/>
        <v>akwizytor</v>
      </c>
      <c r="P54" s="33" t="str">
        <f t="shared" si="2"/>
        <v>Słowińska Magdalena</v>
      </c>
    </row>
    <row r="55" spans="1:16">
      <c r="A55" s="21">
        <v>36034</v>
      </c>
      <c r="B55" s="17" t="s">
        <v>222</v>
      </c>
      <c r="C55" s="17" t="s">
        <v>220</v>
      </c>
      <c r="D55" s="24">
        <v>37</v>
      </c>
      <c r="E55" s="23" t="s">
        <v>237</v>
      </c>
      <c r="F55" s="24">
        <v>3</v>
      </c>
      <c r="G55" s="20">
        <f t="shared" si="0"/>
        <v>200</v>
      </c>
      <c r="H55" s="37">
        <v>2300</v>
      </c>
      <c r="I55" s="8"/>
      <c r="J55" s="8"/>
      <c r="K55" s="8"/>
      <c r="L55" s="8"/>
      <c r="M55" s="8"/>
      <c r="N55" s="33" t="str">
        <f t="shared" si="1"/>
        <v>historyk</v>
      </c>
      <c r="P55" s="33" t="str">
        <f t="shared" si="2"/>
        <v>Miska Dorota</v>
      </c>
    </row>
    <row r="56" spans="1:16">
      <c r="A56" s="21">
        <v>36467</v>
      </c>
      <c r="B56" s="17" t="s">
        <v>170</v>
      </c>
      <c r="C56" s="17" t="s">
        <v>223</v>
      </c>
      <c r="D56" s="24">
        <v>56</v>
      </c>
      <c r="E56" s="23" t="s">
        <v>235</v>
      </c>
      <c r="F56" s="24">
        <v>4</v>
      </c>
      <c r="G56" s="20">
        <f t="shared" si="0"/>
        <v>1000</v>
      </c>
      <c r="H56" s="37">
        <v>2400</v>
      </c>
      <c r="I56" s="8"/>
      <c r="J56" s="8"/>
      <c r="K56" s="8"/>
      <c r="L56" s="8"/>
      <c r="M56" s="8"/>
      <c r="N56" s="33" t="str">
        <f t="shared" si="1"/>
        <v>kasjer</v>
      </c>
      <c r="P56" s="33" t="str">
        <f t="shared" si="2"/>
        <v>Brama Daria</v>
      </c>
    </row>
    <row r="57" spans="1:16">
      <c r="A57" s="21">
        <v>36900</v>
      </c>
      <c r="B57" s="17" t="s">
        <v>173</v>
      </c>
      <c r="C57" s="17" t="s">
        <v>225</v>
      </c>
      <c r="D57" s="24">
        <v>32</v>
      </c>
      <c r="E57" s="23" t="s">
        <v>238</v>
      </c>
      <c r="F57" s="24">
        <v>1</v>
      </c>
      <c r="G57" s="20">
        <f t="shared" si="0"/>
        <v>200</v>
      </c>
      <c r="H57" s="37">
        <v>2500</v>
      </c>
      <c r="I57" s="8"/>
      <c r="J57" s="8"/>
      <c r="K57" s="8"/>
      <c r="L57" s="8"/>
      <c r="M57" s="8"/>
      <c r="N57" s="33" t="str">
        <f t="shared" si="1"/>
        <v>szklarz</v>
      </c>
      <c r="P57" s="33" t="str">
        <f t="shared" si="2"/>
        <v>Kowadło Linda</v>
      </c>
    </row>
    <row r="58" spans="1:16">
      <c r="A58" s="21">
        <v>37333</v>
      </c>
      <c r="B58" s="17" t="s">
        <v>175</v>
      </c>
      <c r="C58" s="17" t="s">
        <v>171</v>
      </c>
      <c r="D58" s="24">
        <v>39</v>
      </c>
      <c r="E58" s="23" t="s">
        <v>239</v>
      </c>
      <c r="F58" s="24">
        <v>0</v>
      </c>
      <c r="G58" s="20">
        <f t="shared" si="0"/>
        <v>200</v>
      </c>
      <c r="H58" s="37">
        <v>3300</v>
      </c>
      <c r="I58" s="8"/>
      <c r="J58" s="8"/>
      <c r="K58" s="8"/>
      <c r="L58" s="8"/>
      <c r="M58" s="8"/>
      <c r="N58" s="33" t="str">
        <f t="shared" si="1"/>
        <v>muzyk</v>
      </c>
      <c r="P58" s="33" t="str">
        <f t="shared" si="2"/>
        <v>Piasek Paweł</v>
      </c>
    </row>
    <row r="59" spans="1:16">
      <c r="A59" s="39">
        <v>37766</v>
      </c>
      <c r="B59" s="22" t="s">
        <v>178</v>
      </c>
      <c r="C59" s="22" t="s">
        <v>174</v>
      </c>
      <c r="D59" s="24">
        <v>58</v>
      </c>
      <c r="E59" s="23" t="s">
        <v>229</v>
      </c>
      <c r="F59" s="24">
        <v>1</v>
      </c>
      <c r="G59" s="20">
        <f t="shared" si="0"/>
        <v>200</v>
      </c>
      <c r="H59" s="37">
        <v>3400</v>
      </c>
      <c r="I59" s="8"/>
      <c r="J59" s="8"/>
      <c r="K59" s="8"/>
      <c r="L59" s="8"/>
      <c r="M59" s="8"/>
      <c r="N59" s="33" t="str">
        <f t="shared" si="1"/>
        <v>informatyk</v>
      </c>
      <c r="P59" s="33" t="str">
        <f t="shared" si="2"/>
        <v>Wit Adrianna</v>
      </c>
    </row>
    <row r="60" spans="1:16">
      <c r="B60" s="5"/>
      <c r="C60" s="5"/>
    </row>
    <row r="61" spans="1:16">
      <c r="B61" s="5"/>
      <c r="C61" s="5"/>
    </row>
    <row r="62" spans="1:16">
      <c r="B62" s="5"/>
      <c r="C62" s="5"/>
    </row>
    <row r="63" spans="1:16">
      <c r="B63" s="5"/>
      <c r="C63" s="5"/>
    </row>
    <row r="64" spans="1:16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</sheetData>
  <mergeCells count="8">
    <mergeCell ref="B2:G3"/>
    <mergeCell ref="B1:G1"/>
    <mergeCell ref="B6:G7"/>
    <mergeCell ref="B4:G5"/>
    <mergeCell ref="J12:K12"/>
    <mergeCell ref="J9:K9"/>
    <mergeCell ref="J10:L10"/>
    <mergeCell ref="J11:K11"/>
  </mergeCells>
  <conditionalFormatting sqref="H1:H1048576">
    <cfRule type="cellIs" dxfId="0" priority="1" operator="greaterThan">
      <formula>4000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B3F86-923C-49ED-BD49-579AD4898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Zadanie 1</vt:lpstr>
      <vt:lpstr>Zadanie 2</vt:lpstr>
      <vt:lpstr>Zadanie 3</vt:lpstr>
      <vt:lpstr>Zadanie 4</vt:lpstr>
      <vt:lpstr>Zadanie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Bartosz Kalński</dc:creator>
  <cp:keywords/>
  <dc:description/>
  <cp:lastModifiedBy>Natalia Ostrowska</cp:lastModifiedBy>
  <cp:revision/>
  <dcterms:created xsi:type="dcterms:W3CDTF">2022-06-01T13:08:36Z</dcterms:created>
  <dcterms:modified xsi:type="dcterms:W3CDTF">2025-07-22T16:43:10Z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2023-08-21T12:04:10Z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1d73c982-3a22-4626-b26c-f4b9b4e54ee8</vt:lpwstr>
  </property>
  <property fmtid="{D5CDD505-2E9C-101B-9397-08002B2CF9AE}" pid="8" name="MSIP_Label_8dbef4c5-c818-41ba-ac89-c164c445b051_ContentBits">
    <vt:lpwstr>0</vt:lpwstr>
  </property>
</Properties>
</file>