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HP\Desktop\Excel_kurs\Excel\"/>
    </mc:Choice>
  </mc:AlternateContent>
  <xr:revisionPtr revIDLastSave="0" documentId="8_{73D874AB-576A-46C1-BEF3-2D30A099B8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ZADANIA" sheetId="3" r:id="rId1"/>
    <sheet name="CENNIK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g/2hkNEv0eV5Kibf+6uO8egf6lIJu9v/6fpFly1pZ/U="/>
    </ext>
  </extLst>
</workbook>
</file>

<file path=xl/calcChain.xml><?xml version="1.0" encoding="utf-8"?>
<calcChain xmlns="http://schemas.openxmlformats.org/spreadsheetml/2006/main">
  <c r="D38" i="3" l="1"/>
  <c r="L37" i="3"/>
  <c r="L36" i="3"/>
  <c r="K37" i="3"/>
  <c r="K36" i="3"/>
  <c r="D29" i="3"/>
  <c r="K21" i="3"/>
  <c r="D20" i="3"/>
  <c r="N8" i="3"/>
  <c r="N9" i="3"/>
  <c r="N7" i="3"/>
  <c r="M8" i="3"/>
  <c r="M9" i="3"/>
  <c r="M7" i="3"/>
  <c r="E7" i="3"/>
  <c r="E8" i="3"/>
  <c r="E9" i="3"/>
  <c r="E10" i="3"/>
  <c r="E11" i="3"/>
  <c r="E12" i="3"/>
  <c r="E13" i="3"/>
  <c r="E6" i="3"/>
  <c r="D7" i="3"/>
  <c r="D8" i="3"/>
  <c r="D9" i="3"/>
  <c r="D10" i="3"/>
  <c r="D11" i="3"/>
  <c r="D12" i="3"/>
  <c r="D13" i="3"/>
  <c r="D6" i="3"/>
</calcChain>
</file>

<file path=xl/sharedStrings.xml><?xml version="1.0" encoding="utf-8"?>
<sst xmlns="http://schemas.openxmlformats.org/spreadsheetml/2006/main" count="432" uniqueCount="222">
  <si>
    <t>0319-001-02</t>
  </si>
  <si>
    <t>0354-001-01</t>
  </si>
  <si>
    <t>0418-001-01</t>
  </si>
  <si>
    <t>0531-001-02</t>
  </si>
  <si>
    <t>0540-001</t>
  </si>
  <si>
    <t>0541-001-03</t>
  </si>
  <si>
    <t>0542-001-03</t>
  </si>
  <si>
    <t>0742-001-02</t>
  </si>
  <si>
    <t>0764-001</t>
  </si>
  <si>
    <t>0820-001-01</t>
  </si>
  <si>
    <t>66073KW</t>
  </si>
  <si>
    <t>66074KW</t>
  </si>
  <si>
    <t>01025-001-01</t>
  </si>
  <si>
    <t>0810-002-03</t>
  </si>
  <si>
    <t>0810-004-03</t>
  </si>
  <si>
    <t>0812-002-03</t>
  </si>
  <si>
    <t>0811-001-04</t>
  </si>
  <si>
    <t>0812-004-03</t>
  </si>
  <si>
    <t>0788-001-04</t>
  </si>
  <si>
    <t>0877-001-04</t>
  </si>
  <si>
    <t>0919-001-04_BTO</t>
  </si>
  <si>
    <t>0920-001-04</t>
  </si>
  <si>
    <t>0786-001-04</t>
  </si>
  <si>
    <t>0787-001-04</t>
  </si>
  <si>
    <t>01051-001-02</t>
  </si>
  <si>
    <t>01222-001-02</t>
  </si>
  <si>
    <t>0518-001-01</t>
  </si>
  <si>
    <t>0821-001-03</t>
  </si>
  <si>
    <t>0540-021</t>
  </si>
  <si>
    <t>01558-001-01</t>
  </si>
  <si>
    <t>01814-001</t>
  </si>
  <si>
    <t>0915-001-05_BTO</t>
  </si>
  <si>
    <t>0917-001-05_BTO</t>
  </si>
  <si>
    <t>0921-001-05_BTO</t>
  </si>
  <si>
    <t>0969-001-03_BTO</t>
  </si>
  <si>
    <t>0970-001-03_BTO</t>
  </si>
  <si>
    <t>0977-001-03_BTO</t>
  </si>
  <si>
    <t>0979-001-03_BTO</t>
  </si>
  <si>
    <t>0980-001-03_BTO</t>
  </si>
  <si>
    <t>0983-001-03_BTO</t>
  </si>
  <si>
    <t>0984-001-03_BTO</t>
  </si>
  <si>
    <t>0985-001-03_BTO</t>
  </si>
  <si>
    <t>0986-001-03_BTO</t>
  </si>
  <si>
    <t>0987-001-03_BTO</t>
  </si>
  <si>
    <t>0782-001-05_BTO</t>
  </si>
  <si>
    <t>0783-001-05_BTO</t>
  </si>
  <si>
    <t>0784-001-04_BTO</t>
  </si>
  <si>
    <t>0785-001-05_BTO</t>
  </si>
  <si>
    <t>0789-001-05</t>
  </si>
  <si>
    <t>0876-001-05_BTO</t>
  </si>
  <si>
    <t>0916-001-05</t>
  </si>
  <si>
    <t>0918-001-05</t>
  </si>
  <si>
    <t>0922-001-05</t>
  </si>
  <si>
    <t>01119-001-03_BTO</t>
  </si>
  <si>
    <t>01121-001-03_BTO</t>
  </si>
  <si>
    <t>01122-001-03_BTO</t>
  </si>
  <si>
    <t>01161-001-04</t>
  </si>
  <si>
    <t>01162-001-04</t>
  </si>
  <si>
    <t>01528-031-02</t>
  </si>
  <si>
    <t>01782-001-02</t>
  </si>
  <si>
    <t>01056-001-04</t>
  </si>
  <si>
    <t>01058-001-04</t>
  </si>
  <si>
    <t>01060-001-04</t>
  </si>
  <si>
    <t>01061-001-04</t>
  </si>
  <si>
    <t>01062-001-04</t>
  </si>
  <si>
    <t>01063-001-04</t>
  </si>
  <si>
    <t>01702-001-02</t>
  </si>
  <si>
    <t>01021-001-04</t>
  </si>
  <si>
    <t>01160-001-02</t>
  </si>
  <si>
    <t>01493-001-03</t>
  </si>
  <si>
    <t>01768-001-01</t>
  </si>
  <si>
    <t>01979-001-01</t>
  </si>
  <si>
    <t>01766-501-01</t>
  </si>
  <si>
    <t>01767-501-01</t>
  </si>
  <si>
    <t>01786-001</t>
  </si>
  <si>
    <t>01787-001</t>
  </si>
  <si>
    <t>01722-001-01</t>
  </si>
  <si>
    <t>01723-001-01</t>
  </si>
  <si>
    <t>01724-001-01</t>
  </si>
  <si>
    <t>01952-001</t>
  </si>
  <si>
    <t>02030-001</t>
  </si>
  <si>
    <t>02031-001</t>
  </si>
  <si>
    <t>02032-001</t>
  </si>
  <si>
    <t>02046-001-01</t>
  </si>
  <si>
    <t>02105-001-01</t>
  </si>
  <si>
    <t>01970-001-01</t>
  </si>
  <si>
    <t>01964-001-01</t>
  </si>
  <si>
    <t>5801-721</t>
  </si>
  <si>
    <t>02050-001</t>
  </si>
  <si>
    <t>01796-001-01</t>
  </si>
  <si>
    <t>02135-001-01</t>
  </si>
  <si>
    <t>0799-001-04</t>
  </si>
  <si>
    <t>0800-001-04</t>
  </si>
  <si>
    <t>01838-001-01</t>
  </si>
  <si>
    <t>01839-001-01</t>
  </si>
  <si>
    <t>01840-001-01</t>
  </si>
  <si>
    <t>01841-001-01</t>
  </si>
  <si>
    <t>02229-001</t>
  </si>
  <si>
    <t>02230-001</t>
  </si>
  <si>
    <t>01768-001-02</t>
  </si>
  <si>
    <t>01769-001-02</t>
  </si>
  <si>
    <t>01979-001-02</t>
  </si>
  <si>
    <t>01054-001-05</t>
  </si>
  <si>
    <t>01055-001-04</t>
  </si>
  <si>
    <t>01591-001-03</t>
  </si>
  <si>
    <t>01592-001-03</t>
  </si>
  <si>
    <t>01593-001-03</t>
  </si>
  <si>
    <t>01594-001-03</t>
  </si>
  <si>
    <t>01595-001-02</t>
  </si>
  <si>
    <t>01596-001-02</t>
  </si>
  <si>
    <t>01597-001-02</t>
  </si>
  <si>
    <t>01598-001-02</t>
  </si>
  <si>
    <t>01679-001-02</t>
  </si>
  <si>
    <t>01809-001-02</t>
  </si>
  <si>
    <t>01811-001-02</t>
  </si>
  <si>
    <t>01995-001-01</t>
  </si>
  <si>
    <t>01958-001-02</t>
  </si>
  <si>
    <t>01959-001-02</t>
  </si>
  <si>
    <t>2265519KW</t>
  </si>
  <si>
    <t>01595-001-03</t>
  </si>
  <si>
    <t>01596-001-03</t>
  </si>
  <si>
    <t>01597-001-03</t>
  </si>
  <si>
    <t>01598-001-03</t>
  </si>
  <si>
    <t>01680-001-02</t>
  </si>
  <si>
    <t>0778-001-03</t>
  </si>
  <si>
    <t>1818925KW</t>
  </si>
  <si>
    <t>01808-001-02</t>
  </si>
  <si>
    <t>01810-001-02</t>
  </si>
  <si>
    <t>02047-001-02</t>
  </si>
  <si>
    <t>02095-001-01</t>
  </si>
  <si>
    <t>02144-001-01</t>
  </si>
  <si>
    <t>02234-001-01</t>
  </si>
  <si>
    <t>02235-001-01</t>
  </si>
  <si>
    <t>02070-001</t>
  </si>
  <si>
    <t>2293526KW</t>
  </si>
  <si>
    <t>01573-001-04</t>
  </si>
  <si>
    <t>01761-001</t>
  </si>
  <si>
    <t>02243-001</t>
  </si>
  <si>
    <t>01565-001-04</t>
  </si>
  <si>
    <t>02354-001-01</t>
  </si>
  <si>
    <t>01055-001-06</t>
  </si>
  <si>
    <t>01054-001-07</t>
  </si>
  <si>
    <t>01564-001-02</t>
  </si>
  <si>
    <t>01972-001</t>
  </si>
  <si>
    <t>01995-001-02</t>
  </si>
  <si>
    <t>02036-001-01</t>
  </si>
  <si>
    <t>02051-001-02</t>
  </si>
  <si>
    <t>02095-001-02</t>
  </si>
  <si>
    <t>02149-001-01</t>
  </si>
  <si>
    <t>02150-001-01</t>
  </si>
  <si>
    <t>02151-001-01</t>
  </si>
  <si>
    <t>02152-001-01</t>
  </si>
  <si>
    <t>02153-001-01</t>
  </si>
  <si>
    <t>02154-001-01</t>
  </si>
  <si>
    <t>02155-001-01</t>
  </si>
  <si>
    <t>02156-001-01</t>
  </si>
  <si>
    <t>02157-001-01</t>
  </si>
  <si>
    <t>02158-001-01</t>
  </si>
  <si>
    <t>02159-001-01</t>
  </si>
  <si>
    <t>02160-001-01</t>
  </si>
  <si>
    <t>02161-001-01</t>
  </si>
  <si>
    <t>02162-001-01</t>
  </si>
  <si>
    <t>02242-001</t>
  </si>
  <si>
    <t>02260-001</t>
  </si>
  <si>
    <t>02261-001</t>
  </si>
  <si>
    <t>1.</t>
  </si>
  <si>
    <t>Produkt</t>
  </si>
  <si>
    <t>Cena</t>
  </si>
  <si>
    <t xml:space="preserve">2. </t>
  </si>
  <si>
    <t xml:space="preserve">3. </t>
  </si>
  <si>
    <t xml:space="preserve">4. </t>
  </si>
  <si>
    <t>delta $</t>
  </si>
  <si>
    <t>delta %</t>
  </si>
  <si>
    <t xml:space="preserve">5. </t>
  </si>
  <si>
    <t>Przelicz USD na PLN wg podanego kursu</t>
  </si>
  <si>
    <t>kurs USD/PLN</t>
  </si>
  <si>
    <t>wartość w USD</t>
  </si>
  <si>
    <t>wartość w PLN</t>
  </si>
  <si>
    <t>Przelicz PLN na EUR wg podanego kursu</t>
  </si>
  <si>
    <t>kurs EUR/PLN</t>
  </si>
  <si>
    <t>wartość w EUR</t>
  </si>
  <si>
    <t>Suma</t>
  </si>
  <si>
    <t>%</t>
  </si>
  <si>
    <t>Wykonaj tabele przestawną z poniższych danych przedstawiając :</t>
  </si>
  <si>
    <t xml:space="preserve">wiersz - indeks </t>
  </si>
  <si>
    <t>kolumna -data</t>
  </si>
  <si>
    <t>indeks</t>
  </si>
  <si>
    <t>ilosc</t>
  </si>
  <si>
    <t>data</t>
  </si>
  <si>
    <t>Test na analityka biznesu</t>
  </si>
  <si>
    <t>Cennik 2</t>
  </si>
  <si>
    <t>Cennik 1</t>
  </si>
  <si>
    <t>Przypisz ceny</t>
  </si>
  <si>
    <t>6.</t>
  </si>
  <si>
    <t>ZAMKNIĘCIE</t>
  </si>
  <si>
    <t>Poz 1</t>
  </si>
  <si>
    <t>Poz 2</t>
  </si>
  <si>
    <t>Poz 3</t>
  </si>
  <si>
    <t>OTWARCIE</t>
  </si>
  <si>
    <t>Policz różnicę (deltę) OTWARCIE względem ZAMKNIĘCIE dla każdej pozycji:  różnica w $ i %</t>
  </si>
  <si>
    <t>Policz % KOSZT od wartości SPRZEDAŻ</t>
  </si>
  <si>
    <t>KOSZT</t>
  </si>
  <si>
    <t>SPRZEDAŻ</t>
  </si>
  <si>
    <t>% KOSZT</t>
  </si>
  <si>
    <t>Wykonaj sumowanie po kategorii KAT1 i KAT2 używając odpowiedniej formuły i podaj podział procentowy</t>
  </si>
  <si>
    <t>KAT1</t>
  </si>
  <si>
    <t>KAT2</t>
  </si>
  <si>
    <t>POZ1</t>
  </si>
  <si>
    <t>POZ2</t>
  </si>
  <si>
    <t>ZYSK</t>
  </si>
  <si>
    <t>Podaj % sumy kosztów POZ1 i POZ2 do ZYSK</t>
  </si>
  <si>
    <t>PRODUCENT 1</t>
  </si>
  <si>
    <t>PRODUCENT 2</t>
  </si>
  <si>
    <t>PRODUCENT</t>
  </si>
  <si>
    <t>Wartość</t>
  </si>
  <si>
    <t>wartość - suma z wartość</t>
  </si>
  <si>
    <t>filtr - producent</t>
  </si>
  <si>
    <t>Row Labels</t>
  </si>
  <si>
    <t>Grand Total</t>
  </si>
  <si>
    <t>Column Labels</t>
  </si>
  <si>
    <t>Sum of Wartość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</si>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</sst>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409]* #,##0_ ;_-[$$-409]* \-#,##0\ ;_-[$$-409]* &quot;-&quot;??_ ;_-@_ "/>
    <numFmt numFmtId="165" formatCode="_-[$$-1009]* #,##0.00_-;\-[$$-1009]* #,##0.00_-;_-[$$-1009]* &quot;-&quot;??_-;_-@_-"/>
    <numFmt numFmtId="166" formatCode="_-[$€-2]\ * #,##0.00_-;\-[$€-2]\ * #,##0.00_-;_-[$€-2]\ * &quot;-&quot;??_-;_-@_-"/>
    <numFmt numFmtId="167" formatCode="_-* #,##0.00\ [$zł-415]_-;\-* #,##0.00\ [$zł-415]_-;_-* &quot;-&quot;??\ [$zł-415]_-;_-@_-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</font>
    <font>
      <sz val="10"/>
      <color theme="1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00"/>
        <bgColor indexed="64"/>
      </patternFill>
    </fill>
    <fill>
      <patternFill patternType="solid">
        <fgColor theme="2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2" xfId="0" applyFont="1" applyBorder="1"/>
    <xf numFmtId="14" fontId="6" fillId="0" borderId="2" xfId="0" applyNumberFormat="1" applyFont="1" applyBorder="1"/>
    <xf numFmtId="0" fontId="7" fillId="0" borderId="0" xfId="0" applyFont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7" fillId="3" borderId="0" xfId="0" applyFont="1" applyFill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7" fillId="3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2" fillId="4" borderId="3" xfId="0" applyFont="1" applyFill="1" applyBorder="1"/>
    <xf numFmtId="0" fontId="2" fillId="4" borderId="3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left"/>
    </xf>
    <xf numFmtId="0" fontId="6" fillId="2" borderId="3" xfId="0" applyFont="1" applyFill="1" applyBorder="1"/>
    <xf numFmtId="0" fontId="7" fillId="0" borderId="3" xfId="0" applyFont="1" applyBorder="1" applyAlignment="1">
      <alignment horizontal="center"/>
    </xf>
    <xf numFmtId="165" fontId="6" fillId="2" borderId="3" xfId="0" applyNumberFormat="1" applyFont="1" applyFill="1" applyBorder="1"/>
    <xf numFmtId="9" fontId="6" fillId="2" borderId="3" xfId="1" applyFont="1" applyFill="1" applyBorder="1" applyAlignment="1"/>
    <xf numFmtId="0" fontId="1" fillId="0" borderId="3" xfId="0" applyFont="1" applyBorder="1"/>
    <xf numFmtId="0" fontId="4" fillId="0" borderId="3" xfId="0" applyFont="1" applyBorder="1" applyAlignment="1">
      <alignment horizontal="center"/>
    </xf>
    <xf numFmtId="164" fontId="6" fillId="0" borderId="3" xfId="0" applyNumberFormat="1" applyFont="1" applyBorder="1"/>
    <xf numFmtId="10" fontId="6" fillId="2" borderId="3" xfId="0" applyNumberFormat="1" applyFont="1" applyFill="1" applyBorder="1"/>
    <xf numFmtId="0" fontId="6" fillId="2" borderId="3" xfId="0" applyFont="1" applyFill="1" applyBorder="1" applyAlignment="1">
      <alignment horizontal="center"/>
    </xf>
    <xf numFmtId="0" fontId="4" fillId="0" borderId="1" xfId="0" applyFont="1" applyBorder="1"/>
    <xf numFmtId="9" fontId="6" fillId="2" borderId="3" xfId="0" applyNumberFormat="1" applyFont="1" applyFill="1" applyBorder="1"/>
    <xf numFmtId="0" fontId="5" fillId="0" borderId="3" xfId="0" applyFont="1" applyBorder="1" applyAlignment="1">
      <alignment horizontal="center"/>
    </xf>
    <xf numFmtId="9" fontId="6" fillId="2" borderId="3" xfId="0" applyNumberFormat="1" applyFont="1" applyFill="1" applyBorder="1" applyAlignment="1">
      <alignment horizontal="center"/>
    </xf>
    <xf numFmtId="0" fontId="5" fillId="0" borderId="2" xfId="0" applyFont="1" applyBorder="1"/>
    <xf numFmtId="4" fontId="6" fillId="0" borderId="2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3" xfId="0" applyFont="1" applyBorder="1"/>
    <xf numFmtId="166" fontId="6" fillId="2" borderId="3" xfId="0" applyNumberFormat="1" applyFont="1" applyFill="1" applyBorder="1" applyAlignment="1">
      <alignment horizontal="center"/>
    </xf>
    <xf numFmtId="167" fontId="6" fillId="2" borderId="3" xfId="0" applyNumberFormat="1" applyFont="1" applyFill="1" applyBorder="1"/>
    <xf numFmtId="0" fontId="0" fillId="0" borderId="0" xfId="0" pivotButton="1"/>
    <xf numFmtId="14" fontId="0" fillId="0" borderId="0" xfId="0" applyNumberFormat="1"/>
    <xf numFmtId="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Ostrowska" refreshedDate="45861.757625231483" createdVersion="8" refreshedVersion="8" minRefreshableVersion="3" recordCount="8" xr:uid="{75BFB426-4141-4656-8D17-3FB041AC23FB}">
  <cacheSource type="worksheet">
    <worksheetSource ref="C45:G53" sheet="ZADANIA"/>
  </cacheSource>
  <cacheFields count="7">
    <cacheField name="indeks" numFmtId="0">
      <sharedItems count="2">
        <s v="KAT1"/>
        <s v="KAT2"/>
      </sharedItems>
    </cacheField>
    <cacheField name="ilosc" numFmtId="0">
      <sharedItems containsSemiMixedTypes="0" containsString="0" containsNumber="1" containsInteger="1" minValue="21" maxValue="95"/>
    </cacheField>
    <cacheField name="data" numFmtId="14">
      <sharedItems containsSemiMixedTypes="0" containsNonDate="0" containsDate="1" containsString="0" minDate="2023-01-25T00:00:00" maxDate="2023-08-26T00:00:00" count="6">
        <d v="2023-08-25T00:00:00"/>
        <d v="2023-04-25T00:00:00"/>
        <d v="2023-03-26T00:00:00"/>
        <d v="2023-02-24T00:00:00"/>
        <d v="2023-01-25T00:00:00"/>
        <d v="2023-07-26T00:00:00"/>
      </sharedItems>
      <fieldGroup par="6"/>
    </cacheField>
    <cacheField name="Wartość" numFmtId="4">
      <sharedItems containsSemiMixedTypes="0" containsString="0" containsNumber="1" minValue="71.613608465721185" maxValue="959.50572675727506"/>
    </cacheField>
    <cacheField name="PRODUCENT" numFmtId="0">
      <sharedItems count="2">
        <s v="PRODUCENT 1"/>
        <s v="PRODUCENT 2"/>
      </sharedItems>
    </cacheField>
    <cacheField name="Days (data)" numFmtId="0" databaseField="0">
      <fieldGroup base="2">
        <rangePr groupBy="days" startDate="2023-01-25T00:00:00" endDate="2023-08-26T00:00:00"/>
        <groupItems count="368">
          <s v="&lt;25.01.2023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26.08.2023"/>
        </groupItems>
      </fieldGroup>
    </cacheField>
    <cacheField name="Months (data)" numFmtId="0" databaseField="0">
      <fieldGroup base="2">
        <rangePr groupBy="months" startDate="2023-01-25T00:00:00" endDate="2023-08-26T00:00:00"/>
        <groupItems count="14">
          <s v="&lt;25.01.2023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6.08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45"/>
    <x v="0"/>
    <n v="372.83813849149897"/>
    <x v="0"/>
  </r>
  <r>
    <x v="1"/>
    <n v="48"/>
    <x v="1"/>
    <n v="915.14755439110513"/>
    <x v="1"/>
  </r>
  <r>
    <x v="0"/>
    <n v="53"/>
    <x v="2"/>
    <n v="133.81257582301544"/>
    <x v="0"/>
  </r>
  <r>
    <x v="1"/>
    <n v="79"/>
    <x v="3"/>
    <n v="959.50572675727506"/>
    <x v="1"/>
  </r>
  <r>
    <x v="0"/>
    <n v="95"/>
    <x v="4"/>
    <n v="183.84664787071281"/>
    <x v="0"/>
  </r>
  <r>
    <x v="1"/>
    <n v="87"/>
    <x v="5"/>
    <n v="845.47281239239078"/>
    <x v="1"/>
  </r>
  <r>
    <x v="0"/>
    <n v="21"/>
    <x v="5"/>
    <n v="71.613608465721185"/>
    <x v="0"/>
  </r>
  <r>
    <x v="1"/>
    <n v="51"/>
    <x v="5"/>
    <n v="310.6457524156215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D5126-5493-4574-BE01-90586F73505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5:P49" firstHeaderRow="1" firstDataRow="2" firstDataCol="1" rowPageCount="1" colPageCount="1"/>
  <pivotFields count="7">
    <pivotField axis="axisRow" showAll="0">
      <items count="3">
        <item x="0"/>
        <item x="1"/>
        <item t="default"/>
      </items>
    </pivotField>
    <pivotField showAll="0"/>
    <pivotField axis="axisCol" numFmtId="14" showAll="0">
      <items count="7">
        <item x="4"/>
        <item x="3"/>
        <item x="2"/>
        <item x="1"/>
        <item x="5"/>
        <item x="0"/>
        <item t="default"/>
      </items>
    </pivotField>
    <pivotField dataField="1" numFmtId="4" showAll="0"/>
    <pivotField axis="axisPage" showAll="0">
      <items count="3">
        <item x="0"/>
        <item x="1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4" hier="-1"/>
  </pageFields>
  <dataFields count="1">
    <dataField name="Sum of Wartość" fld="3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1000"/>
  <sheetViews>
    <sheetView showGridLines="0" tabSelected="1" topLeftCell="A46" workbookViewId="0">
      <selection activeCell="L52" sqref="L52"/>
    </sheetView>
  </sheetViews>
  <sheetFormatPr defaultColWidth="14.44140625" defaultRowHeight="15" customHeight="1" x14ac:dyDescent="0.3"/>
  <cols>
    <col min="1" max="1" width="8.6640625" customWidth="1"/>
    <col min="2" max="2" width="3" bestFit="1" customWidth="1"/>
    <col min="3" max="3" width="16.44140625" customWidth="1"/>
    <col min="4" max="4" width="13.88671875" bestFit="1" customWidth="1"/>
    <col min="5" max="5" width="12.33203125" customWidth="1"/>
    <col min="6" max="6" width="10.5546875" customWidth="1"/>
    <col min="7" max="7" width="13.44140625" bestFit="1" customWidth="1"/>
    <col min="8" max="8" width="8.6640625" customWidth="1"/>
    <col min="9" max="9" width="14.44140625" bestFit="1" customWidth="1"/>
    <col min="10" max="10" width="15.5546875" bestFit="1" customWidth="1"/>
    <col min="11" max="15" width="10.109375" bestFit="1" customWidth="1"/>
    <col min="16" max="18" width="10.77734375" bestFit="1" customWidth="1"/>
    <col min="19" max="19" width="5.88671875" bestFit="1" customWidth="1"/>
    <col min="20" max="20" width="8.5546875" bestFit="1" customWidth="1"/>
    <col min="21" max="21" width="6.109375" bestFit="1" customWidth="1"/>
    <col min="22" max="22" width="8.88671875" bestFit="1" customWidth="1"/>
    <col min="23" max="23" width="14.33203125" bestFit="1" customWidth="1"/>
    <col min="24" max="26" width="8.6640625" customWidth="1"/>
  </cols>
  <sheetData>
    <row r="1" spans="2:14" ht="14.25" customHeight="1" x14ac:dyDescent="0.3"/>
    <row r="2" spans="2:14" ht="14.25" customHeight="1" x14ac:dyDescent="0.3">
      <c r="B2" s="1"/>
    </row>
    <row r="3" spans="2:14" ht="14.25" customHeight="1" x14ac:dyDescent="0.3"/>
    <row r="4" spans="2:14" ht="14.25" customHeight="1" x14ac:dyDescent="0.3">
      <c r="B4" s="2" t="s">
        <v>165</v>
      </c>
      <c r="C4" s="2" t="s">
        <v>192</v>
      </c>
      <c r="I4" s="2" t="s">
        <v>168</v>
      </c>
      <c r="J4" s="2" t="s">
        <v>199</v>
      </c>
    </row>
    <row r="5" spans="2:14" ht="14.25" customHeight="1" x14ac:dyDescent="0.3">
      <c r="B5" s="2"/>
      <c r="C5" s="23" t="s">
        <v>166</v>
      </c>
      <c r="D5" s="23" t="s">
        <v>191</v>
      </c>
      <c r="E5" s="23" t="s">
        <v>190</v>
      </c>
    </row>
    <row r="6" spans="2:14" ht="14.25" customHeight="1" x14ac:dyDescent="0.3">
      <c r="C6" s="21" t="s">
        <v>3</v>
      </c>
      <c r="D6" s="22">
        <f>VLOOKUP(C6,CENNIK!$A$3:$B$186,2,0)</f>
        <v>144</v>
      </c>
      <c r="E6" s="22">
        <f>HLOOKUP(C6,CENNIK!$D$10:$GF$11,2,0)</f>
        <v>144</v>
      </c>
      <c r="J6" s="23" t="s">
        <v>167</v>
      </c>
      <c r="K6" s="23" t="s">
        <v>198</v>
      </c>
      <c r="L6" s="23" t="s">
        <v>194</v>
      </c>
      <c r="M6" s="23" t="s">
        <v>171</v>
      </c>
      <c r="N6" s="23" t="s">
        <v>172</v>
      </c>
    </row>
    <row r="7" spans="2:14" ht="14.25" customHeight="1" x14ac:dyDescent="0.3">
      <c r="C7" s="21" t="s">
        <v>33</v>
      </c>
      <c r="D7" s="22">
        <f>VLOOKUP(C7,CENNIK!$A$3:$B$186,2,0)</f>
        <v>946</v>
      </c>
      <c r="E7" s="22">
        <f>HLOOKUP(C7,CENNIK!$D$10:$GF$11,2,0)</f>
        <v>946</v>
      </c>
      <c r="J7" s="26" t="s">
        <v>195</v>
      </c>
      <c r="K7" s="27">
        <v>480</v>
      </c>
      <c r="L7" s="27">
        <v>240</v>
      </c>
      <c r="M7" s="24">
        <f>L7-K7</f>
        <v>-240</v>
      </c>
      <c r="N7" s="25">
        <f>(M7/K7)*100%</f>
        <v>-0.5</v>
      </c>
    </row>
    <row r="8" spans="2:14" ht="14.25" customHeight="1" x14ac:dyDescent="0.3">
      <c r="C8" s="21" t="s">
        <v>75</v>
      </c>
      <c r="D8" s="22">
        <f>VLOOKUP(C8,CENNIK!$A$3:$B$186,2,0)</f>
        <v>704</v>
      </c>
      <c r="E8" s="22">
        <f>HLOOKUP(C8,CENNIK!$D$10:$GF$11,2,0)</f>
        <v>704</v>
      </c>
      <c r="J8" s="26" t="s">
        <v>196</v>
      </c>
      <c r="K8" s="27">
        <v>270</v>
      </c>
      <c r="L8" s="27">
        <v>180</v>
      </c>
      <c r="M8" s="24">
        <f t="shared" ref="M8:M9" si="0">L8-K8</f>
        <v>-90</v>
      </c>
      <c r="N8" s="25">
        <f t="shared" ref="N8:N9" si="1">(M8/K8)*100%</f>
        <v>-0.33333333333333331</v>
      </c>
    </row>
    <row r="9" spans="2:14" ht="14.25" customHeight="1" x14ac:dyDescent="0.3">
      <c r="C9" s="21" t="s">
        <v>76</v>
      </c>
      <c r="D9" s="22">
        <f>VLOOKUP(C9,CENNIK!$A$3:$B$186,2,0)</f>
        <v>43</v>
      </c>
      <c r="E9" s="22">
        <f>HLOOKUP(C9,CENNIK!$D$10:$GF$11,2,0)</f>
        <v>43</v>
      </c>
      <c r="J9" s="26" t="s">
        <v>197</v>
      </c>
      <c r="K9" s="27">
        <v>24</v>
      </c>
      <c r="L9" s="27">
        <v>36</v>
      </c>
      <c r="M9" s="24">
        <f t="shared" si="0"/>
        <v>12</v>
      </c>
      <c r="N9" s="25">
        <f t="shared" si="1"/>
        <v>0.5</v>
      </c>
    </row>
    <row r="10" spans="2:14" ht="14.25" customHeight="1" x14ac:dyDescent="0.3">
      <c r="C10" s="21" t="s">
        <v>77</v>
      </c>
      <c r="D10" s="22">
        <f>VLOOKUP(C10,CENNIK!$A$3:$B$186,2,0)</f>
        <v>533</v>
      </c>
      <c r="E10" s="22">
        <f>HLOOKUP(C10,CENNIK!$D$10:$GF$11,2,0)</f>
        <v>533</v>
      </c>
      <c r="K10" s="12"/>
      <c r="L10" s="12"/>
    </row>
    <row r="11" spans="2:14" ht="14.25" customHeight="1" x14ac:dyDescent="0.3">
      <c r="C11" s="21" t="s">
        <v>78</v>
      </c>
      <c r="D11" s="22">
        <f>VLOOKUP(C11,CENNIK!$A$3:$B$186,2,0)</f>
        <v>575</v>
      </c>
      <c r="E11" s="22">
        <f>HLOOKUP(C11,CENNIK!$D$10:$GF$11,2,0)</f>
        <v>575</v>
      </c>
    </row>
    <row r="12" spans="2:14" ht="14.25" customHeight="1" x14ac:dyDescent="0.3">
      <c r="C12" s="21">
        <v>1268327</v>
      </c>
      <c r="D12" s="22">
        <f>VLOOKUP(C12,CENNIK!$A$3:$B$186,2,0)</f>
        <v>494</v>
      </c>
      <c r="E12" s="22">
        <f>HLOOKUP(C12,CENNIK!$D$10:$GF$11,2,0)</f>
        <v>494</v>
      </c>
    </row>
    <row r="13" spans="2:14" ht="14.25" customHeight="1" x14ac:dyDescent="0.3">
      <c r="C13" s="21">
        <v>2204966</v>
      </c>
      <c r="D13" s="22">
        <f>VLOOKUP(C13,CENNIK!$A$3:$B$186,2,0)</f>
        <v>292</v>
      </c>
      <c r="E13" s="22">
        <f>HLOOKUP(C13,CENNIK!$D$10:$GF$11,2,0)</f>
        <v>292</v>
      </c>
    </row>
    <row r="14" spans="2:14" ht="14.25" customHeight="1" x14ac:dyDescent="0.3"/>
    <row r="15" spans="2:14" ht="14.25" customHeight="1" x14ac:dyDescent="0.3"/>
    <row r="16" spans="2:14" ht="14.25" customHeight="1" x14ac:dyDescent="0.3">
      <c r="B16" s="2" t="s">
        <v>169</v>
      </c>
      <c r="C16" s="2" t="s">
        <v>200</v>
      </c>
      <c r="I16" s="2" t="s">
        <v>170</v>
      </c>
      <c r="J16" s="2" t="s">
        <v>178</v>
      </c>
    </row>
    <row r="17" spans="2:11" ht="14.25" customHeight="1" x14ac:dyDescent="0.3"/>
    <row r="18" spans="2:11" ht="14.25" customHeight="1" x14ac:dyDescent="0.3">
      <c r="C18" s="26" t="s">
        <v>201</v>
      </c>
      <c r="D18" s="28">
        <v>8</v>
      </c>
      <c r="J18" s="20" t="s">
        <v>179</v>
      </c>
      <c r="K18" s="20">
        <v>4.53</v>
      </c>
    </row>
    <row r="19" spans="2:11" ht="14.25" customHeight="1" x14ac:dyDescent="0.3">
      <c r="C19" s="26" t="s">
        <v>202</v>
      </c>
      <c r="D19" s="28">
        <v>63</v>
      </c>
    </row>
    <row r="20" spans="2:11" ht="14.25" customHeight="1" x14ac:dyDescent="0.3">
      <c r="C20" s="26" t="s">
        <v>203</v>
      </c>
      <c r="D20" s="29">
        <f>D18/D19</f>
        <v>0.12698412698412698</v>
      </c>
      <c r="J20" s="27" t="s">
        <v>177</v>
      </c>
      <c r="K20" s="27" t="s">
        <v>180</v>
      </c>
    </row>
    <row r="21" spans="2:11" ht="14.25" customHeight="1" x14ac:dyDescent="0.3">
      <c r="J21" s="27">
        <v>122</v>
      </c>
      <c r="K21" s="39">
        <f>J21*K18</f>
        <v>552.66000000000008</v>
      </c>
    </row>
    <row r="22" spans="2:11" ht="14.25" customHeight="1" x14ac:dyDescent="0.3"/>
    <row r="23" spans="2:11" ht="14.25" customHeight="1" x14ac:dyDescent="0.3"/>
    <row r="24" spans="2:11" ht="14.25" customHeight="1" x14ac:dyDescent="0.3">
      <c r="B24" s="2" t="s">
        <v>173</v>
      </c>
      <c r="C24" s="2" t="s">
        <v>174</v>
      </c>
      <c r="I24" s="3" t="s">
        <v>193</v>
      </c>
      <c r="J24" s="2" t="s">
        <v>204</v>
      </c>
    </row>
    <row r="25" spans="2:11" ht="14.25" customHeight="1" x14ac:dyDescent="0.3"/>
    <row r="26" spans="2:11" ht="14.25" customHeight="1" x14ac:dyDescent="0.3">
      <c r="C26" s="20" t="s">
        <v>175</v>
      </c>
      <c r="D26" s="20">
        <v>3.99</v>
      </c>
      <c r="J26" s="38" t="s">
        <v>205</v>
      </c>
      <c r="K26" s="20">
        <v>9</v>
      </c>
    </row>
    <row r="27" spans="2:11" ht="14.25" customHeight="1" x14ac:dyDescent="0.3">
      <c r="J27" s="38" t="s">
        <v>206</v>
      </c>
      <c r="K27" s="20">
        <v>12</v>
      </c>
    </row>
    <row r="28" spans="2:11" ht="14.25" customHeight="1" x14ac:dyDescent="0.3">
      <c r="C28" s="20" t="s">
        <v>176</v>
      </c>
      <c r="D28" s="20" t="s">
        <v>177</v>
      </c>
      <c r="J28" s="38" t="s">
        <v>205</v>
      </c>
      <c r="K28" s="20">
        <v>6</v>
      </c>
    </row>
    <row r="29" spans="2:11" ht="14.25" customHeight="1" x14ac:dyDescent="0.3">
      <c r="C29" s="27">
        <v>122</v>
      </c>
      <c r="D29" s="40">
        <f>C29*D26</f>
        <v>486.78000000000003</v>
      </c>
      <c r="J29" s="38" t="s">
        <v>206</v>
      </c>
      <c r="K29" s="20">
        <v>9</v>
      </c>
    </row>
    <row r="30" spans="2:11" ht="14.25" customHeight="1" x14ac:dyDescent="0.3">
      <c r="J30" s="38" t="s">
        <v>205</v>
      </c>
      <c r="K30" s="20">
        <v>3</v>
      </c>
    </row>
    <row r="31" spans="2:11" ht="14.25" customHeight="1" x14ac:dyDescent="0.3">
      <c r="J31" s="38" t="s">
        <v>206</v>
      </c>
      <c r="K31" s="20">
        <v>15</v>
      </c>
    </row>
    <row r="32" spans="2:11" ht="14.25" customHeight="1" x14ac:dyDescent="0.3">
      <c r="J32" s="38" t="s">
        <v>205</v>
      </c>
      <c r="K32" s="20">
        <v>18</v>
      </c>
    </row>
    <row r="33" spans="2:16" ht="14.25" customHeight="1" x14ac:dyDescent="0.3">
      <c r="B33" s="3">
        <v>7</v>
      </c>
      <c r="C33" s="2" t="s">
        <v>210</v>
      </c>
      <c r="J33" s="38" t="s">
        <v>206</v>
      </c>
      <c r="K33" s="20">
        <v>6</v>
      </c>
    </row>
    <row r="34" spans="2:16" ht="14.25" customHeight="1" x14ac:dyDescent="0.3">
      <c r="J34" s="31"/>
      <c r="K34" s="31"/>
    </row>
    <row r="35" spans="2:16" ht="14.25" customHeight="1" x14ac:dyDescent="0.3">
      <c r="C35" s="26" t="s">
        <v>209</v>
      </c>
      <c r="D35" s="20">
        <v>480</v>
      </c>
      <c r="J35" s="13"/>
      <c r="K35" s="23" t="s">
        <v>181</v>
      </c>
      <c r="L35" s="23" t="s">
        <v>182</v>
      </c>
    </row>
    <row r="36" spans="2:16" ht="14.25" customHeight="1" x14ac:dyDescent="0.3">
      <c r="C36" s="26" t="s">
        <v>207</v>
      </c>
      <c r="D36" s="20">
        <v>270</v>
      </c>
      <c r="J36" s="33" t="s">
        <v>205</v>
      </c>
      <c r="K36" s="30">
        <f>SUMIF(J26:J33,J36,K26:K33)</f>
        <v>36</v>
      </c>
      <c r="L36" s="34">
        <f>K36/SUM(K36:K37)</f>
        <v>0.46153846153846156</v>
      </c>
    </row>
    <row r="37" spans="2:16" ht="14.25" customHeight="1" x14ac:dyDescent="0.3">
      <c r="C37" s="26" t="s">
        <v>208</v>
      </c>
      <c r="D37" s="20">
        <v>24</v>
      </c>
      <c r="J37" s="33" t="s">
        <v>206</v>
      </c>
      <c r="K37" s="30">
        <f>SUMIF(J26:J33,J37,K26:K33)</f>
        <v>42</v>
      </c>
      <c r="L37" s="34">
        <f>K37/SUM(K36:K37)</f>
        <v>0.53846153846153844</v>
      </c>
    </row>
    <row r="38" spans="2:16" ht="14.25" customHeight="1" x14ac:dyDescent="0.3">
      <c r="C38" s="14"/>
      <c r="D38" s="32">
        <f>SUM(D36:D37)/D35</f>
        <v>0.61250000000000004</v>
      </c>
    </row>
    <row r="39" spans="2:16" ht="14.25" customHeight="1" x14ac:dyDescent="0.3"/>
    <row r="40" spans="2:16" ht="14.25" customHeight="1" x14ac:dyDescent="0.3">
      <c r="B40" s="3">
        <v>8</v>
      </c>
      <c r="C40" s="2" t="s">
        <v>183</v>
      </c>
    </row>
    <row r="41" spans="2:16" ht="14.25" customHeight="1" x14ac:dyDescent="0.3">
      <c r="B41" s="3"/>
      <c r="C41" s="2" t="s">
        <v>184</v>
      </c>
    </row>
    <row r="42" spans="2:16" ht="14.25" customHeight="1" x14ac:dyDescent="0.3">
      <c r="B42" s="3"/>
      <c r="C42" s="2" t="s">
        <v>185</v>
      </c>
    </row>
    <row r="43" spans="2:16" ht="14.25" customHeight="1" x14ac:dyDescent="0.3">
      <c r="B43" s="3"/>
      <c r="C43" s="2" t="s">
        <v>215</v>
      </c>
      <c r="I43" s="41" t="s">
        <v>213</v>
      </c>
      <c r="J43" t="s">
        <v>221</v>
      </c>
    </row>
    <row r="44" spans="2:16" ht="14.25" customHeight="1" x14ac:dyDescent="0.3">
      <c r="C44" s="2" t="s">
        <v>216</v>
      </c>
    </row>
    <row r="45" spans="2:16" ht="14.25" customHeight="1" x14ac:dyDescent="0.3">
      <c r="C45" s="35" t="s">
        <v>186</v>
      </c>
      <c r="D45" s="35" t="s">
        <v>187</v>
      </c>
      <c r="E45" s="35" t="s">
        <v>188</v>
      </c>
      <c r="F45" s="35" t="s">
        <v>214</v>
      </c>
      <c r="G45" s="35" t="s">
        <v>213</v>
      </c>
      <c r="I45" s="41" t="s">
        <v>220</v>
      </c>
      <c r="J45" s="41" t="s">
        <v>219</v>
      </c>
    </row>
    <row r="46" spans="2:16" ht="14.25" customHeight="1" x14ac:dyDescent="0.3">
      <c r="C46" s="4" t="s">
        <v>205</v>
      </c>
      <c r="D46" s="37">
        <v>45</v>
      </c>
      <c r="E46" s="5">
        <v>45163</v>
      </c>
      <c r="F46" s="36">
        <v>372.83813849149897</v>
      </c>
      <c r="G46" s="4" t="s">
        <v>211</v>
      </c>
      <c r="I46" s="41" t="s">
        <v>217</v>
      </c>
      <c r="J46" s="42">
        <v>44951</v>
      </c>
      <c r="K46" s="42">
        <v>44981</v>
      </c>
      <c r="L46" s="42">
        <v>45011</v>
      </c>
      <c r="M46" s="42">
        <v>45041</v>
      </c>
      <c r="N46" s="42">
        <v>45133</v>
      </c>
      <c r="O46" s="42">
        <v>45163</v>
      </c>
      <c r="P46" s="42" t="s">
        <v>218</v>
      </c>
    </row>
    <row r="47" spans="2:16" ht="14.25" customHeight="1" x14ac:dyDescent="0.3">
      <c r="C47" s="4" t="s">
        <v>206</v>
      </c>
      <c r="D47" s="37">
        <v>48</v>
      </c>
      <c r="E47" s="5">
        <v>45041</v>
      </c>
      <c r="F47" s="36">
        <v>915.14755439110513</v>
      </c>
      <c r="G47" s="4" t="s">
        <v>212</v>
      </c>
      <c r="I47" s="10" t="s">
        <v>205</v>
      </c>
      <c r="J47" s="43">
        <v>183.84664787071281</v>
      </c>
      <c r="K47" s="43"/>
      <c r="L47" s="43">
        <v>133.81257582301544</v>
      </c>
      <c r="M47" s="43"/>
      <c r="N47" s="43">
        <v>71.613608465721185</v>
      </c>
      <c r="O47" s="43">
        <v>372.83813849149897</v>
      </c>
      <c r="P47" s="43">
        <v>762.11097065094839</v>
      </c>
    </row>
    <row r="48" spans="2:16" ht="14.25" customHeight="1" x14ac:dyDescent="0.3">
      <c r="C48" s="4" t="s">
        <v>205</v>
      </c>
      <c r="D48" s="37">
        <v>53</v>
      </c>
      <c r="E48" s="5">
        <v>45011</v>
      </c>
      <c r="F48" s="36">
        <v>133.81257582301544</v>
      </c>
      <c r="G48" s="4" t="s">
        <v>211</v>
      </c>
      <c r="I48" s="10" t="s">
        <v>206</v>
      </c>
      <c r="J48" s="43"/>
      <c r="K48" s="43">
        <v>959.50572675727506</v>
      </c>
      <c r="L48" s="43"/>
      <c r="M48" s="43">
        <v>915.14755439110513</v>
      </c>
      <c r="N48" s="43">
        <v>1156.1185648080123</v>
      </c>
      <c r="O48" s="43"/>
      <c r="P48" s="43">
        <v>3030.7718459563926</v>
      </c>
    </row>
    <row r="49" spans="3:16" ht="14.25" customHeight="1" x14ac:dyDescent="0.3">
      <c r="C49" s="4" t="s">
        <v>206</v>
      </c>
      <c r="D49" s="37">
        <v>79</v>
      </c>
      <c r="E49" s="5">
        <v>44981</v>
      </c>
      <c r="F49" s="36">
        <v>959.50572675727506</v>
      </c>
      <c r="G49" s="4" t="s">
        <v>212</v>
      </c>
      <c r="I49" s="10" t="s">
        <v>218</v>
      </c>
      <c r="J49" s="43">
        <v>183.84664787071281</v>
      </c>
      <c r="K49" s="43">
        <v>959.50572675727506</v>
      </c>
      <c r="L49" s="43">
        <v>133.81257582301544</v>
      </c>
      <c r="M49" s="43">
        <v>915.14755439110513</v>
      </c>
      <c r="N49" s="43">
        <v>1227.7321732737335</v>
      </c>
      <c r="O49" s="43">
        <v>372.83813849149897</v>
      </c>
      <c r="P49" s="43">
        <v>3792.8828166073408</v>
      </c>
    </row>
    <row r="50" spans="3:16" ht="14.25" customHeight="1" x14ac:dyDescent="0.3">
      <c r="C50" s="4" t="s">
        <v>205</v>
      </c>
      <c r="D50" s="37">
        <v>95</v>
      </c>
      <c r="E50" s="5">
        <v>44951</v>
      </c>
      <c r="F50" s="36">
        <v>183.84664787071281</v>
      </c>
      <c r="G50" s="4" t="s">
        <v>211</v>
      </c>
    </row>
    <row r="51" spans="3:16" ht="14.25" customHeight="1" x14ac:dyDescent="0.3">
      <c r="C51" s="4" t="s">
        <v>206</v>
      </c>
      <c r="D51" s="37">
        <v>87</v>
      </c>
      <c r="E51" s="5">
        <v>45133</v>
      </c>
      <c r="F51" s="36">
        <v>845.47281239239078</v>
      </c>
      <c r="G51" s="4" t="s">
        <v>212</v>
      </c>
    </row>
    <row r="52" spans="3:16" ht="14.25" customHeight="1" x14ac:dyDescent="0.3">
      <c r="C52" s="4" t="s">
        <v>205</v>
      </c>
      <c r="D52" s="37">
        <v>21</v>
      </c>
      <c r="E52" s="5">
        <v>45133</v>
      </c>
      <c r="F52" s="36">
        <v>71.613608465721185</v>
      </c>
      <c r="G52" s="4" t="s">
        <v>211</v>
      </c>
    </row>
    <row r="53" spans="3:16" ht="14.25" customHeight="1" x14ac:dyDescent="0.3">
      <c r="C53" s="4" t="s">
        <v>206</v>
      </c>
      <c r="D53" s="37">
        <v>51</v>
      </c>
      <c r="E53" s="5">
        <v>45133</v>
      </c>
      <c r="F53" s="36">
        <v>310.64575241562153</v>
      </c>
      <c r="G53" s="4" t="s">
        <v>212</v>
      </c>
    </row>
    <row r="54" spans="3:16" ht="14.25" customHeight="1" x14ac:dyDescent="0.3"/>
    <row r="55" spans="3:16" ht="14.25" customHeight="1" x14ac:dyDescent="0.3"/>
    <row r="56" spans="3:16" ht="14.25" customHeight="1" x14ac:dyDescent="0.3"/>
    <row r="57" spans="3:16" ht="14.25" customHeight="1" x14ac:dyDescent="0.3"/>
    <row r="58" spans="3:16" ht="14.25" customHeight="1" x14ac:dyDescent="0.3"/>
    <row r="59" spans="3:16" ht="14.25" customHeight="1" x14ac:dyDescent="0.3"/>
    <row r="60" spans="3:16" ht="14.25" customHeight="1" x14ac:dyDescent="0.3"/>
    <row r="61" spans="3:16" ht="14.25" customHeight="1" x14ac:dyDescent="0.3"/>
    <row r="62" spans="3:16" ht="14.25" customHeight="1" x14ac:dyDescent="0.3"/>
    <row r="63" spans="3:16" ht="14.25" customHeight="1" x14ac:dyDescent="0.3"/>
    <row r="64" spans="3:16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9" type="noConversion"/>
  <pageMargins left="0.7" right="0.7" top="0.75" bottom="0.75" header="0" footer="0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F1000"/>
  <sheetViews>
    <sheetView showGridLines="0" topLeftCell="FO1" workbookViewId="0"/>
  </sheetViews>
  <sheetFormatPr defaultColWidth="14.44140625" defaultRowHeight="15" customHeight="1" x14ac:dyDescent="0.3"/>
  <cols>
    <col min="1" max="1" width="16.33203125" style="10" bestFit="1" customWidth="1"/>
    <col min="2" max="2" width="4.88671875" style="12" bestFit="1" customWidth="1"/>
    <col min="3" max="3" width="8.6640625" customWidth="1"/>
    <col min="4" max="4" width="8.5546875" bestFit="1" customWidth="1"/>
    <col min="5" max="6" width="11.109375" bestFit="1" customWidth="1"/>
    <col min="7" max="7" width="23.44140625" bestFit="1" customWidth="1"/>
    <col min="8" max="8" width="11.109375" bestFit="1" customWidth="1"/>
    <col min="9" max="9" width="8.5546875" bestFit="1" customWidth="1"/>
    <col min="10" max="12" width="11.109375" bestFit="1" customWidth="1"/>
    <col min="13" max="13" width="8.5546875" bestFit="1" customWidth="1"/>
    <col min="14" max="14" width="11.109375" bestFit="1" customWidth="1"/>
    <col min="15" max="16" width="8" bestFit="1" customWidth="1"/>
    <col min="17" max="17" width="6" bestFit="1" customWidth="1"/>
    <col min="18" max="19" width="8.6640625" bestFit="1" customWidth="1"/>
    <col min="20" max="20" width="12.109375" bestFit="1" customWidth="1"/>
    <col min="21" max="27" width="11.109375" bestFit="1" customWidth="1"/>
    <col min="28" max="28" width="15.33203125" bestFit="1" customWidth="1"/>
    <col min="29" max="31" width="11.109375" bestFit="1" customWidth="1"/>
    <col min="32" max="32" width="8" bestFit="1" customWidth="1"/>
    <col min="33" max="34" width="12.109375" bestFit="1" customWidth="1"/>
    <col min="35" max="35" width="11.109375" bestFit="1" customWidth="1"/>
    <col min="36" max="36" width="6" bestFit="1" customWidth="1"/>
    <col min="37" max="37" width="11.109375" bestFit="1" customWidth="1"/>
    <col min="38" max="38" width="8.5546875" bestFit="1" customWidth="1"/>
    <col min="39" max="39" width="12.109375" bestFit="1" customWidth="1"/>
    <col min="40" max="40" width="9.5546875" bestFit="1" customWidth="1"/>
    <col min="41" max="57" width="15.33203125" bestFit="1" customWidth="1"/>
    <col min="58" max="58" width="11.109375" bestFit="1" customWidth="1"/>
    <col min="59" max="59" width="15.33203125" bestFit="1" customWidth="1"/>
    <col min="60" max="62" width="11.109375" bestFit="1" customWidth="1"/>
    <col min="63" max="65" width="16.33203125" bestFit="1" customWidth="1"/>
    <col min="66" max="83" width="12.109375" bestFit="1" customWidth="1"/>
    <col min="84" max="85" width="9.5546875" bestFit="1" customWidth="1"/>
    <col min="86" max="88" width="12.109375" bestFit="1" customWidth="1"/>
    <col min="89" max="92" width="9.5546875" bestFit="1" customWidth="1"/>
    <col min="93" max="93" width="8" bestFit="1" customWidth="1"/>
    <col min="94" max="97" width="12.109375" bestFit="1" customWidth="1"/>
    <col min="98" max="99" width="8.5546875" bestFit="1" customWidth="1"/>
    <col min="100" max="102" width="8" bestFit="1" customWidth="1"/>
    <col min="103" max="104" width="9.5546875" bestFit="1" customWidth="1"/>
    <col min="105" max="107" width="12.109375" bestFit="1" customWidth="1"/>
    <col min="108" max="110" width="8" bestFit="1" customWidth="1"/>
    <col min="111" max="112" width="11.109375" bestFit="1" customWidth="1"/>
    <col min="113" max="116" width="12.109375" bestFit="1" customWidth="1"/>
    <col min="117" max="118" width="9.5546875" bestFit="1" customWidth="1"/>
    <col min="119" max="137" width="12.109375" bestFit="1" customWidth="1"/>
    <col min="138" max="138" width="10.6640625" bestFit="1" customWidth="1"/>
    <col min="139" max="143" width="12.109375" bestFit="1" customWidth="1"/>
    <col min="144" max="144" width="11.109375" bestFit="1" customWidth="1"/>
    <col min="145" max="145" width="10.6640625" bestFit="1" customWidth="1"/>
    <col min="146" max="152" width="12.109375" bestFit="1" customWidth="1"/>
    <col min="153" max="153" width="9.5546875" bestFit="1" customWidth="1"/>
    <col min="154" max="154" width="10.6640625" bestFit="1" customWidth="1"/>
    <col min="155" max="155" width="12.109375" bestFit="1" customWidth="1"/>
    <col min="156" max="157" width="9.5546875" bestFit="1" customWidth="1"/>
    <col min="158" max="159" width="8" bestFit="1" customWidth="1"/>
    <col min="160" max="164" width="12.109375" bestFit="1" customWidth="1"/>
    <col min="165" max="165" width="9.5546875" bestFit="1" customWidth="1"/>
    <col min="166" max="183" width="12.109375" bestFit="1" customWidth="1"/>
    <col min="184" max="186" width="9.5546875" bestFit="1" customWidth="1"/>
    <col min="187" max="188" width="8" bestFit="1" customWidth="1"/>
  </cols>
  <sheetData>
    <row r="1" spans="1:188" ht="15" customHeight="1" x14ac:dyDescent="0.3">
      <c r="A1" s="15" t="s">
        <v>191</v>
      </c>
      <c r="B1" s="16"/>
    </row>
    <row r="2" spans="1:188" ht="14.25" customHeight="1" x14ac:dyDescent="0.3">
      <c r="A2" s="18" t="s">
        <v>166</v>
      </c>
      <c r="B2" s="19" t="s">
        <v>167</v>
      </c>
      <c r="G2" s="6" t="s">
        <v>189</v>
      </c>
    </row>
    <row r="3" spans="1:188" ht="14.25" customHeight="1" x14ac:dyDescent="0.3">
      <c r="A3" s="9" t="s">
        <v>0</v>
      </c>
      <c r="B3" s="13">
        <v>254</v>
      </c>
    </row>
    <row r="4" spans="1:188" ht="14.25" customHeight="1" x14ac:dyDescent="0.3">
      <c r="A4" s="9" t="s">
        <v>1</v>
      </c>
      <c r="B4" s="13">
        <v>264</v>
      </c>
    </row>
    <row r="5" spans="1:188" ht="14.25" customHeight="1" x14ac:dyDescent="0.3">
      <c r="A5" s="9" t="s">
        <v>2</v>
      </c>
      <c r="B5" s="13">
        <v>18</v>
      </c>
    </row>
    <row r="6" spans="1:188" ht="14.25" customHeight="1" x14ac:dyDescent="0.3">
      <c r="A6" s="9" t="s">
        <v>3</v>
      </c>
      <c r="B6" s="13">
        <v>144</v>
      </c>
    </row>
    <row r="7" spans="1:188" ht="14.25" customHeight="1" x14ac:dyDescent="0.3">
      <c r="A7" s="9" t="s">
        <v>4</v>
      </c>
      <c r="B7" s="13">
        <v>396</v>
      </c>
    </row>
    <row r="8" spans="1:188" ht="14.25" customHeight="1" x14ac:dyDescent="0.3">
      <c r="A8" s="9" t="s">
        <v>5</v>
      </c>
      <c r="B8" s="13">
        <v>410</v>
      </c>
    </row>
    <row r="9" spans="1:188" ht="14.25" customHeight="1" x14ac:dyDescent="0.3">
      <c r="A9" s="9" t="s">
        <v>6</v>
      </c>
      <c r="B9" s="13">
        <v>972</v>
      </c>
      <c r="D9" s="11" t="s">
        <v>190</v>
      </c>
    </row>
    <row r="10" spans="1:188" ht="14.25" customHeight="1" x14ac:dyDescent="0.3">
      <c r="A10" s="9" t="s">
        <v>7</v>
      </c>
      <c r="B10" s="13">
        <v>229</v>
      </c>
      <c r="D10" s="17" t="s">
        <v>166</v>
      </c>
      <c r="E10" s="8" t="s">
        <v>0</v>
      </c>
      <c r="F10" s="8" t="s">
        <v>1</v>
      </c>
      <c r="G10" s="8" t="s">
        <v>2</v>
      </c>
      <c r="H10" s="8" t="s">
        <v>3</v>
      </c>
      <c r="I10" s="8" t="s">
        <v>4</v>
      </c>
      <c r="J10" s="8" t="s">
        <v>5</v>
      </c>
      <c r="K10" s="8" t="s">
        <v>6</v>
      </c>
      <c r="L10" s="8" t="s">
        <v>7</v>
      </c>
      <c r="M10" s="8" t="s">
        <v>8</v>
      </c>
      <c r="N10" s="8" t="s">
        <v>9</v>
      </c>
      <c r="O10" s="8">
        <v>1098620</v>
      </c>
      <c r="P10" s="8">
        <v>1101915</v>
      </c>
      <c r="Q10" s="8">
        <v>48732</v>
      </c>
      <c r="R10" s="8" t="s">
        <v>10</v>
      </c>
      <c r="S10" s="8" t="s">
        <v>11</v>
      </c>
      <c r="T10" s="8" t="s">
        <v>12</v>
      </c>
      <c r="U10" s="8" t="s">
        <v>13</v>
      </c>
      <c r="V10" s="8" t="s">
        <v>14</v>
      </c>
      <c r="W10" s="8" t="s">
        <v>15</v>
      </c>
      <c r="X10" s="7" t="s">
        <v>16</v>
      </c>
      <c r="Y10" s="7" t="s">
        <v>17</v>
      </c>
      <c r="Z10" s="8" t="s">
        <v>18</v>
      </c>
      <c r="AA10" s="8" t="s">
        <v>19</v>
      </c>
      <c r="AB10" s="8" t="s">
        <v>20</v>
      </c>
      <c r="AC10" s="8" t="s">
        <v>21</v>
      </c>
      <c r="AD10" s="8" t="s">
        <v>22</v>
      </c>
      <c r="AE10" s="8" t="s">
        <v>23</v>
      </c>
      <c r="AF10" s="8">
        <v>1726997</v>
      </c>
      <c r="AG10" s="7" t="s">
        <v>24</v>
      </c>
      <c r="AH10" s="7" t="s">
        <v>25</v>
      </c>
      <c r="AI10" s="9" t="s">
        <v>26</v>
      </c>
      <c r="AJ10" s="7">
        <v>58470</v>
      </c>
      <c r="AK10" s="7" t="s">
        <v>27</v>
      </c>
      <c r="AL10" s="7" t="s">
        <v>28</v>
      </c>
      <c r="AM10" s="7" t="s">
        <v>29</v>
      </c>
      <c r="AN10" s="7" t="s">
        <v>30</v>
      </c>
      <c r="AO10" s="7" t="s">
        <v>31</v>
      </c>
      <c r="AP10" s="7" t="s">
        <v>32</v>
      </c>
      <c r="AQ10" s="7" t="s">
        <v>33</v>
      </c>
      <c r="AR10" s="7" t="s">
        <v>34</v>
      </c>
      <c r="AS10" s="7" t="s">
        <v>35</v>
      </c>
      <c r="AT10" s="7" t="s">
        <v>36</v>
      </c>
      <c r="AU10" s="7" t="s">
        <v>37</v>
      </c>
      <c r="AV10" s="7" t="s">
        <v>38</v>
      </c>
      <c r="AW10" s="7" t="s">
        <v>39</v>
      </c>
      <c r="AX10" s="7" t="s">
        <v>40</v>
      </c>
      <c r="AY10" s="7" t="s">
        <v>41</v>
      </c>
      <c r="AZ10" s="7" t="s">
        <v>42</v>
      </c>
      <c r="BA10" s="7" t="s">
        <v>43</v>
      </c>
      <c r="BB10" s="7" t="s">
        <v>44</v>
      </c>
      <c r="BC10" s="7" t="s">
        <v>45</v>
      </c>
      <c r="BD10" s="7" t="s">
        <v>46</v>
      </c>
      <c r="BE10" s="7" t="s">
        <v>47</v>
      </c>
      <c r="BF10" s="7" t="s">
        <v>48</v>
      </c>
      <c r="BG10" s="7" t="s">
        <v>49</v>
      </c>
      <c r="BH10" s="7" t="s">
        <v>50</v>
      </c>
      <c r="BI10" s="7" t="s">
        <v>51</v>
      </c>
      <c r="BJ10" s="7" t="s">
        <v>52</v>
      </c>
      <c r="BK10" s="7" t="s">
        <v>53</v>
      </c>
      <c r="BL10" s="7" t="s">
        <v>54</v>
      </c>
      <c r="BM10" s="7" t="s">
        <v>55</v>
      </c>
      <c r="BN10" s="7" t="s">
        <v>56</v>
      </c>
      <c r="BO10" s="7" t="s">
        <v>57</v>
      </c>
      <c r="BP10" s="7" t="s">
        <v>58</v>
      </c>
      <c r="BQ10" s="7" t="s">
        <v>59</v>
      </c>
      <c r="BR10" s="7" t="s">
        <v>60</v>
      </c>
      <c r="BS10" s="7" t="s">
        <v>61</v>
      </c>
      <c r="BT10" s="7" t="s">
        <v>62</v>
      </c>
      <c r="BU10" s="7" t="s">
        <v>63</v>
      </c>
      <c r="BV10" s="7" t="s">
        <v>64</v>
      </c>
      <c r="BW10" s="7" t="s">
        <v>65</v>
      </c>
      <c r="BX10" s="8" t="s">
        <v>66</v>
      </c>
      <c r="BY10" s="7" t="s">
        <v>67</v>
      </c>
      <c r="BZ10" s="7" t="s">
        <v>68</v>
      </c>
      <c r="CA10" s="7" t="s">
        <v>69</v>
      </c>
      <c r="CB10" s="7" t="s">
        <v>70</v>
      </c>
      <c r="CC10" s="7" t="s">
        <v>71</v>
      </c>
      <c r="CD10" s="7" t="s">
        <v>72</v>
      </c>
      <c r="CE10" s="7" t="s">
        <v>73</v>
      </c>
      <c r="CF10" s="7" t="s">
        <v>74</v>
      </c>
      <c r="CG10" s="7" t="s">
        <v>75</v>
      </c>
      <c r="CH10" s="8" t="s">
        <v>76</v>
      </c>
      <c r="CI10" s="8" t="s">
        <v>77</v>
      </c>
      <c r="CJ10" s="8" t="s">
        <v>78</v>
      </c>
      <c r="CK10" s="8" t="s">
        <v>79</v>
      </c>
      <c r="CL10" s="8" t="s">
        <v>80</v>
      </c>
      <c r="CM10" s="8" t="s">
        <v>81</v>
      </c>
      <c r="CN10" s="8" t="s">
        <v>82</v>
      </c>
      <c r="CO10" s="8">
        <v>1827595</v>
      </c>
      <c r="CP10" s="8" t="s">
        <v>83</v>
      </c>
      <c r="CQ10" s="8" t="s">
        <v>84</v>
      </c>
      <c r="CR10" s="8" t="s">
        <v>85</v>
      </c>
      <c r="CS10" s="8" t="s">
        <v>86</v>
      </c>
      <c r="CT10" s="8" t="s">
        <v>87</v>
      </c>
      <c r="CU10" s="8" t="s">
        <v>87</v>
      </c>
      <c r="CV10" s="8">
        <v>2102317</v>
      </c>
      <c r="CW10" s="8">
        <v>1268650</v>
      </c>
      <c r="CX10" s="8">
        <v>1510217</v>
      </c>
      <c r="CY10" s="8" t="s">
        <v>88</v>
      </c>
      <c r="CZ10" s="8" t="s">
        <v>88</v>
      </c>
      <c r="DA10" s="8" t="s">
        <v>89</v>
      </c>
      <c r="DB10" s="8" t="s">
        <v>89</v>
      </c>
      <c r="DC10" s="8" t="s">
        <v>90</v>
      </c>
      <c r="DD10" s="8">
        <v>1268327</v>
      </c>
      <c r="DE10" s="8">
        <v>2204966</v>
      </c>
      <c r="DF10" s="8">
        <v>2207200</v>
      </c>
      <c r="DG10" s="8" t="s">
        <v>91</v>
      </c>
      <c r="DH10" s="8" t="s">
        <v>92</v>
      </c>
      <c r="DI10" s="8" t="s">
        <v>93</v>
      </c>
      <c r="DJ10" s="8" t="s">
        <v>94</v>
      </c>
      <c r="DK10" s="8" t="s">
        <v>95</v>
      </c>
      <c r="DL10" s="8" t="s">
        <v>96</v>
      </c>
      <c r="DM10" s="8" t="s">
        <v>97</v>
      </c>
      <c r="DN10" s="8" t="s">
        <v>98</v>
      </c>
      <c r="DO10" s="8" t="s">
        <v>99</v>
      </c>
      <c r="DP10" s="8" t="s">
        <v>100</v>
      </c>
      <c r="DQ10" s="8" t="s">
        <v>101</v>
      </c>
      <c r="DR10" s="8" t="s">
        <v>102</v>
      </c>
      <c r="DS10" s="8" t="s">
        <v>103</v>
      </c>
      <c r="DT10" s="8" t="s">
        <v>104</v>
      </c>
      <c r="DU10" s="8" t="s">
        <v>105</v>
      </c>
      <c r="DV10" s="8" t="s">
        <v>106</v>
      </c>
      <c r="DW10" s="8" t="s">
        <v>107</v>
      </c>
      <c r="DX10" s="8" t="s">
        <v>108</v>
      </c>
      <c r="DY10" s="8" t="s">
        <v>109</v>
      </c>
      <c r="DZ10" s="8" t="s">
        <v>110</v>
      </c>
      <c r="EA10" s="8" t="s">
        <v>111</v>
      </c>
      <c r="EB10" s="8" t="s">
        <v>112</v>
      </c>
      <c r="EC10" s="8" t="s">
        <v>113</v>
      </c>
      <c r="ED10" s="8" t="s">
        <v>114</v>
      </c>
      <c r="EE10" s="8" t="s">
        <v>115</v>
      </c>
      <c r="EF10" s="8" t="s">
        <v>116</v>
      </c>
      <c r="EG10" s="8" t="s">
        <v>117</v>
      </c>
      <c r="EH10" s="8" t="s">
        <v>118</v>
      </c>
      <c r="EI10" s="8" t="s">
        <v>119</v>
      </c>
      <c r="EJ10" s="8" t="s">
        <v>120</v>
      </c>
      <c r="EK10" s="8" t="s">
        <v>121</v>
      </c>
      <c r="EL10" s="8" t="s">
        <v>122</v>
      </c>
      <c r="EM10" s="8" t="s">
        <v>123</v>
      </c>
      <c r="EN10" s="8" t="s">
        <v>124</v>
      </c>
      <c r="EO10" s="8" t="s">
        <v>125</v>
      </c>
      <c r="EP10" s="8" t="s">
        <v>126</v>
      </c>
      <c r="EQ10" s="8" t="s">
        <v>127</v>
      </c>
      <c r="ER10" s="8" t="s">
        <v>128</v>
      </c>
      <c r="ES10" s="8" t="s">
        <v>129</v>
      </c>
      <c r="ET10" s="8" t="s">
        <v>130</v>
      </c>
      <c r="EU10" s="8" t="s">
        <v>131</v>
      </c>
      <c r="EV10" s="8" t="s">
        <v>132</v>
      </c>
      <c r="EW10" s="8" t="s">
        <v>133</v>
      </c>
      <c r="EX10" s="8" t="s">
        <v>134</v>
      </c>
      <c r="EY10" s="8" t="s">
        <v>135</v>
      </c>
      <c r="EZ10" s="8" t="s">
        <v>136</v>
      </c>
      <c r="FA10" s="8" t="s">
        <v>137</v>
      </c>
      <c r="FB10" s="8">
        <v>1290701</v>
      </c>
      <c r="FC10" s="8">
        <v>2056344</v>
      </c>
      <c r="FD10" s="8" t="s">
        <v>138</v>
      </c>
      <c r="FE10" s="8" t="s">
        <v>139</v>
      </c>
      <c r="FF10" s="8" t="s">
        <v>140</v>
      </c>
      <c r="FG10" s="8" t="s">
        <v>141</v>
      </c>
      <c r="FH10" s="8" t="s">
        <v>142</v>
      </c>
      <c r="FI10" s="8" t="s">
        <v>143</v>
      </c>
      <c r="FJ10" s="8" t="s">
        <v>144</v>
      </c>
      <c r="FK10" s="8" t="s">
        <v>145</v>
      </c>
      <c r="FL10" s="8" t="s">
        <v>146</v>
      </c>
      <c r="FM10" s="8" t="s">
        <v>147</v>
      </c>
      <c r="FN10" s="8" t="s">
        <v>148</v>
      </c>
      <c r="FO10" s="8" t="s">
        <v>149</v>
      </c>
      <c r="FP10" s="8" t="s">
        <v>150</v>
      </c>
      <c r="FQ10" s="8" t="s">
        <v>151</v>
      </c>
      <c r="FR10" s="8" t="s">
        <v>152</v>
      </c>
      <c r="FS10" s="8" t="s">
        <v>153</v>
      </c>
      <c r="FT10" s="8" t="s">
        <v>154</v>
      </c>
      <c r="FU10" s="8" t="s">
        <v>155</v>
      </c>
      <c r="FV10" s="8" t="s">
        <v>156</v>
      </c>
      <c r="FW10" s="8" t="s">
        <v>157</v>
      </c>
      <c r="FX10" s="8" t="s">
        <v>158</v>
      </c>
      <c r="FY10" s="8" t="s">
        <v>159</v>
      </c>
      <c r="FZ10" s="8" t="s">
        <v>160</v>
      </c>
      <c r="GA10" s="8" t="s">
        <v>161</v>
      </c>
      <c r="GB10" s="8" t="s">
        <v>162</v>
      </c>
      <c r="GC10" s="8" t="s">
        <v>163</v>
      </c>
      <c r="GD10" s="8" t="s">
        <v>164</v>
      </c>
      <c r="GE10" s="8">
        <v>2123209</v>
      </c>
      <c r="GF10" s="8">
        <v>1205021</v>
      </c>
    </row>
    <row r="11" spans="1:188" ht="14.25" customHeight="1" x14ac:dyDescent="0.3">
      <c r="A11" s="9" t="s">
        <v>8</v>
      </c>
      <c r="B11" s="13">
        <v>981</v>
      </c>
      <c r="D11" s="17" t="s">
        <v>167</v>
      </c>
      <c r="E11" s="13">
        <v>254</v>
      </c>
      <c r="F11" s="13">
        <v>264</v>
      </c>
      <c r="G11" s="13">
        <v>18</v>
      </c>
      <c r="H11" s="13">
        <v>144</v>
      </c>
      <c r="I11" s="13">
        <v>396</v>
      </c>
      <c r="J11" s="13">
        <v>410</v>
      </c>
      <c r="K11" s="13">
        <v>972</v>
      </c>
      <c r="L11" s="13">
        <v>229</v>
      </c>
      <c r="M11" s="13">
        <v>981</v>
      </c>
      <c r="N11" s="13">
        <v>507</v>
      </c>
      <c r="O11" s="13">
        <v>703</v>
      </c>
      <c r="P11" s="13">
        <v>216</v>
      </c>
      <c r="Q11" s="13">
        <v>339</v>
      </c>
      <c r="R11" s="13">
        <v>774</v>
      </c>
      <c r="S11" s="13">
        <v>332</v>
      </c>
      <c r="T11" s="13">
        <v>394</v>
      </c>
      <c r="U11" s="13">
        <v>910</v>
      </c>
      <c r="V11" s="13">
        <v>806</v>
      </c>
      <c r="W11" s="13">
        <v>467</v>
      </c>
      <c r="X11" s="13">
        <v>902</v>
      </c>
      <c r="Y11" s="13">
        <v>831</v>
      </c>
      <c r="Z11" s="13">
        <v>680</v>
      </c>
      <c r="AA11" s="13">
        <v>156</v>
      </c>
      <c r="AB11" s="13">
        <v>422</v>
      </c>
      <c r="AC11" s="13">
        <v>257</v>
      </c>
      <c r="AD11" s="13">
        <v>698</v>
      </c>
      <c r="AE11" s="13">
        <v>504</v>
      </c>
      <c r="AF11" s="13">
        <v>678</v>
      </c>
      <c r="AG11" s="13">
        <v>260</v>
      </c>
      <c r="AH11" s="13">
        <v>882</v>
      </c>
      <c r="AI11" s="13">
        <v>389</v>
      </c>
      <c r="AJ11" s="13">
        <v>643</v>
      </c>
      <c r="AK11" s="13">
        <v>332</v>
      </c>
      <c r="AL11" s="13">
        <v>81</v>
      </c>
      <c r="AM11" s="13">
        <v>326</v>
      </c>
      <c r="AN11" s="13">
        <v>112</v>
      </c>
      <c r="AO11" s="13">
        <v>16</v>
      </c>
      <c r="AP11" s="13">
        <v>122</v>
      </c>
      <c r="AQ11" s="13">
        <v>946</v>
      </c>
      <c r="AR11" s="13">
        <v>208</v>
      </c>
      <c r="AS11" s="13">
        <v>811</v>
      </c>
      <c r="AT11" s="13">
        <v>654</v>
      </c>
      <c r="AU11" s="13">
        <v>338</v>
      </c>
      <c r="AV11" s="13">
        <v>230</v>
      </c>
      <c r="AW11" s="13">
        <v>486</v>
      </c>
      <c r="AX11" s="13">
        <v>89</v>
      </c>
      <c r="AY11" s="13">
        <v>284</v>
      </c>
      <c r="AZ11" s="13">
        <v>458</v>
      </c>
      <c r="BA11" s="13">
        <v>995</v>
      </c>
      <c r="BB11" s="13">
        <v>791</v>
      </c>
      <c r="BC11" s="13">
        <v>760</v>
      </c>
      <c r="BD11" s="13">
        <v>180</v>
      </c>
      <c r="BE11" s="13">
        <v>431</v>
      </c>
      <c r="BF11" s="13">
        <v>458</v>
      </c>
      <c r="BG11" s="13">
        <v>515</v>
      </c>
      <c r="BH11" s="13">
        <v>893</v>
      </c>
      <c r="BI11" s="13">
        <v>879</v>
      </c>
      <c r="BJ11" s="13">
        <v>11</v>
      </c>
      <c r="BK11" s="13">
        <v>225</v>
      </c>
      <c r="BL11" s="13">
        <v>761</v>
      </c>
      <c r="BM11" s="13">
        <v>887</v>
      </c>
      <c r="BN11" s="13">
        <v>636</v>
      </c>
      <c r="BO11" s="13">
        <v>853</v>
      </c>
      <c r="BP11" s="13">
        <v>400</v>
      </c>
      <c r="BQ11" s="13">
        <v>729</v>
      </c>
      <c r="BR11" s="13">
        <v>439</v>
      </c>
      <c r="BS11" s="13">
        <v>116</v>
      </c>
      <c r="BT11" s="13">
        <v>888</v>
      </c>
      <c r="BU11" s="13">
        <v>550</v>
      </c>
      <c r="BV11" s="13">
        <v>468</v>
      </c>
      <c r="BW11" s="13">
        <v>747</v>
      </c>
      <c r="BX11" s="13">
        <v>829</v>
      </c>
      <c r="BY11" s="13">
        <v>959</v>
      </c>
      <c r="BZ11" s="13">
        <v>578</v>
      </c>
      <c r="CA11" s="13">
        <v>260</v>
      </c>
      <c r="CB11" s="13">
        <v>823</v>
      </c>
      <c r="CC11" s="13">
        <v>501</v>
      </c>
      <c r="CD11" s="13">
        <v>439</v>
      </c>
      <c r="CE11" s="13">
        <v>742</v>
      </c>
      <c r="CF11" s="13">
        <v>529</v>
      </c>
      <c r="CG11" s="13">
        <v>704</v>
      </c>
      <c r="CH11" s="13">
        <v>43</v>
      </c>
      <c r="CI11" s="13">
        <v>533</v>
      </c>
      <c r="CJ11" s="13">
        <v>575</v>
      </c>
      <c r="CK11" s="13">
        <v>778</v>
      </c>
      <c r="CL11" s="13">
        <v>961</v>
      </c>
      <c r="CM11" s="13">
        <v>300</v>
      </c>
      <c r="CN11" s="13">
        <v>690</v>
      </c>
      <c r="CO11" s="13">
        <v>699</v>
      </c>
      <c r="CP11" s="13">
        <v>894</v>
      </c>
      <c r="CQ11" s="13">
        <v>182</v>
      </c>
      <c r="CR11" s="13">
        <v>614</v>
      </c>
      <c r="CS11" s="13">
        <v>478</v>
      </c>
      <c r="CT11" s="13">
        <v>579</v>
      </c>
      <c r="CU11" s="13">
        <v>634</v>
      </c>
      <c r="CV11" s="13">
        <v>771</v>
      </c>
      <c r="CW11" s="13">
        <v>562</v>
      </c>
      <c r="CX11" s="13">
        <v>273</v>
      </c>
      <c r="CY11" s="13">
        <v>570</v>
      </c>
      <c r="CZ11" s="13">
        <v>400</v>
      </c>
      <c r="DA11" s="13">
        <v>277</v>
      </c>
      <c r="DB11" s="13">
        <v>739</v>
      </c>
      <c r="DC11" s="13">
        <v>845</v>
      </c>
      <c r="DD11" s="13">
        <v>494</v>
      </c>
      <c r="DE11" s="13">
        <v>292</v>
      </c>
      <c r="DF11" s="13">
        <v>919</v>
      </c>
      <c r="DG11" s="13">
        <v>377</v>
      </c>
      <c r="DH11" s="13">
        <v>558</v>
      </c>
      <c r="DI11" s="13">
        <v>640</v>
      </c>
      <c r="DJ11" s="13">
        <v>726</v>
      </c>
      <c r="DK11" s="13">
        <v>175</v>
      </c>
      <c r="DL11" s="13">
        <v>319</v>
      </c>
      <c r="DM11" s="13">
        <v>95</v>
      </c>
      <c r="DN11" s="13">
        <v>444</v>
      </c>
      <c r="DO11" s="13">
        <v>939</v>
      </c>
      <c r="DP11" s="13">
        <v>794</v>
      </c>
      <c r="DQ11" s="13">
        <v>72</v>
      </c>
      <c r="DR11" s="13">
        <v>185</v>
      </c>
      <c r="DS11" s="13">
        <v>601</v>
      </c>
      <c r="DT11" s="13">
        <v>765</v>
      </c>
      <c r="DU11" s="13">
        <v>140</v>
      </c>
      <c r="DV11" s="13">
        <v>79</v>
      </c>
      <c r="DW11" s="13">
        <v>999</v>
      </c>
      <c r="DX11" s="13">
        <v>167</v>
      </c>
      <c r="DY11" s="13">
        <v>267</v>
      </c>
      <c r="DZ11" s="13">
        <v>642</v>
      </c>
      <c r="EA11" s="13">
        <v>269</v>
      </c>
      <c r="EB11" s="13">
        <v>189</v>
      </c>
      <c r="EC11" s="13">
        <v>915</v>
      </c>
      <c r="ED11" s="13">
        <v>759</v>
      </c>
      <c r="EE11" s="13">
        <v>899</v>
      </c>
      <c r="EF11" s="13">
        <v>985</v>
      </c>
      <c r="EG11" s="13">
        <v>799</v>
      </c>
      <c r="EH11" s="13">
        <v>438</v>
      </c>
      <c r="EI11" s="13">
        <v>480</v>
      </c>
      <c r="EJ11" s="13">
        <v>21</v>
      </c>
      <c r="EK11" s="13">
        <v>632</v>
      </c>
      <c r="EL11" s="13">
        <v>829</v>
      </c>
      <c r="EM11" s="13">
        <v>330</v>
      </c>
      <c r="EN11" s="13">
        <v>406</v>
      </c>
      <c r="EO11" s="13">
        <v>509</v>
      </c>
      <c r="EP11" s="13">
        <v>31</v>
      </c>
      <c r="EQ11" s="13">
        <v>11</v>
      </c>
      <c r="ER11" s="13">
        <v>564</v>
      </c>
      <c r="ES11" s="13">
        <v>836</v>
      </c>
      <c r="ET11" s="13">
        <v>610</v>
      </c>
      <c r="EU11" s="13">
        <v>597</v>
      </c>
      <c r="EV11" s="13">
        <v>351</v>
      </c>
      <c r="EW11" s="13">
        <v>270</v>
      </c>
      <c r="EX11" s="13">
        <v>561</v>
      </c>
      <c r="EY11" s="13">
        <v>609</v>
      </c>
      <c r="EZ11" s="13">
        <v>268</v>
      </c>
      <c r="FA11" s="13">
        <v>997</v>
      </c>
      <c r="FB11" s="13">
        <v>994</v>
      </c>
      <c r="FC11" s="13">
        <v>633</v>
      </c>
      <c r="FD11" s="13">
        <v>926</v>
      </c>
      <c r="FE11" s="13">
        <v>664</v>
      </c>
      <c r="FF11" s="13">
        <v>344</v>
      </c>
      <c r="FG11" s="13">
        <v>599</v>
      </c>
      <c r="FH11" s="13">
        <v>462</v>
      </c>
      <c r="FI11" s="13">
        <v>65</v>
      </c>
      <c r="FJ11" s="13">
        <v>385</v>
      </c>
      <c r="FK11" s="13">
        <v>53</v>
      </c>
      <c r="FL11" s="13">
        <v>903</v>
      </c>
      <c r="FM11" s="13">
        <v>800</v>
      </c>
      <c r="FN11" s="13">
        <v>342</v>
      </c>
      <c r="FO11" s="13">
        <v>85</v>
      </c>
      <c r="FP11" s="13">
        <v>90</v>
      </c>
      <c r="FQ11" s="13">
        <v>76</v>
      </c>
      <c r="FR11" s="13">
        <v>106</v>
      </c>
      <c r="FS11" s="13">
        <v>887</v>
      </c>
      <c r="FT11" s="13">
        <v>422</v>
      </c>
      <c r="FU11" s="13">
        <v>98</v>
      </c>
      <c r="FV11" s="13">
        <v>523</v>
      </c>
      <c r="FW11" s="13">
        <v>937</v>
      </c>
      <c r="FX11" s="13">
        <v>966</v>
      </c>
      <c r="FY11" s="13">
        <v>785</v>
      </c>
      <c r="FZ11" s="13">
        <v>756</v>
      </c>
      <c r="GA11" s="13">
        <v>490</v>
      </c>
      <c r="GB11" s="13">
        <v>951</v>
      </c>
      <c r="GC11" s="13">
        <v>506</v>
      </c>
      <c r="GD11" s="13">
        <v>756</v>
      </c>
      <c r="GE11" s="13">
        <v>794</v>
      </c>
      <c r="GF11" s="13">
        <v>16</v>
      </c>
    </row>
    <row r="12" spans="1:188" ht="14.25" customHeight="1" x14ac:dyDescent="0.3">
      <c r="A12" s="9" t="s">
        <v>9</v>
      </c>
      <c r="B12" s="13">
        <v>507</v>
      </c>
    </row>
    <row r="13" spans="1:188" ht="14.25" customHeight="1" x14ac:dyDescent="0.3">
      <c r="A13" s="9">
        <v>1098620</v>
      </c>
      <c r="B13" s="13">
        <v>703</v>
      </c>
    </row>
    <row r="14" spans="1:188" ht="14.25" customHeight="1" x14ac:dyDescent="0.3">
      <c r="A14" s="9">
        <v>1101915</v>
      </c>
      <c r="B14" s="13">
        <v>216</v>
      </c>
    </row>
    <row r="15" spans="1:188" ht="14.25" customHeight="1" x14ac:dyDescent="0.3">
      <c r="A15" s="9">
        <v>48732</v>
      </c>
      <c r="B15" s="13">
        <v>339</v>
      </c>
    </row>
    <row r="16" spans="1:188" ht="14.25" customHeight="1" x14ac:dyDescent="0.3">
      <c r="A16" s="9" t="s">
        <v>10</v>
      </c>
      <c r="B16" s="13">
        <v>774</v>
      </c>
    </row>
    <row r="17" spans="1:2" ht="14.25" customHeight="1" x14ac:dyDescent="0.3">
      <c r="A17" s="9" t="s">
        <v>11</v>
      </c>
      <c r="B17" s="13">
        <v>332</v>
      </c>
    </row>
    <row r="18" spans="1:2" ht="14.25" customHeight="1" x14ac:dyDescent="0.3">
      <c r="A18" s="9" t="s">
        <v>12</v>
      </c>
      <c r="B18" s="13">
        <v>394</v>
      </c>
    </row>
    <row r="19" spans="1:2" ht="14.25" customHeight="1" x14ac:dyDescent="0.3">
      <c r="A19" s="9" t="s">
        <v>13</v>
      </c>
      <c r="B19" s="13">
        <v>910</v>
      </c>
    </row>
    <row r="20" spans="1:2" ht="14.25" customHeight="1" x14ac:dyDescent="0.3">
      <c r="A20" s="9" t="s">
        <v>14</v>
      </c>
      <c r="B20" s="13">
        <v>806</v>
      </c>
    </row>
    <row r="21" spans="1:2" ht="14.25" customHeight="1" x14ac:dyDescent="0.3">
      <c r="A21" s="9" t="s">
        <v>15</v>
      </c>
      <c r="B21" s="13">
        <v>467</v>
      </c>
    </row>
    <row r="22" spans="1:2" ht="14.25" customHeight="1" x14ac:dyDescent="0.3">
      <c r="A22" s="9" t="s">
        <v>16</v>
      </c>
      <c r="B22" s="13">
        <v>902</v>
      </c>
    </row>
    <row r="23" spans="1:2" ht="14.25" customHeight="1" x14ac:dyDescent="0.3">
      <c r="A23" s="9" t="s">
        <v>17</v>
      </c>
      <c r="B23" s="13">
        <v>831</v>
      </c>
    </row>
    <row r="24" spans="1:2" ht="14.25" customHeight="1" x14ac:dyDescent="0.3">
      <c r="A24" s="9" t="s">
        <v>18</v>
      </c>
      <c r="B24" s="13">
        <v>680</v>
      </c>
    </row>
    <row r="25" spans="1:2" ht="14.25" customHeight="1" x14ac:dyDescent="0.3">
      <c r="A25" s="9" t="s">
        <v>19</v>
      </c>
      <c r="B25" s="13">
        <v>156</v>
      </c>
    </row>
    <row r="26" spans="1:2" ht="14.25" customHeight="1" x14ac:dyDescent="0.3">
      <c r="A26" s="9" t="s">
        <v>20</v>
      </c>
      <c r="B26" s="13">
        <v>422</v>
      </c>
    </row>
    <row r="27" spans="1:2" ht="14.25" customHeight="1" x14ac:dyDescent="0.3">
      <c r="A27" s="9" t="s">
        <v>21</v>
      </c>
      <c r="B27" s="13">
        <v>257</v>
      </c>
    </row>
    <row r="28" spans="1:2" ht="14.25" customHeight="1" x14ac:dyDescent="0.3">
      <c r="A28" s="9" t="s">
        <v>22</v>
      </c>
      <c r="B28" s="13">
        <v>698</v>
      </c>
    </row>
    <row r="29" spans="1:2" ht="14.25" customHeight="1" x14ac:dyDescent="0.3">
      <c r="A29" s="9" t="s">
        <v>23</v>
      </c>
      <c r="B29" s="13">
        <v>504</v>
      </c>
    </row>
    <row r="30" spans="1:2" ht="14.25" customHeight="1" x14ac:dyDescent="0.3">
      <c r="A30" s="9">
        <v>1726997</v>
      </c>
      <c r="B30" s="13">
        <v>678</v>
      </c>
    </row>
    <row r="31" spans="1:2" ht="14.25" customHeight="1" x14ac:dyDescent="0.3">
      <c r="A31" s="9" t="s">
        <v>24</v>
      </c>
      <c r="B31" s="13">
        <v>260</v>
      </c>
    </row>
    <row r="32" spans="1:2" ht="14.25" customHeight="1" x14ac:dyDescent="0.3">
      <c r="A32" s="9" t="s">
        <v>25</v>
      </c>
      <c r="B32" s="13">
        <v>882</v>
      </c>
    </row>
    <row r="33" spans="1:2" ht="14.25" customHeight="1" x14ac:dyDescent="0.3">
      <c r="A33" s="9" t="s">
        <v>26</v>
      </c>
      <c r="B33" s="13">
        <v>389</v>
      </c>
    </row>
    <row r="34" spans="1:2" ht="14.25" customHeight="1" x14ac:dyDescent="0.3">
      <c r="A34" s="9">
        <v>58470</v>
      </c>
      <c r="B34" s="13">
        <v>643</v>
      </c>
    </row>
    <row r="35" spans="1:2" ht="14.25" customHeight="1" x14ac:dyDescent="0.3">
      <c r="A35" s="9" t="s">
        <v>27</v>
      </c>
      <c r="B35" s="13">
        <v>332</v>
      </c>
    </row>
    <row r="36" spans="1:2" ht="14.25" customHeight="1" x14ac:dyDescent="0.3">
      <c r="A36" s="9" t="s">
        <v>28</v>
      </c>
      <c r="B36" s="13">
        <v>81</v>
      </c>
    </row>
    <row r="37" spans="1:2" ht="14.25" customHeight="1" x14ac:dyDescent="0.3">
      <c r="A37" s="9" t="s">
        <v>29</v>
      </c>
      <c r="B37" s="13">
        <v>326</v>
      </c>
    </row>
    <row r="38" spans="1:2" ht="14.25" customHeight="1" x14ac:dyDescent="0.3">
      <c r="A38" s="9" t="s">
        <v>30</v>
      </c>
      <c r="B38" s="13">
        <v>112</v>
      </c>
    </row>
    <row r="39" spans="1:2" ht="14.25" customHeight="1" x14ac:dyDescent="0.3">
      <c r="A39" s="9" t="s">
        <v>31</v>
      </c>
      <c r="B39" s="13">
        <v>16</v>
      </c>
    </row>
    <row r="40" spans="1:2" ht="14.25" customHeight="1" x14ac:dyDescent="0.3">
      <c r="A40" s="9" t="s">
        <v>32</v>
      </c>
      <c r="B40" s="13">
        <v>122</v>
      </c>
    </row>
    <row r="41" spans="1:2" ht="14.25" customHeight="1" x14ac:dyDescent="0.3">
      <c r="A41" s="9" t="s">
        <v>33</v>
      </c>
      <c r="B41" s="13">
        <v>946</v>
      </c>
    </row>
    <row r="42" spans="1:2" ht="14.25" customHeight="1" x14ac:dyDescent="0.3">
      <c r="A42" s="9" t="s">
        <v>34</v>
      </c>
      <c r="B42" s="13">
        <v>208</v>
      </c>
    </row>
    <row r="43" spans="1:2" ht="14.25" customHeight="1" x14ac:dyDescent="0.3">
      <c r="A43" s="9" t="s">
        <v>35</v>
      </c>
      <c r="B43" s="13">
        <v>811</v>
      </c>
    </row>
    <row r="44" spans="1:2" ht="14.25" customHeight="1" x14ac:dyDescent="0.3">
      <c r="A44" s="9" t="s">
        <v>36</v>
      </c>
      <c r="B44" s="13">
        <v>654</v>
      </c>
    </row>
    <row r="45" spans="1:2" ht="14.25" customHeight="1" x14ac:dyDescent="0.3">
      <c r="A45" s="9" t="s">
        <v>37</v>
      </c>
      <c r="B45" s="13">
        <v>338</v>
      </c>
    </row>
    <row r="46" spans="1:2" ht="14.25" customHeight="1" x14ac:dyDescent="0.3">
      <c r="A46" s="9" t="s">
        <v>38</v>
      </c>
      <c r="B46" s="13">
        <v>230</v>
      </c>
    </row>
    <row r="47" spans="1:2" ht="14.25" customHeight="1" x14ac:dyDescent="0.3">
      <c r="A47" s="9" t="s">
        <v>39</v>
      </c>
      <c r="B47" s="13">
        <v>486</v>
      </c>
    </row>
    <row r="48" spans="1:2" ht="14.25" customHeight="1" x14ac:dyDescent="0.3">
      <c r="A48" s="9" t="s">
        <v>40</v>
      </c>
      <c r="B48" s="13">
        <v>89</v>
      </c>
    </row>
    <row r="49" spans="1:2" ht="14.25" customHeight="1" x14ac:dyDescent="0.3">
      <c r="A49" s="9" t="s">
        <v>41</v>
      </c>
      <c r="B49" s="13">
        <v>284</v>
      </c>
    </row>
    <row r="50" spans="1:2" ht="14.25" customHeight="1" x14ac:dyDescent="0.3">
      <c r="A50" s="9" t="s">
        <v>42</v>
      </c>
      <c r="B50" s="13">
        <v>458</v>
      </c>
    </row>
    <row r="51" spans="1:2" ht="14.25" customHeight="1" x14ac:dyDescent="0.3">
      <c r="A51" s="9" t="s">
        <v>43</v>
      </c>
      <c r="B51" s="13">
        <v>995</v>
      </c>
    </row>
    <row r="52" spans="1:2" ht="14.25" customHeight="1" x14ac:dyDescent="0.3">
      <c r="A52" s="9" t="s">
        <v>44</v>
      </c>
      <c r="B52" s="13">
        <v>791</v>
      </c>
    </row>
    <row r="53" spans="1:2" ht="14.25" customHeight="1" x14ac:dyDescent="0.3">
      <c r="A53" s="9" t="s">
        <v>45</v>
      </c>
      <c r="B53" s="13">
        <v>760</v>
      </c>
    </row>
    <row r="54" spans="1:2" ht="14.25" customHeight="1" x14ac:dyDescent="0.3">
      <c r="A54" s="9" t="s">
        <v>46</v>
      </c>
      <c r="B54" s="13">
        <v>180</v>
      </c>
    </row>
    <row r="55" spans="1:2" ht="14.25" customHeight="1" x14ac:dyDescent="0.3">
      <c r="A55" s="9" t="s">
        <v>47</v>
      </c>
      <c r="B55" s="13">
        <v>431</v>
      </c>
    </row>
    <row r="56" spans="1:2" ht="14.25" customHeight="1" x14ac:dyDescent="0.3">
      <c r="A56" s="9" t="s">
        <v>48</v>
      </c>
      <c r="B56" s="13">
        <v>458</v>
      </c>
    </row>
    <row r="57" spans="1:2" ht="14.25" customHeight="1" x14ac:dyDescent="0.3">
      <c r="A57" s="9" t="s">
        <v>49</v>
      </c>
      <c r="B57" s="13">
        <v>515</v>
      </c>
    </row>
    <row r="58" spans="1:2" ht="14.25" customHeight="1" x14ac:dyDescent="0.3">
      <c r="A58" s="9" t="s">
        <v>50</v>
      </c>
      <c r="B58" s="13">
        <v>893</v>
      </c>
    </row>
    <row r="59" spans="1:2" ht="14.25" customHeight="1" x14ac:dyDescent="0.3">
      <c r="A59" s="9" t="s">
        <v>51</v>
      </c>
      <c r="B59" s="13">
        <v>879</v>
      </c>
    </row>
    <row r="60" spans="1:2" ht="14.25" customHeight="1" x14ac:dyDescent="0.3">
      <c r="A60" s="9" t="s">
        <v>52</v>
      </c>
      <c r="B60" s="13">
        <v>11</v>
      </c>
    </row>
    <row r="61" spans="1:2" ht="14.25" customHeight="1" x14ac:dyDescent="0.3">
      <c r="A61" s="9" t="s">
        <v>53</v>
      </c>
      <c r="B61" s="13">
        <v>225</v>
      </c>
    </row>
    <row r="62" spans="1:2" ht="14.25" customHeight="1" x14ac:dyDescent="0.3">
      <c r="A62" s="9" t="s">
        <v>54</v>
      </c>
      <c r="B62" s="13">
        <v>761</v>
      </c>
    </row>
    <row r="63" spans="1:2" ht="14.25" customHeight="1" x14ac:dyDescent="0.3">
      <c r="A63" s="9" t="s">
        <v>55</v>
      </c>
      <c r="B63" s="13">
        <v>887</v>
      </c>
    </row>
    <row r="64" spans="1:2" ht="14.25" customHeight="1" x14ac:dyDescent="0.3">
      <c r="A64" s="9" t="s">
        <v>56</v>
      </c>
      <c r="B64" s="13">
        <v>636</v>
      </c>
    </row>
    <row r="65" spans="1:2" ht="14.25" customHeight="1" x14ac:dyDescent="0.3">
      <c r="A65" s="9" t="s">
        <v>57</v>
      </c>
      <c r="B65" s="13">
        <v>853</v>
      </c>
    </row>
    <row r="66" spans="1:2" ht="14.25" customHeight="1" x14ac:dyDescent="0.3">
      <c r="A66" s="9" t="s">
        <v>58</v>
      </c>
      <c r="B66" s="13">
        <v>400</v>
      </c>
    </row>
    <row r="67" spans="1:2" ht="14.25" customHeight="1" x14ac:dyDescent="0.3">
      <c r="A67" s="9" t="s">
        <v>59</v>
      </c>
      <c r="B67" s="13">
        <v>729</v>
      </c>
    </row>
    <row r="68" spans="1:2" ht="14.25" customHeight="1" x14ac:dyDescent="0.3">
      <c r="A68" s="9" t="s">
        <v>60</v>
      </c>
      <c r="B68" s="13">
        <v>439</v>
      </c>
    </row>
    <row r="69" spans="1:2" ht="14.25" customHeight="1" x14ac:dyDescent="0.3">
      <c r="A69" s="9" t="s">
        <v>61</v>
      </c>
      <c r="B69" s="13">
        <v>116</v>
      </c>
    </row>
    <row r="70" spans="1:2" ht="14.25" customHeight="1" x14ac:dyDescent="0.3">
      <c r="A70" s="9" t="s">
        <v>62</v>
      </c>
      <c r="B70" s="13">
        <v>888</v>
      </c>
    </row>
    <row r="71" spans="1:2" ht="14.25" customHeight="1" x14ac:dyDescent="0.3">
      <c r="A71" s="9" t="s">
        <v>63</v>
      </c>
      <c r="B71" s="13">
        <v>550</v>
      </c>
    </row>
    <row r="72" spans="1:2" ht="14.25" customHeight="1" x14ac:dyDescent="0.3">
      <c r="A72" s="9" t="s">
        <v>64</v>
      </c>
      <c r="B72" s="13">
        <v>468</v>
      </c>
    </row>
    <row r="73" spans="1:2" ht="14.25" customHeight="1" x14ac:dyDescent="0.3">
      <c r="A73" s="9" t="s">
        <v>65</v>
      </c>
      <c r="B73" s="13">
        <v>747</v>
      </c>
    </row>
    <row r="74" spans="1:2" ht="14.25" customHeight="1" x14ac:dyDescent="0.3">
      <c r="A74" s="9" t="s">
        <v>66</v>
      </c>
      <c r="B74" s="13">
        <v>829</v>
      </c>
    </row>
    <row r="75" spans="1:2" ht="14.25" customHeight="1" x14ac:dyDescent="0.3">
      <c r="A75" s="9" t="s">
        <v>67</v>
      </c>
      <c r="B75" s="13">
        <v>959</v>
      </c>
    </row>
    <row r="76" spans="1:2" ht="14.25" customHeight="1" x14ac:dyDescent="0.3">
      <c r="A76" s="9" t="s">
        <v>68</v>
      </c>
      <c r="B76" s="13">
        <v>578</v>
      </c>
    </row>
    <row r="77" spans="1:2" ht="14.25" customHeight="1" x14ac:dyDescent="0.3">
      <c r="A77" s="9" t="s">
        <v>69</v>
      </c>
      <c r="B77" s="13">
        <v>260</v>
      </c>
    </row>
    <row r="78" spans="1:2" ht="14.25" customHeight="1" x14ac:dyDescent="0.3">
      <c r="A78" s="9" t="s">
        <v>70</v>
      </c>
      <c r="B78" s="13">
        <v>823</v>
      </c>
    </row>
    <row r="79" spans="1:2" ht="14.25" customHeight="1" x14ac:dyDescent="0.3">
      <c r="A79" s="9" t="s">
        <v>71</v>
      </c>
      <c r="B79" s="13">
        <v>501</v>
      </c>
    </row>
    <row r="80" spans="1:2" ht="14.25" customHeight="1" x14ac:dyDescent="0.3">
      <c r="A80" s="9" t="s">
        <v>72</v>
      </c>
      <c r="B80" s="13">
        <v>439</v>
      </c>
    </row>
    <row r="81" spans="1:2" ht="14.25" customHeight="1" x14ac:dyDescent="0.3">
      <c r="A81" s="9" t="s">
        <v>73</v>
      </c>
      <c r="B81" s="13">
        <v>742</v>
      </c>
    </row>
    <row r="82" spans="1:2" ht="14.25" customHeight="1" x14ac:dyDescent="0.3">
      <c r="A82" s="9" t="s">
        <v>74</v>
      </c>
      <c r="B82" s="13">
        <v>529</v>
      </c>
    </row>
    <row r="83" spans="1:2" ht="14.25" customHeight="1" x14ac:dyDescent="0.3">
      <c r="A83" s="9" t="s">
        <v>75</v>
      </c>
      <c r="B83" s="13">
        <v>704</v>
      </c>
    </row>
    <row r="84" spans="1:2" ht="14.25" customHeight="1" x14ac:dyDescent="0.3">
      <c r="A84" s="9" t="s">
        <v>76</v>
      </c>
      <c r="B84" s="13">
        <v>43</v>
      </c>
    </row>
    <row r="85" spans="1:2" ht="14.25" customHeight="1" x14ac:dyDescent="0.3">
      <c r="A85" s="9" t="s">
        <v>77</v>
      </c>
      <c r="B85" s="13">
        <v>533</v>
      </c>
    </row>
    <row r="86" spans="1:2" ht="14.25" customHeight="1" x14ac:dyDescent="0.3">
      <c r="A86" s="9" t="s">
        <v>78</v>
      </c>
      <c r="B86" s="13">
        <v>575</v>
      </c>
    </row>
    <row r="87" spans="1:2" ht="14.25" customHeight="1" x14ac:dyDescent="0.3">
      <c r="A87" s="9" t="s">
        <v>79</v>
      </c>
      <c r="B87" s="13">
        <v>778</v>
      </c>
    </row>
    <row r="88" spans="1:2" ht="14.25" customHeight="1" x14ac:dyDescent="0.3">
      <c r="A88" s="9" t="s">
        <v>80</v>
      </c>
      <c r="B88" s="13">
        <v>961</v>
      </c>
    </row>
    <row r="89" spans="1:2" ht="14.25" customHeight="1" x14ac:dyDescent="0.3">
      <c r="A89" s="9" t="s">
        <v>81</v>
      </c>
      <c r="B89" s="13">
        <v>300</v>
      </c>
    </row>
    <row r="90" spans="1:2" ht="14.25" customHeight="1" x14ac:dyDescent="0.3">
      <c r="A90" s="9" t="s">
        <v>82</v>
      </c>
      <c r="B90" s="13">
        <v>690</v>
      </c>
    </row>
    <row r="91" spans="1:2" ht="14.25" customHeight="1" x14ac:dyDescent="0.3">
      <c r="A91" s="9">
        <v>1827595</v>
      </c>
      <c r="B91" s="13">
        <v>699</v>
      </c>
    </row>
    <row r="92" spans="1:2" ht="14.25" customHeight="1" x14ac:dyDescent="0.3">
      <c r="A92" s="9" t="s">
        <v>83</v>
      </c>
      <c r="B92" s="13">
        <v>894</v>
      </c>
    </row>
    <row r="93" spans="1:2" ht="14.25" customHeight="1" x14ac:dyDescent="0.3">
      <c r="A93" s="9" t="s">
        <v>84</v>
      </c>
      <c r="B93" s="13">
        <v>182</v>
      </c>
    </row>
    <row r="94" spans="1:2" ht="14.25" customHeight="1" x14ac:dyDescent="0.3">
      <c r="A94" s="9" t="s">
        <v>85</v>
      </c>
      <c r="B94" s="13">
        <v>614</v>
      </c>
    </row>
    <row r="95" spans="1:2" ht="14.25" customHeight="1" x14ac:dyDescent="0.3">
      <c r="A95" s="9" t="s">
        <v>86</v>
      </c>
      <c r="B95" s="13">
        <v>478</v>
      </c>
    </row>
    <row r="96" spans="1:2" ht="14.25" customHeight="1" x14ac:dyDescent="0.3">
      <c r="A96" s="9" t="s">
        <v>87</v>
      </c>
      <c r="B96" s="13">
        <v>579</v>
      </c>
    </row>
    <row r="97" spans="1:2" ht="14.25" customHeight="1" x14ac:dyDescent="0.3">
      <c r="A97" s="9" t="s">
        <v>87</v>
      </c>
      <c r="B97" s="13">
        <v>634</v>
      </c>
    </row>
    <row r="98" spans="1:2" ht="14.25" customHeight="1" x14ac:dyDescent="0.3">
      <c r="A98" s="9">
        <v>2102317</v>
      </c>
      <c r="B98" s="13">
        <v>771</v>
      </c>
    </row>
    <row r="99" spans="1:2" ht="14.25" customHeight="1" x14ac:dyDescent="0.3">
      <c r="A99" s="9">
        <v>1268650</v>
      </c>
      <c r="B99" s="13">
        <v>562</v>
      </c>
    </row>
    <row r="100" spans="1:2" ht="14.25" customHeight="1" x14ac:dyDescent="0.3">
      <c r="A100" s="9">
        <v>1510217</v>
      </c>
      <c r="B100" s="13">
        <v>273</v>
      </c>
    </row>
    <row r="101" spans="1:2" ht="14.25" customHeight="1" x14ac:dyDescent="0.3">
      <c r="A101" s="9" t="s">
        <v>88</v>
      </c>
      <c r="B101" s="13">
        <v>570</v>
      </c>
    </row>
    <row r="102" spans="1:2" ht="14.25" customHeight="1" x14ac:dyDescent="0.3">
      <c r="A102" s="9" t="s">
        <v>88</v>
      </c>
      <c r="B102" s="13">
        <v>400</v>
      </c>
    </row>
    <row r="103" spans="1:2" ht="14.25" customHeight="1" x14ac:dyDescent="0.3">
      <c r="A103" s="9" t="s">
        <v>89</v>
      </c>
      <c r="B103" s="13">
        <v>277</v>
      </c>
    </row>
    <row r="104" spans="1:2" ht="14.25" customHeight="1" x14ac:dyDescent="0.3">
      <c r="A104" s="9" t="s">
        <v>89</v>
      </c>
      <c r="B104" s="13">
        <v>739</v>
      </c>
    </row>
    <row r="105" spans="1:2" ht="14.25" customHeight="1" x14ac:dyDescent="0.3">
      <c r="A105" s="9" t="s">
        <v>90</v>
      </c>
      <c r="B105" s="13">
        <v>845</v>
      </c>
    </row>
    <row r="106" spans="1:2" ht="14.25" customHeight="1" x14ac:dyDescent="0.3">
      <c r="A106" s="9">
        <v>1268327</v>
      </c>
      <c r="B106" s="13">
        <v>494</v>
      </c>
    </row>
    <row r="107" spans="1:2" ht="14.25" customHeight="1" x14ac:dyDescent="0.3">
      <c r="A107" s="9">
        <v>2204966</v>
      </c>
      <c r="B107" s="13">
        <v>292</v>
      </c>
    </row>
    <row r="108" spans="1:2" ht="14.25" customHeight="1" x14ac:dyDescent="0.3">
      <c r="A108" s="9">
        <v>2207200</v>
      </c>
      <c r="B108" s="13">
        <v>919</v>
      </c>
    </row>
    <row r="109" spans="1:2" ht="14.25" customHeight="1" x14ac:dyDescent="0.3">
      <c r="A109" s="9" t="s">
        <v>91</v>
      </c>
      <c r="B109" s="13">
        <v>377</v>
      </c>
    </row>
    <row r="110" spans="1:2" ht="14.25" customHeight="1" x14ac:dyDescent="0.3">
      <c r="A110" s="9" t="s">
        <v>92</v>
      </c>
      <c r="B110" s="13">
        <v>558</v>
      </c>
    </row>
    <row r="111" spans="1:2" ht="14.25" customHeight="1" x14ac:dyDescent="0.3">
      <c r="A111" s="9" t="s">
        <v>93</v>
      </c>
      <c r="B111" s="13">
        <v>640</v>
      </c>
    </row>
    <row r="112" spans="1:2" ht="14.25" customHeight="1" x14ac:dyDescent="0.3">
      <c r="A112" s="9" t="s">
        <v>94</v>
      </c>
      <c r="B112" s="13">
        <v>726</v>
      </c>
    </row>
    <row r="113" spans="1:2" ht="14.25" customHeight="1" x14ac:dyDescent="0.3">
      <c r="A113" s="9" t="s">
        <v>95</v>
      </c>
      <c r="B113" s="13">
        <v>175</v>
      </c>
    </row>
    <row r="114" spans="1:2" ht="14.25" customHeight="1" x14ac:dyDescent="0.3">
      <c r="A114" s="9" t="s">
        <v>96</v>
      </c>
      <c r="B114" s="13">
        <v>319</v>
      </c>
    </row>
    <row r="115" spans="1:2" ht="14.25" customHeight="1" x14ac:dyDescent="0.3">
      <c r="A115" s="9" t="s">
        <v>97</v>
      </c>
      <c r="B115" s="13">
        <v>95</v>
      </c>
    </row>
    <row r="116" spans="1:2" ht="14.25" customHeight="1" x14ac:dyDescent="0.3">
      <c r="A116" s="9" t="s">
        <v>98</v>
      </c>
      <c r="B116" s="13">
        <v>444</v>
      </c>
    </row>
    <row r="117" spans="1:2" ht="14.25" customHeight="1" x14ac:dyDescent="0.3">
      <c r="A117" s="9" t="s">
        <v>99</v>
      </c>
      <c r="B117" s="13">
        <v>939</v>
      </c>
    </row>
    <row r="118" spans="1:2" ht="14.25" customHeight="1" x14ac:dyDescent="0.3">
      <c r="A118" s="9" t="s">
        <v>100</v>
      </c>
      <c r="B118" s="13">
        <v>794</v>
      </c>
    </row>
    <row r="119" spans="1:2" ht="14.25" customHeight="1" x14ac:dyDescent="0.3">
      <c r="A119" s="9" t="s">
        <v>101</v>
      </c>
      <c r="B119" s="13">
        <v>72</v>
      </c>
    </row>
    <row r="120" spans="1:2" ht="14.25" customHeight="1" x14ac:dyDescent="0.3">
      <c r="A120" s="9" t="s">
        <v>102</v>
      </c>
      <c r="B120" s="13">
        <v>185</v>
      </c>
    </row>
    <row r="121" spans="1:2" ht="14.25" customHeight="1" x14ac:dyDescent="0.3">
      <c r="A121" s="9" t="s">
        <v>103</v>
      </c>
      <c r="B121" s="13">
        <v>601</v>
      </c>
    </row>
    <row r="122" spans="1:2" ht="14.25" customHeight="1" x14ac:dyDescent="0.3">
      <c r="A122" s="9" t="s">
        <v>104</v>
      </c>
      <c r="B122" s="13">
        <v>765</v>
      </c>
    </row>
    <row r="123" spans="1:2" ht="14.25" customHeight="1" x14ac:dyDescent="0.3">
      <c r="A123" s="9" t="s">
        <v>105</v>
      </c>
      <c r="B123" s="13">
        <v>140</v>
      </c>
    </row>
    <row r="124" spans="1:2" ht="14.25" customHeight="1" x14ac:dyDescent="0.3">
      <c r="A124" s="9" t="s">
        <v>106</v>
      </c>
      <c r="B124" s="13">
        <v>79</v>
      </c>
    </row>
    <row r="125" spans="1:2" ht="14.25" customHeight="1" x14ac:dyDescent="0.3">
      <c r="A125" s="9" t="s">
        <v>107</v>
      </c>
      <c r="B125" s="13">
        <v>999</v>
      </c>
    </row>
    <row r="126" spans="1:2" ht="14.25" customHeight="1" x14ac:dyDescent="0.3">
      <c r="A126" s="9" t="s">
        <v>108</v>
      </c>
      <c r="B126" s="13">
        <v>167</v>
      </c>
    </row>
    <row r="127" spans="1:2" ht="14.25" customHeight="1" x14ac:dyDescent="0.3">
      <c r="A127" s="9" t="s">
        <v>109</v>
      </c>
      <c r="B127" s="13">
        <v>267</v>
      </c>
    </row>
    <row r="128" spans="1:2" ht="14.25" customHeight="1" x14ac:dyDescent="0.3">
      <c r="A128" s="9" t="s">
        <v>110</v>
      </c>
      <c r="B128" s="13">
        <v>642</v>
      </c>
    </row>
    <row r="129" spans="1:2" ht="14.25" customHeight="1" x14ac:dyDescent="0.3">
      <c r="A129" s="9" t="s">
        <v>111</v>
      </c>
      <c r="B129" s="13">
        <v>269</v>
      </c>
    </row>
    <row r="130" spans="1:2" ht="14.25" customHeight="1" x14ac:dyDescent="0.3">
      <c r="A130" s="9" t="s">
        <v>112</v>
      </c>
      <c r="B130" s="13">
        <v>189</v>
      </c>
    </row>
    <row r="131" spans="1:2" ht="14.25" customHeight="1" x14ac:dyDescent="0.3">
      <c r="A131" s="9" t="s">
        <v>113</v>
      </c>
      <c r="B131" s="13">
        <v>915</v>
      </c>
    </row>
    <row r="132" spans="1:2" ht="14.25" customHeight="1" x14ac:dyDescent="0.3">
      <c r="A132" s="9" t="s">
        <v>114</v>
      </c>
      <c r="B132" s="13">
        <v>759</v>
      </c>
    </row>
    <row r="133" spans="1:2" ht="14.25" customHeight="1" x14ac:dyDescent="0.3">
      <c r="A133" s="9" t="s">
        <v>115</v>
      </c>
      <c r="B133" s="13">
        <v>899</v>
      </c>
    </row>
    <row r="134" spans="1:2" ht="14.25" customHeight="1" x14ac:dyDescent="0.3">
      <c r="A134" s="9" t="s">
        <v>116</v>
      </c>
      <c r="B134" s="13">
        <v>985</v>
      </c>
    </row>
    <row r="135" spans="1:2" ht="14.25" customHeight="1" x14ac:dyDescent="0.3">
      <c r="A135" s="9" t="s">
        <v>117</v>
      </c>
      <c r="B135" s="13">
        <v>799</v>
      </c>
    </row>
    <row r="136" spans="1:2" ht="14.25" customHeight="1" x14ac:dyDescent="0.3">
      <c r="A136" s="9" t="s">
        <v>118</v>
      </c>
      <c r="B136" s="13">
        <v>438</v>
      </c>
    </row>
    <row r="137" spans="1:2" ht="14.25" customHeight="1" x14ac:dyDescent="0.3">
      <c r="A137" s="9" t="s">
        <v>119</v>
      </c>
      <c r="B137" s="13">
        <v>480</v>
      </c>
    </row>
    <row r="138" spans="1:2" ht="14.25" customHeight="1" x14ac:dyDescent="0.3">
      <c r="A138" s="9" t="s">
        <v>120</v>
      </c>
      <c r="B138" s="13">
        <v>21</v>
      </c>
    </row>
    <row r="139" spans="1:2" ht="14.25" customHeight="1" x14ac:dyDescent="0.3">
      <c r="A139" s="9" t="s">
        <v>121</v>
      </c>
      <c r="B139" s="13">
        <v>632</v>
      </c>
    </row>
    <row r="140" spans="1:2" ht="14.25" customHeight="1" x14ac:dyDescent="0.3">
      <c r="A140" s="9" t="s">
        <v>122</v>
      </c>
      <c r="B140" s="13">
        <v>829</v>
      </c>
    </row>
    <row r="141" spans="1:2" ht="14.25" customHeight="1" x14ac:dyDescent="0.3">
      <c r="A141" s="9" t="s">
        <v>123</v>
      </c>
      <c r="B141" s="13">
        <v>330</v>
      </c>
    </row>
    <row r="142" spans="1:2" ht="14.25" customHeight="1" x14ac:dyDescent="0.3">
      <c r="A142" s="9" t="s">
        <v>124</v>
      </c>
      <c r="B142" s="13">
        <v>406</v>
      </c>
    </row>
    <row r="143" spans="1:2" ht="14.25" customHeight="1" x14ac:dyDescent="0.3">
      <c r="A143" s="9" t="s">
        <v>125</v>
      </c>
      <c r="B143" s="13">
        <v>509</v>
      </c>
    </row>
    <row r="144" spans="1:2" ht="14.25" customHeight="1" x14ac:dyDescent="0.3">
      <c r="A144" s="9" t="s">
        <v>126</v>
      </c>
      <c r="B144" s="13">
        <v>31</v>
      </c>
    </row>
    <row r="145" spans="1:2" ht="14.25" customHeight="1" x14ac:dyDescent="0.3">
      <c r="A145" s="9" t="s">
        <v>127</v>
      </c>
      <c r="B145" s="13">
        <v>11</v>
      </c>
    </row>
    <row r="146" spans="1:2" ht="14.25" customHeight="1" x14ac:dyDescent="0.3">
      <c r="A146" s="9" t="s">
        <v>128</v>
      </c>
      <c r="B146" s="13">
        <v>564</v>
      </c>
    </row>
    <row r="147" spans="1:2" ht="14.25" customHeight="1" x14ac:dyDescent="0.3">
      <c r="A147" s="9" t="s">
        <v>129</v>
      </c>
      <c r="B147" s="13">
        <v>836</v>
      </c>
    </row>
    <row r="148" spans="1:2" ht="14.25" customHeight="1" x14ac:dyDescent="0.3">
      <c r="A148" s="9" t="s">
        <v>130</v>
      </c>
      <c r="B148" s="13">
        <v>610</v>
      </c>
    </row>
    <row r="149" spans="1:2" ht="14.25" customHeight="1" x14ac:dyDescent="0.3">
      <c r="A149" s="9" t="s">
        <v>131</v>
      </c>
      <c r="B149" s="13">
        <v>597</v>
      </c>
    </row>
    <row r="150" spans="1:2" ht="14.25" customHeight="1" x14ac:dyDescent="0.3">
      <c r="A150" s="9" t="s">
        <v>132</v>
      </c>
      <c r="B150" s="13">
        <v>351</v>
      </c>
    </row>
    <row r="151" spans="1:2" ht="14.25" customHeight="1" x14ac:dyDescent="0.3">
      <c r="A151" s="9" t="s">
        <v>133</v>
      </c>
      <c r="B151" s="13">
        <v>270</v>
      </c>
    </row>
    <row r="152" spans="1:2" ht="14.25" customHeight="1" x14ac:dyDescent="0.3">
      <c r="A152" s="9" t="s">
        <v>134</v>
      </c>
      <c r="B152" s="13">
        <v>561</v>
      </c>
    </row>
    <row r="153" spans="1:2" ht="14.25" customHeight="1" x14ac:dyDescent="0.3">
      <c r="A153" s="9" t="s">
        <v>135</v>
      </c>
      <c r="B153" s="13">
        <v>609</v>
      </c>
    </row>
    <row r="154" spans="1:2" ht="14.25" customHeight="1" x14ac:dyDescent="0.3">
      <c r="A154" s="9" t="s">
        <v>136</v>
      </c>
      <c r="B154" s="13">
        <v>268</v>
      </c>
    </row>
    <row r="155" spans="1:2" ht="14.25" customHeight="1" x14ac:dyDescent="0.3">
      <c r="A155" s="9" t="s">
        <v>137</v>
      </c>
      <c r="B155" s="13">
        <v>997</v>
      </c>
    </row>
    <row r="156" spans="1:2" ht="14.25" customHeight="1" x14ac:dyDescent="0.3">
      <c r="A156" s="9">
        <v>1290701</v>
      </c>
      <c r="B156" s="13">
        <v>994</v>
      </c>
    </row>
    <row r="157" spans="1:2" ht="14.25" customHeight="1" x14ac:dyDescent="0.3">
      <c r="A157" s="9">
        <v>2056344</v>
      </c>
      <c r="B157" s="13">
        <v>633</v>
      </c>
    </row>
    <row r="158" spans="1:2" ht="14.25" customHeight="1" x14ac:dyDescent="0.3">
      <c r="A158" s="9" t="s">
        <v>138</v>
      </c>
      <c r="B158" s="13">
        <v>926</v>
      </c>
    </row>
    <row r="159" spans="1:2" ht="14.25" customHeight="1" x14ac:dyDescent="0.3">
      <c r="A159" s="9" t="s">
        <v>139</v>
      </c>
      <c r="B159" s="13">
        <v>664</v>
      </c>
    </row>
    <row r="160" spans="1:2" ht="14.25" customHeight="1" x14ac:dyDescent="0.3">
      <c r="A160" s="9" t="s">
        <v>140</v>
      </c>
      <c r="B160" s="13">
        <v>344</v>
      </c>
    </row>
    <row r="161" spans="1:2" ht="14.25" customHeight="1" x14ac:dyDescent="0.3">
      <c r="A161" s="9" t="s">
        <v>141</v>
      </c>
      <c r="B161" s="13">
        <v>599</v>
      </c>
    </row>
    <row r="162" spans="1:2" ht="14.25" customHeight="1" x14ac:dyDescent="0.3">
      <c r="A162" s="9" t="s">
        <v>142</v>
      </c>
      <c r="B162" s="13">
        <v>462</v>
      </c>
    </row>
    <row r="163" spans="1:2" ht="14.25" customHeight="1" x14ac:dyDescent="0.3">
      <c r="A163" s="9" t="s">
        <v>143</v>
      </c>
      <c r="B163" s="13">
        <v>65</v>
      </c>
    </row>
    <row r="164" spans="1:2" ht="14.25" customHeight="1" x14ac:dyDescent="0.3">
      <c r="A164" s="9" t="s">
        <v>144</v>
      </c>
      <c r="B164" s="13">
        <v>385</v>
      </c>
    </row>
    <row r="165" spans="1:2" ht="14.25" customHeight="1" x14ac:dyDescent="0.3">
      <c r="A165" s="9" t="s">
        <v>145</v>
      </c>
      <c r="B165" s="13">
        <v>53</v>
      </c>
    </row>
    <row r="166" spans="1:2" ht="14.25" customHeight="1" x14ac:dyDescent="0.3">
      <c r="A166" s="9" t="s">
        <v>146</v>
      </c>
      <c r="B166" s="13">
        <v>903</v>
      </c>
    </row>
    <row r="167" spans="1:2" ht="14.25" customHeight="1" x14ac:dyDescent="0.3">
      <c r="A167" s="9" t="s">
        <v>147</v>
      </c>
      <c r="B167" s="13">
        <v>800</v>
      </c>
    </row>
    <row r="168" spans="1:2" ht="14.25" customHeight="1" x14ac:dyDescent="0.3">
      <c r="A168" s="9" t="s">
        <v>148</v>
      </c>
      <c r="B168" s="13">
        <v>342</v>
      </c>
    </row>
    <row r="169" spans="1:2" ht="14.25" customHeight="1" x14ac:dyDescent="0.3">
      <c r="A169" s="9" t="s">
        <v>149</v>
      </c>
      <c r="B169" s="13">
        <v>85</v>
      </c>
    </row>
    <row r="170" spans="1:2" ht="14.25" customHeight="1" x14ac:dyDescent="0.3">
      <c r="A170" s="9" t="s">
        <v>150</v>
      </c>
      <c r="B170" s="13">
        <v>90</v>
      </c>
    </row>
    <row r="171" spans="1:2" ht="14.25" customHeight="1" x14ac:dyDescent="0.3">
      <c r="A171" s="9" t="s">
        <v>151</v>
      </c>
      <c r="B171" s="13">
        <v>76</v>
      </c>
    </row>
    <row r="172" spans="1:2" ht="14.25" customHeight="1" x14ac:dyDescent="0.3">
      <c r="A172" s="9" t="s">
        <v>152</v>
      </c>
      <c r="B172" s="13">
        <v>106</v>
      </c>
    </row>
    <row r="173" spans="1:2" ht="14.25" customHeight="1" x14ac:dyDescent="0.3">
      <c r="A173" s="9" t="s">
        <v>153</v>
      </c>
      <c r="B173" s="13">
        <v>887</v>
      </c>
    </row>
    <row r="174" spans="1:2" ht="14.25" customHeight="1" x14ac:dyDescent="0.3">
      <c r="A174" s="9" t="s">
        <v>154</v>
      </c>
      <c r="B174" s="13">
        <v>422</v>
      </c>
    </row>
    <row r="175" spans="1:2" ht="14.25" customHeight="1" x14ac:dyDescent="0.3">
      <c r="A175" s="9" t="s">
        <v>155</v>
      </c>
      <c r="B175" s="13">
        <v>98</v>
      </c>
    </row>
    <row r="176" spans="1:2" ht="14.25" customHeight="1" x14ac:dyDescent="0.3">
      <c r="A176" s="9" t="s">
        <v>156</v>
      </c>
      <c r="B176" s="13">
        <v>523</v>
      </c>
    </row>
    <row r="177" spans="1:2" ht="14.25" customHeight="1" x14ac:dyDescent="0.3">
      <c r="A177" s="9" t="s">
        <v>157</v>
      </c>
      <c r="B177" s="13">
        <v>937</v>
      </c>
    </row>
    <row r="178" spans="1:2" ht="14.25" customHeight="1" x14ac:dyDescent="0.3">
      <c r="A178" s="9" t="s">
        <v>158</v>
      </c>
      <c r="B178" s="13">
        <v>966</v>
      </c>
    </row>
    <row r="179" spans="1:2" ht="14.25" customHeight="1" x14ac:dyDescent="0.3">
      <c r="A179" s="9" t="s">
        <v>159</v>
      </c>
      <c r="B179" s="13">
        <v>785</v>
      </c>
    </row>
    <row r="180" spans="1:2" ht="14.25" customHeight="1" x14ac:dyDescent="0.3">
      <c r="A180" s="9" t="s">
        <v>160</v>
      </c>
      <c r="B180" s="13">
        <v>756</v>
      </c>
    </row>
    <row r="181" spans="1:2" ht="14.25" customHeight="1" x14ac:dyDescent="0.3">
      <c r="A181" s="9" t="s">
        <v>161</v>
      </c>
      <c r="B181" s="13">
        <v>490</v>
      </c>
    </row>
    <row r="182" spans="1:2" ht="14.25" customHeight="1" x14ac:dyDescent="0.3">
      <c r="A182" s="9" t="s">
        <v>162</v>
      </c>
      <c r="B182" s="13">
        <v>951</v>
      </c>
    </row>
    <row r="183" spans="1:2" ht="14.25" customHeight="1" x14ac:dyDescent="0.3">
      <c r="A183" s="9" t="s">
        <v>163</v>
      </c>
      <c r="B183" s="13">
        <v>506</v>
      </c>
    </row>
    <row r="184" spans="1:2" ht="14.25" customHeight="1" x14ac:dyDescent="0.3">
      <c r="A184" s="9" t="s">
        <v>164</v>
      </c>
      <c r="B184" s="13">
        <v>756</v>
      </c>
    </row>
    <row r="185" spans="1:2" ht="14.25" customHeight="1" x14ac:dyDescent="0.3">
      <c r="A185" s="9">
        <v>2123209</v>
      </c>
      <c r="B185" s="13">
        <v>794</v>
      </c>
    </row>
    <row r="186" spans="1:2" ht="14.25" customHeight="1" x14ac:dyDescent="0.3">
      <c r="A186" s="9">
        <v>1205021</v>
      </c>
      <c r="B186" s="13">
        <v>16</v>
      </c>
    </row>
    <row r="187" spans="1:2" ht="14.25" customHeight="1" x14ac:dyDescent="0.3"/>
    <row r="188" spans="1:2" ht="14.25" customHeight="1" x14ac:dyDescent="0.3"/>
    <row r="189" spans="1:2" ht="14.25" customHeight="1" x14ac:dyDescent="0.3"/>
    <row r="190" spans="1:2" ht="14.25" customHeight="1" x14ac:dyDescent="0.3"/>
    <row r="191" spans="1:2" ht="14.25" customHeight="1" x14ac:dyDescent="0.3"/>
    <row r="192" spans="1: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ZADANIA</vt:lpstr>
      <vt:lpstr>CENNIK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Obiedzinska</dc:creator>
  <cp:keywords>Excel REKRUTACJA</cp:keywords>
  <cp:lastModifiedBy>Natalia Ostrowska</cp:lastModifiedBy>
  <dcterms:created xsi:type="dcterms:W3CDTF">2021-08-04T16:32:37Z</dcterms:created>
  <dcterms:modified xsi:type="dcterms:W3CDTF">2025-07-23T16:12:39Z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0x01010063410FCCDF8F2A4BAF01FDE9985A78A4</vt:lpwstr>
  </property>
  <property fmtid="{D5CDD505-2E9C-101B-9397-08002B2CF9AE}" pid="3" name="MSIP_Label_8dbef4c5-c818-41ba-ac89-c164c445b051_Enabled">
    <vt:lpwstr>true</vt:lpwstr>
  </property>
  <property fmtid="{D5CDD505-2E9C-101B-9397-08002B2CF9AE}" pid="4" name="MSIP_Label_8dbef4c5-c818-41ba-ac89-c164c445b051_SetDate">
    <vt:lpwstr>2023-08-18T14:46:43Z</vt:lpwstr>
  </property>
  <property fmtid="{D5CDD505-2E9C-101B-9397-08002B2CF9AE}" pid="5" name="MSIP_Label_8dbef4c5-c818-41ba-ac89-c164c445b051_Method">
    <vt:lpwstr>Standard</vt:lpwstr>
  </property>
  <property fmtid="{D5CDD505-2E9C-101B-9397-08002B2CF9AE}" pid="6" name="MSIP_Label_8dbef4c5-c818-41ba-ac89-c164c445b051_Name">
    <vt:lpwstr>8dbef4c5-c818-41ba-ac89-c164c445b051</vt:lpwstr>
  </property>
  <property fmtid="{D5CDD505-2E9C-101B-9397-08002B2CF9AE}" pid="7" name="MSIP_Label_8dbef4c5-c818-41ba-ac89-c164c445b051_SiteId">
    <vt:lpwstr>95924808-3044-4177-9c1b-713746ffab95</vt:lpwstr>
  </property>
  <property fmtid="{D5CDD505-2E9C-101B-9397-08002B2CF9AE}" pid="8" name="MSIP_Label_8dbef4c5-c818-41ba-ac89-c164c445b051_ActionId">
    <vt:lpwstr>10bf992c-4a0c-49e1-a281-40e8da06604e</vt:lpwstr>
  </property>
  <property fmtid="{D5CDD505-2E9C-101B-9397-08002B2CF9AE}" pid="9" name="MSIP_Label_8dbef4c5-c818-41ba-ac89-c164c445b051_ContentBits">
    <vt:lpwstr>0</vt:lpwstr>
  </property>
</Properties>
</file>