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52DAD1-606A-4C09-A0E0-5460E7C55582}" xr6:coauthVersionLast="36" xr6:coauthVersionMax="47" xr10:uidLastSave="{00000000-0000-0000-0000-000000000000}"/>
  <bookViews>
    <workbookView xWindow="0" yWindow="0" windowWidth="23040" windowHeight="8772" xr2:uid="{8B89B9E9-B978-4E4B-A003-78C9C1FC1922}"/>
  </bookViews>
  <sheets>
    <sheet name="Instrukcja" sheetId="3" r:id="rId1"/>
    <sheet name="Odwołania względne" sheetId="1" r:id="rId2"/>
    <sheet name="Odwołania bezwględne" sheetId="4" r:id="rId3"/>
    <sheet name="Odwołania mieszane" sheetId="5" r:id="rId4"/>
    <sheet name="Tabele dodatkowe" sheetId="7" r:id="rId5"/>
    <sheet name="Adres pośredni" sheetId="6" r:id="rId6"/>
  </sheets>
  <definedNames>
    <definedName name="Wynagrodzenie">'Odwołania bezwględne'!$B$16:$B$25</definedName>
    <definedName name="Wynagrodzenie_brutto">'Odwołania bezwględne'!$B$16:$C$25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6" l="1"/>
  <c r="C4" i="6"/>
  <c r="C3" i="6"/>
  <c r="C3" i="5" l="1"/>
  <c r="C4" i="5"/>
  <c r="F3" i="5"/>
  <c r="F4" i="5"/>
  <c r="F5" i="5"/>
  <c r="F6" i="5"/>
  <c r="F7" i="5"/>
  <c r="D7" i="5"/>
  <c r="E7" i="5"/>
  <c r="C7" i="5"/>
  <c r="D6" i="5"/>
  <c r="E6" i="5"/>
  <c r="C6" i="5"/>
  <c r="D5" i="5"/>
  <c r="E5" i="5"/>
  <c r="C5" i="5"/>
  <c r="D4" i="5"/>
  <c r="E4" i="5"/>
  <c r="D3" i="5"/>
  <c r="E3" i="5"/>
  <c r="C17" i="4"/>
  <c r="C18" i="4"/>
  <c r="C19" i="4"/>
  <c r="C20" i="4"/>
  <c r="C21" i="4"/>
  <c r="C22" i="4"/>
  <c r="C23" i="4"/>
  <c r="C24" i="4"/>
  <c r="C25" i="4"/>
  <c r="C16" i="4"/>
  <c r="C4" i="4"/>
  <c r="C5" i="4"/>
  <c r="C6" i="4"/>
  <c r="C7" i="4"/>
  <c r="C8" i="4"/>
  <c r="C9" i="4"/>
  <c r="C10" i="4"/>
  <c r="C11" i="4"/>
  <c r="C12" i="4"/>
  <c r="C3" i="4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<sst xmlns="http://schemas.openxmlformats.org/spreadsheetml/2006/main" count="97" uniqueCount="82">
  <si>
    <t>Tab. 1</t>
  </si>
  <si>
    <t>Produkt</t>
  </si>
  <si>
    <t>Cena sprzedaży</t>
  </si>
  <si>
    <t>Koszt zakupu</t>
  </si>
  <si>
    <t>Wartość sprzedaży</t>
  </si>
  <si>
    <t>Marża</t>
  </si>
  <si>
    <t>Marża %</t>
  </si>
  <si>
    <t>Jabłka</t>
  </si>
  <si>
    <t>Gruszki</t>
  </si>
  <si>
    <t>Banany</t>
  </si>
  <si>
    <t>Pomarańcze</t>
  </si>
  <si>
    <t>Winogrona</t>
  </si>
  <si>
    <t>Truskawki</t>
  </si>
  <si>
    <t>Ananasy</t>
  </si>
  <si>
    <t>Kiwi</t>
  </si>
  <si>
    <t>Maliny</t>
  </si>
  <si>
    <t>Borówki</t>
  </si>
  <si>
    <t>Ilość sprzedaży</t>
  </si>
  <si>
    <t>Arkusz "Odwołania względne"</t>
  </si>
  <si>
    <t>Korzystając z adresowania względnego oblicz w tabeli 1:</t>
  </si>
  <si>
    <t>C. Marżę % (Marża / Wartość sprzedaży)</t>
  </si>
  <si>
    <t>A. Wartość sprzedaży (cena sprzedaży * ilość sprzedaży)</t>
  </si>
  <si>
    <t>B. Marżę (wartość sprzedaży - koszt zakupu * ilość sprzedaży)</t>
  </si>
  <si>
    <t>Arkusz "Odwołania bezwzględne"</t>
  </si>
  <si>
    <t>Makaron</t>
  </si>
  <si>
    <t>Oliwa z oliwek</t>
  </si>
  <si>
    <t>Ser feta</t>
  </si>
  <si>
    <t>Chleb</t>
  </si>
  <si>
    <t>Czekolada</t>
  </si>
  <si>
    <t>Kawa</t>
  </si>
  <si>
    <t>Herbata</t>
  </si>
  <si>
    <t>Ryż</t>
  </si>
  <si>
    <t>Pomidory</t>
  </si>
  <si>
    <t>Jogurt grecki</t>
  </si>
  <si>
    <t>Cena w EUR</t>
  </si>
  <si>
    <t>Cena w PLN</t>
  </si>
  <si>
    <t>Kurs EUR/PLN</t>
  </si>
  <si>
    <t>Korzystając z adresowania bezwzględnego oblicz:</t>
  </si>
  <si>
    <t>Tab. 2</t>
  </si>
  <si>
    <t>Pracownik</t>
  </si>
  <si>
    <t>Wynagrodzenie brutto</t>
  </si>
  <si>
    <t>Jan Kowalski</t>
  </si>
  <si>
    <t>Anna Nowak</t>
  </si>
  <si>
    <t>Piotr Zieliński</t>
  </si>
  <si>
    <t>Katarzyna Wiśniewska</t>
  </si>
  <si>
    <t>Marek Wójcik</t>
  </si>
  <si>
    <t>Monika Lewandowska</t>
  </si>
  <si>
    <t>Tomasz Kaczmarek</t>
  </si>
  <si>
    <t>Ewa Mazur</t>
  </si>
  <si>
    <t>Krzysztof Baran</t>
  </si>
  <si>
    <t>Agnieszka Szymańska</t>
  </si>
  <si>
    <t xml:space="preserve">                 </t>
  </si>
  <si>
    <t>Podatek dochodowy</t>
  </si>
  <si>
    <t>Stawka % podatku</t>
  </si>
  <si>
    <t>B. w tabeli 2 w kolumnie C wysokość podatku dochodowego (wynagrodzenie brutto * stawka % podatku)</t>
  </si>
  <si>
    <t>Arkusz "Odwołania mieszane"</t>
  </si>
  <si>
    <t>Korzystając z adresowania mieszanego oblicz:</t>
  </si>
  <si>
    <t>Region</t>
  </si>
  <si>
    <t>Północ</t>
  </si>
  <si>
    <t>Południe</t>
  </si>
  <si>
    <t>Wschód</t>
  </si>
  <si>
    <t>Zachód</t>
  </si>
  <si>
    <t>Centrum</t>
  </si>
  <si>
    <t>Makroregion 1</t>
  </si>
  <si>
    <t>Makroregion 2</t>
  </si>
  <si>
    <t>Makroregion 3</t>
  </si>
  <si>
    <r>
      <t xml:space="preserve">A.  w tabeli 1 w komórkach C3:E10 sprzedaż dla poszczególnych makroregionów </t>
    </r>
    <r>
      <rPr>
        <sz val="11"/>
        <color rgb="FFFF0000"/>
        <rFont val="Aptos Narrow"/>
        <family val="2"/>
        <scheme val="minor"/>
      </rPr>
      <t>(dane dotyczące udziałów sprzedaży poszczególnych makroregionów w podziale na regiony znajdują się  w tabeli 1 w arkuszu "Tabele dodatkowe")</t>
    </r>
  </si>
  <si>
    <t>Arkusz "Adres pośredni"</t>
  </si>
  <si>
    <t>Zadanie</t>
  </si>
  <si>
    <t>Odpowiedź</t>
  </si>
  <si>
    <t>A. w tabeli 1 w kolumnie C cenę w PLN (cena EUR * kurs EUR/PLN)</t>
  </si>
  <si>
    <t>Średnie "Wynagrodzenie"</t>
  </si>
  <si>
    <t>Suma sprzedaży z komórek E3:E12 arkusz "Odwołania względne"</t>
  </si>
  <si>
    <t>Korzystając z funkcji adres pośredni:</t>
  </si>
  <si>
    <t>B. nazwij zakres komórek B16:B25 w arkuszu "Odwołania bezwzględne" jako "Wynagrodzenie" i oblicz średnie wynagrodzenie odwołajując się do nazwy zakresu (użyj funkcji ŚREDNIA)</t>
  </si>
  <si>
    <t>E3:E12</t>
  </si>
  <si>
    <t>'Odwołania bezwględne'</t>
  </si>
  <si>
    <t>F15 arkusz "Odwołania bezwzględne"</t>
  </si>
  <si>
    <t>A. odwołaj się do komórki F15 w arkuszu o nazwie "Odwołania bezwzględne"</t>
  </si>
  <si>
    <t>C. oblicz ile wynosi suma sprzedaży wszystkich produktów z tabeli 1 z kolumny E z arkusza "Odwołania względne"</t>
  </si>
  <si>
    <t>Użyj do obliczeń</t>
  </si>
  <si>
    <t>Wynagrodzenie_brutto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</si>
</sst>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#,##0.00\ &quot;zł&quot;"/>
    <numFmt numFmtId="165" formatCode="#,##0.0\ &quot;zł&quot;"/>
    <numFmt numFmtId="166" formatCode="#,##0\ &quot;zł&quot;"/>
  </numFmts>
  <fonts count="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165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9" fontId="0" fillId="0" borderId="0" xfId="1" applyNumberFormat="1" applyFont="1" applyAlignment="1">
      <alignment horizontal="center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D1F7-4116-40F8-9F6D-5641156A04C8}">
  <dimension ref="A1:A20"/>
  <sheetViews>
    <sheetView tabSelected="1" zoomScale="90" zoomScaleNormal="90" workbookViewId="0">
      <selection activeCell="H38" sqref="H38"/>
    </sheetView>
  </sheetViews>
  <sheetFormatPr defaultRowHeight="13.8"/>
  <sheetData>
    <row r="1" spans="1:1">
      <c r="A1" s="1" t="s">
        <v>18</v>
      </c>
    </row>
    <row r="2" spans="1:1">
      <c r="A2" t="s">
        <v>19</v>
      </c>
    </row>
    <row r="3" spans="1:1">
      <c r="A3" t="s">
        <v>21</v>
      </c>
    </row>
    <row r="4" spans="1:1">
      <c r="A4" t="s">
        <v>22</v>
      </c>
    </row>
    <row r="5" spans="1:1">
      <c r="A5" t="s">
        <v>20</v>
      </c>
    </row>
    <row r="7" spans="1:1">
      <c r="A7" s="1" t="s">
        <v>23</v>
      </c>
    </row>
    <row r="8" spans="1:1">
      <c r="A8" t="s">
        <v>37</v>
      </c>
    </row>
    <row r="9" spans="1:1">
      <c r="A9" t="s">
        <v>70</v>
      </c>
    </row>
    <row r="10" spans="1:1">
      <c r="A10" t="s">
        <v>54</v>
      </c>
    </row>
    <row r="12" spans="1:1">
      <c r="A12" s="1" t="s">
        <v>55</v>
      </c>
    </row>
    <row r="13" spans="1:1">
      <c r="A13" t="s">
        <v>56</v>
      </c>
    </row>
    <row r="14" spans="1:1">
      <c r="A14" t="s">
        <v>66</v>
      </c>
    </row>
    <row r="16" spans="1:1">
      <c r="A16" s="1" t="s">
        <v>67</v>
      </c>
    </row>
    <row r="17" spans="1:1">
      <c r="A17" t="s">
        <v>73</v>
      </c>
    </row>
    <row r="18" spans="1:1">
      <c r="A18" t="s">
        <v>78</v>
      </c>
    </row>
    <row r="19" spans="1:1">
      <c r="A19" t="s">
        <v>74</v>
      </c>
    </row>
    <row r="20" spans="1:1">
      <c r="A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7D5F-9A74-46A2-BB8F-BDC45B357EB6}">
  <dimension ref="A1:G12"/>
  <sheetViews>
    <sheetView zoomScale="90" zoomScaleNormal="90" workbookViewId="0">
      <selection activeCell="N16" sqref="N16"/>
    </sheetView>
  </sheetViews>
  <sheetFormatPr defaultRowHeight="13.8"/>
  <cols>
    <col min="1" max="1" width="11.59765625" customWidth="1"/>
    <col min="2" max="2" width="12.09765625" customWidth="1"/>
    <col min="3" max="3" width="11.3984375" customWidth="1"/>
    <col min="4" max="4" width="9.59765625" customWidth="1"/>
    <col min="5" max="6" width="10.796875" customWidth="1"/>
  </cols>
  <sheetData>
    <row r="1" spans="1:7">
      <c r="A1" s="2" t="s">
        <v>0</v>
      </c>
    </row>
    <row r="2" spans="1:7" ht="27.6">
      <c r="A2" s="3" t="s">
        <v>1</v>
      </c>
      <c r="B2" s="3" t="s">
        <v>2</v>
      </c>
      <c r="C2" s="3" t="s">
        <v>17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>
      <c r="A3" t="s">
        <v>7</v>
      </c>
      <c r="B3" s="5">
        <v>2.5</v>
      </c>
      <c r="C3" s="4">
        <v>120</v>
      </c>
      <c r="D3" s="5">
        <v>1.8</v>
      </c>
      <c r="E3" s="9">
        <f>PRODUCT(B3,C3)</f>
        <v>300</v>
      </c>
      <c r="F3" s="19" t="str">
        <f>IMSUB(E3,PRODUCT(C3,D3))</f>
        <v>84</v>
      </c>
      <c r="G3" s="6">
        <f>PRODUCT((IMDIV(F3,E3)))</f>
        <v>0.28000000000000003</v>
      </c>
    </row>
    <row r="4" spans="1:7">
      <c r="A4" t="s">
        <v>8</v>
      </c>
      <c r="B4" s="5">
        <v>3.8</v>
      </c>
      <c r="C4" s="4">
        <v>90</v>
      </c>
      <c r="D4" s="5">
        <v>2.5</v>
      </c>
      <c r="E4" s="9">
        <f t="shared" ref="E4:E12" si="0">PRODUCT(B4,C4)</f>
        <v>342</v>
      </c>
      <c r="F4" s="19" t="str">
        <f t="shared" ref="F4:F12" si="1">IMSUB(E4,PRODUCT(C4,D4))</f>
        <v>117</v>
      </c>
      <c r="G4" s="6">
        <f t="shared" ref="G4:G12" si="2">PRODUCT((IMDIV(F4,E4)))</f>
        <v>0.34210526315789502</v>
      </c>
    </row>
    <row r="5" spans="1:7">
      <c r="A5" t="s">
        <v>9</v>
      </c>
      <c r="B5" s="5">
        <v>2.2000000000000002</v>
      </c>
      <c r="C5" s="4">
        <v>150</v>
      </c>
      <c r="D5" s="5">
        <v>1.6</v>
      </c>
      <c r="E5" s="9">
        <f t="shared" si="0"/>
        <v>330</v>
      </c>
      <c r="F5" s="19" t="str">
        <f t="shared" si="1"/>
        <v>90</v>
      </c>
      <c r="G5" s="6">
        <f t="shared" si="2"/>
        <v>0.27272727272727298</v>
      </c>
    </row>
    <row r="6" spans="1:7">
      <c r="A6" t="s">
        <v>10</v>
      </c>
      <c r="B6" s="5">
        <v>4</v>
      </c>
      <c r="C6" s="4">
        <v>100</v>
      </c>
      <c r="D6" s="5">
        <v>3.2</v>
      </c>
      <c r="E6" s="9">
        <f t="shared" si="0"/>
        <v>400</v>
      </c>
      <c r="F6" s="19" t="str">
        <f t="shared" si="1"/>
        <v>80</v>
      </c>
      <c r="G6" s="6">
        <f t="shared" si="2"/>
        <v>0.2</v>
      </c>
    </row>
    <row r="7" spans="1:7">
      <c r="A7" t="s">
        <v>11</v>
      </c>
      <c r="B7" s="5">
        <v>5.8</v>
      </c>
      <c r="C7" s="4">
        <v>80</v>
      </c>
      <c r="D7" s="5">
        <v>4.5</v>
      </c>
      <c r="E7" s="9">
        <f t="shared" si="0"/>
        <v>464</v>
      </c>
      <c r="F7" s="19" t="str">
        <f t="shared" si="1"/>
        <v>104</v>
      </c>
      <c r="G7" s="6">
        <f t="shared" si="2"/>
        <v>0.22413793103448301</v>
      </c>
    </row>
    <row r="8" spans="1:7">
      <c r="A8" t="s">
        <v>12</v>
      </c>
      <c r="B8" s="5">
        <v>6</v>
      </c>
      <c r="C8" s="4">
        <v>70</v>
      </c>
      <c r="D8" s="5">
        <v>4.8</v>
      </c>
      <c r="E8" s="9">
        <f t="shared" si="0"/>
        <v>420</v>
      </c>
      <c r="F8" s="19" t="str">
        <f t="shared" si="1"/>
        <v>84</v>
      </c>
      <c r="G8" s="6">
        <f t="shared" si="2"/>
        <v>0.2</v>
      </c>
    </row>
    <row r="9" spans="1:7">
      <c r="A9" t="s">
        <v>13</v>
      </c>
      <c r="B9" s="5">
        <v>7.5</v>
      </c>
      <c r="C9" s="4">
        <v>60</v>
      </c>
      <c r="D9" s="5">
        <v>5.5</v>
      </c>
      <c r="E9" s="9">
        <f t="shared" si="0"/>
        <v>450</v>
      </c>
      <c r="F9" s="19" t="str">
        <f t="shared" si="1"/>
        <v>120</v>
      </c>
      <c r="G9" s="6">
        <f t="shared" si="2"/>
        <v>0.266666666666667</v>
      </c>
    </row>
    <row r="10" spans="1:7">
      <c r="A10" t="s">
        <v>14</v>
      </c>
      <c r="B10" s="5">
        <v>3.2</v>
      </c>
      <c r="C10" s="4">
        <v>110</v>
      </c>
      <c r="D10" s="5">
        <v>2.4</v>
      </c>
      <c r="E10" s="9">
        <f t="shared" si="0"/>
        <v>352</v>
      </c>
      <c r="F10" s="19" t="str">
        <f t="shared" si="1"/>
        <v>88</v>
      </c>
      <c r="G10" s="6">
        <f t="shared" si="2"/>
        <v>0.25</v>
      </c>
    </row>
    <row r="11" spans="1:7">
      <c r="A11" t="s">
        <v>15</v>
      </c>
      <c r="B11" s="5">
        <v>9</v>
      </c>
      <c r="C11" s="4">
        <v>50</v>
      </c>
      <c r="D11" s="5">
        <v>7</v>
      </c>
      <c r="E11" s="9">
        <f t="shared" si="0"/>
        <v>450</v>
      </c>
      <c r="F11" s="19" t="str">
        <f t="shared" si="1"/>
        <v>100</v>
      </c>
      <c r="G11" s="6">
        <f t="shared" si="2"/>
        <v>0.22222222222222199</v>
      </c>
    </row>
    <row r="12" spans="1:7">
      <c r="A12" t="s">
        <v>16</v>
      </c>
      <c r="B12" s="5">
        <v>10</v>
      </c>
      <c r="C12" s="4">
        <v>40</v>
      </c>
      <c r="D12" s="5">
        <v>8.5</v>
      </c>
      <c r="E12" s="9">
        <f t="shared" si="0"/>
        <v>400</v>
      </c>
      <c r="F12" s="19" t="str">
        <f t="shared" si="1"/>
        <v>60</v>
      </c>
      <c r="G12" s="6">
        <f t="shared" si="2"/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79B3-72A0-4C1A-A584-360C622C8FD3}">
  <dimension ref="A1:F25"/>
  <sheetViews>
    <sheetView zoomScale="90" zoomScaleNormal="90" workbookViewId="0">
      <selection activeCell="B16" sqref="B16:C25"/>
    </sheetView>
  </sheetViews>
  <sheetFormatPr defaultRowHeight="13.8"/>
  <cols>
    <col min="1" max="1" width="20" bestFit="1" customWidth="1"/>
    <col min="2" max="2" width="15.796875" customWidth="1"/>
    <col min="3" max="3" width="12" customWidth="1"/>
    <col min="5" max="5" width="10.19921875" customWidth="1"/>
  </cols>
  <sheetData>
    <row r="1" spans="1:6">
      <c r="A1" s="2" t="s">
        <v>0</v>
      </c>
    </row>
    <row r="2" spans="1:6" ht="27.6">
      <c r="A2" s="3" t="s">
        <v>1</v>
      </c>
      <c r="B2" s="3" t="s">
        <v>34</v>
      </c>
      <c r="C2" s="3" t="s">
        <v>35</v>
      </c>
      <c r="E2" s="3" t="s">
        <v>36</v>
      </c>
      <c r="F2" s="8">
        <v>4.32</v>
      </c>
    </row>
    <row r="3" spans="1:6">
      <c r="A3" t="s">
        <v>24</v>
      </c>
      <c r="B3" s="7">
        <v>1.5</v>
      </c>
      <c r="C3" s="7">
        <f>PRODUCT(B3,$F$2)</f>
        <v>6.48</v>
      </c>
    </row>
    <row r="4" spans="1:6">
      <c r="A4" t="s">
        <v>25</v>
      </c>
      <c r="B4" s="7">
        <v>8.1999999999999993</v>
      </c>
      <c r="C4" s="7">
        <f t="shared" ref="C4:C12" si="0">PRODUCT(B4,$F$2)</f>
        <v>35.423999999999999</v>
      </c>
    </row>
    <row r="5" spans="1:6">
      <c r="A5" t="s">
        <v>26</v>
      </c>
      <c r="B5" s="7">
        <v>3.5</v>
      </c>
      <c r="C5" s="7">
        <f t="shared" si="0"/>
        <v>15.120000000000001</v>
      </c>
    </row>
    <row r="6" spans="1:6">
      <c r="A6" t="s">
        <v>27</v>
      </c>
      <c r="B6" s="7">
        <v>1.1000000000000001</v>
      </c>
      <c r="C6" s="7">
        <f t="shared" si="0"/>
        <v>4.7520000000000007</v>
      </c>
    </row>
    <row r="7" spans="1:6">
      <c r="A7" t="s">
        <v>28</v>
      </c>
      <c r="B7" s="7">
        <v>2</v>
      </c>
      <c r="C7" s="7">
        <f t="shared" si="0"/>
        <v>8.64</v>
      </c>
    </row>
    <row r="8" spans="1:6">
      <c r="A8" t="s">
        <v>29</v>
      </c>
      <c r="B8" s="7">
        <v>7</v>
      </c>
      <c r="C8" s="7">
        <f t="shared" si="0"/>
        <v>30.240000000000002</v>
      </c>
    </row>
    <row r="9" spans="1:6">
      <c r="A9" t="s">
        <v>30</v>
      </c>
      <c r="B9" s="7">
        <v>4.5</v>
      </c>
      <c r="C9" s="7">
        <f t="shared" si="0"/>
        <v>19.440000000000001</v>
      </c>
    </row>
    <row r="10" spans="1:6">
      <c r="A10" t="s">
        <v>31</v>
      </c>
      <c r="B10" s="7">
        <v>1.8</v>
      </c>
      <c r="C10" s="7">
        <f t="shared" si="0"/>
        <v>7.7760000000000007</v>
      </c>
    </row>
    <row r="11" spans="1:6">
      <c r="A11" t="s">
        <v>32</v>
      </c>
      <c r="B11" s="7">
        <v>2.2999999999999998</v>
      </c>
      <c r="C11" s="7">
        <f t="shared" si="0"/>
        <v>9.9359999999999999</v>
      </c>
    </row>
    <row r="12" spans="1:6">
      <c r="A12" t="s">
        <v>33</v>
      </c>
      <c r="B12" s="7">
        <v>2.5</v>
      </c>
      <c r="C12" s="7">
        <f t="shared" si="0"/>
        <v>10.8</v>
      </c>
    </row>
    <row r="14" spans="1:6">
      <c r="A14" s="2" t="s">
        <v>38</v>
      </c>
    </row>
    <row r="15" spans="1:6" ht="27.6">
      <c r="A15" s="3" t="s">
        <v>39</v>
      </c>
      <c r="B15" s="3" t="s">
        <v>40</v>
      </c>
      <c r="C15" s="3" t="s">
        <v>52</v>
      </c>
      <c r="E15" s="3" t="s">
        <v>53</v>
      </c>
      <c r="F15" s="11">
        <v>0.18</v>
      </c>
    </row>
    <row r="16" spans="1:6">
      <c r="A16" t="s">
        <v>41</v>
      </c>
      <c r="B16" s="9">
        <v>5000</v>
      </c>
      <c r="C16" s="9">
        <f>PRODUCT(B16,$F$15)</f>
        <v>900</v>
      </c>
    </row>
    <row r="17" spans="1:5">
      <c r="A17" t="s">
        <v>42</v>
      </c>
      <c r="B17" s="9">
        <v>4200</v>
      </c>
      <c r="C17" s="9">
        <f t="shared" ref="C17:C25" si="1">PRODUCT(B17,$F$15)</f>
        <v>756</v>
      </c>
    </row>
    <row r="18" spans="1:5">
      <c r="A18" t="s">
        <v>43</v>
      </c>
      <c r="B18" s="9">
        <v>6800</v>
      </c>
      <c r="C18" s="9">
        <f t="shared" si="1"/>
        <v>1224</v>
      </c>
    </row>
    <row r="19" spans="1:5">
      <c r="A19" t="s">
        <v>44</v>
      </c>
      <c r="B19" s="9">
        <v>7500</v>
      </c>
      <c r="C19" s="9">
        <f t="shared" si="1"/>
        <v>1350</v>
      </c>
    </row>
    <row r="20" spans="1:5">
      <c r="A20" t="s">
        <v>45</v>
      </c>
      <c r="B20" s="9">
        <v>3900</v>
      </c>
      <c r="C20" s="9">
        <f t="shared" si="1"/>
        <v>702</v>
      </c>
    </row>
    <row r="21" spans="1:5">
      <c r="A21" t="s">
        <v>46</v>
      </c>
      <c r="B21" s="9">
        <v>5600</v>
      </c>
      <c r="C21" s="9">
        <f t="shared" si="1"/>
        <v>1008</v>
      </c>
    </row>
    <row r="22" spans="1:5">
      <c r="A22" t="s">
        <v>47</v>
      </c>
      <c r="B22" s="9">
        <v>4800</v>
      </c>
      <c r="C22" s="9">
        <f t="shared" si="1"/>
        <v>864</v>
      </c>
    </row>
    <row r="23" spans="1:5">
      <c r="A23" t="s">
        <v>48</v>
      </c>
      <c r="B23" s="9">
        <v>4500</v>
      </c>
      <c r="C23" s="9">
        <f t="shared" si="1"/>
        <v>810</v>
      </c>
      <c r="E23" t="s">
        <v>51</v>
      </c>
    </row>
    <row r="24" spans="1:5">
      <c r="A24" t="s">
        <v>49</v>
      </c>
      <c r="B24" s="9">
        <v>6200</v>
      </c>
      <c r="C24" s="9">
        <f t="shared" si="1"/>
        <v>1116</v>
      </c>
    </row>
    <row r="25" spans="1:5">
      <c r="A25" t="s">
        <v>50</v>
      </c>
      <c r="B25" s="9">
        <v>5300</v>
      </c>
      <c r="C25" s="9">
        <f t="shared" si="1"/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AC1-D0F3-4E80-96E3-7CA21C1BA4EA}">
  <dimension ref="A1:M13"/>
  <sheetViews>
    <sheetView zoomScale="90" zoomScaleNormal="90" workbookViewId="0">
      <selection activeCell="F21" sqref="F21"/>
    </sheetView>
  </sheetViews>
  <sheetFormatPr defaultRowHeight="13.8"/>
  <cols>
    <col min="1" max="1" width="9.69921875" customWidth="1"/>
    <col min="2" max="2" width="11.296875" customWidth="1"/>
    <col min="3" max="3" width="17.69921875" customWidth="1"/>
    <col min="4" max="4" width="21.59765625" customWidth="1"/>
    <col min="5" max="5" width="13.796875" customWidth="1"/>
  </cols>
  <sheetData>
    <row r="1" spans="1:13">
      <c r="A1" s="2" t="s">
        <v>0</v>
      </c>
    </row>
    <row r="2" spans="1:13" ht="27.6">
      <c r="A2" s="3" t="s">
        <v>57</v>
      </c>
      <c r="B2" s="3" t="s">
        <v>4</v>
      </c>
      <c r="C2" s="3" t="s">
        <v>63</v>
      </c>
      <c r="D2" s="3" t="s">
        <v>64</v>
      </c>
      <c r="E2" s="3" t="s">
        <v>65</v>
      </c>
    </row>
    <row r="3" spans="1:13">
      <c r="A3" t="s">
        <v>58</v>
      </c>
      <c r="B3" s="9">
        <v>325823</v>
      </c>
      <c r="C3" s="20">
        <f>$B$3*'Tabele dodatkowe'!B$3</f>
        <v>81455.75</v>
      </c>
      <c r="D3" s="20">
        <f>$B$3*'Tabele dodatkowe'!C$3</f>
        <v>175944.42</v>
      </c>
      <c r="E3" s="20">
        <f>$B$3*'Tabele dodatkowe'!D$3</f>
        <v>68422.83</v>
      </c>
      <c r="F3" s="20">
        <f>$B$3*'Tabele dodatkowe'!E$3</f>
        <v>0</v>
      </c>
    </row>
    <row r="4" spans="1:13">
      <c r="A4" t="s">
        <v>59</v>
      </c>
      <c r="B4" s="9">
        <v>487125</v>
      </c>
      <c r="C4" s="20">
        <f>$B$4*'Tabele dodatkowe'!B$4</f>
        <v>58455</v>
      </c>
      <c r="D4" s="20">
        <f>$B$4*'Tabele dodatkowe'!C$4</f>
        <v>116910</v>
      </c>
      <c r="E4" s="20">
        <f>$B$4*'Tabele dodatkowe'!D$4</f>
        <v>311760</v>
      </c>
      <c r="F4" s="20">
        <f>$B$3*'Tabele dodatkowe'!E$3</f>
        <v>0</v>
      </c>
    </row>
    <row r="5" spans="1:13">
      <c r="A5" t="s">
        <v>60</v>
      </c>
      <c r="B5" s="9">
        <v>125496</v>
      </c>
      <c r="C5" s="22">
        <f>$B$5*'Tabele dodatkowe'!B$5</f>
        <v>40158.720000000001</v>
      </c>
      <c r="D5" s="22">
        <f>$B$5*'Tabele dodatkowe'!C$5</f>
        <v>47688.480000000003</v>
      </c>
      <c r="E5" s="22">
        <f>$B$5*'Tabele dodatkowe'!D$5</f>
        <v>37648.799999999996</v>
      </c>
      <c r="F5" s="20">
        <f>$B$3*'Tabele dodatkowe'!E$3</f>
        <v>0</v>
      </c>
    </row>
    <row r="6" spans="1:13">
      <c r="A6" t="s">
        <v>61</v>
      </c>
      <c r="B6" s="9">
        <v>258365</v>
      </c>
      <c r="C6" s="22">
        <f>$B$6*'Tabele dodatkowe'!B$6</f>
        <v>69758.55</v>
      </c>
      <c r="D6" s="22">
        <f>$B$6*'Tabele dodatkowe'!C$6</f>
        <v>105929.65</v>
      </c>
      <c r="E6" s="22">
        <f>$B$6*'Tabele dodatkowe'!D$6</f>
        <v>82676.800000000003</v>
      </c>
      <c r="F6" s="20">
        <f>$B$3*'Tabele dodatkowe'!E$3</f>
        <v>0</v>
      </c>
      <c r="K6" s="10"/>
    </row>
    <row r="7" spans="1:13">
      <c r="A7" t="s">
        <v>62</v>
      </c>
      <c r="B7" s="9">
        <v>421589</v>
      </c>
      <c r="C7" s="22">
        <f>$B$7*'Tabele dodatkowe'!B$7</f>
        <v>151772.04</v>
      </c>
      <c r="D7" s="22">
        <f>$B$7*'Tabele dodatkowe'!C$7</f>
        <v>143340.26</v>
      </c>
      <c r="E7" s="22">
        <f>$B$7*'Tabele dodatkowe'!D$7</f>
        <v>126476.7</v>
      </c>
      <c r="F7" s="20">
        <f>$B$3*'Tabele dodatkowe'!E$3</f>
        <v>0</v>
      </c>
      <c r="M7" s="10"/>
    </row>
    <row r="8" spans="1:13">
      <c r="C8" s="13"/>
      <c r="M8" s="10"/>
    </row>
    <row r="9" spans="1:13">
      <c r="M9" s="10"/>
    </row>
    <row r="10" spans="1:13">
      <c r="M10" s="10"/>
    </row>
    <row r="13" spans="1:13">
      <c r="F13" s="2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E511-60D1-4B80-AF74-FFE4D87CC9A8}">
  <dimension ref="A1:E7"/>
  <sheetViews>
    <sheetView zoomScale="90" zoomScaleNormal="90" workbookViewId="0">
      <selection activeCell="D15" sqref="D15"/>
    </sheetView>
  </sheetViews>
  <sheetFormatPr defaultRowHeight="13.8"/>
  <cols>
    <col min="1" max="1" width="11.296875" customWidth="1"/>
    <col min="2" max="4" width="13.3984375" bestFit="1" customWidth="1"/>
  </cols>
  <sheetData>
    <row r="1" spans="1:5">
      <c r="A1" s="2" t="s">
        <v>0</v>
      </c>
    </row>
    <row r="2" spans="1:5">
      <c r="A2" s="3" t="s">
        <v>57</v>
      </c>
      <c r="B2" s="3" t="s">
        <v>63</v>
      </c>
      <c r="C2" s="3" t="s">
        <v>64</v>
      </c>
      <c r="D2" s="3" t="s">
        <v>65</v>
      </c>
    </row>
    <row r="3" spans="1:5">
      <c r="A3" t="s">
        <v>58</v>
      </c>
      <c r="B3" s="6">
        <v>0.25</v>
      </c>
      <c r="C3" s="6">
        <v>0.54</v>
      </c>
      <c r="D3" s="6">
        <v>0.21</v>
      </c>
      <c r="E3" s="12"/>
    </row>
    <row r="4" spans="1:5">
      <c r="A4" t="s">
        <v>59</v>
      </c>
      <c r="B4" s="6">
        <v>0.12</v>
      </c>
      <c r="C4" s="6">
        <v>0.24</v>
      </c>
      <c r="D4" s="6">
        <v>0.64</v>
      </c>
      <c r="E4" s="12"/>
    </row>
    <row r="5" spans="1:5">
      <c r="A5" t="s">
        <v>60</v>
      </c>
      <c r="B5" s="6">
        <v>0.32</v>
      </c>
      <c r="C5" s="6">
        <v>0.38</v>
      </c>
      <c r="D5" s="6">
        <v>0.3</v>
      </c>
      <c r="E5" s="12"/>
    </row>
    <row r="6" spans="1:5">
      <c r="A6" t="s">
        <v>61</v>
      </c>
      <c r="B6" s="6">
        <v>0.27</v>
      </c>
      <c r="C6" s="6">
        <v>0.41</v>
      </c>
      <c r="D6" s="6">
        <v>0.32</v>
      </c>
      <c r="E6" s="12"/>
    </row>
    <row r="7" spans="1:5">
      <c r="A7" t="s">
        <v>62</v>
      </c>
      <c r="B7" s="6">
        <v>0.36</v>
      </c>
      <c r="C7" s="6">
        <v>0.34</v>
      </c>
      <c r="D7" s="6">
        <v>0.3</v>
      </c>
      <c r="E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886-F50A-402A-A4EF-4C7FB4E67184}">
  <dimension ref="A1:C7"/>
  <sheetViews>
    <sheetView zoomScale="90" zoomScaleNormal="90" workbookViewId="0">
      <selection activeCell="C4" sqref="C4"/>
    </sheetView>
  </sheetViews>
  <sheetFormatPr defaultRowHeight="13.8"/>
  <cols>
    <col min="1" max="1" width="36.59765625" customWidth="1"/>
    <col min="2" max="2" width="21.3984375" bestFit="1" customWidth="1"/>
    <col min="3" max="3" width="15.5" customWidth="1"/>
  </cols>
  <sheetData>
    <row r="1" spans="1:3">
      <c r="A1" s="2" t="s">
        <v>0</v>
      </c>
      <c r="B1" s="2"/>
    </row>
    <row r="2" spans="1:3">
      <c r="A2" s="3" t="s">
        <v>68</v>
      </c>
      <c r="B2" s="3" t="s">
        <v>80</v>
      </c>
      <c r="C2" s="3" t="s">
        <v>69</v>
      </c>
    </row>
    <row r="3" spans="1:3">
      <c r="A3" t="s">
        <v>77</v>
      </c>
      <c r="B3" s="15" t="s">
        <v>76</v>
      </c>
      <c r="C3" s="16">
        <f ca="1">INDIRECT(B3&amp;"!F15")</f>
        <v>0.18</v>
      </c>
    </row>
    <row r="4" spans="1:3">
      <c r="A4" t="s">
        <v>71</v>
      </c>
      <c r="B4" t="s">
        <v>81</v>
      </c>
      <c r="C4" s="9">
        <f ca="1">AVERAGE(INDIRECT(B4))</f>
        <v>3174.2</v>
      </c>
    </row>
    <row r="5" spans="1:3" ht="33.6" customHeight="1">
      <c r="A5" s="14" t="s">
        <v>72</v>
      </c>
      <c r="B5" s="17" t="s">
        <v>75</v>
      </c>
      <c r="C5" s="18">
        <f ca="1">SUM(INDIRECT("'Odwołania względne'!"&amp;B5))</f>
        <v>3908</v>
      </c>
    </row>
    <row r="7" spans="1:3">
      <c r="B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2</vt:i4>
      </vt:variant>
    </vt:vector>
  </HeadingPairs>
  <TitlesOfParts>
    <vt:vector size="8" baseType="lpstr">
      <vt:lpstr>Instrukcja</vt:lpstr>
      <vt:lpstr>Odwołania względne</vt:lpstr>
      <vt:lpstr>Odwołania bezwględne</vt:lpstr>
      <vt:lpstr>Odwołania mieszane</vt:lpstr>
      <vt:lpstr>Tabele dodatkowe</vt:lpstr>
      <vt:lpstr>Adres pośredni</vt:lpstr>
      <vt:lpstr>Wynagrodzenie</vt:lpstr>
      <vt:lpstr>Wynagrodzenie_brutto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Wiedzy Pracownia</dc:creator>
  <cp:lastModifiedBy>Natalia Ostrowska</cp:lastModifiedBy>
  <dcterms:created xsi:type="dcterms:W3CDTF">2024-09-24T07:46:58Z</dcterms:created>
  <dcterms:modified xsi:type="dcterms:W3CDTF">2024-12-05T10:46:23Z</dcterms:modified>
</cp:coreProperties>
</file>