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xr:revisionPtr revIDLastSave="0" documentId="13_ncr:1_{05687FC2-C025-42E4-9C0D-86216217D2B9}" xr6:coauthVersionLast="47" xr6:coauthVersionMax="47" xr10:uidLastSave="{00000000-0000-0000-0000-000000000000}"/>
  <bookViews>
    <workbookView xWindow="-120" yWindow="-120" windowWidth="29040" windowHeight="15720" xr2:uid="{00000000-000D-0000-FFFF-FFFF00000000}"/>
  </bookViews>
  <sheets>
    <sheet name="Timeline" sheetId="2" r:id="rId1"/>
    <sheet name="About" sheetId="3" r:id="rId2"/>
  </sheets>
  <definedNames>
    <definedName name="_xlnm.Print_Area" localSheetId="0">Timeline!$A:$H</definedName>
    <definedName name="_xlnm.Print_Titles" localSheetId="0">Timeline!$54:$54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8" i="2" l="1"/>
  <c r="B59" i="2"/>
  <c r="B60" i="2"/>
  <c r="E56" i="2"/>
  <c r="F40" i="2"/>
  <c r="F46" i="2"/>
  <c r="E34" i="2"/>
  <c r="H34" i="2" s="1"/>
  <c r="F35" i="2"/>
  <c r="F36" i="2" s="1"/>
  <c r="F37" i="2" s="1"/>
  <c r="F38" i="2" s="1"/>
  <c r="F39" i="2" s="1"/>
  <c r="G34" i="2"/>
  <c r="C34" i="2"/>
  <c r="B35" i="2" s="1"/>
  <c r="C35" i="2" s="1"/>
  <c r="B36" i="2" s="1"/>
  <c r="B57" i="2" l="1"/>
  <c r="F41" i="2"/>
  <c r="F42" i="2" s="1"/>
  <c r="F43" i="2" s="1"/>
  <c r="F44" i="2" s="1"/>
  <c r="F45" i="2" s="1"/>
  <c r="E36" i="2"/>
  <c r="F47" i="2"/>
  <c r="F48" i="2" s="1"/>
  <c r="F49" i="2" s="1"/>
  <c r="F50" i="2" s="1"/>
  <c r="G36" i="2"/>
  <c r="E35" i="2"/>
  <c r="G35" i="2"/>
  <c r="C36" i="2"/>
  <c r="G37" i="2" l="1"/>
  <c r="B37" i="2"/>
  <c r="E37" i="2" l="1"/>
  <c r="G38" i="2"/>
  <c r="C37" i="2"/>
  <c r="B38" i="2" l="1"/>
  <c r="G39" i="2"/>
  <c r="E38" i="2" l="1"/>
  <c r="C38" i="2"/>
  <c r="G40" i="2"/>
  <c r="B39" i="2"/>
  <c r="E39" i="2" l="1"/>
  <c r="G41" i="2"/>
  <c r="C39" i="2"/>
  <c r="B40" i="2" l="1"/>
  <c r="E40" i="2" s="1"/>
  <c r="C40" i="2"/>
  <c r="G42" i="2"/>
  <c r="B41" i="2" l="1"/>
  <c r="G43" i="2"/>
  <c r="E41" i="2" l="1"/>
  <c r="C41" i="2"/>
  <c r="B42" i="2"/>
  <c r="E42" i="2"/>
  <c r="C42" i="2"/>
  <c r="B43" i="2" s="1"/>
  <c r="C43" i="2" s="1"/>
  <c r="G44" i="2"/>
  <c r="E43" i="2" l="1"/>
  <c r="G45" i="2"/>
  <c r="B44" i="2"/>
  <c r="C44" i="2" l="1"/>
  <c r="B45" i="2" s="1"/>
  <c r="E44" i="2"/>
  <c r="G46" i="2"/>
  <c r="E45" i="2" l="1"/>
  <c r="C45" i="2"/>
  <c r="B46" i="2" s="1"/>
  <c r="G47" i="2"/>
  <c r="C46" i="2" l="1"/>
  <c r="B47" i="2" s="1"/>
  <c r="E46" i="2"/>
  <c r="G48" i="2"/>
  <c r="E47" i="2" l="1"/>
  <c r="C47" i="2"/>
  <c r="G49" i="2"/>
  <c r="G50" i="2"/>
  <c r="B48" i="2" l="1"/>
  <c r="E48" i="2" l="1"/>
  <c r="C48" i="2"/>
  <c r="B49" i="2" s="1"/>
  <c r="C49" i="2" s="1"/>
  <c r="B50" i="2" l="1"/>
  <c r="E49" i="2"/>
  <c r="C50" i="2" l="1"/>
  <c r="B61" i="2" l="1"/>
  <c r="E61" i="2" s="1"/>
  <c r="E50" i="2"/>
</calcChain>
</file>

<file path=xl/sharedStrings.xml><?xml version="1.0" encoding="utf-8"?>
<sst xmlns="http://schemas.openxmlformats.org/spreadsheetml/2006/main" count="39" uniqueCount="38">
  <si>
    <t>Date</t>
  </si>
  <si>
    <t>Position</t>
  </si>
  <si>
    <t>Label</t>
  </si>
  <si>
    <t>Duration</t>
  </si>
  <si>
    <t>End</t>
  </si>
  <si>
    <t>Milestones</t>
  </si>
  <si>
    <t>Start</t>
  </si>
  <si>
    <t>Vert. Position</t>
  </si>
  <si>
    <t>Vert. Line</t>
  </si>
  <si>
    <t>About This Template</t>
  </si>
  <si>
    <t>More Timeline Templates</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</si>
  <si>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</si>
  <si>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</si>
  <si>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</si>
  <si>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PROJECT TIMELINE by Vertex42.com</t>
  </si>
  <si>
    <t>More Templates</t>
  </si>
  <si>
    <t>More Project Management Templates</t>
  </si>
  <si>
    <t>Visit Vertex42.com to download other timeline and project management templates.</t>
  </si>
  <si>
    <t>https://www.vertex42.com/ExcelTemplates/project-timeline.html</t>
  </si>
  <si>
    <t>TIMELINE TEMPLATES by Vertex42.com</t>
  </si>
  <si>
    <t>https://www.vertex42.com/ExcelTemplates/timeline.html</t>
  </si>
  <si>
    <t>•  Enter a vertical position between -100 and 50</t>
  </si>
  <si>
    <t>•  Milestone leader lines are Y Error bars</t>
  </si>
  <si>
    <t>•  Task leader lines are Y Error bars</t>
  </si>
  <si>
    <t>Tips for Using this Template</t>
  </si>
  <si>
    <t>•  Format the horizontal axis to set min/max bounds</t>
  </si>
  <si>
    <t>•  Insert and delete entire rows when editing the data tables</t>
  </si>
  <si>
    <t>•  Avoid leaving the label column blank</t>
  </si>
  <si>
    <t>Other Notes</t>
  </si>
  <si>
    <t>•  Task durations are X Error bars</t>
  </si>
  <si>
    <t>•  Format individual data labels or markers to highlight specific events</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</si>
  <si>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</si>
  <si>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</si>
  <si>
    <t>Work Packages</t>
  </si>
  <si>
    <t>Implementation and 
evaluation on NAO</t>
  </si>
  <si>
    <t>Implementation and 
evaluation Freddy</t>
  </si>
  <si>
    <t>Framework - Implementation 
and evaluation on Qtrobot</t>
  </si>
  <si>
    <t>Simulation of skeleton 
imitation with all robots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</si>
</sst>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19" fillId="0" borderId="0" applyNumberFormat="0" applyFill="0" applyBorder="0" applyAlignment="0" applyProtection="0"/>
  </cellStyleXfs>
  <cellXfs count="33">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6" fillId="2" borderId="2" xfId="0" applyNumberFormat="1" applyFont="1" applyFill="1" applyBorder="1" applyAlignment="1">
      <alignment horizontal="center" vertical="center"/>
    </xf>
    <xf numFmtId="0" fontId="6" fillId="2" borderId="2" xfId="0" applyFont="1" applyFill="1" applyBorder="1" applyAlignment="1">
      <alignment horizontal="center" vertical="center"/>
    </xf>
    <xf numFmtId="14" fontId="6" fillId="0" borderId="2" xfId="0" applyNumberFormat="1" applyFont="1" applyBorder="1" applyAlignment="1">
      <alignment horizontal="center" vertical="center"/>
    </xf>
    <xf numFmtId="0" fontId="6" fillId="0" borderId="2" xfId="0" applyFont="1" applyBorder="1" applyAlignment="1">
      <alignment horizontal="center" vertical="center"/>
    </xf>
    <xf numFmtId="4" fontId="2" fillId="0" borderId="2" xfId="0" applyNumberFormat="1" applyFont="1" applyBorder="1" applyAlignment="1">
      <alignment horizontal="left" vertical="center" indent="1"/>
    </xf>
    <xf numFmtId="14" fontId="7" fillId="2" borderId="2" xfId="0" applyNumberFormat="1" applyFont="1" applyFill="1" applyBorder="1" applyAlignment="1">
      <alignment horizontal="left" vertical="center" indent="1"/>
    </xf>
    <xf numFmtId="14" fontId="8" fillId="2"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4" fontId="9" fillId="2" borderId="2" xfId="0" applyNumberFormat="1" applyFont="1" applyFill="1" applyBorder="1" applyAlignment="1">
      <alignment horizontal="left" vertical="center" indent="1"/>
    </xf>
    <xf numFmtId="0" fontId="10" fillId="0" borderId="0" xfId="0" applyFont="1"/>
    <xf numFmtId="0" fontId="11" fillId="0" borderId="0" xfId="0" applyFont="1" applyAlignment="1">
      <alignment horizontal="left" vertical="center"/>
    </xf>
    <xf numFmtId="0" fontId="12" fillId="0" borderId="0" xfId="0" applyFont="1" applyAlignment="1">
      <alignment vertical="top"/>
    </xf>
    <xf numFmtId="0" fontId="12" fillId="0" borderId="0" xfId="0" applyFont="1"/>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vertical="center"/>
    </xf>
    <xf numFmtId="0" fontId="12" fillId="0" borderId="0" xfId="0" applyFont="1" applyAlignment="1">
      <alignment horizontal="left" vertical="center"/>
    </xf>
    <xf numFmtId="0" fontId="16" fillId="0" borderId="0" xfId="0" applyFont="1" applyAlignment="1">
      <alignment vertical="center"/>
    </xf>
    <xf numFmtId="0" fontId="17" fillId="0" borderId="0" xfId="0" applyFont="1" applyAlignment="1">
      <alignment horizontal="left" vertical="top" wrapText="1" indent="1"/>
    </xf>
    <xf numFmtId="0" fontId="18" fillId="0" borderId="0" xfId="0" applyFont="1"/>
    <xf numFmtId="0" fontId="20" fillId="0" borderId="0" xfId="1" applyFont="1" applyAlignment="1">
      <alignment horizontal="left" indent="1"/>
    </xf>
    <xf numFmtId="0" fontId="21" fillId="0" borderId="0" xfId="1" applyFont="1" applyAlignment="1">
      <alignment vertical="center"/>
    </xf>
    <xf numFmtId="0" fontId="22" fillId="0" borderId="0" xfId="0" applyFont="1" applyAlignment="1">
      <alignment horizontal="left" vertical="top"/>
    </xf>
    <xf numFmtId="0" fontId="23" fillId="0" borderId="0" xfId="0" applyFont="1"/>
    <xf numFmtId="0" fontId="1" fillId="0" borderId="0" xfId="0" applyFont="1" applyAlignment="1">
      <alignment vertical="center"/>
    </xf>
    <xf numFmtId="4" fontId="2" fillId="0" borderId="2" xfId="0" applyNumberFormat="1" applyFont="1" applyBorder="1" applyAlignment="1">
      <alignment horizontal="left" vertical="center" wrapText="1" indent="1"/>
    </xf>
  </cellXfs>
  <cellStyles count="2">
    <cellStyle name="Hyperlink" xfId="1" builtinId="8" customBuilti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800" b="1" i="0" u="none" strike="noStrike" kern="1200" spc="0" baseline="0">
                <a:solidFill>
                  <a:schemeClr val="accent1">
                    <a:lumMod val="75000"/>
                  </a:schemeClr>
                </a:solidFill>
                <a:latin typeface="+mn-lt"/>
                <a:ea typeface="+mn-ea"/>
                <a:cs typeface="+mn-cs"/>
              </a:defRPr>
            </a:pPr>
            <a:r>
              <a:rPr lang="en-US" sz="1800" b="1">
                <a:solidFill>
                  <a:schemeClr val="accent1">
                    <a:lumMod val="75000"/>
                  </a:schemeClr>
                </a:solidFill>
                <a:latin typeface="+mn-lt"/>
              </a:rPr>
              <a:t>Master Thesis</a:t>
            </a:r>
            <a:r>
              <a:rPr lang="en-US" sz="1800" b="1" baseline="0">
                <a:solidFill>
                  <a:schemeClr val="accent1">
                    <a:lumMod val="75000"/>
                  </a:schemeClr>
                </a:solidFill>
                <a:latin typeface="+mn-lt"/>
              </a:rPr>
              <a:t> Planification</a:t>
            </a:r>
            <a:endParaRPr lang="en-US" sz="1800" b="1">
              <a:solidFill>
                <a:schemeClr val="accent1">
                  <a:lumMod val="75000"/>
                </a:schemeClr>
              </a:solidFill>
              <a:latin typeface="+mn-lt"/>
            </a:endParaRPr>
          </a:p>
        </c:rich>
      </c:tx>
      <c:layout>
        <c:manualLayout>
          <c:xMode val="edge"/>
          <c:yMode val="edge"/>
          <c:x val="0.36354412275822873"/>
          <c:y val="3.1403339839978964E-2"/>
        </c:manualLayout>
      </c:layout>
      <c:overlay val="0"/>
      <c:spPr>
        <a:noFill/>
        <a:ln>
          <a:noFill/>
        </a:ln>
        <a:effectLst/>
      </c:spPr>
    </c:title>
    <c:autoTitleDeleted val="0"/>
    <c:plotArea>
      <c:layout>
        <c:manualLayout>
          <c:layoutTarget val="inner"/>
          <c:xMode val="edge"/>
          <c:yMode val="edge"/>
          <c:x val="7.1715394550040223E-2"/>
          <c:y val="1.2541006219347287E-4"/>
          <c:w val="0.87548045355302873"/>
          <c:h val="0.95779229390048204"/>
        </c:manualLayout>
      </c:layout>
      <c:scatterChart>
        <c:scatterStyle val="lineMarker"/>
        <c:varyColors val="0"/>
        <c:ser>
          <c:idx val="1"/>
          <c:order val="0"/>
          <c:tx>
            <c:v>Tasks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1F0A-4FF3-B9FF-637F6DA23070}"/>
                </c:ext>
              </c:extLst>
            </c:dLbl>
            <c:dLbl>
              <c:idx val="1"/>
              <c:tx>
                <c:rich>
                  <a:bodyPr/>
                  <a:lstStyle/>
                  <a:p>
                    <a:fld id="{E1581A59-21C2-401E-B8B5-DF30EAB434C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F0A-4FF3-B9FF-637F6DA23070}"/>
                </c:ext>
              </c:extLst>
            </c:dLbl>
            <c:dLbl>
              <c:idx val="2"/>
              <c:tx>
                <c:rich>
                  <a:bodyPr/>
                  <a:lstStyle/>
                  <a:p>
                    <a:fld id="{B9B88FEA-D15C-436E-8D34-17C8D3988B8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F0A-4FF3-B9FF-637F6DA23070}"/>
                </c:ext>
              </c:extLst>
            </c:dLbl>
            <c:dLbl>
              <c:idx val="3"/>
              <c:tx>
                <c:rich>
                  <a:bodyPr/>
                  <a:lstStyle/>
                  <a:p>
                    <a:fld id="{1A38ACF5-C954-4D1B-967E-58DFDF56C1C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F0A-4FF3-B9FF-637F6DA23070}"/>
                </c:ext>
              </c:extLst>
            </c:dLbl>
            <c:dLbl>
              <c:idx val="4"/>
              <c:tx>
                <c:rich>
                  <a:bodyPr/>
                  <a:lstStyle/>
                  <a:p>
                    <a:fld id="{275B0732-90B0-4B4C-ADF5-DAD28E6E2719}"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F0A-4FF3-B9FF-637F6DA23070}"/>
                </c:ext>
              </c:extLst>
            </c:dLbl>
            <c:dLbl>
              <c:idx val="5"/>
              <c:tx>
                <c:rich>
                  <a:bodyPr/>
                  <a:lstStyle/>
                  <a:p>
                    <a:fld id="{A0DA8006-B3E3-4DEB-8437-D0474E0D968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F0A-4FF3-B9FF-637F6DA23070}"/>
                </c:ext>
              </c:extLst>
            </c:dLbl>
            <c:dLbl>
              <c:idx val="6"/>
              <c:tx>
                <c:rich>
                  <a:bodyPr/>
                  <a:lstStyle/>
                  <a:p>
                    <a:fld id="{8B3448E3-158E-4574-8293-47E473D15B9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F0A-4FF3-B9FF-637F6DA23070}"/>
                </c:ext>
              </c:extLst>
            </c:dLbl>
            <c:dLbl>
              <c:idx val="7"/>
              <c:tx>
                <c:rich>
                  <a:bodyPr/>
                  <a:lstStyle/>
                  <a:p>
                    <a:fld id="{AC1E1E58-AB40-4BCF-B4F0-7B50C2F9F427}"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F0A-4FF3-B9FF-637F6DA23070}"/>
                </c:ext>
              </c:extLst>
            </c:dLbl>
            <c:dLbl>
              <c:idx val="8"/>
              <c:tx>
                <c:rich>
                  <a:bodyPr/>
                  <a:lstStyle/>
                  <a:p>
                    <a:fld id="{619B1E87-A809-421A-B756-E516A8B55693}"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F0A-4FF3-B9FF-637F6DA23070}"/>
                </c:ext>
              </c:extLst>
            </c:dLbl>
            <c:dLbl>
              <c:idx val="9"/>
              <c:tx>
                <c:rich>
                  <a:bodyPr/>
                  <a:lstStyle/>
                  <a:p>
                    <a:fld id="{37749103-B07D-4096-93B5-30FE1081FE19}"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F0A-4FF3-B9FF-637F6DA23070}"/>
                </c:ext>
              </c:extLst>
            </c:dLbl>
            <c:dLbl>
              <c:idx val="10"/>
              <c:tx>
                <c:rich>
                  <a:bodyPr/>
                  <a:lstStyle/>
                  <a:p>
                    <a:fld id="{BAEA32E1-2AD4-46A9-B56A-C83552970AE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F0A-4FF3-B9FF-637F6DA23070}"/>
                </c:ext>
              </c:extLst>
            </c:dLbl>
            <c:dLbl>
              <c:idx val="11"/>
              <c:tx>
                <c:rich>
                  <a:bodyPr/>
                  <a:lstStyle/>
                  <a:p>
                    <a:fld id="{8C65451B-0C8F-43F4-9016-8249BE0926C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F0A-4FF3-B9FF-637F6DA23070}"/>
                </c:ext>
              </c:extLst>
            </c:dLbl>
            <c:dLbl>
              <c:idx val="12"/>
              <c:tx>
                <c:rich>
                  <a:bodyPr/>
                  <a:lstStyle/>
                  <a:p>
                    <a:fld id="{F83B1927-A2DE-4B39-8F18-306777617AC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1F0A-4FF3-B9FF-637F6DA23070}"/>
                </c:ext>
              </c:extLst>
            </c:dLbl>
            <c:dLbl>
              <c:idx val="13"/>
              <c:tx>
                <c:rich>
                  <a:bodyPr/>
                  <a:lstStyle/>
                  <a:p>
                    <a:fld id="{FDEE89D9-D8A7-47C7-8651-5272B68197F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1F0A-4FF3-B9FF-637F6DA23070}"/>
                </c:ext>
              </c:extLst>
            </c:dLbl>
            <c:dLbl>
              <c:idx val="14"/>
              <c:tx>
                <c:rich>
                  <a:bodyPr/>
                  <a:lstStyle/>
                  <a:p>
                    <a:fld id="{22E68DE4-828B-4A56-B4D0-BD1AA63AE70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1F0A-4FF3-B9FF-637F6DA23070}"/>
                </c:ext>
              </c:extLst>
            </c:dLbl>
            <c:dLbl>
              <c:idx val="15"/>
              <c:tx>
                <c:rich>
                  <a:bodyPr/>
                  <a:lstStyle/>
                  <a:p>
                    <a:fld id="{82F2D128-C07A-4CE2-B17A-0BE212BFD6E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1F0A-4FF3-B9FF-637F6DA23070}"/>
                </c:ext>
              </c:extLst>
            </c:dLbl>
            <c:dLbl>
              <c:idx val="16"/>
              <c:tx>
                <c:rich>
                  <a:bodyPr/>
                  <a:lstStyle/>
                  <a:p>
                    <a:fld id="{E66DAFC4-D4D3-4C0B-93DF-473C4145AA3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1F0A-4FF3-B9FF-637F6DA23070}"/>
                </c:ext>
              </c:extLst>
            </c:dLbl>
            <c:dLbl>
              <c:idx val="17"/>
              <c:tx>
                <c:rich>
                  <a:bodyPr/>
                  <a:lstStyle/>
                  <a:p>
                    <a:fld id="{CA4D48B2-9840-4472-840C-990EEC094F83}"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1F0A-4FF3-B9FF-637F6DA23070}"/>
                </c:ext>
              </c:extLst>
            </c:dLbl>
            <c:dLbl>
              <c:idx val="18"/>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1F0A-4FF3-B9FF-637F6DA23070}"/>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Timeline!$D$33:$D$51</c:f>
                <c:numCache>
                  <c:formatCode>General</c:formatCode>
                  <c:ptCount val="19"/>
                  <c:pt idx="1">
                    <c:v>15</c:v>
                  </c:pt>
                  <c:pt idx="2">
                    <c:v>10</c:v>
                  </c:pt>
                  <c:pt idx="3">
                    <c:v>5</c:v>
                  </c:pt>
                  <c:pt idx="4">
                    <c:v>20</c:v>
                  </c:pt>
                  <c:pt idx="5">
                    <c:v>20</c:v>
                  </c:pt>
                  <c:pt idx="6">
                    <c:v>5</c:v>
                  </c:pt>
                  <c:pt idx="7">
                    <c:v>5</c:v>
                  </c:pt>
                  <c:pt idx="8">
                    <c:v>10</c:v>
                  </c:pt>
                  <c:pt idx="9">
                    <c:v>15</c:v>
                  </c:pt>
                  <c:pt idx="10">
                    <c:v>5</c:v>
                  </c:pt>
                  <c:pt idx="11">
                    <c:v>5</c:v>
                  </c:pt>
                  <c:pt idx="12">
                    <c:v>5</c:v>
                  </c:pt>
                  <c:pt idx="13">
                    <c:v>15</c:v>
                  </c:pt>
                  <c:pt idx="14">
                    <c:v>15</c:v>
                  </c:pt>
                  <c:pt idx="15">
                    <c:v>5</c:v>
                  </c:pt>
                  <c:pt idx="16">
                    <c:v>29</c:v>
                  </c:pt>
                  <c:pt idx="17">
                    <c:v>1</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Timeline!$G$33:$G$51</c:f>
                <c:numCache>
                  <c:formatCode>General</c:formatCode>
                  <c:ptCount val="19"/>
                  <c:pt idx="1">
                    <c:v>-20</c:v>
                  </c:pt>
                  <c:pt idx="2">
                    <c:v>-15</c:v>
                  </c:pt>
                  <c:pt idx="3">
                    <c:v>-15</c:v>
                  </c:pt>
                  <c:pt idx="4">
                    <c:v>-65</c:v>
                  </c:pt>
                  <c:pt idx="5">
                    <c:v>-80</c:v>
                  </c:pt>
                  <c:pt idx="6">
                    <c:v>-15</c:v>
                  </c:pt>
                  <c:pt idx="7">
                    <c:v>-20</c:v>
                  </c:pt>
                  <c:pt idx="8">
                    <c:v>-35</c:v>
                  </c:pt>
                  <c:pt idx="9">
                    <c:v>-50</c:v>
                  </c:pt>
                  <c:pt idx="10">
                    <c:v>-65</c:v>
                  </c:pt>
                  <c:pt idx="11">
                    <c:v>-80</c:v>
                  </c:pt>
                  <c:pt idx="12">
                    <c:v>-95</c:v>
                  </c:pt>
                  <c:pt idx="13">
                    <c:v>-20</c:v>
                  </c:pt>
                  <c:pt idx="14">
                    <c:v>-35</c:v>
                  </c:pt>
                  <c:pt idx="15">
                    <c:v>-50</c:v>
                  </c:pt>
                  <c:pt idx="16">
                    <c:v>-65</c:v>
                  </c:pt>
                  <c:pt idx="17">
                    <c:v>-80</c:v>
                  </c:pt>
                </c:numCache>
              </c:numRef>
            </c:minus>
            <c:spPr>
              <a:noFill/>
              <a:ln w="12700" cap="flat" cmpd="sng" algn="ctr">
                <a:solidFill>
                  <a:schemeClr val="accent1">
                    <a:lumMod val="75000"/>
                    <a:alpha val="70000"/>
                  </a:schemeClr>
                </a:solidFill>
                <a:prstDash val="solid"/>
                <a:round/>
              </a:ln>
              <a:effectLst/>
            </c:spPr>
          </c:errBars>
          <c:xVal>
            <c:numRef>
              <c:f>Timeline!$B$33:$B$51</c:f>
              <c:numCache>
                <c:formatCode>m/d/yyyy</c:formatCode>
                <c:ptCount val="19"/>
                <c:pt idx="1">
                  <c:v>45139</c:v>
                </c:pt>
                <c:pt idx="2">
                  <c:v>45154</c:v>
                </c:pt>
                <c:pt idx="3">
                  <c:v>45164</c:v>
                </c:pt>
                <c:pt idx="4">
                  <c:v>45169</c:v>
                </c:pt>
                <c:pt idx="5">
                  <c:v>45189</c:v>
                </c:pt>
                <c:pt idx="6">
                  <c:v>45209</c:v>
                </c:pt>
                <c:pt idx="7">
                  <c:v>45214</c:v>
                </c:pt>
                <c:pt idx="8">
                  <c:v>45219</c:v>
                </c:pt>
                <c:pt idx="9">
                  <c:v>45229</c:v>
                </c:pt>
                <c:pt idx="10">
                  <c:v>45244</c:v>
                </c:pt>
                <c:pt idx="11">
                  <c:v>45249</c:v>
                </c:pt>
                <c:pt idx="12">
                  <c:v>45254</c:v>
                </c:pt>
                <c:pt idx="13">
                  <c:v>45259</c:v>
                </c:pt>
                <c:pt idx="14">
                  <c:v>45274</c:v>
                </c:pt>
                <c:pt idx="15">
                  <c:v>45289</c:v>
                </c:pt>
                <c:pt idx="16">
                  <c:v>45294</c:v>
                </c:pt>
                <c:pt idx="17">
                  <c:v>45323</c:v>
                </c:pt>
              </c:numCache>
            </c:numRef>
          </c:xVal>
          <c:yVal>
            <c:numRef>
              <c:f>Timeline!$F$33:$F$51</c:f>
              <c:numCache>
                <c:formatCode>General</c:formatCode>
                <c:ptCount val="19"/>
                <c:pt idx="1">
                  <c:v>-20</c:v>
                </c:pt>
                <c:pt idx="2">
                  <c:v>-35</c:v>
                </c:pt>
                <c:pt idx="3">
                  <c:v>-50</c:v>
                </c:pt>
                <c:pt idx="4">
                  <c:v>-65</c:v>
                </c:pt>
                <c:pt idx="5">
                  <c:v>-80</c:v>
                </c:pt>
                <c:pt idx="6">
                  <c:v>-95</c:v>
                </c:pt>
                <c:pt idx="7">
                  <c:v>-20</c:v>
                </c:pt>
                <c:pt idx="8">
                  <c:v>-35</c:v>
                </c:pt>
                <c:pt idx="9">
                  <c:v>-50</c:v>
                </c:pt>
                <c:pt idx="10">
                  <c:v>-65</c:v>
                </c:pt>
                <c:pt idx="11">
                  <c:v>-80</c:v>
                </c:pt>
                <c:pt idx="12">
                  <c:v>-95</c:v>
                </c:pt>
                <c:pt idx="13">
                  <c:v>-20</c:v>
                </c:pt>
                <c:pt idx="14">
                  <c:v>-35</c:v>
                </c:pt>
                <c:pt idx="15">
                  <c:v>-50</c:v>
                </c:pt>
                <c:pt idx="16">
                  <c:v>-65</c:v>
                </c:pt>
                <c:pt idx="17">
                  <c:v>-80</c:v>
                </c:pt>
              </c:numCache>
            </c:numRef>
          </c:yVal>
          <c:smooth val="0"/>
          <c:extLst>
            <c:ext xmlns:c15="http://schemas.microsoft.com/office/drawing/2012/chart" uri="{02D57815-91ED-43cb-92C2-25804820EDAC}">
              <c15:datalabelsRange>
                <c15:f>Timeline!$E$33:$E$51</c15:f>
                <c15:dlblRangeCache>
                  <c:ptCount val="19"/>
                  <c:pt idx="1">
                    <c:v>Literature research 
Aug 1 - Aug 15</c:v>
                  </c:pt>
                  <c:pt idx="2">
                    <c:v>Pose estimation simulation 
Aug 16 - Aug 25</c:v>
                  </c:pt>
                  <c:pt idx="3">
                    <c:v>Qtrobot environment learning  
Aug 26 - Aug 30</c:v>
                  </c:pt>
                  <c:pt idx="4">
                    <c:v>Path planning
 framework development 
Aug 31 - Sep 19</c:v>
                  </c:pt>
                  <c:pt idx="5">
                    <c:v>Trajectory learning 
from demonstration 
Sep 20 - Oct 9</c:v>
                  </c:pt>
                  <c:pt idx="6">
                    <c:v>Evaluation with QT 
Oct 10 - Oct 14</c:v>
                  </c:pt>
                  <c:pt idx="7">
                    <c:v>Simulation with NAO  
Oct 15 - Oct 19</c:v>
                  </c:pt>
                  <c:pt idx="8">
                    <c:v>NAO environment learning  
Oct 20 - Oct 29</c:v>
                  </c:pt>
                  <c:pt idx="9">
                    <c:v>Framework 
implementation on NAO 
Oct 30 - Nov 13</c:v>
                  </c:pt>
                  <c:pt idx="10">
                    <c:v>Evaluation with NAO 
Nov 14 - Nov 18</c:v>
                  </c:pt>
                  <c:pt idx="11">
                    <c:v>Simulation with Freddy 
Nov 19 - Nov 23</c:v>
                  </c:pt>
                  <c:pt idx="12">
                    <c:v>Freddy environment 
learning  
Nov 24 - Nov 28</c:v>
                  </c:pt>
                  <c:pt idx="13">
                    <c:v>Framework implementation
 on Freddy 
Nov 29 - Dec 13</c:v>
                  </c:pt>
                  <c:pt idx="14">
                    <c:v>Evaluation with Freddy 
Dec 14 - Dec 28</c:v>
                  </c:pt>
                  <c:pt idx="15">
                    <c:v>Voice command 
integration for QT 
Dec 29 - Jan 2</c:v>
                  </c:pt>
                  <c:pt idx="16">
                    <c:v>Report 
Jan 3 - Jan 31</c:v>
                  </c:pt>
                  <c:pt idx="17">
                    <c:v>Report submission 
Feb 1</c:v>
                  </c:pt>
                </c15:dlblRangeCache>
              </c15:datalabelsRange>
            </c:ext>
            <c:ext xmlns:c16="http://schemas.microsoft.com/office/drawing/2014/chart" uri="{C3380CC4-5D6E-409C-BE32-E72D297353CC}">
              <c16:uniqueId val="{00000013-1F0A-4FF3-B9FF-637F6DA23070}"/>
            </c:ext>
          </c:extLst>
        </c:ser>
        <c:ser>
          <c:idx val="0"/>
          <c:order val="1"/>
          <c:tx>
            <c:v>Milestones</c:v>
          </c:tx>
          <c:spPr>
            <a:ln w="25400" cap="rnd">
              <a:noFill/>
              <a:round/>
            </a:ln>
            <a:effectLst/>
          </c:spPr>
          <c:marker>
            <c:symbol val="diamond"/>
            <c:size val="14"/>
            <c:spPr>
              <a:solidFill>
                <a:schemeClr val="tx1"/>
              </a:solidFill>
              <a:ln w="9525">
                <a:noFill/>
              </a:ln>
              <a:effectLst/>
            </c:spPr>
          </c:marker>
          <c:dPt>
            <c:idx val="0"/>
            <c:marker>
              <c:spPr>
                <a:solidFill>
                  <a:schemeClr val="accent6">
                    <a:lumMod val="75000"/>
                  </a:schemeClr>
                </a:solidFill>
                <a:ln w="9525">
                  <a:noFill/>
                </a:ln>
                <a:effectLst/>
              </c:spPr>
            </c:marker>
            <c:bubble3D val="0"/>
            <c:extLst>
              <c:ext xmlns:c16="http://schemas.microsoft.com/office/drawing/2014/chart" uri="{C3380CC4-5D6E-409C-BE32-E72D297353CC}">
                <c16:uniqueId val="{00000014-1F0A-4FF3-B9FF-637F6DA23070}"/>
              </c:ext>
            </c:extLst>
          </c:dPt>
          <c:dPt>
            <c:idx val="1"/>
            <c:marker>
              <c:symbol val="circle"/>
              <c:size val="14"/>
              <c:spPr>
                <a:solidFill>
                  <a:srgbClr val="00B050"/>
                </a:solidFill>
                <a:ln w="9525">
                  <a:noFill/>
                </a:ln>
                <a:effectLst/>
              </c:spPr>
            </c:marker>
            <c:bubble3D val="0"/>
            <c:extLst>
              <c:ext xmlns:c16="http://schemas.microsoft.com/office/drawing/2014/chart" uri="{C3380CC4-5D6E-409C-BE32-E72D297353CC}">
                <c16:uniqueId val="{00000015-1F0A-4FF3-B9FF-637F6DA23070}"/>
              </c:ext>
            </c:extLst>
          </c:dPt>
          <c:dPt>
            <c:idx val="6"/>
            <c:marker>
              <c:symbol val="picture"/>
              <c:spPr>
                <a:blipFill>
                  <a:blip xmlns:r="http://schemas.openxmlformats.org/officeDocument/2006/relationships" r:embed="rId1"/>
                  <a:stretch>
                    <a:fillRect/>
                  </a:stretch>
                </a:blipFill>
                <a:ln w="9525">
                  <a:noFill/>
                </a:ln>
                <a:effectLst/>
              </c:spPr>
            </c:marker>
            <c:bubble3D val="0"/>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1F0A-4FF3-B9FF-637F6DA23070}"/>
                </c:ext>
              </c:extLst>
            </c:dLbl>
            <c:dLbl>
              <c:idx val="1"/>
              <c:tx>
                <c:rich>
                  <a:bodyPr/>
                  <a:lstStyle/>
                  <a:p>
                    <a:fld id="{79C0EE27-06BA-41C9-A461-1299C0506BC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1F0A-4FF3-B9FF-637F6DA23070}"/>
                </c:ext>
              </c:extLst>
            </c:dLbl>
            <c:dLbl>
              <c:idx val="2"/>
              <c:tx>
                <c:rich>
                  <a:bodyPr/>
                  <a:lstStyle/>
                  <a:p>
                    <a:fld id="{6A7299E3-2967-4910-BA8F-DF4C3F56BEE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1F0A-4FF3-B9FF-637F6DA23070}"/>
                </c:ext>
              </c:extLst>
            </c:dLbl>
            <c:dLbl>
              <c:idx val="3"/>
              <c:tx>
                <c:rich>
                  <a:bodyPr/>
                  <a:lstStyle/>
                  <a:p>
                    <a:fld id="{E87FB5A5-1CBA-4F37-B764-519EAA55DF5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1F0A-4FF3-B9FF-637F6DA23070}"/>
                </c:ext>
              </c:extLst>
            </c:dLbl>
            <c:dLbl>
              <c:idx val="4"/>
              <c:tx>
                <c:rich>
                  <a:bodyPr/>
                  <a:lstStyle/>
                  <a:p>
                    <a:fld id="{F220D5FE-EAA3-4EA4-B63E-DB7A8FF68E7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1F0A-4FF3-B9FF-637F6DA23070}"/>
                </c:ext>
              </c:extLst>
            </c:dLbl>
            <c:dLbl>
              <c:idx val="5"/>
              <c:tx>
                <c:rich>
                  <a:bodyPr/>
                  <a:lstStyle/>
                  <a:p>
                    <a:fld id="{D128AF23-C576-4E05-97BE-024F9F9BC9E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1F0A-4FF3-B9FF-637F6DA23070}"/>
                </c:ext>
              </c:extLst>
            </c:dLbl>
            <c:dLbl>
              <c:idx val="6"/>
              <c:tx>
                <c:rich>
                  <a:bodyPr/>
                  <a:lstStyle/>
                  <a:p>
                    <a:fld id="{DC284220-B8BD-4AC6-812C-05F129216F8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ACF-4036-AF89-4C6EC32FAB91}"/>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Timeline!$B$55:$B$62</c:f>
              <c:numCache>
                <c:formatCode>m/d/yyyy</c:formatCode>
                <c:ptCount val="8"/>
                <c:pt idx="1">
                  <c:v>45139</c:v>
                </c:pt>
                <c:pt idx="2">
                  <c:v>45163</c:v>
                </c:pt>
                <c:pt idx="3">
                  <c:v>45209</c:v>
                </c:pt>
                <c:pt idx="4">
                  <c:v>45249</c:v>
                </c:pt>
                <c:pt idx="5">
                  <c:v>45289</c:v>
                </c:pt>
                <c:pt idx="6">
                  <c:v>45323</c:v>
                </c:pt>
              </c:numCache>
            </c:numRef>
          </c:xVal>
          <c:yVal>
            <c:numRef>
              <c:f>Timeline!$F$55:$F$62</c:f>
              <c:numCache>
                <c:formatCode>General</c:formatCode>
                <c:ptCount val="8"/>
                <c:pt idx="1">
                  <c:v>5</c:v>
                </c:pt>
                <c:pt idx="2">
                  <c:v>13</c:v>
                </c:pt>
                <c:pt idx="3">
                  <c:v>15</c:v>
                </c:pt>
                <c:pt idx="4">
                  <c:v>15</c:v>
                </c:pt>
                <c:pt idx="5">
                  <c:v>15</c:v>
                </c:pt>
                <c:pt idx="6">
                  <c:v>5</c:v>
                </c:pt>
              </c:numCache>
            </c:numRef>
          </c:yVal>
          <c:smooth val="0"/>
          <c:extLst>
            <c:ext xmlns:c15="http://schemas.microsoft.com/office/drawing/2012/chart" uri="{02D57815-91ED-43cb-92C2-25804820EDAC}">
              <c15:datalabelsRange>
                <c15:f>Timeline!$E$55:$E$62</c15:f>
                <c15:dlblRangeCache>
                  <c:ptCount val="8"/>
                  <c:pt idx="1">
                    <c:v>Start, Aug 1</c:v>
                  </c:pt>
                  <c:pt idx="2">
                    <c:v>Simulation of skeleton 
imitation with all robots</c:v>
                  </c:pt>
                  <c:pt idx="3">
                    <c:v>Framework - Implementation 
and evaluation on Qtrobot</c:v>
                  </c:pt>
                  <c:pt idx="4">
                    <c:v>Implementation and 
evaluation on NAO</c:v>
                  </c:pt>
                  <c:pt idx="5">
                    <c:v>Implementation and 
evaluation Freddy</c:v>
                  </c:pt>
                  <c:pt idx="6">
                    <c:v>Master Thesis Submission, Feb 1</c:v>
                  </c:pt>
                </c15:dlblRangeCache>
              </c15:datalabelsRange>
            </c:ext>
            <c:ext xmlns:c16="http://schemas.microsoft.com/office/drawing/2014/chart" uri="{C3380CC4-5D6E-409C-BE32-E72D297353CC}">
              <c16:uniqueId val="{0000001A-1F0A-4FF3-B9FF-637F6DA23070}"/>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yy" sourceLinked="0"/>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legend>
      <c:legendPos val="tr"/>
      <c:layout>
        <c:manualLayout>
          <c:xMode val="edge"/>
          <c:yMode val="edge"/>
          <c:x val="0.9080156874600448"/>
          <c:y val="7.5608768422857672E-2"/>
          <c:w val="6.7611918399653845E-2"/>
          <c:h val="0.12507553502466309"/>
        </c:manualLayout>
      </c:layout>
      <c:overlay val="0"/>
      <c:spPr>
        <a:ln cmpd="dbl">
          <a:solidFill>
            <a:schemeClr val="bg1">
              <a:lumMod val="85000"/>
            </a:schemeClr>
          </a:solidFill>
        </a:ln>
        <a:effectLst>
          <a:softEdge rad="393700"/>
        </a:effectLst>
      </c:spPr>
      <c:txPr>
        <a:bodyPr/>
        <a:lstStyle/>
        <a:p>
          <a:pPr>
            <a:defRPr>
              <a:effectLst>
                <a:outerShdw blurRad="50800" dist="50800" dir="5400000" sx="55000" sy="55000" algn="ctr" rotWithShape="0">
                  <a:srgbClr val="000000">
                    <a:alpha val="43137"/>
                  </a:srgbClr>
                </a:outerShdw>
              </a:effectLst>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https://www.vertex42.com/?utm_source=ms&amp;utm_medium=file&amp;utm_campaign=office&amp;utm_term=timelin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66675</xdr:rowOff>
    </xdr:from>
    <xdr:to>
      <xdr:col>9</xdr:col>
      <xdr:colOff>1905000</xdr:colOff>
      <xdr:row>2</xdr:row>
      <xdr:rowOff>38100</xdr:rowOff>
    </xdr:to>
    <xdr:pic>
      <xdr:nvPicPr>
        <xdr:cNvPr id="4" name="Picture 3">
          <a:hlinkClick xmlns:r="http://schemas.openxmlformats.org/officeDocument/2006/relationships" r:id="rId1"/>
          <a:extLst>
            <a:ext uri="{FF2B5EF4-FFF2-40B4-BE49-F238E27FC236}">
              <a16:creationId xmlns:a16="http://schemas.microsoft.com/office/drawing/2014/main" id="{6324F52B-D3EC-4F40-ADA0-198ADBB9794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96375" y="66675"/>
          <a:ext cx="1905000" cy="428625"/>
        </a:xfrm>
        <a:prstGeom prst="rect">
          <a:avLst/>
        </a:prstGeom>
      </xdr:spPr>
    </xdr:pic>
    <xdr:clientData/>
  </xdr:twoCellAnchor>
  <xdr:twoCellAnchor>
    <xdr:from>
      <xdr:col>1</xdr:col>
      <xdr:colOff>314324</xdr:colOff>
      <xdr:row>0</xdr:row>
      <xdr:rowOff>152397</xdr:rowOff>
    </xdr:from>
    <xdr:to>
      <xdr:col>13</xdr:col>
      <xdr:colOff>412423</xdr:colOff>
      <xdr:row>28</xdr:row>
      <xdr:rowOff>39278</xdr:rowOff>
    </xdr:to>
    <xdr:graphicFrame macro="">
      <xdr:nvGraphicFramePr>
        <xdr:cNvPr id="2" name="Chart 1">
          <a:extLst>
            <a:ext uri="{FF2B5EF4-FFF2-40B4-BE49-F238E27FC236}">
              <a16:creationId xmlns:a16="http://schemas.microsoft.com/office/drawing/2014/main" id="{A87D9462-5A76-AECC-4005-BFCFD78FA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timeline.html?utm_source=ms&amp;utm_medium=file&amp;utm_campaign=office&amp;utm_term=project&amp;utm_content=url" TargetMode="External"/><Relationship Id="rId1" Type="http://schemas.openxmlformats.org/officeDocument/2006/relationships/hyperlink" Target="https://www.vertex42.com/ExcelTemplates/timeline.html?utm_source=ms&amp;utm_medium=file&amp;utm_campaign=office&amp;utm_term=project&amp;utm_content=titl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pageSetUpPr fitToPage="1"/>
  </sheetPr>
  <dimension ref="B1:K62"/>
  <sheetViews>
    <sheetView showGridLines="0" tabSelected="1" zoomScale="104" zoomScaleNormal="100" workbookViewId="0">
      <selection activeCell="E58" sqref="E58"/>
    </sheetView>
  </sheetViews>
  <sheetFormatPr defaultRowHeight="15" x14ac:dyDescent="0.25"/>
  <cols>
    <col min="1" max="1" width="3.5703125" customWidth="1"/>
    <col min="2" max="3" width="17.42578125" customWidth="1"/>
    <col min="4" max="4" width="14.5703125" customWidth="1"/>
    <col min="5" max="5" width="52.42578125" bestFit="1" customWidth="1"/>
    <col min="6" max="7" width="18.5703125" customWidth="1"/>
    <col min="8" max="8" width="3.5703125" customWidth="1"/>
    <col min="9" max="9" width="5.5703125" customWidth="1"/>
    <col min="10" max="10" width="33.85546875" customWidth="1"/>
  </cols>
  <sheetData>
    <row r="1" spans="10:11" ht="18" customHeight="1" x14ac:dyDescent="0.25"/>
    <row r="2" spans="10:11" ht="18" customHeight="1" x14ac:dyDescent="0.25"/>
    <row r="3" spans="10:11" ht="18" customHeight="1" x14ac:dyDescent="0.25"/>
    <row r="4" spans="10:11" ht="18" customHeight="1" x14ac:dyDescent="0.25">
      <c r="J4" s="28" t="s">
        <v>19</v>
      </c>
      <c r="K4" s="28"/>
    </row>
    <row r="5" spans="10:11" ht="18" customHeight="1" x14ac:dyDescent="0.25">
      <c r="J5" s="29" t="s">
        <v>20</v>
      </c>
      <c r="K5" s="29"/>
    </row>
    <row r="6" spans="10:11" ht="18" customHeight="1" x14ac:dyDescent="0.25">
      <c r="J6" s="1"/>
    </row>
    <row r="7" spans="10:11" ht="18" customHeight="1" x14ac:dyDescent="0.25"/>
    <row r="8" spans="10:11" ht="18" customHeight="1" x14ac:dyDescent="0.25">
      <c r="J8" s="30" t="s">
        <v>24</v>
      </c>
    </row>
    <row r="9" spans="10:11" ht="18" customHeight="1" x14ac:dyDescent="0.25">
      <c r="J9" s="31" t="s">
        <v>26</v>
      </c>
    </row>
    <row r="10" spans="10:11" ht="18" customHeight="1" x14ac:dyDescent="0.25">
      <c r="J10" s="31" t="s">
        <v>27</v>
      </c>
    </row>
    <row r="11" spans="10:11" ht="18" customHeight="1" x14ac:dyDescent="0.25">
      <c r="J11" s="31" t="s">
        <v>25</v>
      </c>
    </row>
    <row r="12" spans="10:11" ht="18" customHeight="1" x14ac:dyDescent="0.25">
      <c r="J12" s="31" t="s">
        <v>21</v>
      </c>
    </row>
    <row r="13" spans="10:11" ht="18" customHeight="1" x14ac:dyDescent="0.25">
      <c r="J13" s="31" t="s">
        <v>30</v>
      </c>
    </row>
    <row r="14" spans="10:11" ht="18" customHeight="1" x14ac:dyDescent="0.25">
      <c r="J14" s="31"/>
    </row>
    <row r="15" spans="10:11" ht="18" customHeight="1" x14ac:dyDescent="0.25"/>
    <row r="16" spans="10:11" ht="18" customHeight="1" x14ac:dyDescent="0.25">
      <c r="J16" s="30" t="s">
        <v>28</v>
      </c>
    </row>
    <row r="17" spans="2:10" ht="18" customHeight="1" x14ac:dyDescent="0.25">
      <c r="J17" s="31" t="s">
        <v>22</v>
      </c>
    </row>
    <row r="18" spans="2:10" ht="18" customHeight="1" x14ac:dyDescent="0.25">
      <c r="J18" s="31" t="s">
        <v>23</v>
      </c>
    </row>
    <row r="19" spans="2:10" ht="18" customHeight="1" x14ac:dyDescent="0.25">
      <c r="J19" s="31" t="s">
        <v>29</v>
      </c>
    </row>
    <row r="20" spans="2:10" ht="18" customHeight="1" x14ac:dyDescent="0.25"/>
    <row r="21" spans="2:10" ht="18" customHeight="1" x14ac:dyDescent="0.25">
      <c r="J21" s="31"/>
    </row>
    <row r="22" spans="2:10" ht="18" customHeight="1" x14ac:dyDescent="0.25"/>
    <row r="23" spans="2:10" ht="18" customHeight="1" x14ac:dyDescent="0.25"/>
    <row r="24" spans="2:10" ht="18" customHeight="1" x14ac:dyDescent="0.25"/>
    <row r="25" spans="2:10" ht="18" customHeight="1" x14ac:dyDescent="0.25"/>
    <row r="26" spans="2:10" ht="18" customHeight="1" x14ac:dyDescent="0.25"/>
    <row r="27" spans="2:10" ht="18" customHeight="1" x14ac:dyDescent="0.25"/>
    <row r="28" spans="2:10" ht="18" customHeight="1" x14ac:dyDescent="0.25"/>
    <row r="29" spans="2:10" ht="18" customHeight="1" x14ac:dyDescent="0.25"/>
    <row r="31" spans="2:10" ht="21" x14ac:dyDescent="0.35">
      <c r="B31" s="3" t="s">
        <v>33</v>
      </c>
      <c r="C31" s="3"/>
      <c r="D31" s="3"/>
    </row>
    <row r="32" spans="2:10" ht="21.75" customHeight="1" x14ac:dyDescent="0.25">
      <c r="B32" s="2" t="s">
        <v>6</v>
      </c>
      <c r="C32" s="2" t="s">
        <v>4</v>
      </c>
      <c r="D32" s="2" t="s">
        <v>3</v>
      </c>
      <c r="E32" s="2" t="s">
        <v>2</v>
      </c>
      <c r="F32" s="2" t="s">
        <v>7</v>
      </c>
      <c r="G32" s="2" t="s">
        <v>8</v>
      </c>
    </row>
    <row r="33" spans="2:10" s="16" customFormat="1" ht="11.25" x14ac:dyDescent="0.2">
      <c r="B33" s="13"/>
      <c r="C33" s="13"/>
      <c r="D33" s="14"/>
      <c r="E33" s="15"/>
      <c r="F33" s="14"/>
      <c r="G33" s="14"/>
      <c r="J33" s="17"/>
    </row>
    <row r="34" spans="2:10" ht="18" customHeight="1" x14ac:dyDescent="0.25">
      <c r="B34" s="9">
        <v>45139</v>
      </c>
      <c r="C34" s="9">
        <f>B34+D34-1</f>
        <v>45153</v>
      </c>
      <c r="D34" s="10">
        <v>15</v>
      </c>
      <c r="E34" s="6" t="str">
        <f>"Literature research "&amp;CHAR(10)&amp;TEXT(B34,"mmm d")&amp;" - "&amp;TEXT(C34,"mmm d")</f>
        <v>Literature research 
Aug 1 - Aug 15</v>
      </c>
      <c r="F34" s="10">
        <v>-20</v>
      </c>
      <c r="G34" s="10">
        <f>F34</f>
        <v>-20</v>
      </c>
      <c r="H34" s="6" t="e">
        <f>"Literature research "&amp;CHAR(10)&amp;TEXT(E34,"mmm d")&amp;" - "&amp;TEXT(F34,"mmm d")</f>
        <v>#VALUE!</v>
      </c>
    </row>
    <row r="35" spans="2:10" ht="18" customHeight="1" x14ac:dyDescent="0.25">
      <c r="B35" s="9">
        <f>C34+1</f>
        <v>45154</v>
      </c>
      <c r="C35" s="9">
        <f>B35+D35-1</f>
        <v>45163</v>
      </c>
      <c r="D35" s="10">
        <v>10</v>
      </c>
      <c r="E35" s="6" t="str">
        <f>"Pose estimation simulation "&amp;CHAR(10)&amp;TEXT(B35,"mmm d")&amp;" - "&amp;TEXT(C35,"mmm d")</f>
        <v>Pose estimation simulation 
Aug 16 - Aug 25</v>
      </c>
      <c r="F35" s="10">
        <f>F34-15</f>
        <v>-35</v>
      </c>
      <c r="G35" s="10">
        <f>F35-F34</f>
        <v>-15</v>
      </c>
    </row>
    <row r="36" spans="2:10" ht="18" customHeight="1" x14ac:dyDescent="0.25">
      <c r="B36" s="9">
        <f t="shared" ref="B36:B50" si="0">C35+1</f>
        <v>45164</v>
      </c>
      <c r="C36" s="9">
        <f t="shared" ref="C36:C50" si="1">B36+D36-1</f>
        <v>45168</v>
      </c>
      <c r="D36" s="10">
        <v>5</v>
      </c>
      <c r="E36" s="6" t="str">
        <f>"Qtrobot environment learning  "&amp;CHAR(10)&amp;TEXT(B36,"mmm d")&amp;" - "&amp;TEXT(C36,"mmm d")</f>
        <v>Qtrobot environment learning  
Aug 26 - Aug 30</v>
      </c>
      <c r="F36" s="10">
        <f t="shared" ref="F36:F50" si="2">F35-15</f>
        <v>-50</v>
      </c>
      <c r="G36" s="10">
        <f>F36-F35</f>
        <v>-15</v>
      </c>
    </row>
    <row r="37" spans="2:10" ht="18" customHeight="1" x14ac:dyDescent="0.25">
      <c r="B37" s="9">
        <f t="shared" si="0"/>
        <v>45169</v>
      </c>
      <c r="C37" s="9">
        <f t="shared" si="1"/>
        <v>45188</v>
      </c>
      <c r="D37" s="10">
        <v>20</v>
      </c>
      <c r="E37" s="6" t="str">
        <f>"Path planning
 framework development "&amp;CHAR(10)&amp;TEXT(B37,"mmm d")&amp;" - "&amp;TEXT(C37,"mmm d")</f>
        <v>Path planning
 framework development 
Aug 31 - Sep 19</v>
      </c>
      <c r="F37" s="10">
        <f t="shared" si="2"/>
        <v>-65</v>
      </c>
      <c r="G37" s="10">
        <f>F37</f>
        <v>-65</v>
      </c>
    </row>
    <row r="38" spans="2:10" ht="18" customHeight="1" x14ac:dyDescent="0.25">
      <c r="B38" s="9">
        <f t="shared" si="0"/>
        <v>45189</v>
      </c>
      <c r="C38" s="9">
        <f t="shared" si="1"/>
        <v>45208</v>
      </c>
      <c r="D38" s="10">
        <v>20</v>
      </c>
      <c r="E38" s="6" t="str">
        <f>"Trajectory learning 
from demonstration "&amp;CHAR(10)&amp;TEXT(B38,"mmm d")&amp;" - "&amp;TEXT(C38,"mmm d")</f>
        <v>Trajectory learning 
from demonstration 
Sep 20 - Oct 9</v>
      </c>
      <c r="F38" s="10">
        <f t="shared" si="2"/>
        <v>-80</v>
      </c>
      <c r="G38" s="10">
        <f>F38</f>
        <v>-80</v>
      </c>
    </row>
    <row r="39" spans="2:10" ht="18" customHeight="1" x14ac:dyDescent="0.25">
      <c r="B39" s="9">
        <f t="shared" si="0"/>
        <v>45209</v>
      </c>
      <c r="C39" s="9">
        <f t="shared" si="1"/>
        <v>45213</v>
      </c>
      <c r="D39" s="10">
        <v>5</v>
      </c>
      <c r="E39" s="6" t="str">
        <f>"Evaluation with QT "&amp;CHAR(10)&amp;TEXT(B39,"mmm d")&amp;" - "&amp;TEXT(C39,"mmm d")</f>
        <v>Evaluation with QT 
Oct 10 - Oct 14</v>
      </c>
      <c r="F39" s="10">
        <f t="shared" si="2"/>
        <v>-95</v>
      </c>
      <c r="G39" s="10">
        <f>F39-F38</f>
        <v>-15</v>
      </c>
    </row>
    <row r="40" spans="2:10" ht="18" customHeight="1" x14ac:dyDescent="0.25">
      <c r="B40" s="9">
        <f t="shared" si="0"/>
        <v>45214</v>
      </c>
      <c r="C40" s="9">
        <f t="shared" si="1"/>
        <v>45218</v>
      </c>
      <c r="D40" s="10">
        <v>5</v>
      </c>
      <c r="E40" s="6" t="str">
        <f>"Simulation with NAO  "&amp;CHAR(10)&amp;TEXT(B40,"mmm d")&amp;" - "&amp;TEXT(C40,"mmm d")</f>
        <v>Simulation with NAO  
Oct 15 - Oct 19</v>
      </c>
      <c r="F40" s="10">
        <f>-20</f>
        <v>-20</v>
      </c>
      <c r="G40" s="10">
        <f>F40</f>
        <v>-20</v>
      </c>
    </row>
    <row r="41" spans="2:10" ht="18" customHeight="1" x14ac:dyDescent="0.25">
      <c r="B41" s="9">
        <f t="shared" si="0"/>
        <v>45219</v>
      </c>
      <c r="C41" s="9">
        <f t="shared" si="1"/>
        <v>45228</v>
      </c>
      <c r="D41" s="10">
        <v>10</v>
      </c>
      <c r="E41" s="6" t="str">
        <f>"NAO environment learning  "&amp;CHAR(10)&amp;TEXT(B41,"mmm d")&amp;" - "&amp;TEXT(C41,"mmm d")</f>
        <v>NAO environment learning  
Oct 20 - Oct 29</v>
      </c>
      <c r="F41" s="10">
        <f t="shared" si="2"/>
        <v>-35</v>
      </c>
      <c r="G41" s="10">
        <f t="shared" ref="G41:G49" si="3">F41</f>
        <v>-35</v>
      </c>
    </row>
    <row r="42" spans="2:10" ht="18" customHeight="1" x14ac:dyDescent="0.25">
      <c r="B42" s="9">
        <f t="shared" si="0"/>
        <v>45229</v>
      </c>
      <c r="C42" s="9">
        <f t="shared" si="1"/>
        <v>45243</v>
      </c>
      <c r="D42" s="10">
        <v>15</v>
      </c>
      <c r="E42" s="6" t="str">
        <f>"Framework 
implementation on NAO "&amp;CHAR(10)&amp;TEXT(B42,"mmm d")&amp;" - "&amp;TEXT(C42,"mmm d")</f>
        <v>Framework 
implementation on NAO 
Oct 30 - Nov 13</v>
      </c>
      <c r="F42" s="10">
        <f t="shared" si="2"/>
        <v>-50</v>
      </c>
      <c r="G42" s="10">
        <f t="shared" si="3"/>
        <v>-50</v>
      </c>
    </row>
    <row r="43" spans="2:10" ht="18" customHeight="1" x14ac:dyDescent="0.25">
      <c r="B43" s="9">
        <f t="shared" si="0"/>
        <v>45244</v>
      </c>
      <c r="C43" s="9">
        <f t="shared" si="1"/>
        <v>45248</v>
      </c>
      <c r="D43" s="10">
        <v>5</v>
      </c>
      <c r="E43" s="6" t="str">
        <f>"Evaluation with NAO "&amp;CHAR(10)&amp;TEXT(B43,"mmm d")&amp;" - "&amp;TEXT(C43,"mmm d")</f>
        <v>Evaluation with NAO 
Nov 14 - Nov 18</v>
      </c>
      <c r="F43" s="10">
        <f t="shared" si="2"/>
        <v>-65</v>
      </c>
      <c r="G43" s="10">
        <f t="shared" si="3"/>
        <v>-65</v>
      </c>
    </row>
    <row r="44" spans="2:10" ht="18" customHeight="1" x14ac:dyDescent="0.25">
      <c r="B44" s="9">
        <f t="shared" si="0"/>
        <v>45249</v>
      </c>
      <c r="C44" s="9">
        <f t="shared" si="1"/>
        <v>45253</v>
      </c>
      <c r="D44" s="10">
        <v>5</v>
      </c>
      <c r="E44" s="6" t="str">
        <f>"Simulation with Freddy "&amp;CHAR(10)&amp;TEXT(B44,"mmm d")&amp;" - "&amp;TEXT(C44,"mmm d")</f>
        <v>Simulation with Freddy 
Nov 19 - Nov 23</v>
      </c>
      <c r="F44" s="10">
        <f t="shared" si="2"/>
        <v>-80</v>
      </c>
      <c r="G44" s="10">
        <f t="shared" si="3"/>
        <v>-80</v>
      </c>
    </row>
    <row r="45" spans="2:10" ht="18" customHeight="1" x14ac:dyDescent="0.25">
      <c r="B45" s="9">
        <f t="shared" si="0"/>
        <v>45254</v>
      </c>
      <c r="C45" s="9">
        <f t="shared" si="1"/>
        <v>45258</v>
      </c>
      <c r="D45" s="10">
        <v>5</v>
      </c>
      <c r="E45" s="6" t="str">
        <f>"Freddy environment 
learning  "&amp;CHAR(10)&amp;TEXT(B45,"mmm d")&amp;" - "&amp;TEXT(C45,"mmm d")</f>
        <v>Freddy environment 
learning  
Nov 24 - Nov 28</v>
      </c>
      <c r="F45" s="10">
        <f>F44-15</f>
        <v>-95</v>
      </c>
      <c r="G45" s="10">
        <f t="shared" si="3"/>
        <v>-95</v>
      </c>
    </row>
    <row r="46" spans="2:10" ht="18" customHeight="1" x14ac:dyDescent="0.25">
      <c r="B46" s="9">
        <f t="shared" si="0"/>
        <v>45259</v>
      </c>
      <c r="C46" s="9">
        <f t="shared" si="1"/>
        <v>45273</v>
      </c>
      <c r="D46" s="10">
        <v>15</v>
      </c>
      <c r="E46" s="6" t="str">
        <f>"Framework implementation
 on Freddy "&amp;CHAR(10)&amp;TEXT(B46,"mmm d")&amp;" - "&amp;TEXT(C46,"mmm d")</f>
        <v>Framework implementation
 on Freddy 
Nov 29 - Dec 13</v>
      </c>
      <c r="F46" s="10">
        <f>-20</f>
        <v>-20</v>
      </c>
      <c r="G46" s="10">
        <f t="shared" si="3"/>
        <v>-20</v>
      </c>
    </row>
    <row r="47" spans="2:10" ht="18" customHeight="1" x14ac:dyDescent="0.25">
      <c r="B47" s="9">
        <f t="shared" si="0"/>
        <v>45274</v>
      </c>
      <c r="C47" s="9">
        <f t="shared" si="1"/>
        <v>45288</v>
      </c>
      <c r="D47" s="10">
        <v>15</v>
      </c>
      <c r="E47" s="6" t="str">
        <f>"Evaluation with Freddy "&amp;CHAR(10)&amp;TEXT(B47,"mmm d")&amp;" - "&amp;TEXT(C47,"mmm d")</f>
        <v>Evaluation with Freddy 
Dec 14 - Dec 28</v>
      </c>
      <c r="F47" s="10">
        <f t="shared" si="2"/>
        <v>-35</v>
      </c>
      <c r="G47" s="10">
        <f t="shared" si="3"/>
        <v>-35</v>
      </c>
    </row>
    <row r="48" spans="2:10" ht="18" customHeight="1" x14ac:dyDescent="0.25">
      <c r="B48" s="9">
        <f t="shared" si="0"/>
        <v>45289</v>
      </c>
      <c r="C48" s="9">
        <f t="shared" si="1"/>
        <v>45293</v>
      </c>
      <c r="D48" s="10">
        <v>5</v>
      </c>
      <c r="E48" s="6" t="str">
        <f>"Voice command 
integration for QT "&amp;CHAR(10)&amp;TEXT(B48,"mmm d")&amp;" - "&amp;TEXT(C48,"mmm d")</f>
        <v>Voice command 
integration for QT 
Dec 29 - Jan 2</v>
      </c>
      <c r="F48" s="10">
        <f t="shared" si="2"/>
        <v>-50</v>
      </c>
      <c r="G48" s="10">
        <f t="shared" si="3"/>
        <v>-50</v>
      </c>
    </row>
    <row r="49" spans="2:10" ht="18" customHeight="1" x14ac:dyDescent="0.25">
      <c r="B49" s="9">
        <f t="shared" si="0"/>
        <v>45294</v>
      </c>
      <c r="C49" s="9">
        <f t="shared" si="1"/>
        <v>45322</v>
      </c>
      <c r="D49" s="10">
        <v>29</v>
      </c>
      <c r="E49" s="6" t="str">
        <f>"Report "&amp;CHAR(10)&amp;TEXT(B49,"mmm d")&amp;" - "&amp;TEXT(C49,"mmm d")</f>
        <v>Report 
Jan 3 - Jan 31</v>
      </c>
      <c r="F49" s="10">
        <f t="shared" si="2"/>
        <v>-65</v>
      </c>
      <c r="G49" s="10">
        <f t="shared" si="3"/>
        <v>-65</v>
      </c>
    </row>
    <row r="50" spans="2:10" ht="18" customHeight="1" x14ac:dyDescent="0.25">
      <c r="B50" s="9">
        <f t="shared" si="0"/>
        <v>45323</v>
      </c>
      <c r="C50" s="9">
        <f t="shared" si="1"/>
        <v>45323</v>
      </c>
      <c r="D50" s="10">
        <v>1</v>
      </c>
      <c r="E50" s="6" t="str">
        <f>"Report submission "&amp;CHAR(10)&amp;TEXT(C50,"mmm d")</f>
        <v>Report submission 
Feb 1</v>
      </c>
      <c r="F50" s="10">
        <f t="shared" si="2"/>
        <v>-80</v>
      </c>
      <c r="G50" s="10">
        <f>F50</f>
        <v>-80</v>
      </c>
    </row>
    <row r="51" spans="2:10" x14ac:dyDescent="0.25">
      <c r="B51" s="7"/>
      <c r="C51" s="7"/>
      <c r="D51" s="8"/>
      <c r="E51" s="12"/>
      <c r="F51" s="8"/>
      <c r="G51" s="8"/>
      <c r="J51" s="5"/>
    </row>
    <row r="53" spans="2:10" ht="21" x14ac:dyDescent="0.35">
      <c r="B53" s="3" t="s">
        <v>5</v>
      </c>
      <c r="C53" s="3"/>
      <c r="D53" s="3"/>
    </row>
    <row r="54" spans="2:10" ht="18.75" x14ac:dyDescent="0.25">
      <c r="B54" s="2" t="s">
        <v>0</v>
      </c>
      <c r="C54" s="2"/>
      <c r="D54" s="2"/>
      <c r="E54" s="2" t="s">
        <v>2</v>
      </c>
      <c r="F54" s="2" t="s">
        <v>1</v>
      </c>
    </row>
    <row r="55" spans="2:10" s="16" customFormat="1" ht="11.25" x14ac:dyDescent="0.2">
      <c r="B55" s="13"/>
      <c r="C55" s="13"/>
      <c r="D55" s="14"/>
      <c r="E55" s="15"/>
      <c r="F55" s="14"/>
    </row>
    <row r="56" spans="2:10" ht="18" customHeight="1" x14ac:dyDescent="0.25">
      <c r="B56" s="9">
        <v>45139</v>
      </c>
      <c r="C56" s="9"/>
      <c r="D56" s="10"/>
      <c r="E56" s="11" t="str">
        <f>"Start, "&amp;TEXT(B56,"mmm d")</f>
        <v>Start, Aug 1</v>
      </c>
      <c r="F56" s="10">
        <v>5</v>
      </c>
    </row>
    <row r="57" spans="2:10" ht="18" customHeight="1" x14ac:dyDescent="0.25">
      <c r="B57" s="9">
        <f>C35</f>
        <v>45163</v>
      </c>
      <c r="C57" s="9"/>
      <c r="D57" s="10"/>
      <c r="E57" s="32" t="s">
        <v>37</v>
      </c>
      <c r="F57" s="10">
        <v>13</v>
      </c>
    </row>
    <row r="58" spans="2:10" ht="18" customHeight="1" x14ac:dyDescent="0.25">
      <c r="B58" s="9">
        <f>B39</f>
        <v>45209</v>
      </c>
      <c r="C58" s="9"/>
      <c r="D58" s="10"/>
      <c r="E58" s="32" t="s">
        <v>36</v>
      </c>
      <c r="F58" s="10">
        <v>15</v>
      </c>
    </row>
    <row r="59" spans="2:10" ht="18" customHeight="1" x14ac:dyDescent="0.25">
      <c r="B59" s="9">
        <f>B44</f>
        <v>45249</v>
      </c>
      <c r="C59" s="9"/>
      <c r="D59" s="10"/>
      <c r="E59" s="32" t="s">
        <v>34</v>
      </c>
      <c r="F59" s="10">
        <v>15</v>
      </c>
    </row>
    <row r="60" spans="2:10" ht="18" customHeight="1" x14ac:dyDescent="0.25">
      <c r="B60" s="9">
        <f>B48</f>
        <v>45289</v>
      </c>
      <c r="C60" s="9"/>
      <c r="D60" s="10"/>
      <c r="E60" s="32" t="s">
        <v>35</v>
      </c>
      <c r="F60" s="10">
        <v>15</v>
      </c>
    </row>
    <row r="61" spans="2:10" ht="18" customHeight="1" x14ac:dyDescent="0.25">
      <c r="B61" s="9">
        <f>C50</f>
        <v>45323</v>
      </c>
      <c r="C61" s="9"/>
      <c r="D61" s="10"/>
      <c r="E61" s="11" t="str">
        <f>"Master Thesis Submission, "&amp;TEXT(B61,"mmm d")</f>
        <v>Master Thesis Submission, Feb 1</v>
      </c>
      <c r="F61" s="10">
        <v>5</v>
      </c>
      <c r="J61" s="4"/>
    </row>
    <row r="62" spans="2:10" x14ac:dyDescent="0.25">
      <c r="B62" s="7"/>
      <c r="C62" s="7"/>
      <c r="D62" s="8"/>
      <c r="E62" s="12"/>
      <c r="F62" s="8"/>
      <c r="J62" s="5"/>
    </row>
  </sheetData>
  <phoneticPr fontId="24" type="noConversion"/>
  <hyperlinks>
    <hyperlink ref="J4" r:id="rId1" xr:uid="{19138F53-77EE-4C8C-8E6E-F4F4F9A6181B}"/>
    <hyperlink ref="J5" r:id="rId2" xr:uid="{67E67E12-339E-49C8-AAAC-2BC2D8E201AE}"/>
  </hyperlinks>
  <pageMargins left="0.35" right="0.35" top="0.5" bottom="0.5" header="0.25" footer="0.25"/>
  <pageSetup fitToHeight="0" orientation="landscape" r:id="rId3"/>
  <ignoredErrors>
    <ignoredError sqref="G39:G40" formula="1"/>
  </ignoredError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dimension ref="B1:C19"/>
  <sheetViews>
    <sheetView showGridLines="0" workbookViewId="0">
      <selection activeCell="I17" sqref="I17"/>
    </sheetView>
  </sheetViews>
  <sheetFormatPr defaultColWidth="9.140625" defaultRowHeight="12.75" x14ac:dyDescent="0.2"/>
  <cols>
    <col min="1" max="1" width="2.85546875" style="19" customWidth="1"/>
    <col min="2" max="2" width="86.5703125" style="18" customWidth="1"/>
    <col min="3" max="16384" width="9.140625" style="19"/>
  </cols>
  <sheetData>
    <row r="1" spans="2:3" ht="46.5" customHeight="1" x14ac:dyDescent="0.2"/>
    <row r="2" spans="2:3" s="21" customFormat="1" ht="15.75" x14ac:dyDescent="0.25">
      <c r="B2" s="20" t="s">
        <v>14</v>
      </c>
      <c r="C2" s="20"/>
    </row>
    <row r="3" spans="2:3" s="23" customFormat="1" ht="15" x14ac:dyDescent="0.25">
      <c r="B3" s="22" t="s">
        <v>18</v>
      </c>
      <c r="C3" s="22"/>
    </row>
    <row r="6" spans="2:3" ht="21" x14ac:dyDescent="0.2">
      <c r="B6" s="24" t="s">
        <v>9</v>
      </c>
    </row>
    <row r="7" spans="2:3" ht="60" x14ac:dyDescent="0.2">
      <c r="B7" s="25" t="s">
        <v>31</v>
      </c>
    </row>
    <row r="8" spans="2:3" ht="15" x14ac:dyDescent="0.2">
      <c r="B8" s="25"/>
    </row>
    <row r="9" spans="2:3" ht="30" x14ac:dyDescent="0.2">
      <c r="B9" s="25" t="s">
        <v>32</v>
      </c>
    </row>
    <row r="11" spans="2:3" s="26" customFormat="1" ht="26.25" x14ac:dyDescent="0.4">
      <c r="B11" s="24" t="s">
        <v>15</v>
      </c>
    </row>
    <row r="12" spans="2:3" ht="15" x14ac:dyDescent="0.2">
      <c r="B12" s="25" t="s">
        <v>17</v>
      </c>
    </row>
    <row r="13" spans="2:3" ht="18.75" x14ac:dyDescent="0.3">
      <c r="B13" s="27" t="s">
        <v>10</v>
      </c>
    </row>
    <row r="14" spans="2:3" ht="18.75" x14ac:dyDescent="0.3">
      <c r="B14" s="27" t="s">
        <v>16</v>
      </c>
    </row>
    <row r="16" spans="2:3" s="26" customFormat="1" ht="26.25" x14ac:dyDescent="0.4">
      <c r="B16" s="24" t="s">
        <v>11</v>
      </c>
    </row>
    <row r="17" spans="2:2" ht="60" x14ac:dyDescent="0.2">
      <c r="B17" s="25" t="s">
        <v>13</v>
      </c>
    </row>
    <row r="18" spans="2:2" ht="15" x14ac:dyDescent="0.2">
      <c r="B18" s="25"/>
    </row>
    <row r="19" spans="2:2" ht="75" x14ac:dyDescent="0.2">
      <c r="B19" s="25" t="s">
        <v>12</v>
      </c>
    </row>
  </sheetData>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TM16410085</Templat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Timeline</vt:lpstr>
      <vt:lpstr>About</vt:lpstr>
      <vt:lpstr>Timeline!Print_Area</vt:lpstr>
      <vt:lpstr>Timeline!Print_Titles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2021-10-12T17:49:37Z</dcterms:created>
  <dcterms:modified xsi:type="dcterms:W3CDTF">2023-07-05T20:25:02Z</dcterms:modified>
</cp:coreProperties>
</file>